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PORTAL 2024_14032024\Sistema de Gestion de la Calidad - GTO\9. Evaluación del Desempeño\Indicadores\2023\"/>
    </mc:Choice>
  </mc:AlternateContent>
  <xr:revisionPtr revIDLastSave="0" documentId="13_ncr:1_{77B71802-563E-44DF-9AF3-BEB22C68582D}" xr6:coauthVersionLast="47" xr6:coauthVersionMax="47" xr10:uidLastSave="{00000000-0000-0000-0000-000000000000}"/>
  <bookViews>
    <workbookView xWindow="1065" yWindow="-120" windowWidth="27855" windowHeight="16440" tabRatio="689" xr2:uid="{00000000-000D-0000-FFFF-FFFF00000000}"/>
  </bookViews>
  <sheets>
    <sheet name="PANEL DE CONTROL DISTRITAL" sheetId="14" r:id="rId1"/>
    <sheet name="110151" sheetId="29" r:id="rId2"/>
    <sheet name="110152" sheetId="70" r:id="rId3"/>
    <sheet name="110153" sheetId="71" r:id="rId4"/>
    <sheet name="110251" sheetId="72" r:id="rId5"/>
    <sheet name="110252" sheetId="73" r:id="rId6"/>
    <sheet name="110253" sheetId="74" r:id="rId7"/>
    <sheet name="110351 " sheetId="75" r:id="rId8"/>
    <sheet name="110451" sheetId="79" r:id="rId9"/>
    <sheet name="110452" sheetId="80" r:id="rId10"/>
    <sheet name="110453" sheetId="81" r:id="rId11"/>
    <sheet name="110551" sheetId="82" r:id="rId12"/>
    <sheet name="110552" sheetId="83" r:id="rId13"/>
    <sheet name="110651" sheetId="84" r:id="rId14"/>
    <sheet name="110751" sheetId="87" r:id="rId15"/>
    <sheet name="110752" sheetId="88" r:id="rId16"/>
    <sheet name="110753" sheetId="89" r:id="rId17"/>
    <sheet name="110754" sheetId="90" r:id="rId18"/>
    <sheet name="110851" sheetId="91" r:id="rId19"/>
    <sheet name="110852" sheetId="92" r:id="rId20"/>
    <sheet name="110853" sheetId="93" r:id="rId21"/>
    <sheet name="110854" sheetId="118" r:id="rId22"/>
    <sheet name="110951" sheetId="122" r:id="rId23"/>
    <sheet name="110952" sheetId="123" r:id="rId24"/>
    <sheet name="110953" sheetId="124" r:id="rId25"/>
    <sheet name="111051" sheetId="125" r:id="rId26"/>
    <sheet name="111052" sheetId="126" r:id="rId27"/>
    <sheet name="111053" sheetId="127" r:id="rId28"/>
    <sheet name="111054" sheetId="128" r:id="rId29"/>
    <sheet name="111055" sheetId="129" r:id="rId30"/>
    <sheet name="111151" sheetId="130" r:id="rId31"/>
    <sheet name="111251" sheetId="131" r:id="rId32"/>
    <sheet name="111252" sheetId="132" r:id="rId33"/>
    <sheet name="111351" sheetId="133" r:id="rId34"/>
    <sheet name="111352" sheetId="134" r:id="rId35"/>
    <sheet name="111353" sheetId="135" r:id="rId36"/>
    <sheet name="111354" sheetId="136" r:id="rId37"/>
    <sheet name="111451" sheetId="137" r:id="rId38"/>
    <sheet name="111452" sheetId="138" r:id="rId39"/>
    <sheet name="111453" sheetId="139" r:id="rId40"/>
    <sheet name="111454" sheetId="140" r:id="rId41"/>
    <sheet name="111551" sheetId="143" r:id="rId42"/>
  </sheets>
  <externalReferences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_xlnm.Print_Area" localSheetId="0">'PANEL DE CONTROL DISTRITAL'!$A$1:$AM$25</definedName>
    <definedName name="_xlnm.Print_Titles" localSheetId="1">'110151'!$1:$4</definedName>
    <definedName name="_xlnm.Print_Titles" localSheetId="2">'110152'!$1:$4</definedName>
    <definedName name="_xlnm.Print_Titles" localSheetId="3">'110153'!$1:$4</definedName>
    <definedName name="_xlnm.Print_Titles" localSheetId="4">'110251'!$1:$4</definedName>
    <definedName name="_xlnm.Print_Titles" localSheetId="5">'110252'!$1:$4</definedName>
    <definedName name="_xlnm.Print_Titles" localSheetId="6">'110253'!$1:$4</definedName>
    <definedName name="_xlnm.Print_Titles" localSheetId="7">'110351 '!$1:$4</definedName>
    <definedName name="_xlnm.Print_Titles" localSheetId="8">'110451'!$1:$4</definedName>
    <definedName name="_xlnm.Print_Titles" localSheetId="9">'110452'!$1:$4</definedName>
    <definedName name="_xlnm.Print_Titles" localSheetId="10">'110453'!$1:$4</definedName>
    <definedName name="_xlnm.Print_Titles" localSheetId="11">'110551'!$1:$4</definedName>
    <definedName name="_xlnm.Print_Titles" localSheetId="12">'110552'!$1:$4</definedName>
    <definedName name="_xlnm.Print_Titles" localSheetId="13">'110651'!$1:$4</definedName>
    <definedName name="_xlnm.Print_Titles" localSheetId="14">'110751'!$1:$4</definedName>
    <definedName name="_xlnm.Print_Titles" localSheetId="15">'110752'!$1:$4</definedName>
    <definedName name="_xlnm.Print_Titles" localSheetId="16">'110753'!$1:$4</definedName>
    <definedName name="_xlnm.Print_Titles" localSheetId="17">'110754'!$1:$4</definedName>
    <definedName name="_xlnm.Print_Titles" localSheetId="18">'110851'!$1:$4</definedName>
    <definedName name="_xlnm.Print_Titles" localSheetId="19">'110852'!$1:$4</definedName>
    <definedName name="_xlnm.Print_Titles" localSheetId="20">'110853'!$1:$4</definedName>
    <definedName name="_xlnm.Print_Titles" localSheetId="21">'110854'!$1:$4</definedName>
    <definedName name="_xlnm.Print_Titles" localSheetId="22">'110951'!$1:$4</definedName>
    <definedName name="_xlnm.Print_Titles" localSheetId="23">'110952'!$1:$4</definedName>
    <definedName name="_xlnm.Print_Titles" localSheetId="24">'110953'!$1:$4</definedName>
    <definedName name="_xlnm.Print_Titles" localSheetId="25">'111051'!$1:$4</definedName>
    <definedName name="_xlnm.Print_Titles" localSheetId="26">'111052'!$1:$4</definedName>
    <definedName name="_xlnm.Print_Titles" localSheetId="27">'111053'!$1:$4</definedName>
    <definedName name="_xlnm.Print_Titles" localSheetId="28">'111054'!$1:$4</definedName>
    <definedName name="_xlnm.Print_Titles" localSheetId="29">'111055'!$1:$4</definedName>
    <definedName name="_xlnm.Print_Titles" localSheetId="30">'111151'!$1:$4</definedName>
    <definedName name="_xlnm.Print_Titles" localSheetId="31">'111251'!$1:$4</definedName>
    <definedName name="_xlnm.Print_Titles" localSheetId="32">'111252'!$1:$4</definedName>
    <definedName name="_xlnm.Print_Titles" localSheetId="33">'111351'!$1:$4</definedName>
    <definedName name="_xlnm.Print_Titles" localSheetId="34">'111352'!$1:$4</definedName>
    <definedName name="_xlnm.Print_Titles" localSheetId="35">'111353'!$1:$4</definedName>
    <definedName name="_xlnm.Print_Titles" localSheetId="36">'111354'!$1:$4</definedName>
    <definedName name="_xlnm.Print_Titles" localSheetId="37">'111451'!$1:$4</definedName>
    <definedName name="_xlnm.Print_Titles" localSheetId="38">'111452'!$1:$4</definedName>
    <definedName name="_xlnm.Print_Titles" localSheetId="39">'111453'!$1:$4</definedName>
    <definedName name="_xlnm.Print_Titles" localSheetId="40">'111454'!$1:$4</definedName>
    <definedName name="_xlnm.Print_Titles" localSheetId="41">'111551'!$1:$4</definedName>
    <definedName name="_xlnm.Print_Titles" localSheetId="0">'PANEL DE CONTROL DISTRITAL'!$1:$4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" i="139" l="1"/>
  <c r="H26" i="132" l="1"/>
  <c r="AV25" i="132"/>
  <c r="H25" i="132"/>
  <c r="G25" i="132"/>
  <c r="F25" i="132"/>
  <c r="E25" i="132"/>
  <c r="D25" i="132"/>
  <c r="C25" i="132"/>
  <c r="B25" i="132"/>
  <c r="A25" i="132"/>
  <c r="H23" i="132"/>
  <c r="AV22" i="132"/>
  <c r="H22" i="132"/>
  <c r="G22" i="132"/>
  <c r="F22" i="132"/>
  <c r="E22" i="132"/>
  <c r="D22" i="132"/>
  <c r="C22" i="132"/>
  <c r="B22" i="132"/>
  <c r="A22" i="132"/>
  <c r="H20" i="132"/>
  <c r="AV19" i="132"/>
  <c r="H19" i="132"/>
  <c r="G19" i="132"/>
  <c r="F19" i="132"/>
  <c r="E19" i="132"/>
  <c r="D19" i="132"/>
  <c r="C19" i="132"/>
  <c r="B19" i="132"/>
  <c r="A19" i="132"/>
  <c r="H17" i="132"/>
  <c r="AV16" i="132"/>
  <c r="H16" i="132"/>
  <c r="G16" i="132"/>
  <c r="F16" i="132"/>
  <c r="E16" i="132"/>
  <c r="D16" i="132"/>
  <c r="C16" i="132"/>
  <c r="B16" i="132"/>
  <c r="A16" i="132"/>
  <c r="H14" i="132"/>
  <c r="AV13" i="132"/>
  <c r="H13" i="132"/>
  <c r="G13" i="132"/>
  <c r="F13" i="132"/>
  <c r="E13" i="132"/>
  <c r="D13" i="132"/>
  <c r="C13" i="132"/>
  <c r="B13" i="132"/>
  <c r="A13" i="132"/>
  <c r="H11" i="132"/>
  <c r="AV10" i="132"/>
  <c r="H10" i="132"/>
  <c r="G10" i="132"/>
  <c r="F10" i="132"/>
  <c r="E10" i="132"/>
  <c r="D10" i="132"/>
  <c r="C10" i="132"/>
  <c r="B10" i="132"/>
  <c r="A10" i="132"/>
  <c r="H26" i="131"/>
  <c r="AV25" i="131"/>
  <c r="H25" i="131"/>
  <c r="G25" i="131"/>
  <c r="F25" i="131"/>
  <c r="E25" i="131"/>
  <c r="D25" i="131"/>
  <c r="C25" i="131"/>
  <c r="B25" i="131"/>
  <c r="A25" i="131"/>
  <c r="H23" i="131"/>
  <c r="AV22" i="131"/>
  <c r="H22" i="131"/>
  <c r="G22" i="131"/>
  <c r="F22" i="131"/>
  <c r="E22" i="131"/>
  <c r="D22" i="131"/>
  <c r="C22" i="131"/>
  <c r="B22" i="131"/>
  <c r="A22" i="131"/>
  <c r="H20" i="131"/>
  <c r="AV19" i="131"/>
  <c r="H19" i="131"/>
  <c r="G19" i="131"/>
  <c r="F19" i="131"/>
  <c r="E19" i="131"/>
  <c r="D19" i="131"/>
  <c r="C19" i="131"/>
  <c r="B19" i="131"/>
  <c r="A19" i="131"/>
  <c r="H17" i="131"/>
  <c r="AV16" i="131"/>
  <c r="H16" i="131"/>
  <c r="G16" i="131"/>
  <c r="F16" i="131"/>
  <c r="E16" i="131"/>
  <c r="D16" i="131"/>
  <c r="C16" i="131"/>
  <c r="B16" i="131"/>
  <c r="A16" i="131"/>
  <c r="H14" i="131"/>
  <c r="AV13" i="131"/>
  <c r="H13" i="131"/>
  <c r="G13" i="131"/>
  <c r="F13" i="131"/>
  <c r="E13" i="131"/>
  <c r="D13" i="131"/>
  <c r="C13" i="131"/>
  <c r="B13" i="131"/>
  <c r="A13" i="131"/>
  <c r="H11" i="131"/>
  <c r="AV10" i="131"/>
  <c r="H10" i="131"/>
  <c r="G10" i="131"/>
  <c r="F10" i="131"/>
  <c r="E10" i="131"/>
  <c r="D10" i="131"/>
  <c r="C10" i="131"/>
  <c r="B10" i="131"/>
  <c r="A10" i="131"/>
  <c r="H26" i="143" l="1"/>
  <c r="AV25" i="143"/>
  <c r="H25" i="143"/>
  <c r="G25" i="143"/>
  <c r="F25" i="143"/>
  <c r="E25" i="143"/>
  <c r="D25" i="143"/>
  <c r="C25" i="143"/>
  <c r="B25" i="143"/>
  <c r="A25" i="143"/>
  <c r="H23" i="143"/>
  <c r="AV22" i="143"/>
  <c r="H22" i="143"/>
  <c r="G22" i="143"/>
  <c r="F22" i="143"/>
  <c r="E22" i="143"/>
  <c r="D22" i="143"/>
  <c r="C22" i="143"/>
  <c r="B22" i="143"/>
  <c r="A22" i="143"/>
  <c r="H20" i="143"/>
  <c r="AV19" i="143"/>
  <c r="H19" i="143"/>
  <c r="G19" i="143"/>
  <c r="F19" i="143"/>
  <c r="E19" i="143"/>
  <c r="D19" i="143"/>
  <c r="C19" i="143"/>
  <c r="B19" i="143"/>
  <c r="A19" i="143"/>
  <c r="H17" i="143"/>
  <c r="AV16" i="143"/>
  <c r="H16" i="143"/>
  <c r="G16" i="143"/>
  <c r="F16" i="143"/>
  <c r="E16" i="143"/>
  <c r="D16" i="143"/>
  <c r="C16" i="143"/>
  <c r="B16" i="143"/>
  <c r="A16" i="143"/>
  <c r="H14" i="143"/>
  <c r="AV13" i="143"/>
  <c r="H13" i="143"/>
  <c r="G13" i="143"/>
  <c r="F13" i="143"/>
  <c r="E13" i="143"/>
  <c r="D13" i="143"/>
  <c r="C13" i="143"/>
  <c r="B13" i="143"/>
  <c r="A13" i="143"/>
  <c r="H11" i="143"/>
  <c r="AV10" i="143"/>
  <c r="H10" i="143"/>
  <c r="G10" i="143"/>
  <c r="F10" i="143"/>
  <c r="E10" i="143"/>
  <c r="D10" i="143"/>
  <c r="C10" i="143"/>
  <c r="B10" i="143"/>
  <c r="A10" i="143"/>
  <c r="H26" i="130" l="1"/>
  <c r="AV25" i="130"/>
  <c r="H25" i="130"/>
  <c r="G25" i="130"/>
  <c r="F25" i="130"/>
  <c r="E25" i="130"/>
  <c r="D25" i="130"/>
  <c r="C25" i="130"/>
  <c r="B25" i="130"/>
  <c r="A25" i="130"/>
  <c r="H23" i="130"/>
  <c r="AV22" i="130"/>
  <c r="H22" i="130"/>
  <c r="G22" i="130"/>
  <c r="F22" i="130"/>
  <c r="E22" i="130"/>
  <c r="D22" i="130"/>
  <c r="C22" i="130"/>
  <c r="B22" i="130"/>
  <c r="A22" i="130"/>
  <c r="H20" i="130"/>
  <c r="AV19" i="130"/>
  <c r="H19" i="130"/>
  <c r="G19" i="130"/>
  <c r="F19" i="130"/>
  <c r="E19" i="130"/>
  <c r="D19" i="130"/>
  <c r="C19" i="130"/>
  <c r="B19" i="130"/>
  <c r="A19" i="130"/>
  <c r="H17" i="130"/>
  <c r="AV16" i="130"/>
  <c r="H16" i="130"/>
  <c r="G16" i="130"/>
  <c r="F16" i="130"/>
  <c r="E16" i="130"/>
  <c r="D16" i="130"/>
  <c r="C16" i="130"/>
  <c r="B16" i="130"/>
  <c r="A16" i="130"/>
  <c r="H14" i="130"/>
  <c r="AV13" i="130"/>
  <c r="H13" i="130"/>
  <c r="G13" i="130"/>
  <c r="F13" i="130"/>
  <c r="E13" i="130"/>
  <c r="D13" i="130"/>
  <c r="C13" i="130"/>
  <c r="B13" i="130"/>
  <c r="A13" i="130"/>
  <c r="H11" i="130"/>
  <c r="AV10" i="130"/>
  <c r="H10" i="130"/>
  <c r="G10" i="130"/>
  <c r="F10" i="130"/>
  <c r="E10" i="130"/>
  <c r="D10" i="130"/>
  <c r="C10" i="130"/>
  <c r="B10" i="130"/>
  <c r="A10" i="130"/>
  <c r="H26" i="129" l="1"/>
  <c r="AV25" i="129"/>
  <c r="H25" i="129"/>
  <c r="G25" i="129"/>
  <c r="F25" i="129"/>
  <c r="E25" i="129"/>
  <c r="D25" i="129"/>
  <c r="C25" i="129"/>
  <c r="B25" i="129"/>
  <c r="A25" i="129"/>
  <c r="H23" i="129"/>
  <c r="AV22" i="129"/>
  <c r="H22" i="129"/>
  <c r="G22" i="129"/>
  <c r="F22" i="129"/>
  <c r="E22" i="129"/>
  <c r="D22" i="129"/>
  <c r="C22" i="129"/>
  <c r="B22" i="129"/>
  <c r="A22" i="129"/>
  <c r="H20" i="129"/>
  <c r="AV19" i="129"/>
  <c r="H19" i="129"/>
  <c r="G19" i="129"/>
  <c r="F19" i="129"/>
  <c r="E19" i="129"/>
  <c r="D19" i="129"/>
  <c r="C19" i="129"/>
  <c r="B19" i="129"/>
  <c r="A19" i="129"/>
  <c r="H17" i="129"/>
  <c r="AV16" i="129"/>
  <c r="H16" i="129"/>
  <c r="G16" i="129"/>
  <c r="F16" i="129"/>
  <c r="E16" i="129"/>
  <c r="D16" i="129"/>
  <c r="C16" i="129"/>
  <c r="B16" i="129"/>
  <c r="A16" i="129"/>
  <c r="H14" i="129"/>
  <c r="AV13" i="129"/>
  <c r="H13" i="129"/>
  <c r="G13" i="129"/>
  <c r="F13" i="129"/>
  <c r="E13" i="129"/>
  <c r="D13" i="129"/>
  <c r="C13" i="129"/>
  <c r="B13" i="129"/>
  <c r="A13" i="129"/>
  <c r="H11" i="129"/>
  <c r="AV10" i="129"/>
  <c r="H10" i="129"/>
  <c r="G10" i="129"/>
  <c r="F10" i="129"/>
  <c r="E10" i="129"/>
  <c r="D10" i="129"/>
  <c r="C10" i="129"/>
  <c r="B10" i="129"/>
  <c r="A10" i="129"/>
  <c r="H26" i="128"/>
  <c r="AV25" i="128"/>
  <c r="H25" i="128"/>
  <c r="G25" i="128"/>
  <c r="F25" i="128"/>
  <c r="E25" i="128"/>
  <c r="D25" i="128"/>
  <c r="C25" i="128"/>
  <c r="B25" i="128"/>
  <c r="A25" i="128"/>
  <c r="H23" i="128"/>
  <c r="AV22" i="128"/>
  <c r="H22" i="128"/>
  <c r="G22" i="128"/>
  <c r="F22" i="128"/>
  <c r="E22" i="128"/>
  <c r="D22" i="128"/>
  <c r="C22" i="128"/>
  <c r="B22" i="128"/>
  <c r="A22" i="128"/>
  <c r="H20" i="128"/>
  <c r="AV19" i="128"/>
  <c r="H19" i="128"/>
  <c r="G19" i="128"/>
  <c r="F19" i="128"/>
  <c r="E19" i="128"/>
  <c r="D19" i="128"/>
  <c r="C19" i="128"/>
  <c r="B19" i="128"/>
  <c r="A19" i="128"/>
  <c r="H17" i="128"/>
  <c r="AV16" i="128"/>
  <c r="H16" i="128"/>
  <c r="G16" i="128"/>
  <c r="F16" i="128"/>
  <c r="E16" i="128"/>
  <c r="D16" i="128"/>
  <c r="C16" i="128"/>
  <c r="B16" i="128"/>
  <c r="A16" i="128"/>
  <c r="H14" i="128"/>
  <c r="AV13" i="128"/>
  <c r="H13" i="128"/>
  <c r="G13" i="128"/>
  <c r="F13" i="128"/>
  <c r="E13" i="128"/>
  <c r="D13" i="128"/>
  <c r="C13" i="128"/>
  <c r="B13" i="128"/>
  <c r="A13" i="128"/>
  <c r="H11" i="128"/>
  <c r="AV10" i="128"/>
  <c r="H10" i="128"/>
  <c r="G10" i="128"/>
  <c r="F10" i="128"/>
  <c r="E10" i="128"/>
  <c r="D10" i="128"/>
  <c r="C10" i="128"/>
  <c r="B10" i="128"/>
  <c r="A10" i="128"/>
  <c r="H26" i="127"/>
  <c r="AV25" i="127"/>
  <c r="H25" i="127"/>
  <c r="G25" i="127"/>
  <c r="F25" i="127"/>
  <c r="E25" i="127"/>
  <c r="D25" i="127"/>
  <c r="C25" i="127"/>
  <c r="B25" i="127"/>
  <c r="A25" i="127"/>
  <c r="H23" i="127"/>
  <c r="AV22" i="127"/>
  <c r="H22" i="127"/>
  <c r="G22" i="127"/>
  <c r="F22" i="127"/>
  <c r="E22" i="127"/>
  <c r="D22" i="127"/>
  <c r="C22" i="127"/>
  <c r="B22" i="127"/>
  <c r="A22" i="127"/>
  <c r="H20" i="127"/>
  <c r="AV19" i="127"/>
  <c r="H19" i="127"/>
  <c r="G19" i="127"/>
  <c r="F19" i="127"/>
  <c r="E19" i="127"/>
  <c r="D19" i="127"/>
  <c r="C19" i="127"/>
  <c r="B19" i="127"/>
  <c r="A19" i="127"/>
  <c r="H17" i="127"/>
  <c r="AV16" i="127"/>
  <c r="H16" i="127"/>
  <c r="G16" i="127"/>
  <c r="F16" i="127"/>
  <c r="E16" i="127"/>
  <c r="D16" i="127"/>
  <c r="C16" i="127"/>
  <c r="B16" i="127"/>
  <c r="A16" i="127"/>
  <c r="H14" i="127"/>
  <c r="AV13" i="127"/>
  <c r="H13" i="127"/>
  <c r="G13" i="127"/>
  <c r="F13" i="127"/>
  <c r="E13" i="127"/>
  <c r="D13" i="127"/>
  <c r="C13" i="127"/>
  <c r="B13" i="127"/>
  <c r="A13" i="127"/>
  <c r="H11" i="127"/>
  <c r="AV10" i="127"/>
  <c r="H10" i="127"/>
  <c r="G10" i="127"/>
  <c r="F10" i="127"/>
  <c r="E10" i="127"/>
  <c r="D10" i="127"/>
  <c r="C10" i="127"/>
  <c r="B10" i="127"/>
  <c r="A10" i="127"/>
  <c r="H26" i="126"/>
  <c r="AV25" i="126"/>
  <c r="H25" i="126"/>
  <c r="G25" i="126"/>
  <c r="F25" i="126"/>
  <c r="E25" i="126"/>
  <c r="D25" i="126"/>
  <c r="C25" i="126"/>
  <c r="B25" i="126"/>
  <c r="A25" i="126"/>
  <c r="H23" i="126"/>
  <c r="AV22" i="126"/>
  <c r="H22" i="126"/>
  <c r="G22" i="126"/>
  <c r="F22" i="126"/>
  <c r="E22" i="126"/>
  <c r="D22" i="126"/>
  <c r="C22" i="126"/>
  <c r="B22" i="126"/>
  <c r="A22" i="126"/>
  <c r="H20" i="126"/>
  <c r="AV19" i="126"/>
  <c r="H19" i="126"/>
  <c r="G19" i="126"/>
  <c r="F19" i="126"/>
  <c r="E19" i="126"/>
  <c r="D19" i="126"/>
  <c r="C19" i="126"/>
  <c r="B19" i="126"/>
  <c r="A19" i="126"/>
  <c r="H17" i="126"/>
  <c r="AV16" i="126"/>
  <c r="H16" i="126"/>
  <c r="G16" i="126"/>
  <c r="F16" i="126"/>
  <c r="E16" i="126"/>
  <c r="D16" i="126"/>
  <c r="C16" i="126"/>
  <c r="B16" i="126"/>
  <c r="A16" i="126"/>
  <c r="H14" i="126"/>
  <c r="AV13" i="126"/>
  <c r="H13" i="126"/>
  <c r="G13" i="126"/>
  <c r="F13" i="126"/>
  <c r="E13" i="126"/>
  <c r="D13" i="126"/>
  <c r="C13" i="126"/>
  <c r="B13" i="126"/>
  <c r="A13" i="126"/>
  <c r="H11" i="126"/>
  <c r="AV10" i="126"/>
  <c r="H10" i="126"/>
  <c r="G10" i="126"/>
  <c r="F10" i="126"/>
  <c r="E10" i="126"/>
  <c r="D10" i="126"/>
  <c r="C10" i="126"/>
  <c r="B10" i="126"/>
  <c r="A10" i="126"/>
  <c r="H26" i="125"/>
  <c r="AV25" i="125"/>
  <c r="H25" i="125"/>
  <c r="G25" i="125"/>
  <c r="F25" i="125"/>
  <c r="E25" i="125"/>
  <c r="D25" i="125"/>
  <c r="C25" i="125"/>
  <c r="B25" i="125"/>
  <c r="A25" i="125"/>
  <c r="H23" i="125"/>
  <c r="AV22" i="125"/>
  <c r="H22" i="125"/>
  <c r="G22" i="125"/>
  <c r="F22" i="125"/>
  <c r="E22" i="125"/>
  <c r="D22" i="125"/>
  <c r="C22" i="125"/>
  <c r="B22" i="125"/>
  <c r="A22" i="125"/>
  <c r="H20" i="125"/>
  <c r="AV19" i="125"/>
  <c r="H19" i="125"/>
  <c r="G19" i="125"/>
  <c r="F19" i="125"/>
  <c r="E19" i="125"/>
  <c r="D19" i="125"/>
  <c r="C19" i="125"/>
  <c r="B19" i="125"/>
  <c r="A19" i="125"/>
  <c r="H17" i="125"/>
  <c r="AV16" i="125"/>
  <c r="H16" i="125"/>
  <c r="G16" i="125"/>
  <c r="F16" i="125"/>
  <c r="E16" i="125"/>
  <c r="D16" i="125"/>
  <c r="C16" i="125"/>
  <c r="B16" i="125"/>
  <c r="A16" i="125"/>
  <c r="H14" i="125"/>
  <c r="AV13" i="125"/>
  <c r="H13" i="125"/>
  <c r="G13" i="125"/>
  <c r="F13" i="125"/>
  <c r="E13" i="125"/>
  <c r="D13" i="125"/>
  <c r="C13" i="125"/>
  <c r="B13" i="125"/>
  <c r="A13" i="125"/>
  <c r="H11" i="125"/>
  <c r="AV10" i="125"/>
  <c r="H10" i="125"/>
  <c r="G10" i="125"/>
  <c r="F10" i="125"/>
  <c r="E10" i="125"/>
  <c r="D10" i="125"/>
  <c r="C10" i="125"/>
  <c r="B10" i="125"/>
  <c r="A10" i="125"/>
  <c r="H26" i="90" l="1"/>
  <c r="AV25" i="90"/>
  <c r="H25" i="90"/>
  <c r="G25" i="90"/>
  <c r="F25" i="90"/>
  <c r="E25" i="90"/>
  <c r="D25" i="90"/>
  <c r="C25" i="90"/>
  <c r="B25" i="90"/>
  <c r="A25" i="90"/>
  <c r="H23" i="90"/>
  <c r="AV22" i="90"/>
  <c r="H22" i="90"/>
  <c r="G22" i="90"/>
  <c r="F22" i="90"/>
  <c r="E22" i="90"/>
  <c r="D22" i="90"/>
  <c r="C22" i="90"/>
  <c r="B22" i="90"/>
  <c r="A22" i="90"/>
  <c r="H20" i="90"/>
  <c r="AV19" i="90"/>
  <c r="H19" i="90"/>
  <c r="G19" i="90"/>
  <c r="F19" i="90"/>
  <c r="E19" i="90"/>
  <c r="D19" i="90"/>
  <c r="C19" i="90"/>
  <c r="B19" i="90"/>
  <c r="A19" i="90"/>
  <c r="H17" i="90"/>
  <c r="AV16" i="90"/>
  <c r="H16" i="90"/>
  <c r="G16" i="90"/>
  <c r="F16" i="90"/>
  <c r="E16" i="90"/>
  <c r="D16" i="90"/>
  <c r="C16" i="90"/>
  <c r="B16" i="90"/>
  <c r="A16" i="90"/>
  <c r="H14" i="90"/>
  <c r="AV13" i="90"/>
  <c r="H13" i="90"/>
  <c r="G13" i="90"/>
  <c r="F13" i="90"/>
  <c r="E13" i="90"/>
  <c r="D13" i="90"/>
  <c r="C13" i="90"/>
  <c r="B13" i="90"/>
  <c r="A13" i="90"/>
  <c r="H11" i="90"/>
  <c r="AV10" i="90"/>
  <c r="H10" i="90"/>
  <c r="G10" i="90"/>
  <c r="F10" i="90"/>
  <c r="E10" i="90"/>
  <c r="D10" i="90"/>
  <c r="C10" i="90"/>
  <c r="B10" i="90"/>
  <c r="A10" i="90"/>
  <c r="H26" i="89"/>
  <c r="AV25" i="89"/>
  <c r="H25" i="89"/>
  <c r="G25" i="89"/>
  <c r="F25" i="89"/>
  <c r="E25" i="89"/>
  <c r="D25" i="89"/>
  <c r="C25" i="89"/>
  <c r="B25" i="89"/>
  <c r="A25" i="89"/>
  <c r="H23" i="89"/>
  <c r="AV22" i="89"/>
  <c r="H22" i="89"/>
  <c r="G22" i="89"/>
  <c r="F22" i="89"/>
  <c r="E22" i="89"/>
  <c r="D22" i="89"/>
  <c r="C22" i="89"/>
  <c r="B22" i="89"/>
  <c r="A22" i="89"/>
  <c r="H20" i="89"/>
  <c r="AV19" i="89"/>
  <c r="H19" i="89"/>
  <c r="G19" i="89"/>
  <c r="F19" i="89"/>
  <c r="E19" i="89"/>
  <c r="D19" i="89"/>
  <c r="C19" i="89"/>
  <c r="B19" i="89"/>
  <c r="A19" i="89"/>
  <c r="H17" i="89"/>
  <c r="AV16" i="89"/>
  <c r="H16" i="89"/>
  <c r="G16" i="89"/>
  <c r="F16" i="89"/>
  <c r="E16" i="89"/>
  <c r="D16" i="89"/>
  <c r="C16" i="89"/>
  <c r="B16" i="89"/>
  <c r="A16" i="89"/>
  <c r="H14" i="89"/>
  <c r="AV13" i="89"/>
  <c r="H13" i="89"/>
  <c r="G13" i="89"/>
  <c r="F13" i="89"/>
  <c r="E13" i="89"/>
  <c r="D13" i="89"/>
  <c r="C13" i="89"/>
  <c r="B13" i="89"/>
  <c r="A13" i="89"/>
  <c r="H11" i="89"/>
  <c r="AV10" i="89"/>
  <c r="H10" i="89"/>
  <c r="G10" i="89"/>
  <c r="F10" i="89"/>
  <c r="E10" i="89"/>
  <c r="D10" i="89"/>
  <c r="C10" i="89"/>
  <c r="B10" i="89"/>
  <c r="A10" i="89"/>
  <c r="H26" i="88"/>
  <c r="AV25" i="88"/>
  <c r="H25" i="88"/>
  <c r="G25" i="88"/>
  <c r="F25" i="88"/>
  <c r="E25" i="88"/>
  <c r="D25" i="88"/>
  <c r="C25" i="88"/>
  <c r="B25" i="88"/>
  <c r="A25" i="88"/>
  <c r="H23" i="88"/>
  <c r="AV22" i="88"/>
  <c r="H22" i="88"/>
  <c r="G22" i="88"/>
  <c r="F22" i="88"/>
  <c r="E22" i="88"/>
  <c r="D22" i="88"/>
  <c r="C22" i="88"/>
  <c r="B22" i="88"/>
  <c r="A22" i="88"/>
  <c r="H20" i="88"/>
  <c r="AV19" i="88"/>
  <c r="H19" i="88"/>
  <c r="G19" i="88"/>
  <c r="F19" i="88"/>
  <c r="E19" i="88"/>
  <c r="D19" i="88"/>
  <c r="C19" i="88"/>
  <c r="B19" i="88"/>
  <c r="A19" i="88"/>
  <c r="H17" i="88"/>
  <c r="AV16" i="88"/>
  <c r="H16" i="88"/>
  <c r="G16" i="88"/>
  <c r="F16" i="88"/>
  <c r="E16" i="88"/>
  <c r="D16" i="88"/>
  <c r="C16" i="88"/>
  <c r="B16" i="88"/>
  <c r="A16" i="88"/>
  <c r="H14" i="88"/>
  <c r="AV13" i="88"/>
  <c r="H13" i="88"/>
  <c r="G13" i="88"/>
  <c r="F13" i="88"/>
  <c r="E13" i="88"/>
  <c r="D13" i="88"/>
  <c r="C13" i="88"/>
  <c r="B13" i="88"/>
  <c r="A13" i="88"/>
  <c r="H11" i="88"/>
  <c r="AV10" i="88"/>
  <c r="H10" i="88"/>
  <c r="G10" i="88"/>
  <c r="F10" i="88"/>
  <c r="E10" i="88"/>
  <c r="D10" i="88"/>
  <c r="C10" i="88"/>
  <c r="B10" i="88"/>
  <c r="A10" i="88"/>
  <c r="H26" i="87"/>
  <c r="AV25" i="87"/>
  <c r="H25" i="87"/>
  <c r="G25" i="87"/>
  <c r="F25" i="87"/>
  <c r="E25" i="87"/>
  <c r="D25" i="87"/>
  <c r="C25" i="87"/>
  <c r="B25" i="87"/>
  <c r="A25" i="87"/>
  <c r="H23" i="87"/>
  <c r="AV22" i="87"/>
  <c r="H22" i="87"/>
  <c r="G22" i="87"/>
  <c r="F22" i="87"/>
  <c r="E22" i="87"/>
  <c r="D22" i="87"/>
  <c r="C22" i="87"/>
  <c r="B22" i="87"/>
  <c r="A22" i="87"/>
  <c r="H20" i="87"/>
  <c r="AV19" i="87"/>
  <c r="H19" i="87"/>
  <c r="G19" i="87"/>
  <c r="F19" i="87"/>
  <c r="E19" i="87"/>
  <c r="D19" i="87"/>
  <c r="C19" i="87"/>
  <c r="B19" i="87"/>
  <c r="A19" i="87"/>
  <c r="H17" i="87"/>
  <c r="AV16" i="87"/>
  <c r="H16" i="87"/>
  <c r="G16" i="87"/>
  <c r="F16" i="87"/>
  <c r="E16" i="87"/>
  <c r="D16" i="87"/>
  <c r="C16" i="87"/>
  <c r="B16" i="87"/>
  <c r="A16" i="87"/>
  <c r="H14" i="87"/>
  <c r="AV13" i="87"/>
  <c r="H13" i="87"/>
  <c r="G13" i="87"/>
  <c r="F13" i="87"/>
  <c r="E13" i="87"/>
  <c r="D13" i="87"/>
  <c r="C13" i="87"/>
  <c r="B13" i="87"/>
  <c r="A13" i="87"/>
  <c r="H11" i="87"/>
  <c r="AV10" i="87"/>
  <c r="H10" i="87"/>
  <c r="G10" i="87"/>
  <c r="F10" i="87"/>
  <c r="E10" i="87"/>
  <c r="D10" i="87"/>
  <c r="C10" i="87"/>
  <c r="B10" i="87"/>
  <c r="A10" i="87"/>
  <c r="H26" i="81" l="1"/>
  <c r="AV25" i="81"/>
  <c r="H25" i="81"/>
  <c r="G25" i="81"/>
  <c r="F25" i="81"/>
  <c r="E25" i="81"/>
  <c r="D25" i="81"/>
  <c r="C25" i="81"/>
  <c r="B25" i="81"/>
  <c r="A25" i="81"/>
  <c r="H23" i="81"/>
  <c r="AV22" i="81"/>
  <c r="H22" i="81"/>
  <c r="G22" i="81"/>
  <c r="F22" i="81"/>
  <c r="E22" i="81"/>
  <c r="D22" i="81"/>
  <c r="C22" i="81"/>
  <c r="B22" i="81"/>
  <c r="A22" i="81"/>
  <c r="H20" i="81"/>
  <c r="AV19" i="81"/>
  <c r="H19" i="81"/>
  <c r="G19" i="81"/>
  <c r="F19" i="81"/>
  <c r="E19" i="81"/>
  <c r="D19" i="81"/>
  <c r="C19" i="81"/>
  <c r="B19" i="81"/>
  <c r="A19" i="81"/>
  <c r="H17" i="81"/>
  <c r="AV16" i="81"/>
  <c r="H16" i="81"/>
  <c r="G16" i="81"/>
  <c r="F16" i="81"/>
  <c r="E16" i="81"/>
  <c r="D16" i="81"/>
  <c r="C16" i="81"/>
  <c r="B16" i="81"/>
  <c r="A16" i="81"/>
  <c r="H14" i="81"/>
  <c r="AV13" i="81"/>
  <c r="H13" i="81"/>
  <c r="G13" i="81"/>
  <c r="F13" i="81"/>
  <c r="E13" i="81"/>
  <c r="D13" i="81"/>
  <c r="C13" i="81"/>
  <c r="B13" i="81"/>
  <c r="A13" i="81"/>
  <c r="H11" i="81"/>
  <c r="AV10" i="81"/>
  <c r="H10" i="81"/>
  <c r="G10" i="81"/>
  <c r="F10" i="81"/>
  <c r="E10" i="81"/>
  <c r="D10" i="81"/>
  <c r="C10" i="81"/>
  <c r="B10" i="81"/>
  <c r="A10" i="81"/>
  <c r="H26" i="80"/>
  <c r="AV25" i="80"/>
  <c r="H25" i="80"/>
  <c r="G25" i="80"/>
  <c r="F25" i="80"/>
  <c r="E25" i="80"/>
  <c r="D25" i="80"/>
  <c r="C25" i="80"/>
  <c r="B25" i="80"/>
  <c r="A25" i="80"/>
  <c r="H23" i="80"/>
  <c r="AV22" i="80"/>
  <c r="H22" i="80"/>
  <c r="G22" i="80"/>
  <c r="F22" i="80"/>
  <c r="E22" i="80"/>
  <c r="D22" i="80"/>
  <c r="C22" i="80"/>
  <c r="B22" i="80"/>
  <c r="A22" i="80"/>
  <c r="H20" i="80"/>
  <c r="AV19" i="80"/>
  <c r="H19" i="80"/>
  <c r="G19" i="80"/>
  <c r="F19" i="80"/>
  <c r="E19" i="80"/>
  <c r="D19" i="80"/>
  <c r="C19" i="80"/>
  <c r="B19" i="80"/>
  <c r="A19" i="80"/>
  <c r="H17" i="80"/>
  <c r="AV16" i="80"/>
  <c r="H16" i="80"/>
  <c r="G16" i="80"/>
  <c r="F16" i="80"/>
  <c r="E16" i="80"/>
  <c r="D16" i="80"/>
  <c r="C16" i="80"/>
  <c r="B16" i="80"/>
  <c r="A16" i="80"/>
  <c r="H14" i="80"/>
  <c r="AV13" i="80"/>
  <c r="H13" i="80"/>
  <c r="G13" i="80"/>
  <c r="F13" i="80"/>
  <c r="E13" i="80"/>
  <c r="D13" i="80"/>
  <c r="C13" i="80"/>
  <c r="B13" i="80"/>
  <c r="A13" i="80"/>
  <c r="H11" i="80"/>
  <c r="AV10" i="80"/>
  <c r="H10" i="80"/>
  <c r="G10" i="80"/>
  <c r="F10" i="80"/>
  <c r="E10" i="80"/>
  <c r="D10" i="80"/>
  <c r="C10" i="80"/>
  <c r="B10" i="80"/>
  <c r="A10" i="80"/>
  <c r="H26" i="79"/>
  <c r="AV25" i="79"/>
  <c r="H25" i="79"/>
  <c r="G25" i="79"/>
  <c r="F25" i="79"/>
  <c r="E25" i="79"/>
  <c r="D25" i="79"/>
  <c r="C25" i="79"/>
  <c r="B25" i="79"/>
  <c r="A25" i="79"/>
  <c r="H23" i="79"/>
  <c r="AV22" i="79"/>
  <c r="H22" i="79"/>
  <c r="G22" i="79"/>
  <c r="F22" i="79"/>
  <c r="E22" i="79"/>
  <c r="D22" i="79"/>
  <c r="C22" i="79"/>
  <c r="B22" i="79"/>
  <c r="A22" i="79"/>
  <c r="H20" i="79"/>
  <c r="AV19" i="79"/>
  <c r="H19" i="79"/>
  <c r="G19" i="79"/>
  <c r="F19" i="79"/>
  <c r="E19" i="79"/>
  <c r="D19" i="79"/>
  <c r="C19" i="79"/>
  <c r="B19" i="79"/>
  <c r="A19" i="79"/>
  <c r="H17" i="79"/>
  <c r="AV16" i="79"/>
  <c r="H16" i="79"/>
  <c r="G16" i="79"/>
  <c r="F16" i="79"/>
  <c r="E16" i="79"/>
  <c r="D16" i="79"/>
  <c r="C16" i="79"/>
  <c r="B16" i="79"/>
  <c r="A16" i="79"/>
  <c r="H14" i="79"/>
  <c r="AV13" i="79"/>
  <c r="H13" i="79"/>
  <c r="G13" i="79"/>
  <c r="F13" i="79"/>
  <c r="E13" i="79"/>
  <c r="D13" i="79"/>
  <c r="C13" i="79"/>
  <c r="B13" i="79"/>
  <c r="A13" i="79"/>
  <c r="H11" i="79"/>
  <c r="AV10" i="79"/>
  <c r="H10" i="79"/>
  <c r="G10" i="79"/>
  <c r="F10" i="79"/>
  <c r="E10" i="79"/>
  <c r="D10" i="79"/>
  <c r="C10" i="79"/>
  <c r="B10" i="79"/>
  <c r="A10" i="79"/>
  <c r="H26" i="75" l="1"/>
  <c r="AV25" i="75"/>
  <c r="H25" i="75"/>
  <c r="G25" i="75"/>
  <c r="F25" i="75"/>
  <c r="E25" i="75"/>
  <c r="D25" i="75"/>
  <c r="C25" i="75"/>
  <c r="B25" i="75"/>
  <c r="A25" i="75"/>
  <c r="H23" i="75"/>
  <c r="AV22" i="75"/>
  <c r="H22" i="75"/>
  <c r="G22" i="75"/>
  <c r="F22" i="75"/>
  <c r="E22" i="75"/>
  <c r="D22" i="75"/>
  <c r="C22" i="75"/>
  <c r="B22" i="75"/>
  <c r="A22" i="75"/>
  <c r="H20" i="75"/>
  <c r="AV19" i="75"/>
  <c r="H19" i="75"/>
  <c r="G19" i="75"/>
  <c r="F19" i="75"/>
  <c r="E19" i="75"/>
  <c r="D19" i="75"/>
  <c r="C19" i="75"/>
  <c r="B19" i="75"/>
  <c r="A19" i="75"/>
  <c r="H17" i="75"/>
  <c r="AV16" i="75"/>
  <c r="H16" i="75"/>
  <c r="G16" i="75"/>
  <c r="F16" i="75"/>
  <c r="E16" i="75"/>
  <c r="D16" i="75"/>
  <c r="C16" i="75"/>
  <c r="B16" i="75"/>
  <c r="A16" i="75"/>
  <c r="H14" i="75"/>
  <c r="AV13" i="75"/>
  <c r="H13" i="75"/>
  <c r="G13" i="75"/>
  <c r="F13" i="75"/>
  <c r="E13" i="75"/>
  <c r="D13" i="75"/>
  <c r="C13" i="75"/>
  <c r="B13" i="75"/>
  <c r="A13" i="75"/>
  <c r="H11" i="75"/>
  <c r="AV10" i="75"/>
  <c r="H10" i="75"/>
  <c r="G10" i="75"/>
  <c r="F10" i="75"/>
  <c r="E10" i="75"/>
  <c r="D10" i="75"/>
  <c r="C10" i="75"/>
  <c r="B10" i="75"/>
  <c r="A10" i="75"/>
  <c r="H26" i="74" l="1"/>
  <c r="AV25" i="74"/>
  <c r="H25" i="74"/>
  <c r="G25" i="74"/>
  <c r="F25" i="74"/>
  <c r="E25" i="74"/>
  <c r="D25" i="74"/>
  <c r="C25" i="74"/>
  <c r="B25" i="74"/>
  <c r="A25" i="74"/>
  <c r="H23" i="74"/>
  <c r="AV22" i="74"/>
  <c r="H22" i="74"/>
  <c r="G22" i="74"/>
  <c r="F22" i="74"/>
  <c r="E22" i="74"/>
  <c r="D22" i="74"/>
  <c r="C22" i="74"/>
  <c r="B22" i="74"/>
  <c r="A22" i="74"/>
  <c r="H20" i="74"/>
  <c r="AV19" i="74"/>
  <c r="H19" i="74"/>
  <c r="G19" i="74"/>
  <c r="F19" i="74"/>
  <c r="E19" i="74"/>
  <c r="D19" i="74"/>
  <c r="C19" i="74"/>
  <c r="B19" i="74"/>
  <c r="A19" i="74"/>
  <c r="H17" i="74"/>
  <c r="AV16" i="74"/>
  <c r="H16" i="74"/>
  <c r="G16" i="74"/>
  <c r="F16" i="74"/>
  <c r="E16" i="74"/>
  <c r="D16" i="74"/>
  <c r="C16" i="74"/>
  <c r="B16" i="74"/>
  <c r="A16" i="74"/>
  <c r="H14" i="74"/>
  <c r="AV13" i="74"/>
  <c r="H13" i="74"/>
  <c r="G13" i="74"/>
  <c r="F13" i="74"/>
  <c r="E13" i="74"/>
  <c r="D13" i="74"/>
  <c r="C13" i="74"/>
  <c r="B13" i="74"/>
  <c r="A13" i="74"/>
  <c r="H11" i="74"/>
  <c r="AV10" i="74"/>
  <c r="H10" i="74"/>
  <c r="G10" i="74"/>
  <c r="F10" i="74"/>
  <c r="E10" i="74"/>
  <c r="D10" i="74"/>
  <c r="C10" i="74"/>
  <c r="B10" i="74"/>
  <c r="A10" i="74"/>
  <c r="H26" i="73"/>
  <c r="AV25" i="73"/>
  <c r="H25" i="73"/>
  <c r="G25" i="73"/>
  <c r="F25" i="73"/>
  <c r="E25" i="73"/>
  <c r="D25" i="73"/>
  <c r="C25" i="73"/>
  <c r="B25" i="73"/>
  <c r="A25" i="73"/>
  <c r="H23" i="73"/>
  <c r="AV22" i="73"/>
  <c r="H22" i="73"/>
  <c r="G22" i="73"/>
  <c r="F22" i="73"/>
  <c r="E22" i="73"/>
  <c r="D22" i="73"/>
  <c r="C22" i="73"/>
  <c r="B22" i="73"/>
  <c r="A22" i="73"/>
  <c r="H20" i="73"/>
  <c r="AV19" i="73"/>
  <c r="H19" i="73"/>
  <c r="G19" i="73"/>
  <c r="F19" i="73"/>
  <c r="E19" i="73"/>
  <c r="D19" i="73"/>
  <c r="C19" i="73"/>
  <c r="B19" i="73"/>
  <c r="A19" i="73"/>
  <c r="H17" i="73"/>
  <c r="AV16" i="73"/>
  <c r="H16" i="73"/>
  <c r="G16" i="73"/>
  <c r="F16" i="73"/>
  <c r="E16" i="73"/>
  <c r="D16" i="73"/>
  <c r="C16" i="73"/>
  <c r="B16" i="73"/>
  <c r="A16" i="73"/>
  <c r="H14" i="73"/>
  <c r="AV13" i="73"/>
  <c r="H13" i="73"/>
  <c r="G13" i="73"/>
  <c r="F13" i="73"/>
  <c r="E13" i="73"/>
  <c r="D13" i="73"/>
  <c r="C13" i="73"/>
  <c r="B13" i="73"/>
  <c r="A13" i="73"/>
  <c r="H11" i="73"/>
  <c r="AV10" i="73"/>
  <c r="H10" i="73"/>
  <c r="G10" i="73"/>
  <c r="F10" i="73"/>
  <c r="E10" i="73"/>
  <c r="D10" i="73"/>
  <c r="C10" i="73"/>
  <c r="B10" i="73"/>
  <c r="A10" i="73"/>
  <c r="H26" i="72"/>
  <c r="AV25" i="72"/>
  <c r="H25" i="72"/>
  <c r="G25" i="72"/>
  <c r="F25" i="72"/>
  <c r="E25" i="72"/>
  <c r="D25" i="72"/>
  <c r="C25" i="72"/>
  <c r="B25" i="72"/>
  <c r="A25" i="72"/>
  <c r="H23" i="72"/>
  <c r="AV22" i="72"/>
  <c r="H22" i="72"/>
  <c r="G22" i="72"/>
  <c r="F22" i="72"/>
  <c r="E22" i="72"/>
  <c r="D22" i="72"/>
  <c r="C22" i="72"/>
  <c r="B22" i="72"/>
  <c r="H20" i="72"/>
  <c r="AV19" i="72"/>
  <c r="H19" i="72"/>
  <c r="G19" i="72"/>
  <c r="F19" i="72"/>
  <c r="E19" i="72"/>
  <c r="D19" i="72"/>
  <c r="C19" i="72"/>
  <c r="B19" i="72"/>
  <c r="A19" i="72"/>
  <c r="H17" i="72"/>
  <c r="AV16" i="72"/>
  <c r="H16" i="72"/>
  <c r="G16" i="72"/>
  <c r="F16" i="72"/>
  <c r="E16" i="72"/>
  <c r="D16" i="72"/>
  <c r="C16" i="72"/>
  <c r="B16" i="72"/>
  <c r="A16" i="72"/>
  <c r="H14" i="72"/>
  <c r="AV13" i="72"/>
  <c r="H13" i="72"/>
  <c r="G13" i="72"/>
  <c r="F13" i="72"/>
  <c r="E13" i="72"/>
  <c r="D13" i="72"/>
  <c r="C13" i="72"/>
  <c r="B13" i="72"/>
  <c r="A13" i="72"/>
  <c r="H11" i="72"/>
  <c r="AV10" i="72"/>
  <c r="H10" i="72"/>
  <c r="G10" i="72"/>
  <c r="F10" i="72"/>
  <c r="E10" i="72"/>
  <c r="D10" i="72"/>
  <c r="C10" i="72"/>
  <c r="B10" i="72"/>
  <c r="A10" i="72"/>
  <c r="AL26" i="83" l="1"/>
  <c r="AK26" i="83"/>
  <c r="AJ26" i="83"/>
  <c r="AI26" i="83"/>
  <c r="AH26" i="83"/>
  <c r="AG26" i="83"/>
  <c r="AF26" i="83"/>
  <c r="AE26" i="83"/>
  <c r="AD26" i="83"/>
  <c r="AC26" i="83"/>
  <c r="AB26" i="83"/>
  <c r="AA26" i="83"/>
  <c r="Z26" i="83"/>
  <c r="Y26" i="83"/>
  <c r="X26" i="83"/>
  <c r="W26" i="83"/>
  <c r="V26" i="83"/>
  <c r="U26" i="83"/>
  <c r="T26" i="83"/>
  <c r="S26" i="83"/>
  <c r="R26" i="83"/>
  <c r="Q26" i="83"/>
  <c r="P26" i="83"/>
  <c r="O26" i="83"/>
  <c r="N26" i="83"/>
  <c r="M26" i="83"/>
  <c r="L26" i="83"/>
  <c r="K26" i="83"/>
  <c r="J26" i="83"/>
  <c r="I26" i="83"/>
  <c r="H26" i="83"/>
  <c r="AV25" i="83"/>
  <c r="H25" i="83"/>
  <c r="G25" i="83"/>
  <c r="F25" i="83"/>
  <c r="E25" i="83"/>
  <c r="D25" i="83"/>
  <c r="C25" i="83"/>
  <c r="B25" i="83"/>
  <c r="A25" i="83"/>
  <c r="I23" i="83"/>
  <c r="H23" i="83"/>
  <c r="AV22" i="83"/>
  <c r="H22" i="83"/>
  <c r="G22" i="83"/>
  <c r="F22" i="83"/>
  <c r="E22" i="83"/>
  <c r="D22" i="83"/>
  <c r="C22" i="83"/>
  <c r="B22" i="83"/>
  <c r="A22" i="83"/>
  <c r="I20" i="83"/>
  <c r="H20" i="83"/>
  <c r="AV19" i="83"/>
  <c r="H19" i="83"/>
  <c r="G19" i="83"/>
  <c r="F19" i="83"/>
  <c r="E19" i="83"/>
  <c r="D19" i="83"/>
  <c r="C19" i="83"/>
  <c r="B19" i="83"/>
  <c r="A19" i="83"/>
  <c r="H17" i="83"/>
  <c r="AU16" i="83"/>
  <c r="AT16" i="83"/>
  <c r="AS16" i="83"/>
  <c r="AR16" i="83"/>
  <c r="AP16" i="83"/>
  <c r="AP17" i="83" s="1"/>
  <c r="AK16" i="83"/>
  <c r="AK17" i="83" s="1"/>
  <c r="AJ16" i="83"/>
  <c r="AJ17" i="83" s="1"/>
  <c r="AH16" i="83"/>
  <c r="AH17" i="83" s="1"/>
  <c r="AC16" i="83"/>
  <c r="AC17" i="83" s="1"/>
  <c r="AB16" i="83"/>
  <c r="AB17" i="83" s="1"/>
  <c r="Z16" i="83"/>
  <c r="Z17" i="83" s="1"/>
  <c r="U16" i="83"/>
  <c r="U17" i="83" s="1"/>
  <c r="T16" i="83"/>
  <c r="T17" i="83" s="1"/>
  <c r="R16" i="83"/>
  <c r="R17" i="83" s="1"/>
  <c r="M16" i="83"/>
  <c r="M17" i="83" s="1"/>
  <c r="L16" i="83"/>
  <c r="L17" i="83" s="1"/>
  <c r="J16" i="83"/>
  <c r="J17" i="83" s="1"/>
  <c r="H16" i="83"/>
  <c r="G16" i="83"/>
  <c r="F16" i="83"/>
  <c r="E16" i="83"/>
  <c r="D16" i="83"/>
  <c r="C16" i="83"/>
  <c r="B16" i="83"/>
  <c r="A16" i="83"/>
  <c r="AS14" i="83"/>
  <c r="AR14" i="83"/>
  <c r="AQ14" i="83"/>
  <c r="AQ16" i="83" s="1"/>
  <c r="AP14" i="83"/>
  <c r="AO14" i="83"/>
  <c r="AO16" i="83" s="1"/>
  <c r="AO17" i="83" s="1"/>
  <c r="AN14" i="83"/>
  <c r="AN16" i="83" s="1"/>
  <c r="AN17" i="83" s="1"/>
  <c r="AM14" i="83"/>
  <c r="AM16" i="83" s="1"/>
  <c r="AM17" i="83" s="1"/>
  <c r="AL14" i="83"/>
  <c r="AL16" i="83" s="1"/>
  <c r="AL17" i="83" s="1"/>
  <c r="AK14" i="83"/>
  <c r="AJ14" i="83"/>
  <c r="AI14" i="83"/>
  <c r="AI16" i="83" s="1"/>
  <c r="AI17" i="83" s="1"/>
  <c r="AH14" i="83"/>
  <c r="AG14" i="83"/>
  <c r="AG16" i="83" s="1"/>
  <c r="AG17" i="83" s="1"/>
  <c r="AF14" i="83"/>
  <c r="AF16" i="83" s="1"/>
  <c r="AF17" i="83" s="1"/>
  <c r="AE14" i="83"/>
  <c r="AE16" i="83" s="1"/>
  <c r="AE17" i="83" s="1"/>
  <c r="AD14" i="83"/>
  <c r="AD16" i="83" s="1"/>
  <c r="AD17" i="83" s="1"/>
  <c r="AC14" i="83"/>
  <c r="AB14" i="83"/>
  <c r="AA14" i="83"/>
  <c r="AA16" i="83" s="1"/>
  <c r="AA17" i="83" s="1"/>
  <c r="Z14" i="83"/>
  <c r="Y14" i="83"/>
  <c r="Y16" i="83" s="1"/>
  <c r="Y17" i="83" s="1"/>
  <c r="X14" i="83"/>
  <c r="X16" i="83" s="1"/>
  <c r="X17" i="83" s="1"/>
  <c r="W14" i="83"/>
  <c r="W16" i="83" s="1"/>
  <c r="W17" i="83" s="1"/>
  <c r="V14" i="83"/>
  <c r="V16" i="83" s="1"/>
  <c r="V17" i="83" s="1"/>
  <c r="U14" i="83"/>
  <c r="T14" i="83"/>
  <c r="S14" i="83"/>
  <c r="S16" i="83" s="1"/>
  <c r="S17" i="83" s="1"/>
  <c r="R14" i="83"/>
  <c r="Q14" i="83"/>
  <c r="Q16" i="83" s="1"/>
  <c r="Q17" i="83" s="1"/>
  <c r="P14" i="83"/>
  <c r="P16" i="83" s="1"/>
  <c r="P17" i="83" s="1"/>
  <c r="O14" i="83"/>
  <c r="O16" i="83" s="1"/>
  <c r="O17" i="83" s="1"/>
  <c r="N14" i="83"/>
  <c r="N16" i="83" s="1"/>
  <c r="N17" i="83" s="1"/>
  <c r="M14" i="83"/>
  <c r="L14" i="83"/>
  <c r="K14" i="83"/>
  <c r="K16" i="83" s="1"/>
  <c r="K17" i="83" s="1"/>
  <c r="J14" i="83"/>
  <c r="I14" i="83"/>
  <c r="I16" i="83" s="1"/>
  <c r="H14" i="83"/>
  <c r="AV13" i="83"/>
  <c r="H13" i="83"/>
  <c r="G13" i="83"/>
  <c r="F13" i="83"/>
  <c r="E13" i="83"/>
  <c r="D13" i="83"/>
  <c r="C13" i="83"/>
  <c r="B13" i="83"/>
  <c r="A13" i="83"/>
  <c r="H11" i="83"/>
  <c r="AV10" i="83"/>
  <c r="H10" i="83"/>
  <c r="G10" i="83"/>
  <c r="F10" i="83"/>
  <c r="E10" i="83"/>
  <c r="D10" i="83"/>
  <c r="C10" i="83"/>
  <c r="B10" i="83"/>
  <c r="A10" i="83"/>
  <c r="AV16" i="83" l="1"/>
  <c r="I17" i="83"/>
  <c r="AS26" i="82" l="1"/>
  <c r="AR26" i="82"/>
  <c r="AQ26" i="82"/>
  <c r="AP26" i="82"/>
  <c r="AO26" i="82"/>
  <c r="AN26" i="82"/>
  <c r="AM26" i="82"/>
  <c r="H26" i="82"/>
  <c r="H25" i="82"/>
  <c r="G25" i="82"/>
  <c r="F25" i="82"/>
  <c r="E25" i="82"/>
  <c r="D25" i="82"/>
  <c r="C25" i="82"/>
  <c r="B25" i="82"/>
  <c r="A25" i="82"/>
  <c r="AQ23" i="82"/>
  <c r="AP23" i="82"/>
  <c r="AO23" i="82"/>
  <c r="AN23" i="82"/>
  <c r="AM23" i="82"/>
  <c r="AL23" i="82"/>
  <c r="AK23" i="82"/>
  <c r="AJ23" i="82"/>
  <c r="AI23" i="82"/>
  <c r="AH23" i="82"/>
  <c r="AG23" i="82"/>
  <c r="AF23" i="82"/>
  <c r="AE23" i="82"/>
  <c r="AD23" i="82"/>
  <c r="AC23" i="82"/>
  <c r="AB23" i="82"/>
  <c r="AA23" i="82"/>
  <c r="Z23" i="82"/>
  <c r="Y23" i="82"/>
  <c r="X23" i="82"/>
  <c r="W23" i="82"/>
  <c r="V23" i="82"/>
  <c r="U23" i="82"/>
  <c r="T23" i="82"/>
  <c r="S23" i="82"/>
  <c r="R23" i="82"/>
  <c r="Q23" i="82"/>
  <c r="P23" i="82"/>
  <c r="O23" i="82"/>
  <c r="N23" i="82"/>
  <c r="M23" i="82"/>
  <c r="L23" i="82"/>
  <c r="K23" i="82"/>
  <c r="AV22" i="82" s="1"/>
  <c r="J23" i="82"/>
  <c r="I23" i="82"/>
  <c r="H23" i="82"/>
  <c r="H22" i="82"/>
  <c r="G22" i="82"/>
  <c r="F22" i="82"/>
  <c r="E22" i="82"/>
  <c r="D22" i="82"/>
  <c r="C22" i="82"/>
  <c r="B22" i="82"/>
  <c r="A22" i="82"/>
  <c r="AR20" i="82"/>
  <c r="AQ20" i="82"/>
  <c r="AP20" i="82"/>
  <c r="AO20" i="82"/>
  <c r="AN20" i="82"/>
  <c r="AM20" i="82"/>
  <c r="AL20" i="82"/>
  <c r="AK20" i="82"/>
  <c r="AJ20" i="82"/>
  <c r="AI20" i="82"/>
  <c r="AH20" i="82"/>
  <c r="AG20" i="82"/>
  <c r="AF20" i="82"/>
  <c r="AE20" i="82"/>
  <c r="AD20" i="82"/>
  <c r="AC20" i="82"/>
  <c r="AB20" i="82"/>
  <c r="AA20" i="82"/>
  <c r="Z20" i="82"/>
  <c r="Y20" i="82"/>
  <c r="X20" i="82"/>
  <c r="W20" i="82"/>
  <c r="V20" i="82"/>
  <c r="U20" i="82"/>
  <c r="T20" i="82"/>
  <c r="S20" i="82"/>
  <c r="R20" i="82"/>
  <c r="Q20" i="82"/>
  <c r="P20" i="82"/>
  <c r="O20" i="82"/>
  <c r="N20" i="82"/>
  <c r="M20" i="82"/>
  <c r="L20" i="82"/>
  <c r="K20" i="82"/>
  <c r="J20" i="82"/>
  <c r="I20" i="82"/>
  <c r="AV19" i="82" s="1"/>
  <c r="H20" i="82"/>
  <c r="H19" i="82"/>
  <c r="G19" i="82"/>
  <c r="F19" i="82"/>
  <c r="E19" i="82"/>
  <c r="D19" i="82"/>
  <c r="C19" i="82"/>
  <c r="B19" i="82"/>
  <c r="A19" i="82"/>
  <c r="AL17" i="82"/>
  <c r="AI17" i="82"/>
  <c r="AH17" i="82"/>
  <c r="AG17" i="82"/>
  <c r="AE17" i="82"/>
  <c r="AD17" i="82"/>
  <c r="AA17" i="82"/>
  <c r="Z17" i="82"/>
  <c r="Y17" i="82"/>
  <c r="W17" i="82"/>
  <c r="V17" i="82"/>
  <c r="S17" i="82"/>
  <c r="R17" i="82"/>
  <c r="Q17" i="82"/>
  <c r="O17" i="82"/>
  <c r="N17" i="82"/>
  <c r="K17" i="82"/>
  <c r="J17" i="82"/>
  <c r="I17" i="82"/>
  <c r="H17" i="82"/>
  <c r="AS16" i="82"/>
  <c r="AR16" i="82"/>
  <c r="AQ16" i="82"/>
  <c r="AP16" i="82"/>
  <c r="AO16" i="82"/>
  <c r="AN16" i="82"/>
  <c r="AM16" i="82"/>
  <c r="AL16" i="82"/>
  <c r="AK16" i="82"/>
  <c r="AK17" i="82" s="1"/>
  <c r="AJ16" i="82"/>
  <c r="AJ17" i="82" s="1"/>
  <c r="AI16" i="82"/>
  <c r="AH16" i="82"/>
  <c r="AG16" i="82"/>
  <c r="AF16" i="82"/>
  <c r="AF17" i="82" s="1"/>
  <c r="AE16" i="82"/>
  <c r="AD16" i="82"/>
  <c r="AC16" i="82"/>
  <c r="AC17" i="82" s="1"/>
  <c r="AB16" i="82"/>
  <c r="AB17" i="82" s="1"/>
  <c r="AA16" i="82"/>
  <c r="Z16" i="82"/>
  <c r="Y16" i="82"/>
  <c r="X16" i="82"/>
  <c r="X17" i="82" s="1"/>
  <c r="W16" i="82"/>
  <c r="V16" i="82"/>
  <c r="U16" i="82"/>
  <c r="U17" i="82" s="1"/>
  <c r="T16" i="82"/>
  <c r="T17" i="82" s="1"/>
  <c r="S16" i="82"/>
  <c r="R16" i="82"/>
  <c r="Q16" i="82"/>
  <c r="P16" i="82"/>
  <c r="P17" i="82" s="1"/>
  <c r="O16" i="82"/>
  <c r="N16" i="82"/>
  <c r="M16" i="82"/>
  <c r="M17" i="82" s="1"/>
  <c r="L16" i="82"/>
  <c r="L17" i="82" s="1"/>
  <c r="K16" i="82"/>
  <c r="J16" i="82"/>
  <c r="I16" i="82"/>
  <c r="H16" i="82"/>
  <c r="G16" i="82"/>
  <c r="F16" i="82"/>
  <c r="E16" i="82"/>
  <c r="D16" i="82"/>
  <c r="C16" i="82"/>
  <c r="B16" i="82"/>
  <c r="A16" i="82"/>
  <c r="AL14" i="82"/>
  <c r="AL26" i="82" s="1"/>
  <c r="AK14" i="82"/>
  <c r="AK26" i="82" s="1"/>
  <c r="AJ14" i="82"/>
  <c r="AJ26" i="82" s="1"/>
  <c r="AI14" i="82"/>
  <c r="AI26" i="82" s="1"/>
  <c r="AH14" i="82"/>
  <c r="AH26" i="82" s="1"/>
  <c r="AG14" i="82"/>
  <c r="AG26" i="82" s="1"/>
  <c r="AF14" i="82"/>
  <c r="AF26" i="82" s="1"/>
  <c r="AE14" i="82"/>
  <c r="AE26" i="82" s="1"/>
  <c r="AD14" i="82"/>
  <c r="AD26" i="82" s="1"/>
  <c r="AC14" i="82"/>
  <c r="AC26" i="82" s="1"/>
  <c r="AB14" i="82"/>
  <c r="AB26" i="82" s="1"/>
  <c r="AA14" i="82"/>
  <c r="AA26" i="82" s="1"/>
  <c r="Z14" i="82"/>
  <c r="Z26" i="82" s="1"/>
  <c r="Y14" i="82"/>
  <c r="Y26" i="82" s="1"/>
  <c r="X14" i="82"/>
  <c r="X26" i="82" s="1"/>
  <c r="W14" i="82"/>
  <c r="W26" i="82" s="1"/>
  <c r="V14" i="82"/>
  <c r="V26" i="82" s="1"/>
  <c r="U14" i="82"/>
  <c r="U26" i="82" s="1"/>
  <c r="T14" i="82"/>
  <c r="T26" i="82" s="1"/>
  <c r="S14" i="82"/>
  <c r="S26" i="82" s="1"/>
  <c r="R14" i="82"/>
  <c r="R26" i="82" s="1"/>
  <c r="Q14" i="82"/>
  <c r="Q26" i="82" s="1"/>
  <c r="P14" i="82"/>
  <c r="P26" i="82" s="1"/>
  <c r="O14" i="82"/>
  <c r="O26" i="82" s="1"/>
  <c r="N14" i="82"/>
  <c r="AV13" i="82" s="1"/>
  <c r="M14" i="82"/>
  <c r="M26" i="82" s="1"/>
  <c r="L14" i="82"/>
  <c r="L26" i="82" s="1"/>
  <c r="K14" i="82"/>
  <c r="K26" i="82" s="1"/>
  <c r="J14" i="82"/>
  <c r="J26" i="82" s="1"/>
  <c r="I14" i="82"/>
  <c r="I26" i="82" s="1"/>
  <c r="H14" i="82"/>
  <c r="H13" i="82"/>
  <c r="G13" i="82"/>
  <c r="F13" i="82"/>
  <c r="E13" i="82"/>
  <c r="D13" i="82"/>
  <c r="C13" i="82"/>
  <c r="B13" i="82"/>
  <c r="A13" i="82"/>
  <c r="H11" i="82"/>
  <c r="AV10" i="82"/>
  <c r="H10" i="82"/>
  <c r="G10" i="82"/>
  <c r="F10" i="82"/>
  <c r="E10" i="82"/>
  <c r="D10" i="82"/>
  <c r="C10" i="82"/>
  <c r="B10" i="82"/>
  <c r="A10" i="82"/>
  <c r="AV16" i="82" l="1"/>
  <c r="N26" i="82"/>
  <c r="AV25" i="82" s="1"/>
  <c r="H26" i="71" l="1"/>
  <c r="AV25" i="71"/>
  <c r="H25" i="71"/>
  <c r="G25" i="71"/>
  <c r="F25" i="71"/>
  <c r="E25" i="71"/>
  <c r="D25" i="71"/>
  <c r="C25" i="71"/>
  <c r="B25" i="71"/>
  <c r="A25" i="71"/>
  <c r="H23" i="71"/>
  <c r="AV22" i="71"/>
  <c r="H22" i="71"/>
  <c r="G22" i="71"/>
  <c r="F22" i="71"/>
  <c r="E22" i="71"/>
  <c r="D22" i="71"/>
  <c r="C22" i="71"/>
  <c r="B22" i="71"/>
  <c r="A22" i="71"/>
  <c r="H20" i="71"/>
  <c r="AV19" i="71"/>
  <c r="H19" i="71"/>
  <c r="G19" i="71"/>
  <c r="F19" i="71"/>
  <c r="E19" i="71"/>
  <c r="D19" i="71"/>
  <c r="C19" i="71"/>
  <c r="B19" i="71"/>
  <c r="A19" i="71"/>
  <c r="H17" i="71"/>
  <c r="AV16" i="71"/>
  <c r="H16" i="71"/>
  <c r="G16" i="71"/>
  <c r="F16" i="71"/>
  <c r="E16" i="71"/>
  <c r="D16" i="71"/>
  <c r="C16" i="71"/>
  <c r="B16" i="71"/>
  <c r="A16" i="71"/>
  <c r="H14" i="71"/>
  <c r="AV13" i="71"/>
  <c r="H13" i="71"/>
  <c r="G13" i="71"/>
  <c r="F13" i="71"/>
  <c r="E13" i="71"/>
  <c r="D13" i="71"/>
  <c r="C13" i="71"/>
  <c r="B13" i="71"/>
  <c r="A13" i="71"/>
  <c r="H11" i="71"/>
  <c r="AV10" i="71"/>
  <c r="H10" i="71"/>
  <c r="G10" i="71"/>
  <c r="F10" i="71"/>
  <c r="E10" i="71"/>
  <c r="D10" i="71"/>
  <c r="C10" i="71"/>
  <c r="B10" i="71"/>
  <c r="A10" i="71"/>
  <c r="H26" i="70"/>
  <c r="AV25" i="70"/>
  <c r="H25" i="70"/>
  <c r="G25" i="70"/>
  <c r="F25" i="70"/>
  <c r="E25" i="70"/>
  <c r="D25" i="70"/>
  <c r="C25" i="70"/>
  <c r="B25" i="70"/>
  <c r="A25" i="70"/>
  <c r="H23" i="70"/>
  <c r="AV22" i="70"/>
  <c r="H22" i="70"/>
  <c r="G22" i="70"/>
  <c r="F22" i="70"/>
  <c r="E22" i="70"/>
  <c r="D22" i="70"/>
  <c r="C22" i="70"/>
  <c r="B22" i="70"/>
  <c r="A22" i="70"/>
  <c r="H20" i="70"/>
  <c r="AV19" i="70"/>
  <c r="H19" i="70"/>
  <c r="G19" i="70"/>
  <c r="F19" i="70"/>
  <c r="E19" i="70"/>
  <c r="D19" i="70"/>
  <c r="C19" i="70"/>
  <c r="B19" i="70"/>
  <c r="A19" i="70"/>
  <c r="H17" i="70"/>
  <c r="AV16" i="70"/>
  <c r="H16" i="70"/>
  <c r="G16" i="70"/>
  <c r="F16" i="70"/>
  <c r="E16" i="70"/>
  <c r="D16" i="70"/>
  <c r="C16" i="70"/>
  <c r="B16" i="70"/>
  <c r="A16" i="70"/>
  <c r="H14" i="70"/>
  <c r="AV13" i="70"/>
  <c r="H13" i="70"/>
  <c r="G13" i="70"/>
  <c r="F13" i="70"/>
  <c r="E13" i="70"/>
  <c r="D13" i="70"/>
  <c r="C13" i="70"/>
  <c r="B13" i="70"/>
  <c r="A13" i="70"/>
  <c r="H11" i="70"/>
  <c r="AV10" i="70"/>
  <c r="H10" i="70"/>
  <c r="G10" i="70"/>
  <c r="F10" i="70"/>
  <c r="E10" i="70"/>
  <c r="D10" i="70"/>
  <c r="C10" i="70"/>
  <c r="B10" i="70"/>
  <c r="A10" i="70"/>
  <c r="H26" i="29"/>
  <c r="AV25" i="29"/>
  <c r="H25" i="29"/>
  <c r="G25" i="29"/>
  <c r="F25" i="29"/>
  <c r="E25" i="29"/>
  <c r="D25" i="29"/>
  <c r="C25" i="29"/>
  <c r="B25" i="29"/>
  <c r="A25" i="29"/>
  <c r="H23" i="29"/>
  <c r="AV22" i="29"/>
  <c r="H22" i="29"/>
  <c r="G22" i="29"/>
  <c r="F22" i="29"/>
  <c r="E22" i="29"/>
  <c r="D22" i="29"/>
  <c r="C22" i="29"/>
  <c r="B22" i="29"/>
  <c r="A22" i="29"/>
  <c r="H20" i="29"/>
  <c r="AV19" i="29"/>
  <c r="H19" i="29"/>
  <c r="G19" i="29"/>
  <c r="F19" i="29"/>
  <c r="E19" i="29"/>
  <c r="D19" i="29"/>
  <c r="C19" i="29"/>
  <c r="B19" i="29"/>
  <c r="A19" i="29"/>
  <c r="H17" i="29"/>
  <c r="AV16" i="29"/>
  <c r="H16" i="29"/>
  <c r="G16" i="29"/>
  <c r="F16" i="29"/>
  <c r="E16" i="29"/>
  <c r="D16" i="29"/>
  <c r="C16" i="29"/>
  <c r="B16" i="29"/>
  <c r="A16" i="29"/>
  <c r="H14" i="29"/>
  <c r="AV13" i="29"/>
  <c r="H13" i="29"/>
  <c r="G13" i="29"/>
  <c r="F13" i="29"/>
  <c r="E13" i="29"/>
  <c r="D13" i="29"/>
  <c r="C13" i="29"/>
  <c r="B13" i="29"/>
  <c r="A13" i="29"/>
  <c r="H11" i="29"/>
  <c r="AV10" i="29"/>
  <c r="H10" i="29"/>
  <c r="G10" i="29"/>
  <c r="F10" i="29"/>
  <c r="E10" i="29"/>
  <c r="D10" i="29"/>
  <c r="C10" i="29"/>
  <c r="B10" i="29"/>
  <c r="A10" i="29"/>
  <c r="H26" i="140" l="1"/>
  <c r="AV25" i="140"/>
  <c r="H25" i="140"/>
  <c r="G25" i="140"/>
  <c r="F25" i="140"/>
  <c r="E25" i="140"/>
  <c r="D25" i="140"/>
  <c r="C25" i="140"/>
  <c r="B25" i="140"/>
  <c r="A25" i="140"/>
  <c r="H23" i="140"/>
  <c r="AV22" i="140"/>
  <c r="H22" i="140"/>
  <c r="G22" i="140"/>
  <c r="F22" i="140"/>
  <c r="E22" i="140"/>
  <c r="D22" i="140"/>
  <c r="C22" i="140"/>
  <c r="B22" i="140"/>
  <c r="A22" i="140"/>
  <c r="H20" i="140"/>
  <c r="AV19" i="140"/>
  <c r="H19" i="140"/>
  <c r="G19" i="140"/>
  <c r="F19" i="140"/>
  <c r="E19" i="140"/>
  <c r="D19" i="140"/>
  <c r="C19" i="140"/>
  <c r="B19" i="140"/>
  <c r="A19" i="140"/>
  <c r="H17" i="140"/>
  <c r="AV16" i="140"/>
  <c r="H16" i="140"/>
  <c r="G16" i="140"/>
  <c r="F16" i="140"/>
  <c r="E16" i="140"/>
  <c r="D16" i="140"/>
  <c r="C16" i="140"/>
  <c r="B16" i="140"/>
  <c r="A16" i="140"/>
  <c r="H14" i="140"/>
  <c r="AV13" i="140"/>
  <c r="H13" i="140"/>
  <c r="G13" i="140"/>
  <c r="F13" i="140"/>
  <c r="E13" i="140"/>
  <c r="D13" i="140"/>
  <c r="C13" i="140"/>
  <c r="B13" i="140"/>
  <c r="A13" i="140"/>
  <c r="H11" i="140"/>
  <c r="AV10" i="140"/>
  <c r="H10" i="140"/>
  <c r="G10" i="140"/>
  <c r="F10" i="140"/>
  <c r="E10" i="140"/>
  <c r="D10" i="140"/>
  <c r="C10" i="140"/>
  <c r="B10" i="140"/>
  <c r="A10" i="140"/>
  <c r="H26" i="139"/>
  <c r="AV25" i="139"/>
  <c r="H25" i="139"/>
  <c r="G25" i="139"/>
  <c r="F25" i="139"/>
  <c r="E25" i="139"/>
  <c r="D25" i="139"/>
  <c r="C25" i="139"/>
  <c r="B25" i="139"/>
  <c r="A25" i="139"/>
  <c r="H23" i="139"/>
  <c r="AV22" i="139"/>
  <c r="H22" i="139"/>
  <c r="G22" i="139"/>
  <c r="F22" i="139"/>
  <c r="E22" i="139"/>
  <c r="D22" i="139"/>
  <c r="C22" i="139"/>
  <c r="B22" i="139"/>
  <c r="A22" i="139"/>
  <c r="H20" i="139"/>
  <c r="AV19" i="139"/>
  <c r="H19" i="139"/>
  <c r="G19" i="139"/>
  <c r="F19" i="139"/>
  <c r="E19" i="139"/>
  <c r="D19" i="139"/>
  <c r="C19" i="139"/>
  <c r="B19" i="139"/>
  <c r="A19" i="139"/>
  <c r="H17" i="139"/>
  <c r="AV16" i="139"/>
  <c r="H16" i="139"/>
  <c r="G16" i="139"/>
  <c r="F16" i="139"/>
  <c r="E16" i="139"/>
  <c r="D16" i="139"/>
  <c r="C16" i="139"/>
  <c r="B16" i="139"/>
  <c r="A16" i="139"/>
  <c r="H14" i="139"/>
  <c r="AV13" i="139"/>
  <c r="H13" i="139"/>
  <c r="G13" i="139"/>
  <c r="F13" i="139"/>
  <c r="E13" i="139"/>
  <c r="D13" i="139"/>
  <c r="C13" i="139"/>
  <c r="B13" i="139"/>
  <c r="A13" i="139"/>
  <c r="H11" i="139"/>
  <c r="H10" i="139"/>
  <c r="G10" i="139"/>
  <c r="F10" i="139"/>
  <c r="E10" i="139"/>
  <c r="D10" i="139"/>
  <c r="C10" i="139"/>
  <c r="B10" i="139"/>
  <c r="A10" i="139"/>
  <c r="H26" i="138"/>
  <c r="AV25" i="138"/>
  <c r="H25" i="138"/>
  <c r="G25" i="138"/>
  <c r="F25" i="138"/>
  <c r="E25" i="138"/>
  <c r="D25" i="138"/>
  <c r="C25" i="138"/>
  <c r="B25" i="138"/>
  <c r="A25" i="138"/>
  <c r="H23" i="138"/>
  <c r="AV22" i="138"/>
  <c r="H22" i="138"/>
  <c r="G22" i="138"/>
  <c r="F22" i="138"/>
  <c r="E22" i="138"/>
  <c r="D22" i="138"/>
  <c r="C22" i="138"/>
  <c r="B22" i="138"/>
  <c r="A22" i="138"/>
  <c r="H20" i="138"/>
  <c r="AV19" i="138"/>
  <c r="H19" i="138"/>
  <c r="G19" i="138"/>
  <c r="F19" i="138"/>
  <c r="E19" i="138"/>
  <c r="D19" i="138"/>
  <c r="C19" i="138"/>
  <c r="B19" i="138"/>
  <c r="A19" i="138"/>
  <c r="H17" i="138"/>
  <c r="AV16" i="138"/>
  <c r="H16" i="138"/>
  <c r="G16" i="138"/>
  <c r="F16" i="138"/>
  <c r="E16" i="138"/>
  <c r="D16" i="138"/>
  <c r="C16" i="138"/>
  <c r="B16" i="138"/>
  <c r="A16" i="138"/>
  <c r="H14" i="138"/>
  <c r="AV13" i="138"/>
  <c r="H13" i="138"/>
  <c r="G13" i="138"/>
  <c r="F13" i="138"/>
  <c r="E13" i="138"/>
  <c r="D13" i="138"/>
  <c r="C13" i="138"/>
  <c r="B13" i="138"/>
  <c r="A13" i="138"/>
  <c r="H11" i="138"/>
  <c r="AV10" i="138"/>
  <c r="H10" i="138"/>
  <c r="G10" i="138"/>
  <c r="F10" i="138"/>
  <c r="E10" i="138"/>
  <c r="D10" i="138"/>
  <c r="C10" i="138"/>
  <c r="B10" i="138"/>
  <c r="A10" i="138"/>
  <c r="H26" i="137"/>
  <c r="AV25" i="137"/>
  <c r="H25" i="137"/>
  <c r="G25" i="137"/>
  <c r="F25" i="137"/>
  <c r="E25" i="137"/>
  <c r="D25" i="137"/>
  <c r="C25" i="137"/>
  <c r="B25" i="137"/>
  <c r="A25" i="137"/>
  <c r="H23" i="137"/>
  <c r="AV22" i="137"/>
  <c r="H22" i="137"/>
  <c r="G22" i="137"/>
  <c r="F22" i="137"/>
  <c r="E22" i="137"/>
  <c r="D22" i="137"/>
  <c r="C22" i="137"/>
  <c r="B22" i="137"/>
  <c r="A22" i="137"/>
  <c r="H20" i="137"/>
  <c r="AV19" i="137"/>
  <c r="H19" i="137"/>
  <c r="G19" i="137"/>
  <c r="F19" i="137"/>
  <c r="E19" i="137"/>
  <c r="D19" i="137"/>
  <c r="C19" i="137"/>
  <c r="B19" i="137"/>
  <c r="A19" i="137"/>
  <c r="H17" i="137"/>
  <c r="AV16" i="137"/>
  <c r="H16" i="137"/>
  <c r="G16" i="137"/>
  <c r="F16" i="137"/>
  <c r="E16" i="137"/>
  <c r="D16" i="137"/>
  <c r="C16" i="137"/>
  <c r="B16" i="137"/>
  <c r="A16" i="137"/>
  <c r="H14" i="137"/>
  <c r="AV13" i="137"/>
  <c r="H13" i="137"/>
  <c r="G13" i="137"/>
  <c r="F13" i="137"/>
  <c r="E13" i="137"/>
  <c r="D13" i="137"/>
  <c r="C13" i="137"/>
  <c r="B13" i="137"/>
  <c r="A13" i="137"/>
  <c r="H11" i="137"/>
  <c r="AV10" i="137"/>
  <c r="H10" i="137"/>
  <c r="G10" i="137"/>
  <c r="F10" i="137"/>
  <c r="E10" i="137"/>
  <c r="D10" i="137"/>
  <c r="C10" i="137"/>
  <c r="B10" i="137"/>
  <c r="A10" i="137"/>
  <c r="H26" i="136" l="1"/>
  <c r="AV25" i="136"/>
  <c r="H25" i="136"/>
  <c r="G25" i="136"/>
  <c r="F25" i="136"/>
  <c r="E25" i="136"/>
  <c r="D25" i="136"/>
  <c r="C25" i="136"/>
  <c r="B25" i="136"/>
  <c r="A25" i="136"/>
  <c r="H23" i="136"/>
  <c r="AV22" i="136"/>
  <c r="H22" i="136"/>
  <c r="G22" i="136"/>
  <c r="F22" i="136"/>
  <c r="E22" i="136"/>
  <c r="D22" i="136"/>
  <c r="C22" i="136"/>
  <c r="B22" i="136"/>
  <c r="A22" i="136"/>
  <c r="H20" i="136"/>
  <c r="AV19" i="136"/>
  <c r="H19" i="136"/>
  <c r="G19" i="136"/>
  <c r="F19" i="136"/>
  <c r="E19" i="136"/>
  <c r="D19" i="136"/>
  <c r="C19" i="136"/>
  <c r="B19" i="136"/>
  <c r="A19" i="136"/>
  <c r="H17" i="136"/>
  <c r="AV16" i="136"/>
  <c r="H16" i="136"/>
  <c r="G16" i="136"/>
  <c r="F16" i="136"/>
  <c r="E16" i="136"/>
  <c r="D16" i="136"/>
  <c r="C16" i="136"/>
  <c r="B16" i="136"/>
  <c r="A16" i="136"/>
  <c r="H14" i="136"/>
  <c r="AV13" i="136"/>
  <c r="H13" i="136"/>
  <c r="G13" i="136"/>
  <c r="F13" i="136"/>
  <c r="E13" i="136"/>
  <c r="D13" i="136"/>
  <c r="C13" i="136"/>
  <c r="B13" i="136"/>
  <c r="A13" i="136"/>
  <c r="H11" i="136"/>
  <c r="AV10" i="136"/>
  <c r="H10" i="136"/>
  <c r="G10" i="136"/>
  <c r="F10" i="136"/>
  <c r="E10" i="136"/>
  <c r="D10" i="136"/>
  <c r="C10" i="136"/>
  <c r="B10" i="136"/>
  <c r="A10" i="136"/>
  <c r="H26" i="135"/>
  <c r="AV25" i="135"/>
  <c r="H25" i="135"/>
  <c r="G25" i="135"/>
  <c r="F25" i="135"/>
  <c r="E25" i="135"/>
  <c r="D25" i="135"/>
  <c r="C25" i="135"/>
  <c r="B25" i="135"/>
  <c r="A25" i="135"/>
  <c r="H23" i="135"/>
  <c r="AV22" i="135"/>
  <c r="H22" i="135"/>
  <c r="G22" i="135"/>
  <c r="F22" i="135"/>
  <c r="E22" i="135"/>
  <c r="D22" i="135"/>
  <c r="C22" i="135"/>
  <c r="B22" i="135"/>
  <c r="A22" i="135"/>
  <c r="H20" i="135"/>
  <c r="AV19" i="135"/>
  <c r="H19" i="135"/>
  <c r="G19" i="135"/>
  <c r="F19" i="135"/>
  <c r="E19" i="135"/>
  <c r="D19" i="135"/>
  <c r="C19" i="135"/>
  <c r="B19" i="135"/>
  <c r="A19" i="135"/>
  <c r="H17" i="135"/>
  <c r="AV16" i="135"/>
  <c r="H16" i="135"/>
  <c r="G16" i="135"/>
  <c r="F16" i="135"/>
  <c r="E16" i="135"/>
  <c r="D16" i="135"/>
  <c r="C16" i="135"/>
  <c r="B16" i="135"/>
  <c r="A16" i="135"/>
  <c r="H14" i="135"/>
  <c r="AV13" i="135"/>
  <c r="H13" i="135"/>
  <c r="G13" i="135"/>
  <c r="F13" i="135"/>
  <c r="E13" i="135"/>
  <c r="D13" i="135"/>
  <c r="C13" i="135"/>
  <c r="B13" i="135"/>
  <c r="A13" i="135"/>
  <c r="H11" i="135"/>
  <c r="AV10" i="135"/>
  <c r="H10" i="135"/>
  <c r="G10" i="135"/>
  <c r="F10" i="135"/>
  <c r="E10" i="135"/>
  <c r="D10" i="135"/>
  <c r="C10" i="135"/>
  <c r="B10" i="135"/>
  <c r="A10" i="135"/>
  <c r="H26" i="134"/>
  <c r="AV25" i="134"/>
  <c r="H25" i="134"/>
  <c r="G25" i="134"/>
  <c r="F25" i="134"/>
  <c r="E25" i="134"/>
  <c r="D25" i="134"/>
  <c r="C25" i="134"/>
  <c r="B25" i="134"/>
  <c r="A25" i="134"/>
  <c r="H23" i="134"/>
  <c r="AV22" i="134"/>
  <c r="H22" i="134"/>
  <c r="G22" i="134"/>
  <c r="F22" i="134"/>
  <c r="E22" i="134"/>
  <c r="D22" i="134"/>
  <c r="C22" i="134"/>
  <c r="B22" i="134"/>
  <c r="A22" i="134"/>
  <c r="H20" i="134"/>
  <c r="AV19" i="134"/>
  <c r="H19" i="134"/>
  <c r="G19" i="134"/>
  <c r="F19" i="134"/>
  <c r="E19" i="134"/>
  <c r="D19" i="134"/>
  <c r="C19" i="134"/>
  <c r="B19" i="134"/>
  <c r="A19" i="134"/>
  <c r="H17" i="134"/>
  <c r="AV16" i="134"/>
  <c r="H16" i="134"/>
  <c r="G16" i="134"/>
  <c r="F16" i="134"/>
  <c r="E16" i="134"/>
  <c r="D16" i="134"/>
  <c r="C16" i="134"/>
  <c r="B16" i="134"/>
  <c r="A16" i="134"/>
  <c r="H14" i="134"/>
  <c r="AV13" i="134"/>
  <c r="H13" i="134"/>
  <c r="G13" i="134"/>
  <c r="F13" i="134"/>
  <c r="E13" i="134"/>
  <c r="D13" i="134"/>
  <c r="C13" i="134"/>
  <c r="B13" i="134"/>
  <c r="A13" i="134"/>
  <c r="H11" i="134"/>
  <c r="AV10" i="134"/>
  <c r="H10" i="134"/>
  <c r="G10" i="134"/>
  <c r="F10" i="134"/>
  <c r="E10" i="134"/>
  <c r="D10" i="134"/>
  <c r="C10" i="134"/>
  <c r="B10" i="134"/>
  <c r="A10" i="134"/>
  <c r="H26" i="133"/>
  <c r="AV25" i="133"/>
  <c r="H25" i="133"/>
  <c r="G25" i="133"/>
  <c r="F25" i="133"/>
  <c r="E25" i="133"/>
  <c r="D25" i="133"/>
  <c r="C25" i="133"/>
  <c r="B25" i="133"/>
  <c r="A25" i="133"/>
  <c r="H23" i="133"/>
  <c r="AV22" i="133"/>
  <c r="H22" i="133"/>
  <c r="G22" i="133"/>
  <c r="F22" i="133"/>
  <c r="E22" i="133"/>
  <c r="D22" i="133"/>
  <c r="C22" i="133"/>
  <c r="B22" i="133"/>
  <c r="A22" i="133"/>
  <c r="H20" i="133"/>
  <c r="AV19" i="133"/>
  <c r="H19" i="133"/>
  <c r="G19" i="133"/>
  <c r="F19" i="133"/>
  <c r="E19" i="133"/>
  <c r="D19" i="133"/>
  <c r="C19" i="133"/>
  <c r="B19" i="133"/>
  <c r="A19" i="133"/>
  <c r="H17" i="133"/>
  <c r="AV16" i="133"/>
  <c r="H16" i="133"/>
  <c r="G16" i="133"/>
  <c r="F16" i="133"/>
  <c r="E16" i="133"/>
  <c r="D16" i="133"/>
  <c r="C16" i="133"/>
  <c r="B16" i="133"/>
  <c r="A16" i="133"/>
  <c r="H14" i="133"/>
  <c r="AV13" i="133"/>
  <c r="H13" i="133"/>
  <c r="G13" i="133"/>
  <c r="F13" i="133"/>
  <c r="E13" i="133"/>
  <c r="D13" i="133"/>
  <c r="C13" i="133"/>
  <c r="B13" i="133"/>
  <c r="A13" i="133"/>
  <c r="H11" i="133"/>
  <c r="AV10" i="133"/>
  <c r="H10" i="133"/>
  <c r="G10" i="133"/>
  <c r="F10" i="133"/>
  <c r="E10" i="133"/>
  <c r="D10" i="133"/>
  <c r="C10" i="133"/>
  <c r="B10" i="133"/>
  <c r="A10" i="133"/>
  <c r="H26" i="124" l="1"/>
  <c r="AV25" i="124"/>
  <c r="H25" i="124"/>
  <c r="G25" i="124"/>
  <c r="F25" i="124"/>
  <c r="E25" i="124"/>
  <c r="D25" i="124"/>
  <c r="C25" i="124"/>
  <c r="B25" i="124"/>
  <c r="A25" i="124"/>
  <c r="H23" i="124"/>
  <c r="AV22" i="124"/>
  <c r="H22" i="124"/>
  <c r="G22" i="124"/>
  <c r="F22" i="124"/>
  <c r="E22" i="124"/>
  <c r="D22" i="124"/>
  <c r="C22" i="124"/>
  <c r="B22" i="124"/>
  <c r="A22" i="124"/>
  <c r="H20" i="124"/>
  <c r="AV19" i="124"/>
  <c r="H19" i="124"/>
  <c r="G19" i="124"/>
  <c r="F19" i="124"/>
  <c r="E19" i="124"/>
  <c r="D19" i="124"/>
  <c r="C19" i="124"/>
  <c r="B19" i="124"/>
  <c r="A19" i="124"/>
  <c r="H17" i="124"/>
  <c r="AV16" i="124"/>
  <c r="H16" i="124"/>
  <c r="G16" i="124"/>
  <c r="F16" i="124"/>
  <c r="E16" i="124"/>
  <c r="D16" i="124"/>
  <c r="C16" i="124"/>
  <c r="B16" i="124"/>
  <c r="A16" i="124"/>
  <c r="H14" i="124"/>
  <c r="AV13" i="124"/>
  <c r="H13" i="124"/>
  <c r="G13" i="124"/>
  <c r="F13" i="124"/>
  <c r="E13" i="124"/>
  <c r="D13" i="124"/>
  <c r="C13" i="124"/>
  <c r="B13" i="124"/>
  <c r="A13" i="124"/>
  <c r="H11" i="124"/>
  <c r="AV10" i="124"/>
  <c r="H10" i="124"/>
  <c r="G10" i="124"/>
  <c r="F10" i="124"/>
  <c r="E10" i="124"/>
  <c r="D10" i="124"/>
  <c r="C10" i="124"/>
  <c r="B10" i="124"/>
  <c r="A10" i="124"/>
  <c r="H26" i="123"/>
  <c r="AV25" i="123"/>
  <c r="H25" i="123"/>
  <c r="G25" i="123"/>
  <c r="F25" i="123"/>
  <c r="E25" i="123"/>
  <c r="D25" i="123"/>
  <c r="C25" i="123"/>
  <c r="B25" i="123"/>
  <c r="A25" i="123"/>
  <c r="H23" i="123"/>
  <c r="AV22" i="123"/>
  <c r="H22" i="123"/>
  <c r="G22" i="123"/>
  <c r="F22" i="123"/>
  <c r="E22" i="123"/>
  <c r="D22" i="123"/>
  <c r="C22" i="123"/>
  <c r="B22" i="123"/>
  <c r="A22" i="123"/>
  <c r="H20" i="123"/>
  <c r="AV19" i="123"/>
  <c r="H19" i="123"/>
  <c r="G19" i="123"/>
  <c r="F19" i="123"/>
  <c r="E19" i="123"/>
  <c r="D19" i="123"/>
  <c r="C19" i="123"/>
  <c r="B19" i="123"/>
  <c r="A19" i="123"/>
  <c r="H17" i="123"/>
  <c r="AV16" i="123"/>
  <c r="H16" i="123"/>
  <c r="G16" i="123"/>
  <c r="F16" i="123"/>
  <c r="E16" i="123"/>
  <c r="D16" i="123"/>
  <c r="C16" i="123"/>
  <c r="B16" i="123"/>
  <c r="A16" i="123"/>
  <c r="H14" i="123"/>
  <c r="AV13" i="123"/>
  <c r="H13" i="123"/>
  <c r="G13" i="123"/>
  <c r="F13" i="123"/>
  <c r="E13" i="123"/>
  <c r="D13" i="123"/>
  <c r="C13" i="123"/>
  <c r="B13" i="123"/>
  <c r="A13" i="123"/>
  <c r="H11" i="123"/>
  <c r="AV10" i="123"/>
  <c r="H10" i="123"/>
  <c r="G10" i="123"/>
  <c r="F10" i="123"/>
  <c r="E10" i="123"/>
  <c r="D10" i="123"/>
  <c r="C10" i="123"/>
  <c r="B10" i="123"/>
  <c r="A10" i="123"/>
  <c r="H26" i="122"/>
  <c r="AV25" i="122"/>
  <c r="H25" i="122"/>
  <c r="G25" i="122"/>
  <c r="F25" i="122"/>
  <c r="E25" i="122"/>
  <c r="D25" i="122"/>
  <c r="C25" i="122"/>
  <c r="B25" i="122"/>
  <c r="A25" i="122"/>
  <c r="H23" i="122"/>
  <c r="AV22" i="122"/>
  <c r="H22" i="122"/>
  <c r="G22" i="122"/>
  <c r="F22" i="122"/>
  <c r="E22" i="122"/>
  <c r="D22" i="122"/>
  <c r="C22" i="122"/>
  <c r="B22" i="122"/>
  <c r="A22" i="122"/>
  <c r="H20" i="122"/>
  <c r="AV19" i="122"/>
  <c r="H19" i="122"/>
  <c r="G19" i="122"/>
  <c r="F19" i="122"/>
  <c r="E19" i="122"/>
  <c r="D19" i="122"/>
  <c r="C19" i="122"/>
  <c r="B19" i="122"/>
  <c r="A19" i="122"/>
  <c r="H17" i="122"/>
  <c r="AV16" i="122"/>
  <c r="H16" i="122"/>
  <c r="G16" i="122"/>
  <c r="F16" i="122"/>
  <c r="E16" i="122"/>
  <c r="D16" i="122"/>
  <c r="C16" i="122"/>
  <c r="B16" i="122"/>
  <c r="A16" i="122"/>
  <c r="H14" i="122"/>
  <c r="AV13" i="122"/>
  <c r="H13" i="122"/>
  <c r="G13" i="122"/>
  <c r="F13" i="122"/>
  <c r="E13" i="122"/>
  <c r="D13" i="122"/>
  <c r="C13" i="122"/>
  <c r="B13" i="122"/>
  <c r="A13" i="122"/>
  <c r="H11" i="122"/>
  <c r="AV10" i="122"/>
  <c r="H10" i="122"/>
  <c r="G10" i="122"/>
  <c r="F10" i="122"/>
  <c r="E10" i="122"/>
  <c r="D10" i="122"/>
  <c r="C10" i="122"/>
  <c r="B10" i="122"/>
  <c r="A10" i="122"/>
  <c r="H26" i="118" l="1"/>
  <c r="AV25" i="118"/>
  <c r="H25" i="118"/>
  <c r="G25" i="118"/>
  <c r="F25" i="118"/>
  <c r="E25" i="118"/>
  <c r="D25" i="118"/>
  <c r="C25" i="118"/>
  <c r="B25" i="118"/>
  <c r="A25" i="118"/>
  <c r="H23" i="118"/>
  <c r="AV22" i="118"/>
  <c r="H22" i="118"/>
  <c r="G22" i="118"/>
  <c r="F22" i="118"/>
  <c r="E22" i="118"/>
  <c r="D22" i="118"/>
  <c r="C22" i="118"/>
  <c r="B22" i="118"/>
  <c r="A22" i="118"/>
  <c r="H20" i="118"/>
  <c r="AV19" i="118"/>
  <c r="H19" i="118"/>
  <c r="G19" i="118"/>
  <c r="F19" i="118"/>
  <c r="E19" i="118"/>
  <c r="D19" i="118"/>
  <c r="C19" i="118"/>
  <c r="B19" i="118"/>
  <c r="A19" i="118"/>
  <c r="H17" i="118"/>
  <c r="AV16" i="118"/>
  <c r="H16" i="118"/>
  <c r="G16" i="118"/>
  <c r="F16" i="118"/>
  <c r="E16" i="118"/>
  <c r="D16" i="118"/>
  <c r="C16" i="118"/>
  <c r="B16" i="118"/>
  <c r="A16" i="118"/>
  <c r="H14" i="118"/>
  <c r="AV13" i="118"/>
  <c r="H13" i="118"/>
  <c r="G13" i="118"/>
  <c r="F13" i="118"/>
  <c r="E13" i="118"/>
  <c r="D13" i="118"/>
  <c r="C13" i="118"/>
  <c r="B13" i="118"/>
  <c r="A13" i="118"/>
  <c r="H11" i="118"/>
  <c r="AV10" i="118"/>
  <c r="H10" i="118"/>
  <c r="G10" i="118"/>
  <c r="F10" i="118"/>
  <c r="E10" i="118"/>
  <c r="D10" i="118"/>
  <c r="C10" i="118"/>
  <c r="B10" i="118"/>
  <c r="A10" i="118"/>
  <c r="H26" i="93"/>
  <c r="AV25" i="93"/>
  <c r="H25" i="93"/>
  <c r="G25" i="93"/>
  <c r="F25" i="93"/>
  <c r="E25" i="93"/>
  <c r="D25" i="93"/>
  <c r="C25" i="93"/>
  <c r="B25" i="93"/>
  <c r="A25" i="93"/>
  <c r="H23" i="93"/>
  <c r="AV22" i="93"/>
  <c r="H22" i="93"/>
  <c r="G22" i="93"/>
  <c r="F22" i="93"/>
  <c r="E22" i="93"/>
  <c r="D22" i="93"/>
  <c r="C22" i="93"/>
  <c r="B22" i="93"/>
  <c r="A22" i="93"/>
  <c r="H20" i="93"/>
  <c r="AV19" i="93"/>
  <c r="H19" i="93"/>
  <c r="G19" i="93"/>
  <c r="F19" i="93"/>
  <c r="E19" i="93"/>
  <c r="D19" i="93"/>
  <c r="C19" i="93"/>
  <c r="B19" i="93"/>
  <c r="A19" i="93"/>
  <c r="H17" i="93"/>
  <c r="AV16" i="93"/>
  <c r="H16" i="93"/>
  <c r="G16" i="93"/>
  <c r="F16" i="93"/>
  <c r="E16" i="93"/>
  <c r="D16" i="93"/>
  <c r="C16" i="93"/>
  <c r="B16" i="93"/>
  <c r="A16" i="93"/>
  <c r="H14" i="93"/>
  <c r="AV13" i="93"/>
  <c r="H13" i="93"/>
  <c r="G13" i="93"/>
  <c r="F13" i="93"/>
  <c r="E13" i="93"/>
  <c r="D13" i="93"/>
  <c r="C13" i="93"/>
  <c r="B13" i="93"/>
  <c r="A13" i="93"/>
  <c r="H11" i="93"/>
  <c r="AV10" i="93"/>
  <c r="H10" i="93"/>
  <c r="G10" i="93"/>
  <c r="F10" i="93"/>
  <c r="E10" i="93"/>
  <c r="D10" i="93"/>
  <c r="C10" i="93"/>
  <c r="B10" i="93"/>
  <c r="A10" i="93"/>
  <c r="H26" i="92"/>
  <c r="AV25" i="92"/>
  <c r="H25" i="92"/>
  <c r="G25" i="92"/>
  <c r="F25" i="92"/>
  <c r="E25" i="92"/>
  <c r="D25" i="92"/>
  <c r="C25" i="92"/>
  <c r="B25" i="92"/>
  <c r="A25" i="92"/>
  <c r="H23" i="92"/>
  <c r="AV22" i="92"/>
  <c r="H22" i="92"/>
  <c r="G22" i="92"/>
  <c r="F22" i="92"/>
  <c r="E22" i="92"/>
  <c r="D22" i="92"/>
  <c r="C22" i="92"/>
  <c r="B22" i="92"/>
  <c r="A22" i="92"/>
  <c r="H20" i="92"/>
  <c r="AV19" i="92"/>
  <c r="H19" i="92"/>
  <c r="G19" i="92"/>
  <c r="F19" i="92"/>
  <c r="E19" i="92"/>
  <c r="D19" i="92"/>
  <c r="C19" i="92"/>
  <c r="B19" i="92"/>
  <c r="A19" i="92"/>
  <c r="H17" i="92"/>
  <c r="AV16" i="92"/>
  <c r="H16" i="92"/>
  <c r="G16" i="92"/>
  <c r="F16" i="92"/>
  <c r="E16" i="92"/>
  <c r="D16" i="92"/>
  <c r="C16" i="92"/>
  <c r="B16" i="92"/>
  <c r="A16" i="92"/>
  <c r="H14" i="92"/>
  <c r="AV13" i="92"/>
  <c r="H13" i="92"/>
  <c r="G13" i="92"/>
  <c r="F13" i="92"/>
  <c r="E13" i="92"/>
  <c r="D13" i="92"/>
  <c r="C13" i="92"/>
  <c r="B13" i="92"/>
  <c r="A13" i="92"/>
  <c r="H11" i="92"/>
  <c r="AV10" i="92"/>
  <c r="H10" i="92"/>
  <c r="G10" i="92"/>
  <c r="F10" i="92"/>
  <c r="E10" i="92"/>
  <c r="D10" i="92"/>
  <c r="C10" i="92"/>
  <c r="B10" i="92"/>
  <c r="A10" i="92"/>
  <c r="H26" i="91"/>
  <c r="AV25" i="91"/>
  <c r="H25" i="91"/>
  <c r="G25" i="91"/>
  <c r="F25" i="91"/>
  <c r="E25" i="91"/>
  <c r="D25" i="91"/>
  <c r="C25" i="91"/>
  <c r="B25" i="91"/>
  <c r="A25" i="91"/>
  <c r="H23" i="91"/>
  <c r="AV22" i="91"/>
  <c r="H22" i="91"/>
  <c r="G22" i="91"/>
  <c r="F22" i="91"/>
  <c r="E22" i="91"/>
  <c r="D22" i="91"/>
  <c r="C22" i="91"/>
  <c r="B22" i="91"/>
  <c r="A22" i="91"/>
  <c r="H20" i="91"/>
  <c r="AV19" i="91"/>
  <c r="H19" i="91"/>
  <c r="G19" i="91"/>
  <c r="F19" i="91"/>
  <c r="E19" i="91"/>
  <c r="D19" i="91"/>
  <c r="C19" i="91"/>
  <c r="B19" i="91"/>
  <c r="A19" i="91"/>
  <c r="H17" i="91"/>
  <c r="AV16" i="91"/>
  <c r="H16" i="91"/>
  <c r="G16" i="91"/>
  <c r="F16" i="91"/>
  <c r="E16" i="91"/>
  <c r="D16" i="91"/>
  <c r="C16" i="91"/>
  <c r="B16" i="91"/>
  <c r="A16" i="91"/>
  <c r="H14" i="91"/>
  <c r="AV13" i="91"/>
  <c r="H13" i="91"/>
  <c r="G13" i="91"/>
  <c r="F13" i="91"/>
  <c r="E13" i="91"/>
  <c r="D13" i="91"/>
  <c r="C13" i="91"/>
  <c r="B13" i="91"/>
  <c r="A13" i="91"/>
  <c r="H11" i="91"/>
  <c r="AV10" i="91"/>
  <c r="H10" i="91"/>
  <c r="G10" i="91"/>
  <c r="F10" i="91"/>
  <c r="E10" i="91"/>
  <c r="D10" i="91"/>
  <c r="C10" i="91"/>
  <c r="B10" i="91"/>
  <c r="A10" i="91"/>
  <c r="AA24" i="14" l="1"/>
  <c r="AA21" i="14"/>
  <c r="AA18" i="14"/>
  <c r="AA15" i="14"/>
  <c r="AA12" i="14"/>
  <c r="AA9" i="14"/>
  <c r="Q9" i="14" l="1"/>
  <c r="H26" i="84" l="1"/>
  <c r="AV25" i="84"/>
  <c r="H25" i="84"/>
  <c r="G25" i="84"/>
  <c r="F25" i="84"/>
  <c r="E25" i="84"/>
  <c r="D25" i="84"/>
  <c r="C25" i="84"/>
  <c r="B25" i="84"/>
  <c r="A25" i="84"/>
  <c r="H23" i="84"/>
  <c r="AV22" i="84"/>
  <c r="H22" i="84"/>
  <c r="G22" i="84"/>
  <c r="F22" i="84"/>
  <c r="E22" i="84"/>
  <c r="D22" i="84"/>
  <c r="C22" i="84"/>
  <c r="B22" i="84"/>
  <c r="A22" i="84"/>
  <c r="H20" i="84"/>
  <c r="AV19" i="84"/>
  <c r="H19" i="84"/>
  <c r="G19" i="84"/>
  <c r="F19" i="84"/>
  <c r="E19" i="84"/>
  <c r="D19" i="84"/>
  <c r="C19" i="84"/>
  <c r="B19" i="84"/>
  <c r="A19" i="84"/>
  <c r="H17" i="84"/>
  <c r="AV16" i="84"/>
  <c r="H16" i="84"/>
  <c r="G16" i="84"/>
  <c r="F16" i="84"/>
  <c r="E16" i="84"/>
  <c r="D16" i="84"/>
  <c r="C16" i="84"/>
  <c r="B16" i="84"/>
  <c r="A16" i="84"/>
  <c r="H14" i="84"/>
  <c r="AV13" i="84"/>
  <c r="H13" i="84"/>
  <c r="G13" i="84"/>
  <c r="F13" i="84"/>
  <c r="E13" i="84"/>
  <c r="D13" i="84"/>
  <c r="C13" i="84"/>
  <c r="B13" i="84"/>
  <c r="A13" i="84"/>
  <c r="H11" i="84"/>
  <c r="AV10" i="84"/>
  <c r="H10" i="84"/>
  <c r="G10" i="84"/>
  <c r="F10" i="84"/>
  <c r="E10" i="84"/>
  <c r="D10" i="84"/>
  <c r="C10" i="84"/>
  <c r="B10" i="84"/>
  <c r="A10" i="84"/>
  <c r="S24" i="14" l="1"/>
  <c r="S9" i="14"/>
  <c r="A1" i="81"/>
  <c r="Q24" i="14"/>
  <c r="O15" i="14"/>
  <c r="O9" i="14"/>
  <c r="I9" i="14"/>
  <c r="AK18" i="14"/>
  <c r="AK15" i="14"/>
  <c r="AU9" i="143"/>
  <c r="AT9" i="143"/>
  <c r="AS9" i="143"/>
  <c r="AR9" i="143"/>
  <c r="AQ9" i="143"/>
  <c r="AP9" i="143"/>
  <c r="AO9" i="143"/>
  <c r="AN9" i="143"/>
  <c r="AM9" i="143"/>
  <c r="AL9" i="143"/>
  <c r="AK9" i="143"/>
  <c r="AJ9" i="143"/>
  <c r="AI9" i="143"/>
  <c r="AH9" i="143"/>
  <c r="AG9" i="143"/>
  <c r="AF9" i="143"/>
  <c r="AE9" i="143"/>
  <c r="AD9" i="143"/>
  <c r="AC9" i="143"/>
  <c r="AB9" i="143"/>
  <c r="AA9" i="143"/>
  <c r="Z9" i="143"/>
  <c r="Y9" i="143"/>
  <c r="X9" i="143"/>
  <c r="W9" i="143"/>
  <c r="V9" i="143"/>
  <c r="U9" i="143"/>
  <c r="T9" i="143"/>
  <c r="S9" i="143"/>
  <c r="R9" i="143"/>
  <c r="Q9" i="143"/>
  <c r="P9" i="143"/>
  <c r="O9" i="143"/>
  <c r="N9" i="143"/>
  <c r="M9" i="143"/>
  <c r="L9" i="143"/>
  <c r="K9" i="143"/>
  <c r="J9" i="143"/>
  <c r="I9" i="143"/>
  <c r="H9" i="143"/>
  <c r="G9" i="143"/>
  <c r="F9" i="143"/>
  <c r="E9" i="143"/>
  <c r="D9" i="143"/>
  <c r="C9" i="143"/>
  <c r="B9" i="143"/>
  <c r="I7" i="143"/>
  <c r="E7" i="143"/>
  <c r="B7" i="143"/>
  <c r="B6" i="143"/>
  <c r="A6" i="143"/>
  <c r="AU9" i="140"/>
  <c r="AT9" i="140"/>
  <c r="AS9" i="140"/>
  <c r="AR9" i="140"/>
  <c r="AQ9" i="140"/>
  <c r="AP9" i="140"/>
  <c r="AO9" i="140"/>
  <c r="AN9" i="140"/>
  <c r="AM9" i="140"/>
  <c r="AL9" i="140"/>
  <c r="AK9" i="140"/>
  <c r="AJ9" i="140"/>
  <c r="AI9" i="140"/>
  <c r="AH9" i="140"/>
  <c r="AG9" i="140"/>
  <c r="AF9" i="140"/>
  <c r="AE9" i="140"/>
  <c r="AD9" i="140"/>
  <c r="AC9" i="140"/>
  <c r="AB9" i="140"/>
  <c r="AA9" i="140"/>
  <c r="Z9" i="140"/>
  <c r="Y9" i="140"/>
  <c r="X9" i="140"/>
  <c r="W9" i="140"/>
  <c r="V9" i="140"/>
  <c r="U9" i="140"/>
  <c r="T9" i="140"/>
  <c r="S9" i="140"/>
  <c r="R9" i="140"/>
  <c r="Q9" i="140"/>
  <c r="P9" i="140"/>
  <c r="O9" i="140"/>
  <c r="N9" i="140"/>
  <c r="M9" i="140"/>
  <c r="L9" i="140"/>
  <c r="K9" i="140"/>
  <c r="J9" i="140"/>
  <c r="I9" i="140"/>
  <c r="H9" i="140"/>
  <c r="G9" i="140"/>
  <c r="F9" i="140"/>
  <c r="E9" i="140"/>
  <c r="D9" i="140"/>
  <c r="C9" i="140"/>
  <c r="B9" i="140"/>
  <c r="I7" i="140"/>
  <c r="E7" i="140"/>
  <c r="B7" i="140"/>
  <c r="B6" i="140"/>
  <c r="A6" i="140"/>
  <c r="AU9" i="139"/>
  <c r="AT9" i="139"/>
  <c r="AS9" i="139"/>
  <c r="AR9" i="139"/>
  <c r="AQ9" i="139"/>
  <c r="AP9" i="139"/>
  <c r="AO9" i="139"/>
  <c r="AN9" i="139"/>
  <c r="AM9" i="139"/>
  <c r="AL9" i="139"/>
  <c r="AK9" i="139"/>
  <c r="AJ9" i="139"/>
  <c r="AI9" i="139"/>
  <c r="AH9" i="139"/>
  <c r="AG9" i="139"/>
  <c r="AF9" i="139"/>
  <c r="AE9" i="139"/>
  <c r="AD9" i="139"/>
  <c r="AC9" i="139"/>
  <c r="AB9" i="139"/>
  <c r="AA9" i="139"/>
  <c r="Z9" i="139"/>
  <c r="Y9" i="139"/>
  <c r="X9" i="139"/>
  <c r="W9" i="139"/>
  <c r="V9" i="139"/>
  <c r="U9" i="139"/>
  <c r="T9" i="139"/>
  <c r="S9" i="139"/>
  <c r="R9" i="139"/>
  <c r="Q9" i="139"/>
  <c r="P9" i="139"/>
  <c r="O9" i="139"/>
  <c r="N9" i="139"/>
  <c r="M9" i="139"/>
  <c r="L9" i="139"/>
  <c r="K9" i="139"/>
  <c r="J9" i="139"/>
  <c r="I9" i="139"/>
  <c r="H9" i="139"/>
  <c r="G9" i="139"/>
  <c r="F9" i="139"/>
  <c r="E9" i="139"/>
  <c r="D9" i="139"/>
  <c r="C9" i="139"/>
  <c r="B9" i="139"/>
  <c r="I7" i="139"/>
  <c r="E7" i="139"/>
  <c r="B7" i="139"/>
  <c r="B6" i="139"/>
  <c r="A6" i="139"/>
  <c r="AI21" i="14"/>
  <c r="AI9" i="14"/>
  <c r="AU9" i="138"/>
  <c r="AT9" i="138"/>
  <c r="AS9" i="138"/>
  <c r="AR9" i="138"/>
  <c r="AQ9" i="138"/>
  <c r="AP9" i="138"/>
  <c r="AO9" i="138"/>
  <c r="AN9" i="138"/>
  <c r="AM9" i="138"/>
  <c r="AL9" i="138"/>
  <c r="AK9" i="138"/>
  <c r="AJ9" i="138"/>
  <c r="AI9" i="138"/>
  <c r="AH9" i="138"/>
  <c r="AG9" i="138"/>
  <c r="AF9" i="138"/>
  <c r="AE9" i="138"/>
  <c r="AD9" i="138"/>
  <c r="AC9" i="138"/>
  <c r="AB9" i="138"/>
  <c r="AA9" i="138"/>
  <c r="Z9" i="138"/>
  <c r="Y9" i="138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I7" i="138"/>
  <c r="E7" i="138"/>
  <c r="B7" i="138"/>
  <c r="B6" i="138"/>
  <c r="A6" i="138"/>
  <c r="AI24" i="14"/>
  <c r="AI12" i="14"/>
  <c r="AU9" i="137"/>
  <c r="AT9" i="137"/>
  <c r="AS9" i="137"/>
  <c r="AR9" i="137"/>
  <c r="AQ9" i="137"/>
  <c r="AP9" i="137"/>
  <c r="AO9" i="137"/>
  <c r="AN9" i="137"/>
  <c r="AM9" i="137"/>
  <c r="AL9" i="137"/>
  <c r="AK9" i="137"/>
  <c r="AJ9" i="137"/>
  <c r="AI9" i="137"/>
  <c r="AH9" i="137"/>
  <c r="AG9" i="137"/>
  <c r="AF9" i="137"/>
  <c r="AE9" i="137"/>
  <c r="AD9" i="137"/>
  <c r="AC9" i="137"/>
  <c r="AB9" i="137"/>
  <c r="AA9" i="137"/>
  <c r="Z9" i="137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I7" i="137"/>
  <c r="E7" i="137"/>
  <c r="B7" i="137"/>
  <c r="B6" i="137"/>
  <c r="A6" i="137"/>
  <c r="AU9" i="136"/>
  <c r="AT9" i="136"/>
  <c r="AS9" i="136"/>
  <c r="AR9" i="136"/>
  <c r="AQ9" i="136"/>
  <c r="AP9" i="136"/>
  <c r="AO9" i="136"/>
  <c r="AN9" i="136"/>
  <c r="AM9" i="136"/>
  <c r="AL9" i="136"/>
  <c r="AK9" i="136"/>
  <c r="AJ9" i="136"/>
  <c r="AI9" i="136"/>
  <c r="AH9" i="136"/>
  <c r="AG9" i="136"/>
  <c r="AF9" i="136"/>
  <c r="AE9" i="136"/>
  <c r="AD9" i="136"/>
  <c r="AC9" i="136"/>
  <c r="AB9" i="136"/>
  <c r="AA9" i="136"/>
  <c r="Z9" i="136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I7" i="136"/>
  <c r="E7" i="136"/>
  <c r="B7" i="136"/>
  <c r="B6" i="136"/>
  <c r="A6" i="136"/>
  <c r="AG21" i="14"/>
  <c r="AG9" i="14"/>
  <c r="AU9" i="135"/>
  <c r="AT9" i="135"/>
  <c r="AS9" i="135"/>
  <c r="AR9" i="135"/>
  <c r="AQ9" i="135"/>
  <c r="AP9" i="135"/>
  <c r="AO9" i="135"/>
  <c r="AN9" i="135"/>
  <c r="AM9" i="135"/>
  <c r="AL9" i="135"/>
  <c r="AK9" i="135"/>
  <c r="AJ9" i="135"/>
  <c r="AI9" i="135"/>
  <c r="AH9" i="135"/>
  <c r="AG9" i="135"/>
  <c r="AF9" i="135"/>
  <c r="AE9" i="135"/>
  <c r="AD9" i="135"/>
  <c r="AC9" i="135"/>
  <c r="AB9" i="135"/>
  <c r="AA9" i="135"/>
  <c r="Z9" i="135"/>
  <c r="Y9" i="135"/>
  <c r="X9" i="135"/>
  <c r="W9" i="135"/>
  <c r="V9" i="135"/>
  <c r="U9" i="135"/>
  <c r="T9" i="135"/>
  <c r="S9" i="135"/>
  <c r="R9" i="135"/>
  <c r="Q9" i="135"/>
  <c r="P9" i="135"/>
  <c r="O9" i="135"/>
  <c r="N9" i="135"/>
  <c r="M9" i="135"/>
  <c r="L9" i="135"/>
  <c r="K9" i="135"/>
  <c r="J9" i="135"/>
  <c r="I9" i="135"/>
  <c r="H9" i="135"/>
  <c r="G9" i="135"/>
  <c r="F9" i="135"/>
  <c r="E9" i="135"/>
  <c r="D9" i="135"/>
  <c r="C9" i="135"/>
  <c r="B9" i="135"/>
  <c r="I7" i="135"/>
  <c r="E7" i="135"/>
  <c r="B7" i="135"/>
  <c r="B6" i="135"/>
  <c r="A6" i="135"/>
  <c r="AU9" i="134"/>
  <c r="AT9" i="134"/>
  <c r="AS9" i="134"/>
  <c r="AR9" i="134"/>
  <c r="AQ9" i="134"/>
  <c r="AP9" i="134"/>
  <c r="AO9" i="134"/>
  <c r="AN9" i="134"/>
  <c r="AM9" i="134"/>
  <c r="AL9" i="134"/>
  <c r="AK9" i="134"/>
  <c r="AJ9" i="134"/>
  <c r="AI9" i="134"/>
  <c r="AH9" i="134"/>
  <c r="AG9" i="134"/>
  <c r="AF9" i="134"/>
  <c r="AE9" i="134"/>
  <c r="AD9" i="134"/>
  <c r="AC9" i="134"/>
  <c r="AB9" i="134"/>
  <c r="AA9" i="134"/>
  <c r="Z9" i="134"/>
  <c r="Y9" i="134"/>
  <c r="X9" i="134"/>
  <c r="W9" i="134"/>
  <c r="V9" i="134"/>
  <c r="U9" i="134"/>
  <c r="T9" i="134"/>
  <c r="S9" i="134"/>
  <c r="R9" i="134"/>
  <c r="Q9" i="134"/>
  <c r="P9" i="134"/>
  <c r="O9" i="134"/>
  <c r="N9" i="134"/>
  <c r="M9" i="134"/>
  <c r="L9" i="134"/>
  <c r="K9" i="134"/>
  <c r="J9" i="134"/>
  <c r="I9" i="134"/>
  <c r="H9" i="134"/>
  <c r="G9" i="134"/>
  <c r="F9" i="134"/>
  <c r="E9" i="134"/>
  <c r="D9" i="134"/>
  <c r="C9" i="134"/>
  <c r="B9" i="134"/>
  <c r="I7" i="134"/>
  <c r="E7" i="134"/>
  <c r="B7" i="134"/>
  <c r="B6" i="134"/>
  <c r="A6" i="134"/>
  <c r="AG18" i="14"/>
  <c r="AU9" i="133"/>
  <c r="AT9" i="133"/>
  <c r="AS9" i="133"/>
  <c r="AR9" i="133"/>
  <c r="AQ9" i="133"/>
  <c r="AP9" i="133"/>
  <c r="AO9" i="133"/>
  <c r="AN9" i="133"/>
  <c r="AM9" i="133"/>
  <c r="AL9" i="133"/>
  <c r="AK9" i="133"/>
  <c r="AJ9" i="133"/>
  <c r="AI9" i="133"/>
  <c r="AH9" i="133"/>
  <c r="AG9" i="133"/>
  <c r="AF9" i="133"/>
  <c r="AE9" i="133"/>
  <c r="AD9" i="133"/>
  <c r="AC9" i="133"/>
  <c r="AB9" i="133"/>
  <c r="AA9" i="133"/>
  <c r="Z9" i="133"/>
  <c r="Y9" i="133"/>
  <c r="X9" i="133"/>
  <c r="W9" i="133"/>
  <c r="V9" i="133"/>
  <c r="U9" i="133"/>
  <c r="T9" i="133"/>
  <c r="S9" i="133"/>
  <c r="R9" i="133"/>
  <c r="Q9" i="133"/>
  <c r="P9" i="133"/>
  <c r="O9" i="133"/>
  <c r="N9" i="133"/>
  <c r="M9" i="133"/>
  <c r="L9" i="133"/>
  <c r="K9" i="133"/>
  <c r="J9" i="133"/>
  <c r="I9" i="133"/>
  <c r="H9" i="133"/>
  <c r="G9" i="133"/>
  <c r="F9" i="133"/>
  <c r="E9" i="133"/>
  <c r="D9" i="133"/>
  <c r="C9" i="133"/>
  <c r="B9" i="133"/>
  <c r="I7" i="133"/>
  <c r="E7" i="133"/>
  <c r="B7" i="133"/>
  <c r="B6" i="133"/>
  <c r="A6" i="133"/>
  <c r="AE24" i="14"/>
  <c r="AE12" i="14"/>
  <c r="AU9" i="132"/>
  <c r="AT9" i="132"/>
  <c r="AS9" i="132"/>
  <c r="AR9" i="132"/>
  <c r="AQ9" i="132"/>
  <c r="AP9" i="132"/>
  <c r="AO9" i="132"/>
  <c r="AN9" i="132"/>
  <c r="AM9" i="132"/>
  <c r="AL9" i="132"/>
  <c r="AK9" i="132"/>
  <c r="AJ9" i="132"/>
  <c r="AI9" i="132"/>
  <c r="AH9" i="132"/>
  <c r="AG9" i="132"/>
  <c r="AF9" i="132"/>
  <c r="AE9" i="132"/>
  <c r="AD9" i="132"/>
  <c r="AC9" i="132"/>
  <c r="AB9" i="132"/>
  <c r="AA9" i="132"/>
  <c r="Z9" i="132"/>
  <c r="Y9" i="132"/>
  <c r="X9" i="132"/>
  <c r="W9" i="132"/>
  <c r="V9" i="132"/>
  <c r="U9" i="132"/>
  <c r="T9" i="132"/>
  <c r="S9" i="132"/>
  <c r="R9" i="132"/>
  <c r="Q9" i="132"/>
  <c r="P9" i="132"/>
  <c r="O9" i="132"/>
  <c r="N9" i="132"/>
  <c r="M9" i="132"/>
  <c r="L9" i="132"/>
  <c r="K9" i="132"/>
  <c r="J9" i="132"/>
  <c r="I9" i="132"/>
  <c r="H9" i="132"/>
  <c r="G9" i="132"/>
  <c r="F9" i="132"/>
  <c r="E9" i="132"/>
  <c r="D9" i="132"/>
  <c r="C9" i="132"/>
  <c r="B9" i="132"/>
  <c r="I7" i="132"/>
  <c r="E7" i="132"/>
  <c r="B7" i="132"/>
  <c r="B6" i="132"/>
  <c r="A6" i="132"/>
  <c r="AE15" i="14"/>
  <c r="AU9" i="131"/>
  <c r="AT9" i="131"/>
  <c r="AS9" i="131"/>
  <c r="AR9" i="131"/>
  <c r="AQ9" i="131"/>
  <c r="AP9" i="131"/>
  <c r="AO9" i="131"/>
  <c r="AN9" i="131"/>
  <c r="AM9" i="131"/>
  <c r="AL9" i="131"/>
  <c r="AK9" i="131"/>
  <c r="AJ9" i="131"/>
  <c r="AI9" i="131"/>
  <c r="AH9" i="131"/>
  <c r="AG9" i="131"/>
  <c r="AF9" i="131"/>
  <c r="AE9" i="131"/>
  <c r="AD9" i="131"/>
  <c r="AC9" i="131"/>
  <c r="AB9" i="131"/>
  <c r="AA9" i="131"/>
  <c r="Z9" i="131"/>
  <c r="Y9" i="131"/>
  <c r="X9" i="131"/>
  <c r="W9" i="131"/>
  <c r="V9" i="131"/>
  <c r="U9" i="131"/>
  <c r="T9" i="131"/>
  <c r="S9" i="131"/>
  <c r="R9" i="131"/>
  <c r="Q9" i="131"/>
  <c r="P9" i="131"/>
  <c r="O9" i="131"/>
  <c r="N9" i="131"/>
  <c r="M9" i="131"/>
  <c r="L9" i="131"/>
  <c r="K9" i="131"/>
  <c r="J9" i="131"/>
  <c r="I9" i="131"/>
  <c r="H9" i="131"/>
  <c r="G9" i="131"/>
  <c r="F9" i="131"/>
  <c r="E9" i="131"/>
  <c r="D9" i="131"/>
  <c r="C9" i="131"/>
  <c r="B9" i="131"/>
  <c r="I7" i="131"/>
  <c r="E7" i="131"/>
  <c r="B7" i="131"/>
  <c r="B6" i="131"/>
  <c r="A6" i="131"/>
  <c r="AC21" i="14"/>
  <c r="AC15" i="14"/>
  <c r="AU9" i="130"/>
  <c r="AT9" i="130"/>
  <c r="AS9" i="130"/>
  <c r="AR9" i="130"/>
  <c r="AQ9" i="130"/>
  <c r="AP9" i="130"/>
  <c r="AO9" i="130"/>
  <c r="AN9" i="130"/>
  <c r="AM9" i="130"/>
  <c r="AL9" i="130"/>
  <c r="AK9" i="130"/>
  <c r="AJ9" i="130"/>
  <c r="AI9" i="130"/>
  <c r="AH9" i="130"/>
  <c r="AG9" i="130"/>
  <c r="AF9" i="130"/>
  <c r="AE9" i="130"/>
  <c r="AD9" i="130"/>
  <c r="AC9" i="130"/>
  <c r="AB9" i="130"/>
  <c r="AA9" i="130"/>
  <c r="Z9" i="130"/>
  <c r="Y9" i="130"/>
  <c r="X9" i="130"/>
  <c r="W9" i="130"/>
  <c r="V9" i="130"/>
  <c r="U9" i="130"/>
  <c r="T9" i="130"/>
  <c r="S9" i="130"/>
  <c r="R9" i="130"/>
  <c r="Q9" i="130"/>
  <c r="P9" i="130"/>
  <c r="O9" i="130"/>
  <c r="N9" i="130"/>
  <c r="M9" i="130"/>
  <c r="L9" i="130"/>
  <c r="K9" i="130"/>
  <c r="J9" i="130"/>
  <c r="I9" i="130"/>
  <c r="H9" i="130"/>
  <c r="G9" i="130"/>
  <c r="F9" i="130"/>
  <c r="E9" i="130"/>
  <c r="D9" i="130"/>
  <c r="C9" i="130"/>
  <c r="B9" i="130"/>
  <c r="I7" i="130"/>
  <c r="E7" i="130"/>
  <c r="B7" i="130"/>
  <c r="B6" i="130"/>
  <c r="A6" i="130"/>
  <c r="AU9" i="129"/>
  <c r="AT9" i="129"/>
  <c r="AS9" i="129"/>
  <c r="AR9" i="129"/>
  <c r="AQ9" i="129"/>
  <c r="AP9" i="129"/>
  <c r="AO9" i="129"/>
  <c r="AN9" i="129"/>
  <c r="AM9" i="129"/>
  <c r="AL9" i="129"/>
  <c r="AK9" i="129"/>
  <c r="AJ9" i="129"/>
  <c r="AI9" i="129"/>
  <c r="AH9" i="129"/>
  <c r="AG9" i="129"/>
  <c r="AF9" i="129"/>
  <c r="AE9" i="129"/>
  <c r="AD9" i="129"/>
  <c r="AC9" i="129"/>
  <c r="AB9" i="129"/>
  <c r="AA9" i="129"/>
  <c r="Z9" i="129"/>
  <c r="Y9" i="129"/>
  <c r="X9" i="129"/>
  <c r="W9" i="129"/>
  <c r="V9" i="129"/>
  <c r="U9" i="129"/>
  <c r="T9" i="129"/>
  <c r="S9" i="129"/>
  <c r="R9" i="129"/>
  <c r="Q9" i="129"/>
  <c r="P9" i="129"/>
  <c r="O9" i="129"/>
  <c r="N9" i="129"/>
  <c r="M9" i="129"/>
  <c r="L9" i="129"/>
  <c r="K9" i="129"/>
  <c r="J9" i="129"/>
  <c r="I9" i="129"/>
  <c r="H9" i="129"/>
  <c r="G9" i="129"/>
  <c r="F9" i="129"/>
  <c r="E9" i="129"/>
  <c r="D9" i="129"/>
  <c r="C9" i="129"/>
  <c r="B9" i="129"/>
  <c r="I7" i="129"/>
  <c r="E7" i="129"/>
  <c r="B7" i="129"/>
  <c r="B6" i="129"/>
  <c r="A6" i="129"/>
  <c r="AU9" i="128"/>
  <c r="AT9" i="128"/>
  <c r="AS9" i="128"/>
  <c r="AR9" i="128"/>
  <c r="AQ9" i="128"/>
  <c r="AP9" i="128"/>
  <c r="AO9" i="128"/>
  <c r="AN9" i="128"/>
  <c r="AM9" i="128"/>
  <c r="AL9" i="128"/>
  <c r="AK9" i="128"/>
  <c r="AJ9" i="128"/>
  <c r="AI9" i="128"/>
  <c r="AH9" i="128"/>
  <c r="AG9" i="128"/>
  <c r="AF9" i="128"/>
  <c r="AE9" i="128"/>
  <c r="AD9" i="128"/>
  <c r="AC9" i="128"/>
  <c r="AB9" i="128"/>
  <c r="AA9" i="128"/>
  <c r="Z9" i="128"/>
  <c r="Y9" i="128"/>
  <c r="X9" i="128"/>
  <c r="W9" i="128"/>
  <c r="V9" i="128"/>
  <c r="U9" i="128"/>
  <c r="T9" i="128"/>
  <c r="S9" i="128"/>
  <c r="R9" i="128"/>
  <c r="Q9" i="128"/>
  <c r="P9" i="128"/>
  <c r="O9" i="128"/>
  <c r="N9" i="128"/>
  <c r="M9" i="128"/>
  <c r="L9" i="128"/>
  <c r="K9" i="128"/>
  <c r="J9" i="128"/>
  <c r="I9" i="128"/>
  <c r="H9" i="128"/>
  <c r="G9" i="128"/>
  <c r="F9" i="128"/>
  <c r="E9" i="128"/>
  <c r="D9" i="128"/>
  <c r="C9" i="128"/>
  <c r="B9" i="128"/>
  <c r="I7" i="128"/>
  <c r="E7" i="128"/>
  <c r="B7" i="128"/>
  <c r="B6" i="128"/>
  <c r="A6" i="128"/>
  <c r="AU9" i="127"/>
  <c r="AT9" i="127"/>
  <c r="AS9" i="127"/>
  <c r="AR9" i="127"/>
  <c r="AQ9" i="127"/>
  <c r="AP9" i="127"/>
  <c r="AO9" i="127"/>
  <c r="AN9" i="127"/>
  <c r="AM9" i="127"/>
  <c r="AL9" i="127"/>
  <c r="AK9" i="127"/>
  <c r="AJ9" i="127"/>
  <c r="AI9" i="127"/>
  <c r="AH9" i="127"/>
  <c r="AG9" i="127"/>
  <c r="AF9" i="127"/>
  <c r="AE9" i="127"/>
  <c r="AD9" i="127"/>
  <c r="AC9" i="127"/>
  <c r="AB9" i="127"/>
  <c r="AA9" i="127"/>
  <c r="Z9" i="127"/>
  <c r="Y9" i="127"/>
  <c r="X9" i="127"/>
  <c r="W9" i="127"/>
  <c r="V9" i="127"/>
  <c r="U9" i="127"/>
  <c r="T9" i="127"/>
  <c r="S9" i="127"/>
  <c r="R9" i="127"/>
  <c r="Q9" i="127"/>
  <c r="P9" i="127"/>
  <c r="O9" i="127"/>
  <c r="N9" i="127"/>
  <c r="M9" i="127"/>
  <c r="L9" i="127"/>
  <c r="K9" i="127"/>
  <c r="J9" i="127"/>
  <c r="I9" i="127"/>
  <c r="H9" i="127"/>
  <c r="G9" i="127"/>
  <c r="F9" i="127"/>
  <c r="E9" i="127"/>
  <c r="D9" i="127"/>
  <c r="C9" i="127"/>
  <c r="B9" i="127"/>
  <c r="I7" i="127"/>
  <c r="E7" i="127"/>
  <c r="B7" i="127"/>
  <c r="B6" i="127"/>
  <c r="A6" i="127"/>
  <c r="AU9" i="126"/>
  <c r="AT9" i="126"/>
  <c r="AS9" i="126"/>
  <c r="AR9" i="126"/>
  <c r="AQ9" i="126"/>
  <c r="AP9" i="126"/>
  <c r="AO9" i="126"/>
  <c r="AN9" i="126"/>
  <c r="AM9" i="126"/>
  <c r="AL9" i="126"/>
  <c r="AK9" i="126"/>
  <c r="AJ9" i="126"/>
  <c r="AI9" i="126"/>
  <c r="AH9" i="126"/>
  <c r="AG9" i="126"/>
  <c r="AF9" i="126"/>
  <c r="AE9" i="126"/>
  <c r="AD9" i="126"/>
  <c r="AC9" i="126"/>
  <c r="AB9" i="126"/>
  <c r="AA9" i="126"/>
  <c r="Z9" i="126"/>
  <c r="Y9" i="126"/>
  <c r="X9" i="126"/>
  <c r="W9" i="126"/>
  <c r="V9" i="126"/>
  <c r="U9" i="126"/>
  <c r="T9" i="126"/>
  <c r="S9" i="126"/>
  <c r="R9" i="126"/>
  <c r="Q9" i="126"/>
  <c r="P9" i="126"/>
  <c r="O9" i="126"/>
  <c r="N9" i="126"/>
  <c r="M9" i="126"/>
  <c r="L9" i="126"/>
  <c r="K9" i="126"/>
  <c r="J9" i="126"/>
  <c r="I9" i="126"/>
  <c r="H9" i="126"/>
  <c r="G9" i="126"/>
  <c r="F9" i="126"/>
  <c r="E9" i="126"/>
  <c r="D9" i="126"/>
  <c r="C9" i="126"/>
  <c r="B9" i="126"/>
  <c r="I7" i="126"/>
  <c r="E7" i="126"/>
  <c r="B7" i="126"/>
  <c r="B6" i="126"/>
  <c r="A6" i="126"/>
  <c r="AU9" i="125"/>
  <c r="AT9" i="125"/>
  <c r="AS9" i="125"/>
  <c r="AR9" i="125"/>
  <c r="AQ9" i="125"/>
  <c r="AP9" i="125"/>
  <c r="AO9" i="125"/>
  <c r="AN9" i="125"/>
  <c r="AM9" i="125"/>
  <c r="AL9" i="125"/>
  <c r="AK9" i="125"/>
  <c r="AJ9" i="125"/>
  <c r="AI9" i="125"/>
  <c r="AH9" i="125"/>
  <c r="AG9" i="125"/>
  <c r="AF9" i="125"/>
  <c r="AE9" i="125"/>
  <c r="AD9" i="125"/>
  <c r="AC9" i="125"/>
  <c r="AB9" i="125"/>
  <c r="AA9" i="125"/>
  <c r="Z9" i="125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I7" i="125"/>
  <c r="E7" i="125"/>
  <c r="B7" i="125"/>
  <c r="B6" i="125"/>
  <c r="A6" i="125"/>
  <c r="AU9" i="124"/>
  <c r="AT9" i="124"/>
  <c r="AS9" i="124"/>
  <c r="AR9" i="124"/>
  <c r="AQ9" i="124"/>
  <c r="AP9" i="124"/>
  <c r="AO9" i="124"/>
  <c r="AN9" i="124"/>
  <c r="AM9" i="124"/>
  <c r="AL9" i="124"/>
  <c r="AK9" i="124"/>
  <c r="AJ9" i="124"/>
  <c r="AI9" i="124"/>
  <c r="AH9" i="124"/>
  <c r="AG9" i="124"/>
  <c r="AF9" i="124"/>
  <c r="AE9" i="124"/>
  <c r="AD9" i="124"/>
  <c r="AC9" i="124"/>
  <c r="AB9" i="124"/>
  <c r="AA9" i="124"/>
  <c r="Z9" i="124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I7" i="124"/>
  <c r="E7" i="124"/>
  <c r="B7" i="124"/>
  <c r="B6" i="124"/>
  <c r="A6" i="124"/>
  <c r="AU9" i="123"/>
  <c r="AT9" i="123"/>
  <c r="AS9" i="123"/>
  <c r="AR9" i="123"/>
  <c r="AQ9" i="123"/>
  <c r="AP9" i="123"/>
  <c r="AO9" i="123"/>
  <c r="AN9" i="123"/>
  <c r="AM9" i="123"/>
  <c r="AL9" i="123"/>
  <c r="AK9" i="123"/>
  <c r="AJ9" i="123"/>
  <c r="AI9" i="123"/>
  <c r="AH9" i="123"/>
  <c r="AG9" i="123"/>
  <c r="AF9" i="123"/>
  <c r="AE9" i="123"/>
  <c r="AD9" i="123"/>
  <c r="AC9" i="123"/>
  <c r="AB9" i="123"/>
  <c r="AA9" i="123"/>
  <c r="Z9" i="123"/>
  <c r="Y9" i="123"/>
  <c r="X9" i="123"/>
  <c r="W9" i="123"/>
  <c r="V9" i="123"/>
  <c r="U9" i="123"/>
  <c r="T9" i="123"/>
  <c r="S9" i="123"/>
  <c r="R9" i="123"/>
  <c r="Q9" i="123"/>
  <c r="P9" i="123"/>
  <c r="O9" i="123"/>
  <c r="N9" i="123"/>
  <c r="M9" i="123"/>
  <c r="L9" i="123"/>
  <c r="K9" i="123"/>
  <c r="J9" i="123"/>
  <c r="I9" i="123"/>
  <c r="H9" i="123"/>
  <c r="G9" i="123"/>
  <c r="F9" i="123"/>
  <c r="E9" i="123"/>
  <c r="D9" i="123"/>
  <c r="C9" i="123"/>
  <c r="B9" i="123"/>
  <c r="I7" i="123"/>
  <c r="E7" i="123"/>
  <c r="B7" i="123"/>
  <c r="B6" i="123"/>
  <c r="A6" i="123"/>
  <c r="AU9" i="122"/>
  <c r="AT9" i="122"/>
  <c r="AS9" i="122"/>
  <c r="AR9" i="122"/>
  <c r="AQ9" i="122"/>
  <c r="AP9" i="122"/>
  <c r="AO9" i="122"/>
  <c r="AN9" i="122"/>
  <c r="AM9" i="122"/>
  <c r="AL9" i="122"/>
  <c r="AK9" i="122"/>
  <c r="AJ9" i="122"/>
  <c r="AI9" i="122"/>
  <c r="AH9" i="122"/>
  <c r="AG9" i="122"/>
  <c r="AF9" i="122"/>
  <c r="AE9" i="122"/>
  <c r="AD9" i="122"/>
  <c r="AC9" i="122"/>
  <c r="AB9" i="122"/>
  <c r="AA9" i="122"/>
  <c r="Z9" i="122"/>
  <c r="Y9" i="122"/>
  <c r="X9" i="122"/>
  <c r="W9" i="122"/>
  <c r="V9" i="122"/>
  <c r="U9" i="122"/>
  <c r="T9" i="122"/>
  <c r="S9" i="122"/>
  <c r="R9" i="122"/>
  <c r="Q9" i="122"/>
  <c r="P9" i="122"/>
  <c r="O9" i="122"/>
  <c r="N9" i="122"/>
  <c r="M9" i="122"/>
  <c r="L9" i="122"/>
  <c r="K9" i="122"/>
  <c r="J9" i="122"/>
  <c r="I9" i="122"/>
  <c r="H9" i="122"/>
  <c r="G9" i="122"/>
  <c r="F9" i="122"/>
  <c r="E9" i="122"/>
  <c r="D9" i="122"/>
  <c r="C9" i="122"/>
  <c r="B9" i="122"/>
  <c r="I7" i="122"/>
  <c r="E7" i="122"/>
  <c r="B7" i="122"/>
  <c r="B6" i="122"/>
  <c r="A6" i="122"/>
  <c r="W21" i="14"/>
  <c r="AU9" i="118"/>
  <c r="AT9" i="118"/>
  <c r="AS9" i="118"/>
  <c r="AR9" i="118"/>
  <c r="AQ9" i="118"/>
  <c r="AP9" i="118"/>
  <c r="AO9" i="118"/>
  <c r="AN9" i="118"/>
  <c r="AM9" i="118"/>
  <c r="AL9" i="118"/>
  <c r="AK9" i="118"/>
  <c r="AJ9" i="118"/>
  <c r="AI9" i="118"/>
  <c r="AH9" i="118"/>
  <c r="AG9" i="118"/>
  <c r="AF9" i="118"/>
  <c r="AE9" i="118"/>
  <c r="AD9" i="118"/>
  <c r="AC9" i="118"/>
  <c r="AB9" i="118"/>
  <c r="AA9" i="118"/>
  <c r="Z9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I7" i="118"/>
  <c r="E7" i="118"/>
  <c r="B7" i="118"/>
  <c r="B6" i="118"/>
  <c r="A6" i="118"/>
  <c r="AU9" i="93"/>
  <c r="AT9" i="93"/>
  <c r="AS9" i="93"/>
  <c r="AR9" i="93"/>
  <c r="AQ9" i="93"/>
  <c r="AP9" i="93"/>
  <c r="AO9" i="93"/>
  <c r="AN9" i="93"/>
  <c r="AM9" i="93"/>
  <c r="AL9" i="93"/>
  <c r="AK9" i="93"/>
  <c r="AJ9" i="93"/>
  <c r="AI9" i="93"/>
  <c r="AH9" i="93"/>
  <c r="AG9" i="93"/>
  <c r="AF9" i="93"/>
  <c r="AE9" i="93"/>
  <c r="AD9" i="93"/>
  <c r="AC9" i="93"/>
  <c r="AB9" i="93"/>
  <c r="AA9" i="93"/>
  <c r="Z9" i="93"/>
  <c r="Y9" i="93"/>
  <c r="X9" i="93"/>
  <c r="W9" i="93"/>
  <c r="V9" i="93"/>
  <c r="U9" i="93"/>
  <c r="T9" i="93"/>
  <c r="S9" i="93"/>
  <c r="R9" i="93"/>
  <c r="Q9" i="93"/>
  <c r="P9" i="93"/>
  <c r="O9" i="93"/>
  <c r="N9" i="93"/>
  <c r="M9" i="93"/>
  <c r="L9" i="93"/>
  <c r="K9" i="93"/>
  <c r="J9" i="93"/>
  <c r="I9" i="93"/>
  <c r="H9" i="93"/>
  <c r="G9" i="93"/>
  <c r="F9" i="93"/>
  <c r="E9" i="93"/>
  <c r="D9" i="93"/>
  <c r="C9" i="93"/>
  <c r="B9" i="93"/>
  <c r="I7" i="93"/>
  <c r="E7" i="93"/>
  <c r="B7" i="93"/>
  <c r="B6" i="93"/>
  <c r="A6" i="93"/>
  <c r="AU9" i="92"/>
  <c r="AT9" i="92"/>
  <c r="AS9" i="92"/>
  <c r="AR9" i="92"/>
  <c r="AQ9" i="92"/>
  <c r="AP9" i="92"/>
  <c r="AO9" i="92"/>
  <c r="AN9" i="92"/>
  <c r="AM9" i="92"/>
  <c r="AL9" i="92"/>
  <c r="AK9" i="92"/>
  <c r="AJ9" i="92"/>
  <c r="AI9" i="92"/>
  <c r="AH9" i="92"/>
  <c r="AG9" i="92"/>
  <c r="AF9" i="92"/>
  <c r="AE9" i="92"/>
  <c r="AD9" i="92"/>
  <c r="AC9" i="92"/>
  <c r="AB9" i="92"/>
  <c r="AA9" i="92"/>
  <c r="Z9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I7" i="92"/>
  <c r="E7" i="92"/>
  <c r="B7" i="92"/>
  <c r="B6" i="92"/>
  <c r="A6" i="92"/>
  <c r="W24" i="14"/>
  <c r="W18" i="14"/>
  <c r="W15" i="14"/>
  <c r="W12" i="14"/>
  <c r="W9" i="14"/>
  <c r="AU9" i="91"/>
  <c r="AT9" i="91"/>
  <c r="AS9" i="91"/>
  <c r="AR9" i="91"/>
  <c r="AQ9" i="91"/>
  <c r="AP9" i="91"/>
  <c r="AO9" i="91"/>
  <c r="AN9" i="91"/>
  <c r="AM9" i="91"/>
  <c r="AL9" i="91"/>
  <c r="AK9" i="91"/>
  <c r="AJ9" i="91"/>
  <c r="AI9" i="91"/>
  <c r="AH9" i="91"/>
  <c r="AG9" i="91"/>
  <c r="AF9" i="91"/>
  <c r="AE9" i="91"/>
  <c r="AD9" i="91"/>
  <c r="AC9" i="91"/>
  <c r="AB9" i="91"/>
  <c r="AA9" i="91"/>
  <c r="Z9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I7" i="91"/>
  <c r="E7" i="91"/>
  <c r="B7" i="91"/>
  <c r="B6" i="91"/>
  <c r="A6" i="91"/>
  <c r="AU9" i="90"/>
  <c r="AT9" i="90"/>
  <c r="AS9" i="90"/>
  <c r="AR9" i="90"/>
  <c r="AQ9" i="90"/>
  <c r="AP9" i="90"/>
  <c r="AO9" i="90"/>
  <c r="AN9" i="90"/>
  <c r="AM9" i="90"/>
  <c r="AL9" i="90"/>
  <c r="AK9" i="90"/>
  <c r="AJ9" i="90"/>
  <c r="AI9" i="90"/>
  <c r="AH9" i="90"/>
  <c r="AG9" i="90"/>
  <c r="AF9" i="90"/>
  <c r="AE9" i="90"/>
  <c r="AD9" i="90"/>
  <c r="AC9" i="90"/>
  <c r="AB9" i="90"/>
  <c r="AA9" i="90"/>
  <c r="Z9" i="90"/>
  <c r="Y9" i="90"/>
  <c r="X9" i="90"/>
  <c r="W9" i="90"/>
  <c r="V9" i="90"/>
  <c r="U9" i="90"/>
  <c r="T9" i="90"/>
  <c r="S9" i="90"/>
  <c r="R9" i="90"/>
  <c r="Q9" i="90"/>
  <c r="P9" i="90"/>
  <c r="O9" i="90"/>
  <c r="N9" i="90"/>
  <c r="M9" i="90"/>
  <c r="L9" i="90"/>
  <c r="K9" i="90"/>
  <c r="J9" i="90"/>
  <c r="I9" i="90"/>
  <c r="H9" i="90"/>
  <c r="G9" i="90"/>
  <c r="F9" i="90"/>
  <c r="E9" i="90"/>
  <c r="D9" i="90"/>
  <c r="C9" i="90"/>
  <c r="B9" i="90"/>
  <c r="I7" i="90"/>
  <c r="E7" i="90"/>
  <c r="B7" i="90"/>
  <c r="B6" i="90"/>
  <c r="A6" i="90"/>
  <c r="U21" i="14"/>
  <c r="AU9" i="89"/>
  <c r="AT9" i="89"/>
  <c r="AS9" i="89"/>
  <c r="AR9" i="89"/>
  <c r="AQ9" i="89"/>
  <c r="AP9" i="89"/>
  <c r="AO9" i="89"/>
  <c r="AN9" i="89"/>
  <c r="AM9" i="89"/>
  <c r="AL9" i="89"/>
  <c r="AK9" i="89"/>
  <c r="AJ9" i="89"/>
  <c r="AI9" i="89"/>
  <c r="AH9" i="89"/>
  <c r="AG9" i="89"/>
  <c r="AF9" i="89"/>
  <c r="AE9" i="89"/>
  <c r="AD9" i="89"/>
  <c r="AC9" i="89"/>
  <c r="AB9" i="89"/>
  <c r="AA9" i="89"/>
  <c r="Z9" i="89"/>
  <c r="Y9" i="89"/>
  <c r="X9" i="89"/>
  <c r="W9" i="89"/>
  <c r="V9" i="89"/>
  <c r="U9" i="89"/>
  <c r="T9" i="89"/>
  <c r="S9" i="89"/>
  <c r="R9" i="89"/>
  <c r="Q9" i="89"/>
  <c r="P9" i="89"/>
  <c r="O9" i="89"/>
  <c r="N9" i="89"/>
  <c r="M9" i="89"/>
  <c r="L9" i="89"/>
  <c r="K9" i="89"/>
  <c r="J9" i="89"/>
  <c r="I9" i="89"/>
  <c r="H9" i="89"/>
  <c r="G9" i="89"/>
  <c r="F9" i="89"/>
  <c r="E9" i="89"/>
  <c r="D9" i="89"/>
  <c r="C9" i="89"/>
  <c r="B9" i="89"/>
  <c r="I7" i="89"/>
  <c r="E7" i="89"/>
  <c r="B7" i="89"/>
  <c r="B6" i="89"/>
  <c r="A6" i="89"/>
  <c r="U24" i="14"/>
  <c r="U12" i="14"/>
  <c r="AU9" i="88"/>
  <c r="AT9" i="88"/>
  <c r="AS9" i="88"/>
  <c r="AR9" i="88"/>
  <c r="AQ9" i="88"/>
  <c r="AP9" i="88"/>
  <c r="AO9" i="88"/>
  <c r="AN9" i="88"/>
  <c r="AM9" i="88"/>
  <c r="AL9" i="88"/>
  <c r="AK9" i="88"/>
  <c r="AJ9" i="88"/>
  <c r="AI9" i="88"/>
  <c r="AH9" i="88"/>
  <c r="AG9" i="88"/>
  <c r="AF9" i="88"/>
  <c r="AE9" i="88"/>
  <c r="AD9" i="88"/>
  <c r="AC9" i="88"/>
  <c r="AB9" i="88"/>
  <c r="AA9" i="88"/>
  <c r="Z9" i="88"/>
  <c r="Y9" i="88"/>
  <c r="X9" i="88"/>
  <c r="W9" i="88"/>
  <c r="V9" i="88"/>
  <c r="U9" i="88"/>
  <c r="T9" i="88"/>
  <c r="S9" i="88"/>
  <c r="R9" i="88"/>
  <c r="Q9" i="88"/>
  <c r="P9" i="88"/>
  <c r="O9" i="88"/>
  <c r="N9" i="88"/>
  <c r="M9" i="88"/>
  <c r="L9" i="88"/>
  <c r="K9" i="88"/>
  <c r="J9" i="88"/>
  <c r="I9" i="88"/>
  <c r="H9" i="88"/>
  <c r="G9" i="88"/>
  <c r="F9" i="88"/>
  <c r="E9" i="88"/>
  <c r="D9" i="88"/>
  <c r="C9" i="88"/>
  <c r="B9" i="88"/>
  <c r="I7" i="88"/>
  <c r="E7" i="88"/>
  <c r="B7" i="88"/>
  <c r="B6" i="88"/>
  <c r="A6" i="88"/>
  <c r="U18" i="14"/>
  <c r="AU9" i="87"/>
  <c r="AT9" i="87"/>
  <c r="AS9" i="87"/>
  <c r="AR9" i="87"/>
  <c r="AQ9" i="87"/>
  <c r="AP9" i="87"/>
  <c r="AO9" i="87"/>
  <c r="AN9" i="87"/>
  <c r="AM9" i="87"/>
  <c r="AL9" i="87"/>
  <c r="AK9" i="87"/>
  <c r="AJ9" i="87"/>
  <c r="AI9" i="87"/>
  <c r="AH9" i="87"/>
  <c r="AG9" i="87"/>
  <c r="AF9" i="87"/>
  <c r="AE9" i="87"/>
  <c r="AD9" i="87"/>
  <c r="AC9" i="87"/>
  <c r="AB9" i="87"/>
  <c r="AA9" i="87"/>
  <c r="Z9" i="87"/>
  <c r="Y9" i="87"/>
  <c r="X9" i="87"/>
  <c r="W9" i="87"/>
  <c r="V9" i="87"/>
  <c r="U9" i="87"/>
  <c r="T9" i="87"/>
  <c r="S9" i="87"/>
  <c r="R9" i="87"/>
  <c r="Q9" i="87"/>
  <c r="P9" i="87"/>
  <c r="O9" i="87"/>
  <c r="N9" i="87"/>
  <c r="M9" i="87"/>
  <c r="L9" i="87"/>
  <c r="K9" i="87"/>
  <c r="J9" i="87"/>
  <c r="I9" i="87"/>
  <c r="H9" i="87"/>
  <c r="G9" i="87"/>
  <c r="F9" i="87"/>
  <c r="E9" i="87"/>
  <c r="D9" i="87"/>
  <c r="C9" i="87"/>
  <c r="B9" i="87"/>
  <c r="I7" i="87"/>
  <c r="E7" i="87"/>
  <c r="B7" i="87"/>
  <c r="B6" i="87"/>
  <c r="A6" i="87"/>
  <c r="S21" i="14"/>
  <c r="S18" i="14"/>
  <c r="S15" i="14"/>
  <c r="S12" i="14"/>
  <c r="AU9" i="84"/>
  <c r="AT9" i="84"/>
  <c r="AS9" i="84"/>
  <c r="AR9" i="84"/>
  <c r="AQ9" i="84"/>
  <c r="AP9" i="84"/>
  <c r="AO9" i="84"/>
  <c r="AN9" i="84"/>
  <c r="AM9" i="84"/>
  <c r="AL9" i="84"/>
  <c r="AK9" i="84"/>
  <c r="AJ9" i="84"/>
  <c r="AI9" i="84"/>
  <c r="AH9" i="84"/>
  <c r="AG9" i="84"/>
  <c r="AF9" i="84"/>
  <c r="AE9" i="84"/>
  <c r="AD9" i="84"/>
  <c r="AC9" i="84"/>
  <c r="AB9" i="84"/>
  <c r="AA9" i="84"/>
  <c r="Z9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I7" i="84"/>
  <c r="E7" i="84"/>
  <c r="B7" i="84"/>
  <c r="B6" i="84"/>
  <c r="A6" i="84"/>
  <c r="Q15" i="14"/>
  <c r="AU9" i="83"/>
  <c r="AT9" i="83"/>
  <c r="AS9" i="83"/>
  <c r="AR9" i="83"/>
  <c r="AQ9" i="83"/>
  <c r="AP9" i="83"/>
  <c r="AO9" i="83"/>
  <c r="AN9" i="83"/>
  <c r="AM9" i="83"/>
  <c r="AL9" i="83"/>
  <c r="AK9" i="83"/>
  <c r="AJ9" i="83"/>
  <c r="AI9" i="83"/>
  <c r="AH9" i="83"/>
  <c r="AG9" i="83"/>
  <c r="AF9" i="83"/>
  <c r="AE9" i="83"/>
  <c r="AD9" i="83"/>
  <c r="AC9" i="83"/>
  <c r="AB9" i="83"/>
  <c r="AA9" i="83"/>
  <c r="Z9" i="83"/>
  <c r="Y9" i="83"/>
  <c r="X9" i="83"/>
  <c r="W9" i="83"/>
  <c r="V9" i="83"/>
  <c r="U9" i="83"/>
  <c r="T9" i="83"/>
  <c r="S9" i="83"/>
  <c r="R9" i="83"/>
  <c r="Q9" i="83"/>
  <c r="P9" i="83"/>
  <c r="O9" i="83"/>
  <c r="N9" i="83"/>
  <c r="M9" i="83"/>
  <c r="L9" i="83"/>
  <c r="K9" i="83"/>
  <c r="J9" i="83"/>
  <c r="I9" i="83"/>
  <c r="H9" i="83"/>
  <c r="G9" i="83"/>
  <c r="F9" i="83"/>
  <c r="E9" i="83"/>
  <c r="D9" i="83"/>
  <c r="C9" i="83"/>
  <c r="B9" i="83"/>
  <c r="I7" i="83"/>
  <c r="E7" i="83"/>
  <c r="B7" i="83"/>
  <c r="B6" i="83"/>
  <c r="A6" i="83"/>
  <c r="Q21" i="14"/>
  <c r="Q18" i="14"/>
  <c r="Q12" i="14"/>
  <c r="AU9" i="82"/>
  <c r="AT9" i="82"/>
  <c r="AS9" i="82"/>
  <c r="AR9" i="82"/>
  <c r="AQ9" i="82"/>
  <c r="AP9" i="82"/>
  <c r="AO9" i="82"/>
  <c r="AN9" i="82"/>
  <c r="AM9" i="82"/>
  <c r="AL9" i="82"/>
  <c r="AK9" i="82"/>
  <c r="AJ9" i="82"/>
  <c r="AI9" i="82"/>
  <c r="AH9" i="82"/>
  <c r="AG9" i="82"/>
  <c r="AF9" i="82"/>
  <c r="AE9" i="82"/>
  <c r="AD9" i="82"/>
  <c r="AC9" i="82"/>
  <c r="AB9" i="82"/>
  <c r="AA9" i="82"/>
  <c r="Z9" i="82"/>
  <c r="Y9" i="82"/>
  <c r="X9" i="82"/>
  <c r="W9" i="82"/>
  <c r="V9" i="82"/>
  <c r="U9" i="82"/>
  <c r="T9" i="82"/>
  <c r="S9" i="82"/>
  <c r="R9" i="82"/>
  <c r="Q9" i="82"/>
  <c r="P9" i="82"/>
  <c r="O9" i="82"/>
  <c r="N9" i="82"/>
  <c r="M9" i="82"/>
  <c r="L9" i="82"/>
  <c r="K9" i="82"/>
  <c r="J9" i="82"/>
  <c r="I9" i="82"/>
  <c r="H9" i="82"/>
  <c r="G9" i="82"/>
  <c r="F9" i="82"/>
  <c r="E9" i="82"/>
  <c r="D9" i="82"/>
  <c r="C9" i="82"/>
  <c r="B9" i="82"/>
  <c r="I7" i="82"/>
  <c r="E7" i="82"/>
  <c r="B7" i="82"/>
  <c r="B6" i="82"/>
  <c r="A6" i="82"/>
  <c r="AU9" i="81"/>
  <c r="AT9" i="81"/>
  <c r="AS9" i="81"/>
  <c r="AR9" i="81"/>
  <c r="AQ9" i="81"/>
  <c r="AP9" i="81"/>
  <c r="AO9" i="81"/>
  <c r="AN9" i="81"/>
  <c r="AM9" i="81"/>
  <c r="AL9" i="81"/>
  <c r="AK9" i="81"/>
  <c r="AJ9" i="81"/>
  <c r="AI9" i="81"/>
  <c r="AH9" i="81"/>
  <c r="AG9" i="81"/>
  <c r="AF9" i="81"/>
  <c r="AE9" i="81"/>
  <c r="AD9" i="81"/>
  <c r="AC9" i="81"/>
  <c r="AB9" i="81"/>
  <c r="AA9" i="81"/>
  <c r="Z9" i="81"/>
  <c r="Y9" i="81"/>
  <c r="X9" i="81"/>
  <c r="W9" i="81"/>
  <c r="V9" i="81"/>
  <c r="U9" i="81"/>
  <c r="T9" i="81"/>
  <c r="S9" i="81"/>
  <c r="R9" i="81"/>
  <c r="Q9" i="81"/>
  <c r="P9" i="81"/>
  <c r="O9" i="81"/>
  <c r="N9" i="81"/>
  <c r="M9" i="81"/>
  <c r="L9" i="81"/>
  <c r="K9" i="81"/>
  <c r="J9" i="81"/>
  <c r="I9" i="81"/>
  <c r="H9" i="81"/>
  <c r="G9" i="81"/>
  <c r="F9" i="81"/>
  <c r="E9" i="81"/>
  <c r="D9" i="81"/>
  <c r="C9" i="81"/>
  <c r="B9" i="81"/>
  <c r="I7" i="81"/>
  <c r="E7" i="81"/>
  <c r="B7" i="81"/>
  <c r="B6" i="81"/>
  <c r="A6" i="81"/>
  <c r="AU9" i="80"/>
  <c r="AT9" i="80"/>
  <c r="AS9" i="80"/>
  <c r="AR9" i="80"/>
  <c r="AQ9" i="80"/>
  <c r="AP9" i="80"/>
  <c r="AO9" i="80"/>
  <c r="AN9" i="80"/>
  <c r="AM9" i="80"/>
  <c r="AL9" i="80"/>
  <c r="AK9" i="80"/>
  <c r="AJ9" i="80"/>
  <c r="AI9" i="80"/>
  <c r="AH9" i="80"/>
  <c r="AG9" i="80"/>
  <c r="AF9" i="80"/>
  <c r="AE9" i="80"/>
  <c r="AD9" i="80"/>
  <c r="AC9" i="80"/>
  <c r="AB9" i="80"/>
  <c r="AA9" i="80"/>
  <c r="Z9" i="80"/>
  <c r="Y9" i="80"/>
  <c r="X9" i="80"/>
  <c r="W9" i="80"/>
  <c r="V9" i="80"/>
  <c r="U9" i="80"/>
  <c r="T9" i="80"/>
  <c r="S9" i="80"/>
  <c r="R9" i="80"/>
  <c r="Q9" i="80"/>
  <c r="P9" i="80"/>
  <c r="O9" i="80"/>
  <c r="N9" i="80"/>
  <c r="M9" i="80"/>
  <c r="L9" i="80"/>
  <c r="K9" i="80"/>
  <c r="J9" i="80"/>
  <c r="I9" i="80"/>
  <c r="H9" i="80"/>
  <c r="G9" i="80"/>
  <c r="F9" i="80"/>
  <c r="E9" i="80"/>
  <c r="D9" i="80"/>
  <c r="C9" i="80"/>
  <c r="B9" i="80"/>
  <c r="I7" i="80"/>
  <c r="E7" i="80"/>
  <c r="B7" i="80"/>
  <c r="B6" i="80"/>
  <c r="A6" i="80"/>
  <c r="O24" i="14"/>
  <c r="O21" i="14"/>
  <c r="O18" i="14"/>
  <c r="O12" i="14"/>
  <c r="AU9" i="79"/>
  <c r="AT9" i="79"/>
  <c r="AS9" i="79"/>
  <c r="AR9" i="79"/>
  <c r="AQ9" i="79"/>
  <c r="AP9" i="79"/>
  <c r="AO9" i="79"/>
  <c r="AN9" i="79"/>
  <c r="AM9" i="79"/>
  <c r="AL9" i="79"/>
  <c r="AK9" i="79"/>
  <c r="AJ9" i="79"/>
  <c r="AI9" i="79"/>
  <c r="AH9" i="79"/>
  <c r="AG9" i="79"/>
  <c r="AF9" i="79"/>
  <c r="AE9" i="79"/>
  <c r="AD9" i="79"/>
  <c r="AC9" i="79"/>
  <c r="AB9" i="79"/>
  <c r="AA9" i="79"/>
  <c r="Z9" i="79"/>
  <c r="Y9" i="79"/>
  <c r="X9" i="79"/>
  <c r="W9" i="79"/>
  <c r="V9" i="79"/>
  <c r="U9" i="79"/>
  <c r="T9" i="79"/>
  <c r="S9" i="79"/>
  <c r="R9" i="79"/>
  <c r="Q9" i="79"/>
  <c r="P9" i="79"/>
  <c r="O9" i="79"/>
  <c r="N9" i="79"/>
  <c r="M9" i="79"/>
  <c r="L9" i="79"/>
  <c r="K9" i="79"/>
  <c r="J9" i="79"/>
  <c r="I9" i="79"/>
  <c r="H9" i="79"/>
  <c r="G9" i="79"/>
  <c r="F9" i="79"/>
  <c r="E9" i="79"/>
  <c r="D9" i="79"/>
  <c r="C9" i="79"/>
  <c r="B9" i="79"/>
  <c r="I7" i="79"/>
  <c r="E7" i="79"/>
  <c r="B7" i="79"/>
  <c r="B6" i="79"/>
  <c r="A6" i="79"/>
  <c r="M21" i="14"/>
  <c r="M15" i="14"/>
  <c r="M9" i="14"/>
  <c r="AU9" i="75"/>
  <c r="AT9" i="75"/>
  <c r="AS9" i="75"/>
  <c r="AR9" i="75"/>
  <c r="AQ9" i="75"/>
  <c r="AP9" i="75"/>
  <c r="AO9" i="75"/>
  <c r="AN9" i="75"/>
  <c r="AM9" i="75"/>
  <c r="AL9" i="75"/>
  <c r="AK9" i="75"/>
  <c r="AJ9" i="75"/>
  <c r="AI9" i="75"/>
  <c r="AH9" i="75"/>
  <c r="AG9" i="75"/>
  <c r="AF9" i="75"/>
  <c r="AE9" i="75"/>
  <c r="AD9" i="75"/>
  <c r="AC9" i="75"/>
  <c r="AB9" i="75"/>
  <c r="AA9" i="75"/>
  <c r="Z9" i="75"/>
  <c r="Y9" i="75"/>
  <c r="X9" i="75"/>
  <c r="W9" i="75"/>
  <c r="V9" i="75"/>
  <c r="U9" i="75"/>
  <c r="T9" i="75"/>
  <c r="S9" i="75"/>
  <c r="R9" i="75"/>
  <c r="Q9" i="75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C9" i="75"/>
  <c r="B9" i="75"/>
  <c r="I7" i="75"/>
  <c r="E7" i="75"/>
  <c r="B7" i="75"/>
  <c r="B6" i="75"/>
  <c r="A6" i="75"/>
  <c r="AU9" i="74"/>
  <c r="AT9" i="74"/>
  <c r="AS9" i="74"/>
  <c r="AR9" i="74"/>
  <c r="AQ9" i="74"/>
  <c r="AP9" i="74"/>
  <c r="AO9" i="74"/>
  <c r="AN9" i="74"/>
  <c r="AM9" i="74"/>
  <c r="AL9" i="74"/>
  <c r="AK9" i="74"/>
  <c r="AJ9" i="74"/>
  <c r="AI9" i="74"/>
  <c r="AH9" i="74"/>
  <c r="AG9" i="74"/>
  <c r="AF9" i="74"/>
  <c r="AE9" i="74"/>
  <c r="AD9" i="74"/>
  <c r="AC9" i="74"/>
  <c r="AB9" i="74"/>
  <c r="AA9" i="74"/>
  <c r="Z9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I7" i="74"/>
  <c r="E7" i="74"/>
  <c r="B7" i="74"/>
  <c r="B6" i="74"/>
  <c r="A6" i="74"/>
  <c r="AU9" i="73"/>
  <c r="AT9" i="73"/>
  <c r="AS9" i="73"/>
  <c r="AR9" i="73"/>
  <c r="AQ9" i="73"/>
  <c r="AP9" i="73"/>
  <c r="AO9" i="73"/>
  <c r="AN9" i="73"/>
  <c r="AM9" i="73"/>
  <c r="AL9" i="73"/>
  <c r="AK9" i="73"/>
  <c r="AJ9" i="73"/>
  <c r="AI9" i="73"/>
  <c r="AH9" i="73"/>
  <c r="AG9" i="73"/>
  <c r="AF9" i="73"/>
  <c r="AE9" i="73"/>
  <c r="AD9" i="73"/>
  <c r="AC9" i="73"/>
  <c r="AB9" i="73"/>
  <c r="AA9" i="73"/>
  <c r="Z9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I7" i="73"/>
  <c r="E7" i="73"/>
  <c r="B7" i="73"/>
  <c r="B6" i="73"/>
  <c r="A6" i="73"/>
  <c r="K24" i="14"/>
  <c r="AU9" i="72"/>
  <c r="AT9" i="72"/>
  <c r="AS9" i="72"/>
  <c r="AR9" i="72"/>
  <c r="AQ9" i="72"/>
  <c r="AP9" i="72"/>
  <c r="AO9" i="72"/>
  <c r="AN9" i="72"/>
  <c r="AM9" i="72"/>
  <c r="AL9" i="72"/>
  <c r="AK9" i="72"/>
  <c r="AJ9" i="72"/>
  <c r="AI9" i="72"/>
  <c r="AH9" i="72"/>
  <c r="AG9" i="72"/>
  <c r="AF9" i="72"/>
  <c r="AE9" i="72"/>
  <c r="AD9" i="72"/>
  <c r="AC9" i="72"/>
  <c r="AB9" i="72"/>
  <c r="AA9" i="72"/>
  <c r="Z9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I7" i="72"/>
  <c r="E7" i="72"/>
  <c r="B7" i="72"/>
  <c r="B6" i="72"/>
  <c r="A6" i="72"/>
  <c r="AU9" i="71"/>
  <c r="AT9" i="71"/>
  <c r="AS9" i="71"/>
  <c r="AR9" i="71"/>
  <c r="AQ9" i="71"/>
  <c r="AP9" i="71"/>
  <c r="AO9" i="71"/>
  <c r="AN9" i="71"/>
  <c r="AM9" i="71"/>
  <c r="AL9" i="71"/>
  <c r="AK9" i="71"/>
  <c r="AJ9" i="71"/>
  <c r="AI9" i="71"/>
  <c r="AH9" i="71"/>
  <c r="AG9" i="71"/>
  <c r="AF9" i="71"/>
  <c r="AE9" i="71"/>
  <c r="AD9" i="71"/>
  <c r="AC9" i="71"/>
  <c r="AB9" i="71"/>
  <c r="AA9" i="71"/>
  <c r="Z9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I7" i="71"/>
  <c r="E7" i="71"/>
  <c r="B7" i="71"/>
  <c r="B6" i="71"/>
  <c r="A6" i="71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Z9" i="70"/>
  <c r="AA9" i="70"/>
  <c r="AB9" i="70"/>
  <c r="AC9" i="70"/>
  <c r="AD9" i="70"/>
  <c r="AE9" i="70"/>
  <c r="AF9" i="70"/>
  <c r="AG9" i="70"/>
  <c r="AH9" i="70"/>
  <c r="AI9" i="70"/>
  <c r="AJ9" i="70"/>
  <c r="AK9" i="70"/>
  <c r="AL9" i="70"/>
  <c r="AM9" i="70"/>
  <c r="AN9" i="70"/>
  <c r="AO9" i="70"/>
  <c r="AP9" i="70"/>
  <c r="AQ9" i="70"/>
  <c r="AR9" i="70"/>
  <c r="AS9" i="70"/>
  <c r="AT9" i="70"/>
  <c r="AU9" i="70"/>
  <c r="I9" i="70"/>
  <c r="I18" i="14"/>
  <c r="H9" i="70"/>
  <c r="G9" i="70"/>
  <c r="F9" i="70"/>
  <c r="E9" i="70"/>
  <c r="D9" i="70"/>
  <c r="C9" i="70"/>
  <c r="B9" i="70"/>
  <c r="I7" i="70"/>
  <c r="E7" i="70"/>
  <c r="B7" i="70"/>
  <c r="B6" i="70"/>
  <c r="A6" i="70"/>
  <c r="I7" i="29"/>
  <c r="H9" i="29"/>
  <c r="G9" i="29"/>
  <c r="F9" i="29"/>
  <c r="E9" i="29"/>
  <c r="D9" i="29"/>
  <c r="C9" i="29"/>
  <c r="B9" i="29"/>
  <c r="E7" i="29"/>
  <c r="B7" i="29"/>
  <c r="B6" i="29"/>
  <c r="A6" i="29"/>
  <c r="I21" i="14"/>
  <c r="AK24" i="14"/>
  <c r="AG24" i="14"/>
  <c r="AC24" i="14"/>
  <c r="Y24" i="14"/>
  <c r="M24" i="14"/>
  <c r="K9" i="14"/>
  <c r="U9" i="14"/>
  <c r="Y9" i="14"/>
  <c r="AC9" i="14"/>
  <c r="AE9" i="14"/>
  <c r="AK9" i="14"/>
  <c r="I12" i="14"/>
  <c r="M12" i="14"/>
  <c r="Y12" i="14"/>
  <c r="AC12" i="14"/>
  <c r="AG12" i="14"/>
  <c r="AK12" i="14"/>
  <c r="M18" i="14"/>
  <c r="AC18" i="14"/>
  <c r="AI18" i="14"/>
  <c r="K21" i="14"/>
  <c r="Y21" i="14"/>
  <c r="AE21" i="14"/>
  <c r="AK21" i="14"/>
  <c r="AM9" i="14" l="1"/>
  <c r="I24" i="14"/>
  <c r="K15" i="14"/>
  <c r="K18" i="14"/>
  <c r="AE18" i="14"/>
  <c r="K12" i="14"/>
  <c r="U15" i="14"/>
  <c r="Y15" i="14"/>
  <c r="AM21" i="14"/>
  <c r="Y18" i="14"/>
  <c r="AI15" i="14"/>
  <c r="AG15" i="14"/>
  <c r="I15" i="14"/>
  <c r="AT2" i="143"/>
  <c r="AT2" i="140"/>
  <c r="AT2" i="139"/>
  <c r="AT2" i="138"/>
  <c r="AT2" i="137"/>
  <c r="AT2" i="136"/>
  <c r="AT2" i="135"/>
  <c r="AT2" i="134"/>
  <c r="AT2" i="133"/>
  <c r="AT2" i="132"/>
  <c r="AT2" i="131"/>
  <c r="AT2" i="130"/>
  <c r="AQ2" i="129"/>
  <c r="AT2" i="128"/>
  <c r="AT2" i="127"/>
  <c r="AT2" i="126"/>
  <c r="AT2" i="125"/>
  <c r="AT2" i="124"/>
  <c r="AT2" i="123"/>
  <c r="AT2" i="122"/>
  <c r="AT2" i="118"/>
  <c r="AT2" i="93"/>
  <c r="AT2" i="92"/>
  <c r="AT2" i="91"/>
  <c r="AT2" i="90"/>
  <c r="AT2" i="89"/>
  <c r="AT2" i="88"/>
  <c r="AT2" i="87"/>
  <c r="AT2" i="84"/>
  <c r="AT2" i="83"/>
  <c r="AT2" i="82"/>
  <c r="AT2" i="81"/>
  <c r="AT2" i="80"/>
  <c r="AT2" i="79"/>
  <c r="AT2" i="75"/>
  <c r="AT2" i="74"/>
  <c r="AT2" i="73"/>
  <c r="AT2" i="72"/>
  <c r="AT2" i="71"/>
  <c r="AT2" i="70"/>
  <c r="A1" i="143"/>
  <c r="A1" i="140"/>
  <c r="A1" i="139"/>
  <c r="A1" i="138"/>
  <c r="A1" i="137"/>
  <c r="A1" i="136"/>
  <c r="A1" i="135"/>
  <c r="A1" i="134"/>
  <c r="A1" i="133"/>
  <c r="A1" i="132"/>
  <c r="A1" i="131"/>
  <c r="A1" i="130"/>
  <c r="A1" i="129"/>
  <c r="A1" i="128"/>
  <c r="A1" i="127"/>
  <c r="A1" i="126"/>
  <c r="A1" i="125"/>
  <c r="A1" i="124"/>
  <c r="A1" i="123"/>
  <c r="A1" i="122"/>
  <c r="AM18" i="14" l="1"/>
  <c r="AM24" i="14"/>
  <c r="AM12" i="14"/>
  <c r="AM15" i="14"/>
  <c r="AT2" i="29"/>
  <c r="A1" i="118" l="1"/>
  <c r="A1" i="93" l="1"/>
  <c r="A1" i="92"/>
  <c r="A1" i="91"/>
  <c r="A1" i="90"/>
  <c r="A1" i="89"/>
  <c r="A1" i="88"/>
  <c r="A1" i="87"/>
  <c r="A1" i="84"/>
  <c r="A1" i="83"/>
  <c r="A1" i="82"/>
  <c r="A1" i="80"/>
  <c r="A1" i="79"/>
  <c r="A1" i="75"/>
  <c r="A1" i="74"/>
  <c r="A1" i="73"/>
  <c r="A1" i="72"/>
  <c r="A1" i="71"/>
  <c r="A1" i="70"/>
  <c r="A1" i="29" l="1"/>
</calcChain>
</file>

<file path=xl/sharedStrings.xml><?xml version="1.0" encoding="utf-8"?>
<sst xmlns="http://schemas.openxmlformats.org/spreadsheetml/2006/main" count="663" uniqueCount="117">
  <si>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</si>
  <si>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</si>
  <si>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</si>
  <si>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</si>
  <si>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</si>
  <si>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</si>
  <si>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</si>
  <si>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</si>
  <si>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</si>
  <si>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</si>
  <si>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ENTREVISTA</t>
  </si>
  <si>
    <t>Efectividad de la entrevista =</t>
  </si>
  <si>
    <t>Semanal (remesa)</t>
  </si>
  <si>
    <t>TRÁMITE</t>
  </si>
  <si>
    <t>TRANSFERENCIA</t>
  </si>
  <si>
    <t xml:space="preserve">Transacciones exitosas = </t>
  </si>
  <si>
    <t>Trámites exitosos efectivos=</t>
  </si>
  <si>
    <t>CONCILIACIÓN</t>
  </si>
  <si>
    <t xml:space="preserve">Credenciales disponibles para entrega = </t>
  </si>
  <si>
    <t>ENTREGA</t>
  </si>
  <si>
    <t xml:space="preserve">Efectividad de entrega de CPV en MAC = </t>
  </si>
  <si>
    <t>SEMANA OPERATIVA</t>
  </si>
  <si>
    <t xml:space="preserve">PROCESOS SUSTANTIVOS E INDICADORES </t>
  </si>
  <si>
    <t>Valor esperado</t>
  </si>
  <si>
    <t xml:space="preserve">Distrito </t>
  </si>
  <si>
    <t>Módulo</t>
  </si>
  <si>
    <t>TABLERO DE CONTROL DE PROCESOS SUSTANTIVOS DEL SISTEMA DE GESTIÓN DE LA CALIDAD</t>
  </si>
  <si>
    <t xml:space="preserve">CUADRO DE OBSERVACIONES </t>
  </si>
  <si>
    <t>Descripción</t>
  </si>
  <si>
    <t xml:space="preserve">No conformidad </t>
  </si>
  <si>
    <t xml:space="preserve">Valor que requiere atención y justificación en el apartado de observaciones </t>
  </si>
  <si>
    <t xml:space="preserve">Valor suficiente </t>
  </si>
  <si>
    <t xml:space="preserve">Semaforización </t>
  </si>
  <si>
    <t>*Registre el valor nominal solicitado en la celda, el resultado proporcional esta automatizado.</t>
  </si>
  <si>
    <t xml:space="preserve">% AVANCE REGISTRADO </t>
  </si>
  <si>
    <t xml:space="preserve">TABLERO DE CONTROL DISTRITAL DE PROCESOS SUSTANTIVOS DEL SISTEMA DE GESTIÓN DE LA CALIDAD </t>
  </si>
  <si>
    <t>Distrito 01</t>
  </si>
  <si>
    <t>Distrito 02</t>
  </si>
  <si>
    <t>Distrito 03</t>
  </si>
  <si>
    <t>Distrito 05</t>
  </si>
  <si>
    <t>Distrito 04</t>
  </si>
  <si>
    <t>Estatal</t>
  </si>
  <si>
    <t>Distrito 06</t>
  </si>
  <si>
    <t>Distrito 07</t>
  </si>
  <si>
    <t>Version 0</t>
  </si>
  <si>
    <t>Dueño de Proceso</t>
  </si>
  <si>
    <t xml:space="preserve"> Auxiliar de Atención Ciudadana</t>
  </si>
  <si>
    <t>Operador de Equipo Tecnológico</t>
  </si>
  <si>
    <t>Responsable de Módulo</t>
  </si>
  <si>
    <t>(Número de Archivos de Transacción aceptados /Total de Archivos de Transacción procesados) x100</t>
  </si>
  <si>
    <t>Número de Archivos de Transacción aceptados</t>
  </si>
  <si>
    <t>Total de Archivos de Transacción procesados</t>
  </si>
  <si>
    <t>Número de trámites aplicados</t>
  </si>
  <si>
    <t>Distrito 08</t>
  </si>
  <si>
    <t>Distrito 09</t>
  </si>
  <si>
    <t>Distrito 10</t>
  </si>
  <si>
    <t>Distrito 11</t>
  </si>
  <si>
    <t>Distrito 12</t>
  </si>
  <si>
    <t>Distrito 13</t>
  </si>
  <si>
    <t>Distrito 14</t>
  </si>
  <si>
    <t>Distrito 15</t>
  </si>
  <si>
    <t>INSTITUTO NACIONAL ELECTORAL
SISTEMA DE GESTIÓN DE LA CALIDAD
GUANAJUATO</t>
  </si>
  <si>
    <t>(Número de trámites exitosos / Número de trámites aplicados) x 100</t>
  </si>
  <si>
    <t>Número de trámites exitosos</t>
  </si>
  <si>
    <t>(Credenciales en resguardo / Credenciales totales en SIIRFE disponibles para entrega) x 100</t>
  </si>
  <si>
    <t>Credenciales en resguardo</t>
  </si>
  <si>
    <t>Credenciales totales en SIIRFE disponibles para entrega</t>
  </si>
  <si>
    <t xml:space="preserve">Total de credenciales entregadas </t>
  </si>
  <si>
    <t xml:space="preserve"> Total de credenciales solicitadas</t>
  </si>
  <si>
    <t>(Total de credenciales entregadas / Total de credenciales solicitadas) x 100</t>
  </si>
  <si>
    <t>(Número de trámites aplicados / (Número de fichas requisitadas - Notificaciones de improcedencia de trámite)) x 100</t>
  </si>
  <si>
    <t xml:space="preserve">Credenciales recibidas </t>
  </si>
  <si>
    <t xml:space="preserve">Credenciales Recibidas - Credenciales inconsistentes </t>
  </si>
  <si>
    <t>((Credenciales recibidas - Credenciales inconsistentes) / Credenciales recibidas) x 100</t>
  </si>
  <si>
    <t>Número de fichas requisitadas - Notificaciones de improcedencia de trámite</t>
  </si>
  <si>
    <t>CAMPAÑA ANUAL PERMANENTE 2022-2023</t>
  </si>
  <si>
    <t>2022-53</t>
  </si>
  <si>
    <t>2022-54</t>
  </si>
  <si>
    <t>2022-55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</si>
  <si>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</si>
  <si>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</si>
  <si>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</si>
  <si>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</si>
  <si>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</si>
  <si>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</si>
  <si>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</si>
  <si>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</si>
  <si>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</si>
  <si>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</si>
  <si>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</si>
  <si>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</si>
  <si>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</si>
  <si>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</si>
  <si>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</si>
  <si>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</si>
  <si>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</si>
  <si>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</si>
  <si>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</si>
  <si>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</si>
  <si>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</si>
  <si>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</si>
  <si>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</si>
  <si>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</si>
  <si>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</si>
  <si>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</si>
  <si>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</si>
  <si>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</si>
  <si>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</si>
  <si>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</si>
  <si>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</si>
  <si>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</si>
  <si>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</si>
  <si>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</si>
  <si>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</si>
  <si>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</si>
  <si>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 xml:space="preserve"> </t>
  </si>
  <si>
    <t>Fecha de corte 31/08/2023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</si>
</sst>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sz val="10"/>
      <color rgb="FF333F4F"/>
      <name val="Arial"/>
      <family val="2"/>
    </font>
    <font>
      <b/>
      <sz val="10"/>
      <color rgb="FF333F4F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4"/>
      <color theme="3"/>
      <name val="Arial"/>
      <family val="2"/>
    </font>
    <font>
      <b/>
      <sz val="14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B2B2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theme="2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rgb="FFB2B2B2"/>
      </left>
      <right/>
      <top style="double">
        <color rgb="FFB2B2B2"/>
      </top>
      <bottom style="double">
        <color rgb="FFB2B2B2"/>
      </bottom>
      <diagonal/>
    </border>
    <border>
      <left/>
      <right/>
      <top style="double">
        <color rgb="FFB2B2B2"/>
      </top>
      <bottom style="double">
        <color rgb="FFB2B2B2"/>
      </bottom>
      <diagonal/>
    </border>
    <border>
      <left/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/>
      <right style="double">
        <color rgb="FFB2B2B2"/>
      </right>
      <top style="double">
        <color rgb="FFB2B2B2"/>
      </top>
      <bottom/>
      <diagonal/>
    </border>
    <border>
      <left/>
      <right style="double">
        <color rgb="FFB2B2B2"/>
      </right>
      <top/>
      <bottom style="double">
        <color rgb="FFB2B2B2"/>
      </bottom>
      <diagonal/>
    </border>
    <border>
      <left style="double">
        <color rgb="FFB2B2B2"/>
      </left>
      <right/>
      <top/>
      <bottom style="double">
        <color rgb="FFB2B2B2"/>
      </bottom>
      <diagonal/>
    </border>
    <border>
      <left/>
      <right/>
      <top/>
      <bottom style="double">
        <color rgb="FFB2B2B2"/>
      </bottom>
      <diagonal/>
    </border>
    <border>
      <left/>
      <right/>
      <top style="double">
        <color rgb="FFB2B2B2"/>
      </top>
      <bottom/>
      <diagonal/>
    </border>
    <border>
      <left style="double">
        <color rgb="FFB2B2B2"/>
      </left>
      <right/>
      <top style="double">
        <color rgb="FFB2B2B2"/>
      </top>
      <bottom/>
      <diagonal/>
    </border>
  </borders>
  <cellStyleXfs count="1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7" fillId="3" borderId="0" applyFont="0" applyBorder="0" applyAlignment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justify" vertical="center" wrapText="1"/>
    </xf>
    <xf numFmtId="49" fontId="26" fillId="0" borderId="0" xfId="0" applyNumberFormat="1" applyFont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1" fillId="0" borderId="0" xfId="0" applyFont="1" applyAlignment="1">
      <alignment horizontal="center"/>
    </xf>
    <xf numFmtId="49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1" fontId="10" fillId="2" borderId="10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right" vertical="top" wrapText="1"/>
    </xf>
    <xf numFmtId="3" fontId="19" fillId="4" borderId="13" xfId="4" applyNumberFormat="1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 wrapText="1"/>
    </xf>
    <xf numFmtId="3" fontId="12" fillId="4" borderId="13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3" fontId="17" fillId="4" borderId="1" xfId="5" applyNumberFormat="1" applyFont="1" applyFill="1" applyBorder="1" applyAlignment="1">
      <alignment horizontal="center" vertical="center" wrapText="1"/>
    </xf>
    <xf numFmtId="0" fontId="13" fillId="4" borderId="4" xfId="5" applyNumberFormat="1" applyFont="1" applyFill="1" applyBorder="1" applyAlignment="1">
      <alignment horizontal="center" vertical="center" wrapText="1"/>
    </xf>
    <xf numFmtId="0" fontId="13" fillId="4" borderId="4" xfId="5" applyNumberFormat="1" applyFont="1" applyFill="1" applyBorder="1" applyAlignment="1">
      <alignment horizontal="center" wrapText="1"/>
    </xf>
    <xf numFmtId="0" fontId="6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9" fontId="21" fillId="0" borderId="8" xfId="5" applyFont="1" applyFill="1" applyBorder="1" applyAlignment="1">
      <alignment horizontal="center" vertical="center"/>
    </xf>
    <xf numFmtId="3" fontId="18" fillId="0" borderId="8" xfId="5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30" fillId="2" borderId="13" xfId="0" applyFont="1" applyFill="1" applyBorder="1" applyAlignment="1">
      <alignment horizontal="center" vertical="center" wrapText="1"/>
    </xf>
    <xf numFmtId="3" fontId="5" fillId="2" borderId="13" xfId="4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9" fontId="20" fillId="0" borderId="0" xfId="4" applyNumberFormat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 wrapText="1"/>
    </xf>
    <xf numFmtId="3" fontId="5" fillId="0" borderId="0" xfId="4" applyNumberFormat="1" applyFont="1" applyFill="1" applyBorder="1" applyAlignment="1">
      <alignment horizontal="center" vertical="center"/>
    </xf>
    <xf numFmtId="9" fontId="22" fillId="0" borderId="0" xfId="5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top" wrapText="1"/>
    </xf>
    <xf numFmtId="0" fontId="17" fillId="0" borderId="0" xfId="0" applyFont="1" applyAlignment="1">
      <alignment wrapText="1"/>
    </xf>
    <xf numFmtId="0" fontId="21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3" fontId="17" fillId="4" borderId="13" xfId="0" applyNumberFormat="1" applyFont="1" applyFill="1" applyBorder="1" applyAlignment="1">
      <alignment horizontal="center" vertical="center" wrapText="1"/>
    </xf>
    <xf numFmtId="3" fontId="32" fillId="4" borderId="13" xfId="4" applyNumberFormat="1" applyFont="1" applyFill="1" applyBorder="1" applyAlignment="1">
      <alignment horizontal="center" vertical="center"/>
    </xf>
    <xf numFmtId="3" fontId="32" fillId="4" borderId="13" xfId="12" applyNumberFormat="1" applyFont="1" applyFill="1" applyBorder="1" applyAlignment="1">
      <alignment horizontal="center" vertical="center"/>
    </xf>
    <xf numFmtId="3" fontId="32" fillId="2" borderId="13" xfId="4" applyNumberFormat="1" applyFont="1" applyFill="1" applyBorder="1" applyAlignment="1">
      <alignment horizontal="center" vertical="center"/>
    </xf>
    <xf numFmtId="3" fontId="32" fillId="2" borderId="13" xfId="12" applyNumberFormat="1" applyFont="1" applyFill="1" applyBorder="1" applyAlignment="1">
      <alignment horizontal="center" vertical="center"/>
    </xf>
    <xf numFmtId="3" fontId="32" fillId="4" borderId="13" xfId="13" applyNumberFormat="1" applyFont="1" applyFill="1" applyBorder="1" applyAlignment="1">
      <alignment horizontal="center" vertical="center"/>
    </xf>
    <xf numFmtId="3" fontId="32" fillId="2" borderId="13" xfId="13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9" fontId="21" fillId="0" borderId="0" xfId="4" applyNumberFormat="1" applyFont="1" applyFill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 wrapText="1"/>
    </xf>
    <xf numFmtId="3" fontId="32" fillId="0" borderId="0" xfId="4" applyNumberFormat="1" applyFont="1" applyFill="1" applyBorder="1" applyAlignment="1">
      <alignment horizontal="center" vertical="center"/>
    </xf>
    <xf numFmtId="9" fontId="23" fillId="0" borderId="0" xfId="5" applyFont="1" applyFill="1" applyBorder="1" applyAlignment="1">
      <alignment horizontal="center" vertical="center" wrapText="1"/>
    </xf>
    <xf numFmtId="9" fontId="22" fillId="8" borderId="10" xfId="2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 textRotation="90"/>
    </xf>
    <xf numFmtId="0" fontId="16" fillId="2" borderId="11" xfId="0" applyFont="1" applyFill="1" applyBorder="1" applyAlignment="1">
      <alignment horizontal="center" vertical="center" textRotation="90"/>
    </xf>
    <xf numFmtId="0" fontId="16" fillId="2" borderId="3" xfId="0" applyFont="1" applyFill="1" applyBorder="1" applyAlignment="1">
      <alignment horizontal="center" vertical="center" textRotation="90"/>
    </xf>
    <xf numFmtId="9" fontId="20" fillId="0" borderId="2" xfId="4" applyNumberFormat="1" applyFont="1" applyFill="1" applyBorder="1" applyAlignment="1">
      <alignment horizontal="center" vertical="center"/>
    </xf>
    <xf numFmtId="9" fontId="20" fillId="0" borderId="3" xfId="4" applyNumberFormat="1" applyFont="1" applyFill="1" applyBorder="1" applyAlignment="1">
      <alignment horizontal="center" vertical="center"/>
    </xf>
    <xf numFmtId="9" fontId="22" fillId="8" borderId="11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top" wrapText="1"/>
    </xf>
    <xf numFmtId="0" fontId="21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9" fontId="20" fillId="0" borderId="13" xfId="4" applyNumberFormat="1" applyFont="1" applyFill="1" applyBorder="1" applyAlignment="1">
      <alignment horizontal="center" vertical="center"/>
    </xf>
    <xf numFmtId="164" fontId="22" fillId="4" borderId="13" xfId="5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16" fillId="2" borderId="1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2" fontId="4" fillId="10" borderId="14" xfId="0" applyNumberFormat="1" applyFont="1" applyFill="1" applyBorder="1" applyAlignment="1">
      <alignment horizontal="center" vertical="center" wrapText="1"/>
    </xf>
    <xf numFmtId="2" fontId="4" fillId="10" borderId="15" xfId="0" applyNumberFormat="1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64" fontId="23" fillId="4" borderId="13" xfId="5" applyNumberFormat="1" applyFont="1" applyFill="1" applyBorder="1" applyAlignment="1">
      <alignment horizontal="center" vertical="center" wrapText="1"/>
    </xf>
    <xf numFmtId="9" fontId="21" fillId="0" borderId="13" xfId="4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</cellXfs>
  <cellStyles count="14">
    <cellStyle name="FONS" xfId="3" xr:uid="{00000000-0005-0000-0000-000000000000}"/>
    <cellStyle name="Millares 2" xfId="4" xr:uid="{00000000-0005-0000-0000-000001000000}"/>
    <cellStyle name="Millares 2 2" xfId="7" xr:uid="{00000000-0005-0000-0000-000002000000}"/>
    <cellStyle name="Millares 2 2 2" xfId="11" xr:uid="{00000000-0005-0000-0000-000003000000}"/>
    <cellStyle name="Millares 2 2 2 2" xfId="13" xr:uid="{1E2CA223-A389-4774-9D68-DBFED8E321A9}"/>
    <cellStyle name="Millares 2 3" xfId="9" xr:uid="{00000000-0005-0000-0000-000004000000}"/>
    <cellStyle name="Millares 2 4" xfId="12" xr:uid="{BC8F6AB4-53E9-44DA-B2F7-1207817ED0EA}"/>
    <cellStyle name="Millares 3" xfId="6" xr:uid="{00000000-0005-0000-0000-000005000000}"/>
    <cellStyle name="Millares 3 2" xfId="10" xr:uid="{00000000-0005-0000-0000-000006000000}"/>
    <cellStyle name="Millares 4" xfId="8" xr:uid="{00000000-0005-0000-0000-000007000000}"/>
    <cellStyle name="Normal" xfId="0" builtinId="0"/>
    <cellStyle name="Normal 2" xfId="1" xr:uid="{00000000-0005-0000-0000-000009000000}"/>
    <cellStyle name="Porcentaje" xfId="2" builtinId="5"/>
    <cellStyle name="Porcentaje 2" xfId="5" xr:uid="{00000000-0005-0000-0000-00000B000000}"/>
  </cellStyles>
  <dxfs count="697"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</dxfs>
  <tableStyles count="0" defaultTableStyle="TableStyleMedium2" defaultPivotStyle="PivotStyleLight16"/>
  <colors>
    <mruColors>
      <color rgb="FFFF69C2"/>
      <color rgb="FF972958"/>
      <color rgb="FFB2B2B2"/>
      <color rgb="FF950054"/>
      <color rgb="FFD5007F"/>
      <color rgb="FFE98BD7"/>
      <color rgb="FFB8006E"/>
      <color rgb="FFFA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5.xml"/><Relationship Id="rId50" Type="http://schemas.openxmlformats.org/officeDocument/2006/relationships/externalLink" Target="externalLinks/externalLink8.xml"/><Relationship Id="rId55" Type="http://schemas.openxmlformats.org/officeDocument/2006/relationships/externalLink" Target="externalLinks/externalLink13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3" Type="http://schemas.openxmlformats.org/officeDocument/2006/relationships/externalLink" Target="externalLinks/externalLink11.xml"/><Relationship Id="rId58" Type="http://schemas.openxmlformats.org/officeDocument/2006/relationships/externalLink" Target="externalLinks/externalLink16.xml"/><Relationship Id="rId66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externalLink" Target="externalLinks/externalLink6.xml"/><Relationship Id="rId56" Type="http://schemas.openxmlformats.org/officeDocument/2006/relationships/externalLink" Target="externalLinks/externalLink14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2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7.xml"/><Relationship Id="rId57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52" Type="http://schemas.openxmlformats.org/officeDocument/2006/relationships/externalLink" Target="externalLinks/externalLink10.xml"/><Relationship Id="rId60" Type="http://schemas.openxmlformats.org/officeDocument/2006/relationships/styles" Target="styles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5070" cy="485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EBD783A-5B85-42A6-AA86-AF1495803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0785" cy="485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77277AD-7509-4926-BAB5-65144ED1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0785" cy="485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DAD24CC-579F-4D96-982F-DA55BC27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0785" cy="485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424E322-5839-486C-AAEA-CE7FFC4C7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0785" cy="485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DC06548-5D81-45D9-A2E5-2E27C180F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0785" cy="485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AA73CE0-FA15-4E46-86A8-0440FEFC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0785" cy="4857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9376" cy="48577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B960A1-FA90-A542-8701-29146004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4BFE43-0081-9E40-9A9D-9664301BF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9C01D-11D8-3E4E-A7D5-592AEABCB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548340-EB3C-0748-BF78-3F9055A2F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70828D-D2B5-074C-943D-7A319D3F6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53964-1576-2241-833E-8A8BCEC72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2E2442-7097-3447-8EE7-A1B97137B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4CFE02-120E-4643-8DEA-F5FD3D9C1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93D8F9-F84F-D24A-8D29-485EA179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2DF5D2-21F5-DC4E-9F4B-AAB79037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216D34-981D-6C45-92DF-DC8005AEF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3614DE-9FA8-E048-87C9-4FEA55F8D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3C1C00-0B94-8940-8A70-2ADACA2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41CE00-6D98-EE4A-8D0A-27610CF30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629DF0-1778-364C-93D9-70AD49DAE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C9E79D-036D-C54E-8F38-8B659A784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A22D93-A7F0-D943-83EA-77BD24229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DE561F-026F-BE4C-85DE-9EEB1DDB5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8D2500-7A23-6D40-8D5E-C130B2E5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55157-7A4F-7B4D-BBB0-520F9CAE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451" cy="485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1_Tablero%20de%20Indicadores%20PROCESOS%20SUSTANTIVOS%20GTO%20CAP%20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9_Tablero%20Indicadores%20procesos%20sustantivos%20GTO%20CAP%202023%202do%20tri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10_Tablero%20de%20Indicadores%20PROCESOS%20SUSTANTIVOS%20Segundo%20trimestre%20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11_Tablero%20de%20Indicadores%20PROCESOS%20SUSTANTIVOS%20GTO%20CAP%20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12_Tablero%20de%20Indicadores%20PROCESOS%20SUSTANTIVOS%20GTO%20CAP%202022_2023%202%20Trim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13_Tablero%20de%20Indicadores%20PROCESOS%20SUSTANTIVOS%20GTO%20CAP%20202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14_Tablero%20de%20Indicadores%20PROCESOS%20SUSTANTIVOS%20GTO%20CAP%20202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15_Tablero%20de%20Indicadores%20PROCESOS%20SUSTANTIVOS%20GTO%20CAP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2_Tablero%20de%20Indicadores%20PROCESOS%20SUSTANTIVOS%20GTO%20CAP%202023_corte%20remesa%20232327%20DTTO%20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3_Tablero%20de%20Indicadores%20PROCESOS%20SUSTANTIVOS%20GTO%20CAP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4_Tablero%20de%20Indicadores%20PROCESOS%20SUSTANTIVOS%20GTO%20CAP%202023%20Dtto%20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5_110551_Tablero%20de%20Indicadores%20PROCESOS%20SUSTANTIVOS%20GTO%20CAP%202023%202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5_110552_Tablero%20de%20Indicadores%20PROCESOS%20SUSTANTIVOS%20GTO%20CAP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enero%20-marzo%202023\Tablero%20indicadores%20de%20procesos%20sustantivos+\06_Tablero%20de%20Indicadores%20PROCESOS%20SUSTANTIVOS%20GTO%20CAP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7_Tablero%20de%20Indicadores%20PROCESOS%20SUSTANTIVOS%20GTO%20CAP%202022%2020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.angeles\Documents\Tableros%20abril-junio%202023\Tablero%20de%20Indicadores%20de%20Procesos%20Sustantivos\08_Tablero%20de%20Indicadores%20Procesos%20Sustantivos_GTO08_2do%20trimes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Hoja1"/>
      <sheetName val="Hoja2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DE CONTROL DISTRITAL"/>
      <sheetName val="110151"/>
      <sheetName val="110152"/>
      <sheetName val="110153"/>
      <sheetName val="110251"/>
      <sheetName val="110252"/>
      <sheetName val="110253"/>
      <sheetName val="110351 "/>
      <sheetName val="110451"/>
      <sheetName val="110452"/>
      <sheetName val="110453"/>
      <sheetName val="110551"/>
      <sheetName val="110552"/>
      <sheetName val="110651"/>
      <sheetName val="110751"/>
      <sheetName val="110752"/>
      <sheetName val="110753"/>
      <sheetName val="110754"/>
      <sheetName val="110851"/>
      <sheetName val="110852"/>
      <sheetName val="110853"/>
      <sheetName val="110854"/>
      <sheetName val="110951"/>
      <sheetName val="110952"/>
      <sheetName val="110953"/>
      <sheetName val="111051"/>
      <sheetName val="111052"/>
      <sheetName val="111053"/>
      <sheetName val="111054"/>
      <sheetName val="111055"/>
      <sheetName val="111151"/>
      <sheetName val="111251"/>
      <sheetName val="111252"/>
      <sheetName val="111351"/>
      <sheetName val="111352"/>
      <sheetName val="111353"/>
      <sheetName val="111354"/>
      <sheetName val="111451"/>
      <sheetName val="111452"/>
      <sheetName val="111453"/>
      <sheetName val="111454"/>
      <sheetName val="111551"/>
    </sheetNames>
    <sheetDataSet>
      <sheetData sheetId="0">
        <row r="9">
          <cell r="A9">
            <v>1</v>
          </cell>
          <cell r="B9" t="str">
            <v>ENTREVISTA</v>
          </cell>
          <cell r="C9" t="str">
            <v xml:space="preserve"> Auxiliar de Atención Ciudadana</v>
          </cell>
          <cell r="D9" t="str">
            <v>Efectividad de la entrevista =</v>
          </cell>
          <cell r="E9" t="str">
            <v>(Número de trámites aplicados / (Número de fichas requisitadas - Notificaciones de improcedencia de trámite)) x 100</v>
          </cell>
          <cell r="F9" t="str">
            <v>Semanal (remesa)</v>
          </cell>
          <cell r="G9">
            <v>0.9</v>
          </cell>
          <cell r="H9" t="str">
            <v>Número de trámites aplicados</v>
          </cell>
        </row>
        <row r="10">
          <cell r="H10" t="str">
            <v>Número de fichas requisitadas - Notificaciones de improcedencia de trámite</v>
          </cell>
        </row>
        <row r="12">
          <cell r="A12">
            <v>2</v>
          </cell>
          <cell r="B12" t="str">
            <v>TRÁMITE</v>
          </cell>
          <cell r="C12" t="str">
            <v>Operador de Equipo Tecnológico</v>
          </cell>
          <cell r="D12" t="str">
            <v>Trámites exitosos efectivos=</v>
          </cell>
          <cell r="E12" t="str">
            <v>(Número de trámites exitosos / Número de trámites aplicados) x 100</v>
          </cell>
          <cell r="F12" t="str">
            <v>Semanal (remesa)</v>
          </cell>
          <cell r="G12">
            <v>0.9</v>
          </cell>
          <cell r="H12" t="str">
            <v>Número de trámites exitosos</v>
          </cell>
        </row>
        <row r="13">
          <cell r="H13" t="str">
            <v>Número de trámites aplicados</v>
          </cell>
        </row>
        <row r="15">
          <cell r="A15">
            <v>3</v>
          </cell>
          <cell r="B15" t="str">
            <v>TRANSFERENCIA</v>
          </cell>
          <cell r="C15" t="str">
            <v>Responsable de Módulo</v>
          </cell>
          <cell r="D15" t="str">
            <v xml:space="preserve">Transacciones exitosas = </v>
          </cell>
          <cell r="E15" t="str">
            <v>(Número de Archivos de Transacción aceptados /Total de Archivos de Transacción procesados) x100</v>
          </cell>
          <cell r="F15" t="str">
            <v>Semanal (remesa)</v>
          </cell>
          <cell r="G15">
            <v>0.9</v>
          </cell>
          <cell r="H15" t="str">
            <v>Número de Archivos de Transacción aceptados</v>
          </cell>
        </row>
        <row r="16">
          <cell r="H16" t="str">
            <v>Total de Archivos de Transacción procesados</v>
          </cell>
        </row>
        <row r="18">
          <cell r="A18">
            <v>4</v>
          </cell>
          <cell r="B18" t="str">
            <v>CONCILIACIÓN</v>
          </cell>
          <cell r="C18" t="str">
            <v>Responsable de Módulo</v>
          </cell>
          <cell r="D18" t="str">
            <v xml:space="preserve">Credenciales disponibles para entrega = </v>
          </cell>
          <cell r="E18" t="str">
            <v>((Credenciales recibidas - Credenciales inconsistentes) / Credenciales recibidas) x 100</v>
          </cell>
          <cell r="F18" t="str">
            <v>Semanal (remesa)</v>
          </cell>
          <cell r="G18">
            <v>0.9</v>
          </cell>
          <cell r="H18" t="str">
            <v xml:space="preserve">Credenciales Recibidas - Credenciales inconsistentes </v>
          </cell>
        </row>
        <row r="19">
          <cell r="H19" t="str">
            <v xml:space="preserve">Credenciales recibidas </v>
          </cell>
        </row>
        <row r="21">
          <cell r="A21">
            <v>5</v>
          </cell>
          <cell r="B21" t="str">
            <v>CONCILIACIÓN</v>
          </cell>
          <cell r="C21" t="str">
            <v>Responsable de Módulo</v>
          </cell>
          <cell r="D21" t="str">
            <v xml:space="preserve">Credenciales disponibles para entrega = </v>
          </cell>
          <cell r="E21" t="str">
            <v>(Credenciales en resguardo / Credenciales totales en SIIRFE disponibles para entrega) x 100</v>
          </cell>
          <cell r="F21" t="str">
            <v>Semanal (remesa)</v>
          </cell>
          <cell r="G21">
            <v>1</v>
          </cell>
          <cell r="H21" t="str">
            <v>Credenciales en resguardo</v>
          </cell>
        </row>
        <row r="22">
          <cell r="H22" t="str">
            <v>Credenciales totales en SIIRFE disponibles para entrega</v>
          </cell>
        </row>
        <row r="24">
          <cell r="A24">
            <v>6</v>
          </cell>
          <cell r="B24" t="str">
            <v>ENTREGA</v>
          </cell>
          <cell r="C24" t="str">
            <v>Operador de Equipo Tecnológico</v>
          </cell>
          <cell r="D24" t="str">
            <v xml:space="preserve">Efectividad de entrega de CPV en MAC = </v>
          </cell>
          <cell r="E24" t="str">
            <v>(Total de credenciales entregadas / Total de credenciales solicitadas) x 100</v>
          </cell>
          <cell r="F24" t="str">
            <v>Semanal (remesa)</v>
          </cell>
          <cell r="G24">
            <v>0.9</v>
          </cell>
          <cell r="H24" t="str">
            <v xml:space="preserve">Total de credenciales entregadas </v>
          </cell>
        </row>
        <row r="25">
          <cell r="H25" t="str">
            <v xml:space="preserve"> Total de credenciales solicitadas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26"/>
  <sheetViews>
    <sheetView showGridLines="0" tabSelected="1" zoomScale="37" zoomScaleNormal="37" zoomScaleSheetLayoutView="66" workbookViewId="0">
      <selection activeCell="B2" sqref="B2"/>
    </sheetView>
  </sheetViews>
  <sheetFormatPr baseColWidth="10" defaultColWidth="11.42578125" defaultRowHeight="30" customHeight="1" x14ac:dyDescent="0.2"/>
  <cols>
    <col min="1" max="1" width="3" style="1" bestFit="1" customWidth="1"/>
    <col min="2" max="2" width="25.140625" style="1" customWidth="1"/>
    <col min="3" max="3" width="21.425781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6.28515625" style="1" bestFit="1" customWidth="1"/>
    <col min="9" max="9" width="29.7109375" style="1" customWidth="1"/>
    <col min="10" max="10" width="1.42578125" style="1" customWidth="1"/>
    <col min="11" max="11" width="29.7109375" style="1" customWidth="1"/>
    <col min="12" max="12" width="1.42578125" style="1" customWidth="1"/>
    <col min="13" max="13" width="29.7109375" style="1" customWidth="1"/>
    <col min="14" max="14" width="1.42578125" style="1" customWidth="1"/>
    <col min="15" max="15" width="29.7109375" style="1" customWidth="1"/>
    <col min="16" max="16" width="1.42578125" style="1" customWidth="1"/>
    <col min="17" max="17" width="29.7109375" style="1" customWidth="1"/>
    <col min="18" max="18" width="1.42578125" style="1" customWidth="1"/>
    <col min="19" max="19" width="29.7109375" style="1" customWidth="1"/>
    <col min="20" max="20" width="1.42578125" style="1" customWidth="1"/>
    <col min="21" max="21" width="29.85546875" style="1" customWidth="1"/>
    <col min="22" max="22" width="1.42578125" style="1" customWidth="1"/>
    <col min="23" max="23" width="29.7109375" style="1" customWidth="1"/>
    <col min="24" max="24" width="1.42578125" style="1" customWidth="1"/>
    <col min="25" max="25" width="29.85546875" style="1" customWidth="1"/>
    <col min="26" max="26" width="1.42578125" style="1" customWidth="1"/>
    <col min="27" max="27" width="29.7109375" style="1" customWidth="1"/>
    <col min="28" max="28" width="1.42578125" style="1" customWidth="1"/>
    <col min="29" max="29" width="29.28515625" style="1" customWidth="1"/>
    <col min="30" max="30" width="1.42578125" style="1" customWidth="1"/>
    <col min="31" max="31" width="29.28515625" style="1" customWidth="1"/>
    <col min="32" max="32" width="1.28515625" style="1" customWidth="1"/>
    <col min="33" max="33" width="29.85546875" style="1" customWidth="1"/>
    <col min="34" max="34" width="1.42578125" style="1" customWidth="1"/>
    <col min="35" max="35" width="29.85546875" style="1" customWidth="1"/>
    <col min="36" max="36" width="1.28515625" style="1" customWidth="1"/>
    <col min="37" max="37" width="29.42578125" style="1" customWidth="1"/>
    <col min="38" max="38" width="1.42578125" style="1" customWidth="1"/>
    <col min="39" max="39" width="29.7109375" style="1" customWidth="1"/>
    <col min="40" max="16384" width="11.42578125" style="1"/>
  </cols>
  <sheetData>
    <row r="1" spans="1:39" ht="40.5" customHeight="1" x14ac:dyDescent="0.2">
      <c r="A1" s="109" t="s">
        <v>61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 spans="1:39" ht="40.5" customHeight="1" x14ac:dyDescent="0.2">
      <c r="A2" s="22"/>
      <c r="B2" s="22"/>
      <c r="C2" s="22"/>
      <c r="D2" s="30"/>
      <c r="E2" s="30"/>
      <c r="F2" s="30"/>
      <c r="G2" s="30"/>
      <c r="H2" s="10"/>
      <c r="I2" s="22"/>
      <c r="J2" s="22"/>
      <c r="P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110" t="s">
        <v>116</v>
      </c>
      <c r="AJ2" s="110"/>
      <c r="AK2" s="110"/>
      <c r="AM2" s="59" t="s">
        <v>44</v>
      </c>
    </row>
    <row r="3" spans="1:39" ht="11.25" customHeight="1" x14ac:dyDescent="0.2">
      <c r="A3" s="22"/>
      <c r="B3" s="6"/>
      <c r="C3" s="6"/>
      <c r="D3" s="6"/>
      <c r="E3" s="6"/>
      <c r="F3" s="6"/>
      <c r="G3" s="6"/>
      <c r="H3" s="6"/>
    </row>
    <row r="4" spans="1:39" ht="30" customHeight="1" x14ac:dyDescent="0.2">
      <c r="A4" s="78" t="s">
        <v>35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</row>
    <row r="5" spans="1:39" ht="26.25" customHeight="1" x14ac:dyDescent="0.2">
      <c r="A5" s="105" t="s">
        <v>75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ht="18" customHeight="1" x14ac:dyDescent="0.2">
      <c r="A6" s="79" t="s">
        <v>0</v>
      </c>
      <c r="B6" s="106" t="s">
        <v>22</v>
      </c>
      <c r="C6" s="107"/>
      <c r="D6" s="107"/>
      <c r="E6" s="107"/>
      <c r="F6" s="107"/>
      <c r="G6" s="107"/>
      <c r="H6" s="108"/>
      <c r="I6" s="77" t="s">
        <v>34</v>
      </c>
      <c r="J6" s="13"/>
      <c r="K6" s="77" t="s">
        <v>34</v>
      </c>
      <c r="L6" s="13"/>
      <c r="M6" s="77" t="s">
        <v>34</v>
      </c>
      <c r="N6" s="13"/>
      <c r="O6" s="77" t="s">
        <v>34</v>
      </c>
      <c r="P6" s="13"/>
      <c r="Q6" s="77" t="s">
        <v>34</v>
      </c>
      <c r="S6" s="77" t="s">
        <v>34</v>
      </c>
      <c r="T6" s="13"/>
      <c r="U6" s="77" t="s">
        <v>34</v>
      </c>
      <c r="V6" s="13"/>
      <c r="W6" s="77" t="s">
        <v>34</v>
      </c>
      <c r="X6" s="13"/>
      <c r="Y6" s="77" t="s">
        <v>34</v>
      </c>
      <c r="Z6" s="13"/>
      <c r="AA6" s="77" t="s">
        <v>34</v>
      </c>
      <c r="AB6" s="13"/>
      <c r="AC6" s="77" t="s">
        <v>34</v>
      </c>
      <c r="AD6" s="13"/>
      <c r="AE6" s="77" t="s">
        <v>34</v>
      </c>
      <c r="AF6" s="13"/>
      <c r="AG6" s="77" t="s">
        <v>34</v>
      </c>
      <c r="AH6" s="13"/>
      <c r="AI6" s="77" t="s">
        <v>34</v>
      </c>
      <c r="AJ6" s="13"/>
      <c r="AK6" s="77" t="s">
        <v>34</v>
      </c>
      <c r="AM6" s="77" t="s">
        <v>34</v>
      </c>
    </row>
    <row r="7" spans="1:39" ht="15.75" x14ac:dyDescent="0.2">
      <c r="A7" s="80"/>
      <c r="B7" s="106" t="s">
        <v>4</v>
      </c>
      <c r="C7" s="107"/>
      <c r="D7" s="108"/>
      <c r="E7" s="106" t="s">
        <v>5</v>
      </c>
      <c r="F7" s="107"/>
      <c r="G7" s="107"/>
      <c r="H7" s="108"/>
      <c r="I7" s="77"/>
      <c r="J7" s="13"/>
      <c r="K7" s="77"/>
      <c r="L7" s="13"/>
      <c r="M7" s="77"/>
      <c r="N7" s="13"/>
      <c r="O7" s="77"/>
      <c r="P7" s="13"/>
      <c r="Q7" s="77"/>
      <c r="S7" s="77"/>
      <c r="T7" s="13"/>
      <c r="U7" s="77"/>
      <c r="V7" s="13"/>
      <c r="W7" s="77"/>
      <c r="X7" s="13"/>
      <c r="Y7" s="77"/>
      <c r="Z7" s="13"/>
      <c r="AA7" s="77"/>
      <c r="AB7" s="13"/>
      <c r="AC7" s="77"/>
      <c r="AD7" s="13"/>
      <c r="AE7" s="77"/>
      <c r="AF7" s="13"/>
      <c r="AG7" s="77"/>
      <c r="AH7" s="13"/>
      <c r="AI7" s="77"/>
      <c r="AJ7" s="13"/>
      <c r="AK7" s="77"/>
      <c r="AM7" s="77"/>
    </row>
    <row r="8" spans="1:39" s="2" customFormat="1" ht="29.25" customHeight="1" x14ac:dyDescent="0.2">
      <c r="A8" s="81"/>
      <c r="B8" s="5" t="s">
        <v>9</v>
      </c>
      <c r="C8" s="5" t="s">
        <v>45</v>
      </c>
      <c r="D8" s="5" t="s">
        <v>1</v>
      </c>
      <c r="E8" s="5" t="s">
        <v>3</v>
      </c>
      <c r="F8" s="11" t="s">
        <v>2</v>
      </c>
      <c r="G8" s="11" t="s">
        <v>6</v>
      </c>
      <c r="H8" s="11" t="s">
        <v>8</v>
      </c>
      <c r="I8" s="21" t="s">
        <v>36</v>
      </c>
      <c r="J8" s="13"/>
      <c r="K8" s="21" t="s">
        <v>37</v>
      </c>
      <c r="L8" s="13"/>
      <c r="M8" s="21" t="s">
        <v>38</v>
      </c>
      <c r="N8" s="13"/>
      <c r="O8" s="21" t="s">
        <v>40</v>
      </c>
      <c r="P8" s="13"/>
      <c r="Q8" s="21" t="s">
        <v>39</v>
      </c>
      <c r="S8" s="21" t="s">
        <v>42</v>
      </c>
      <c r="T8" s="13"/>
      <c r="U8" s="21" t="s">
        <v>43</v>
      </c>
      <c r="V8" s="13"/>
      <c r="W8" s="21" t="s">
        <v>53</v>
      </c>
      <c r="X8" s="13"/>
      <c r="Y8" s="21" t="s">
        <v>54</v>
      </c>
      <c r="Z8" s="13"/>
      <c r="AA8" s="21" t="s">
        <v>55</v>
      </c>
      <c r="AB8" s="13"/>
      <c r="AC8" s="21" t="s">
        <v>56</v>
      </c>
      <c r="AD8" s="13"/>
      <c r="AE8" s="21" t="s">
        <v>57</v>
      </c>
      <c r="AF8" s="13"/>
      <c r="AG8" s="21" t="s">
        <v>58</v>
      </c>
      <c r="AH8" s="13"/>
      <c r="AI8" s="21" t="s">
        <v>59</v>
      </c>
      <c r="AJ8" s="13"/>
      <c r="AK8" s="21" t="s">
        <v>60</v>
      </c>
      <c r="AM8" s="21" t="s">
        <v>41</v>
      </c>
    </row>
    <row r="9" spans="1:39" s="2" customFormat="1" ht="45" customHeight="1" x14ac:dyDescent="0.2">
      <c r="A9" s="85">
        <v>1</v>
      </c>
      <c r="B9" s="87" t="s">
        <v>10</v>
      </c>
      <c r="C9" s="87" t="s">
        <v>46</v>
      </c>
      <c r="D9" s="103" t="s">
        <v>11</v>
      </c>
      <c r="E9" s="91" t="s">
        <v>70</v>
      </c>
      <c r="F9" s="101" t="s">
        <v>12</v>
      </c>
      <c r="G9" s="82">
        <v>0.9</v>
      </c>
      <c r="H9" s="33" t="s">
        <v>52</v>
      </c>
      <c r="I9" s="84">
        <f>AVERAGE('110151'!AV10:AV11,'110152'!AV10:AV11,'110153'!AV10:AV11)</f>
        <v>0.99156597018656978</v>
      </c>
      <c r="J9" s="14"/>
      <c r="K9" s="84">
        <f>AVERAGE('110251'!AV10:AV11,'110252'!AV10:AV11,'110253'!AV10:AV11)</f>
        <v>0.99857246112998066</v>
      </c>
      <c r="L9" s="14"/>
      <c r="M9" s="84">
        <f>AVERAGE('110351 '!AV10:AV11)</f>
        <v>0.99989245577243646</v>
      </c>
      <c r="N9" s="14"/>
      <c r="O9" s="84">
        <f>AVERAGE('110451'!AV10:AV11,'110452'!AV10:AV11,'110453'!AV10:AV11)</f>
        <v>0.9953120591745398</v>
      </c>
      <c r="P9" s="14"/>
      <c r="Q9" s="76">
        <f>AVERAGE('110551'!AV10:AV11,'110552'!AV10:AV11)</f>
        <v>0.97155182981204069</v>
      </c>
      <c r="S9" s="76">
        <f>AVERAGE('110651'!AV10:AV11)</f>
        <v>0.99784294591957268</v>
      </c>
      <c r="T9" s="14"/>
      <c r="U9" s="84">
        <f>AVERAGE('110751'!AV10:AV11,'110752'!AV10:AV11,'110753'!AV10:AV11,'110754'!AV10:AV11)</f>
        <v>1</v>
      </c>
      <c r="V9" s="14"/>
      <c r="W9" s="84">
        <f>AVERAGE('110851'!AV10:AV11,'110852'!AV10:AV11,'110853'!AV10:AV11,'110854'!AV10:AV11)</f>
        <v>1</v>
      </c>
      <c r="X9" s="14"/>
      <c r="Y9" s="84">
        <f>AVERAGE('110951'!AV10:AV11,'110952'!AV10:AV11,'110953'!AV10:AV11)</f>
        <v>0.99792429363268431</v>
      </c>
      <c r="Z9" s="14"/>
      <c r="AA9" s="84">
        <f>AVERAGE('111051'!AV10:AV11,'111052'!AV10:AV11,'111053'!AV10:AV11,'111054'!AV10:AV11,'111055'!AV10:AV11)</f>
        <v>1.0023209394779562</v>
      </c>
      <c r="AB9" s="14"/>
      <c r="AC9" s="84">
        <f>AVERAGE('111151'!AV10:AV11)</f>
        <v>0.99939174599312675</v>
      </c>
      <c r="AD9" s="14"/>
      <c r="AE9" s="84">
        <f>AVERAGE('111251'!AV10:AV11,'111252'!AV10:AV11)</f>
        <v>1</v>
      </c>
      <c r="AF9" s="14"/>
      <c r="AG9" s="84">
        <f>AVERAGE('111351'!AV10:AV11,'111352'!AV10:AV11,'111353'!AV10:AV11,'111354'!AV10:AV11)</f>
        <v>0.99951707684338298</v>
      </c>
      <c r="AH9" s="14"/>
      <c r="AI9" s="84">
        <f>AVERAGE('111451'!AV10:AV11,'111452'!AV10:AV11,'111453'!AV10:AV11,'111454'!AV10:AV11)</f>
        <v>1</v>
      </c>
      <c r="AJ9" s="14"/>
      <c r="AK9" s="76">
        <f>AVERAGE('111551'!AV10:AV11)</f>
        <v>1</v>
      </c>
      <c r="AM9" s="76">
        <f>AVERAGE(I9,K9,M9,O9,Q9,S9,U9,W9,Y9,AA9,AC9,AE9,AG9,AI9,AK9)</f>
        <v>0.99692611852948587</v>
      </c>
    </row>
    <row r="10" spans="1:39" s="2" customFormat="1" ht="46.5" customHeight="1" x14ac:dyDescent="0.2">
      <c r="A10" s="86"/>
      <c r="B10" s="88"/>
      <c r="C10" s="88"/>
      <c r="D10" s="104"/>
      <c r="E10" s="92"/>
      <c r="F10" s="102"/>
      <c r="G10" s="83"/>
      <c r="H10" s="34" t="s">
        <v>74</v>
      </c>
      <c r="I10" s="84"/>
      <c r="J10" s="14"/>
      <c r="K10" s="84"/>
      <c r="L10" s="14"/>
      <c r="M10" s="84"/>
      <c r="N10" s="14"/>
      <c r="O10" s="84"/>
      <c r="P10" s="14"/>
      <c r="Q10" s="76"/>
      <c r="S10" s="76"/>
      <c r="T10" s="14"/>
      <c r="U10" s="84"/>
      <c r="V10" s="14"/>
      <c r="W10" s="84"/>
      <c r="X10" s="14"/>
      <c r="Y10" s="84"/>
      <c r="Z10" s="14"/>
      <c r="AA10" s="84"/>
      <c r="AB10" s="14"/>
      <c r="AC10" s="84"/>
      <c r="AD10" s="14"/>
      <c r="AE10" s="84"/>
      <c r="AF10" s="14"/>
      <c r="AG10" s="84"/>
      <c r="AH10" s="14"/>
      <c r="AI10" s="84"/>
      <c r="AJ10" s="14"/>
      <c r="AK10" s="76"/>
      <c r="AM10" s="76"/>
    </row>
    <row r="11" spans="1:39" s="3" customFormat="1" ht="28.5" customHeight="1" x14ac:dyDescent="0.2">
      <c r="A11" s="97"/>
      <c r="B11" s="98"/>
      <c r="C11" s="98"/>
      <c r="D11" s="98"/>
      <c r="E11" s="98"/>
      <c r="F11" s="98"/>
      <c r="G11" s="98"/>
      <c r="H11" s="98"/>
      <c r="I11" s="7"/>
      <c r="J11" s="7"/>
      <c r="K11" s="7"/>
      <c r="L11" s="7"/>
      <c r="M11" s="7"/>
      <c r="N11" s="7"/>
      <c r="O11" s="7"/>
      <c r="P11" s="7"/>
      <c r="Q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9" s="3" customFormat="1" ht="42" customHeight="1" x14ac:dyDescent="0.2">
      <c r="A12" s="85">
        <v>2</v>
      </c>
      <c r="B12" s="87" t="s">
        <v>13</v>
      </c>
      <c r="C12" s="87" t="s">
        <v>47</v>
      </c>
      <c r="D12" s="91" t="s">
        <v>16</v>
      </c>
      <c r="E12" s="99" t="s">
        <v>62</v>
      </c>
      <c r="F12" s="101" t="s">
        <v>12</v>
      </c>
      <c r="G12" s="82">
        <v>0.9</v>
      </c>
      <c r="H12" s="35" t="s">
        <v>63</v>
      </c>
      <c r="I12" s="84">
        <f>AVERAGE('110151'!AV13:AV14,'110152'!AV13:AV14,'110153'!AV13:AV14)</f>
        <v>0.95291644694190303</v>
      </c>
      <c r="J12" s="14"/>
      <c r="K12" s="84">
        <f>AVERAGE('110251'!AV13:AV14,'110252'!AV13:AV14,'110253'!AV13:AV14)</f>
        <v>0.99713971380409527</v>
      </c>
      <c r="L12" s="14"/>
      <c r="M12" s="84">
        <f>AVERAGE('110351 '!AV13:AV14)</f>
        <v>0.96016930757542873</v>
      </c>
      <c r="N12" s="14"/>
      <c r="O12" s="84">
        <f>AVERAGE('110451'!AV13:AV14,'110452'!AV13:AV14,'110453'!AV13:AV14)</f>
        <v>0.96614743516037371</v>
      </c>
      <c r="P12" s="14"/>
      <c r="Q12" s="76">
        <f>AVERAGE('110551'!AV13:AV14,'110552'!AV13:AV14)</f>
        <v>0.98985343376584112</v>
      </c>
      <c r="S12" s="76">
        <f>AVERAGE('110651'!AV13:AV14)</f>
        <v>0.99686036337433737</v>
      </c>
      <c r="T12" s="14"/>
      <c r="U12" s="84">
        <f>AVERAGE('110751'!AV13:AV14,'110752'!AV13:AV14,'110753'!AV13:AV14,'110754'!AV13:AV14)</f>
        <v>0.94230607790174858</v>
      </c>
      <c r="V12" s="14"/>
      <c r="W12" s="84">
        <f>AVERAGE('110851'!AV13:AV14,'110852'!AV13:AV14,'110853'!AV13:AV14,'110854'!AV13:AV14)</f>
        <v>0.99765708876317327</v>
      </c>
      <c r="X12" s="14"/>
      <c r="Y12" s="84">
        <f>AVERAGE('110951'!AV13:AV14,'110952'!AV13:AV14,'110953'!AV13:AV14)</f>
        <v>0.99976802475626025</v>
      </c>
      <c r="Z12" s="14"/>
      <c r="AA12" s="84">
        <f>AVERAGE('111051'!AV13:AV14,'111052'!AV13:AV14,'111053'!AV13:AV14,'111054'!AV13:AV14,'111055'!AV13:AV14)</f>
        <v>0.98716036609759661</v>
      </c>
      <c r="AB12" s="14"/>
      <c r="AC12" s="84">
        <f>AVERAGE('111151'!AV13:AV14)</f>
        <v>0.99570919935485835</v>
      </c>
      <c r="AD12" s="14"/>
      <c r="AE12" s="84">
        <f>AVERAGE('111251'!AV13:AV14,'111252'!AV13:AV14)</f>
        <v>0.99435985973661944</v>
      </c>
      <c r="AF12" s="14"/>
      <c r="AG12" s="84">
        <f>AVERAGE('111351'!AV13:AV14,'111352'!AV13:AV14,'111353'!AV13:AV14,'111354'!AV13:AV14)</f>
        <v>0.95378961568191256</v>
      </c>
      <c r="AH12" s="14"/>
      <c r="AI12" s="84">
        <f>AVERAGE('111451'!AV13:AV14,'111452'!AV13:AV14,'111453'!AV13:AV14,'111454'!AV13:AV14)</f>
        <v>0.99987957610789979</v>
      </c>
      <c r="AJ12" s="14"/>
      <c r="AK12" s="76">
        <f>AVERAGE('111551'!AV13:AV14)</f>
        <v>0.97836468180489233</v>
      </c>
      <c r="AM12" s="76">
        <f>AVERAGE(I12,K12,M12,O12,Q12,S12,U12,W12,Y12,AA12,AC12,AE12,AG12,AI12,AK12)</f>
        <v>0.980805412721796</v>
      </c>
    </row>
    <row r="13" spans="1:39" s="3" customFormat="1" ht="42" customHeight="1" x14ac:dyDescent="0.2">
      <c r="A13" s="86"/>
      <c r="B13" s="88"/>
      <c r="C13" s="88"/>
      <c r="D13" s="92"/>
      <c r="E13" s="100"/>
      <c r="F13" s="102"/>
      <c r="G13" s="83"/>
      <c r="H13" s="34" t="s">
        <v>52</v>
      </c>
      <c r="I13" s="84"/>
      <c r="J13" s="14"/>
      <c r="K13" s="84"/>
      <c r="L13" s="14"/>
      <c r="M13" s="84"/>
      <c r="N13" s="14"/>
      <c r="O13" s="84"/>
      <c r="P13" s="14"/>
      <c r="Q13" s="76"/>
      <c r="S13" s="76"/>
      <c r="T13" s="14"/>
      <c r="U13" s="84"/>
      <c r="V13" s="14"/>
      <c r="W13" s="84"/>
      <c r="X13" s="14"/>
      <c r="Y13" s="84"/>
      <c r="Z13" s="14"/>
      <c r="AA13" s="84"/>
      <c r="AB13" s="14"/>
      <c r="AC13" s="84"/>
      <c r="AD13" s="14"/>
      <c r="AE13" s="84"/>
      <c r="AF13" s="14"/>
      <c r="AG13" s="84"/>
      <c r="AH13" s="14"/>
      <c r="AI13" s="84"/>
      <c r="AJ13" s="14"/>
      <c r="AK13" s="76"/>
      <c r="AM13" s="76"/>
    </row>
    <row r="14" spans="1:39" s="3" customFormat="1" ht="28.5" customHeight="1" x14ac:dyDescent="0.2">
      <c r="A14" s="16"/>
      <c r="B14" s="17"/>
      <c r="C14" s="17"/>
      <c r="D14" s="17"/>
      <c r="E14" s="17"/>
      <c r="F14" s="17"/>
      <c r="G14" s="17"/>
      <c r="H14" s="17"/>
      <c r="I14" s="8"/>
      <c r="J14" s="8"/>
      <c r="K14" s="8"/>
      <c r="L14" s="8"/>
      <c r="M14" s="8"/>
      <c r="N14" s="8"/>
      <c r="O14" s="8"/>
      <c r="P14" s="8"/>
      <c r="Q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9" s="3" customFormat="1" ht="39" customHeight="1" x14ac:dyDescent="0.2">
      <c r="A15" s="85">
        <v>3</v>
      </c>
      <c r="B15" s="87" t="s">
        <v>14</v>
      </c>
      <c r="C15" s="87" t="s">
        <v>48</v>
      </c>
      <c r="D15" s="91" t="s">
        <v>15</v>
      </c>
      <c r="E15" s="99" t="s">
        <v>49</v>
      </c>
      <c r="F15" s="89" t="s">
        <v>12</v>
      </c>
      <c r="G15" s="82">
        <v>0.9</v>
      </c>
      <c r="H15" s="36" t="s">
        <v>50</v>
      </c>
      <c r="I15" s="76">
        <f>AVERAGE('110151'!AV16:AV17,'110152'!AV16:AV17,'110153'!AV16:AV17)</f>
        <v>1</v>
      </c>
      <c r="J15" s="12"/>
      <c r="K15" s="76">
        <f>AVERAGE('110251'!AV16:AV17,'110252'!AV16:AV17,'110253'!AV16:AV17)</f>
        <v>0.99996768773426392</v>
      </c>
      <c r="L15" s="12"/>
      <c r="M15" s="76">
        <f>AVERAGE('110351 '!AV16:AV17)</f>
        <v>1</v>
      </c>
      <c r="N15" s="12"/>
      <c r="O15" s="84">
        <f>AVERAGE('110451'!AV16:AV17,'110452'!AV16:AV17,'110453'!AV16:AV17)</f>
        <v>1</v>
      </c>
      <c r="P15" s="12"/>
      <c r="Q15" s="76">
        <f>AVERAGE('110551'!AV16:AV17,'110552'!AV16:AV17)</f>
        <v>1</v>
      </c>
      <c r="S15" s="76">
        <f>AVERAGE('110651'!AV16:AV17)</f>
        <v>1</v>
      </c>
      <c r="T15" s="12"/>
      <c r="U15" s="76">
        <f>AVERAGE('110751'!AV16:AV17,'110752'!AV16:AV17,'110753'!AV16:AV17,'110754'!AV16:AV17)</f>
        <v>0.99995927012056041</v>
      </c>
      <c r="V15" s="12"/>
      <c r="W15" s="84">
        <f>AVERAGE('110851'!AV16:AV17,'110852'!AV16:AV17,'110853'!AV16:AV17,'110854'!AV16:AV17)</f>
        <v>1</v>
      </c>
      <c r="X15" s="12"/>
      <c r="Y15" s="76">
        <f>AVERAGE('110951'!AV16:AV17,'110952'!AV16:AV17,'110953'!AV16:AV17)</f>
        <v>1</v>
      </c>
      <c r="Z15" s="12"/>
      <c r="AA15" s="76">
        <f>AVERAGE('111051'!AV16:AV17,'111052'!AV16:AV17,'111053'!AV16:AV17,'111054'!AV16:AV17,'111055'!AV16:AV17)</f>
        <v>1</v>
      </c>
      <c r="AB15" s="12"/>
      <c r="AC15" s="76">
        <f>AVERAGE('111151'!AV16:AV17)</f>
        <v>1</v>
      </c>
      <c r="AD15" s="12"/>
      <c r="AE15" s="76">
        <f>AVERAGE('111251'!AV16:AV17,'111252'!AV16:AV17)</f>
        <v>1</v>
      </c>
      <c r="AF15" s="12"/>
      <c r="AG15" s="76">
        <f>AVERAGE('111351'!AV16:AV17,'111352'!AV16:AV17,'111353'!AV16:AV17,'111354'!AV16:AV17)</f>
        <v>1</v>
      </c>
      <c r="AH15" s="12"/>
      <c r="AI15" s="76">
        <f>AVERAGE('111451'!AV16:AV17,'111452'!AV16:AV17,'111453'!AV16:AV17,'111454'!AV16:AV17)</f>
        <v>1</v>
      </c>
      <c r="AJ15" s="12"/>
      <c r="AK15" s="76">
        <f>AVERAGE('111551'!AV16:AV17)</f>
        <v>1</v>
      </c>
      <c r="AM15" s="76">
        <f>AVERAGE(I15,K15,M15,O15,Q15,S15,U15,W15,Y15,AA15,AC15,AE15,AG15,AI15,AK15)</f>
        <v>0.99999513052365496</v>
      </c>
    </row>
    <row r="16" spans="1:39" s="3" customFormat="1" ht="51" customHeight="1" x14ac:dyDescent="0.2">
      <c r="A16" s="86"/>
      <c r="B16" s="88"/>
      <c r="C16" s="88"/>
      <c r="D16" s="92"/>
      <c r="E16" s="100"/>
      <c r="F16" s="90"/>
      <c r="G16" s="83"/>
      <c r="H16" s="35" t="s">
        <v>51</v>
      </c>
      <c r="I16" s="76"/>
      <c r="J16" s="14"/>
      <c r="K16" s="76"/>
      <c r="L16" s="14"/>
      <c r="M16" s="76"/>
      <c r="N16" s="14"/>
      <c r="O16" s="84"/>
      <c r="P16" s="14"/>
      <c r="Q16" s="76"/>
      <c r="S16" s="76"/>
      <c r="T16" s="14"/>
      <c r="U16" s="76"/>
      <c r="V16" s="14"/>
      <c r="W16" s="84"/>
      <c r="X16" s="14"/>
      <c r="Y16" s="76"/>
      <c r="Z16" s="14"/>
      <c r="AA16" s="76"/>
      <c r="AB16" s="14"/>
      <c r="AC16" s="76"/>
      <c r="AD16" s="14"/>
      <c r="AE16" s="76"/>
      <c r="AF16" s="14"/>
      <c r="AG16" s="76"/>
      <c r="AH16" s="14"/>
      <c r="AI16" s="76"/>
      <c r="AJ16" s="14"/>
      <c r="AK16" s="76"/>
      <c r="AM16" s="76"/>
    </row>
    <row r="17" spans="1:39" s="3" customFormat="1" ht="28.5" customHeight="1" x14ac:dyDescent="0.2">
      <c r="A17" s="97"/>
      <c r="B17" s="98"/>
      <c r="C17" s="98"/>
      <c r="D17" s="98"/>
      <c r="E17" s="98"/>
      <c r="F17" s="98"/>
      <c r="G17" s="98"/>
      <c r="H17" s="98"/>
      <c r="I17" s="8"/>
      <c r="J17" s="8"/>
      <c r="K17" s="8"/>
      <c r="L17" s="8"/>
      <c r="M17" s="8"/>
      <c r="N17" s="8"/>
      <c r="O17" s="8"/>
      <c r="P17" s="8"/>
      <c r="Q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9" s="3" customFormat="1" ht="45" customHeight="1" x14ac:dyDescent="0.2">
      <c r="A18" s="85">
        <v>4</v>
      </c>
      <c r="B18" s="87" t="s">
        <v>17</v>
      </c>
      <c r="C18" s="87" t="s">
        <v>48</v>
      </c>
      <c r="D18" s="91" t="s">
        <v>18</v>
      </c>
      <c r="E18" s="93" t="s">
        <v>73</v>
      </c>
      <c r="F18" s="89" t="s">
        <v>12</v>
      </c>
      <c r="G18" s="82">
        <v>0.9</v>
      </c>
      <c r="H18" s="35" t="s">
        <v>72</v>
      </c>
      <c r="I18" s="84">
        <f>AVERAGE('110151'!AV19:AV20,'110152'!AV19:AV20,'110153'!AV19:AV20)</f>
        <v>1</v>
      </c>
      <c r="J18" s="14"/>
      <c r="K18" s="84">
        <f>AVERAGE('110251'!AV19:AV20,'110252'!AV19:AV20,'110253'!AV19:AV20)</f>
        <v>0.99996671326809139</v>
      </c>
      <c r="L18" s="14"/>
      <c r="M18" s="84">
        <f>AVERAGE('110351 '!AV19:AV20)</f>
        <v>1.000166861338228</v>
      </c>
      <c r="N18" s="14"/>
      <c r="O18" s="84">
        <f>AVERAGE('110451'!AV19:AV20,'110452'!AV19:AV20,'110453'!AV19:AV20)</f>
        <v>1</v>
      </c>
      <c r="P18" s="14"/>
      <c r="Q18" s="76">
        <f>AVERAGE('110551'!AV19:AV20,'110552'!AV19:AV20)</f>
        <v>1</v>
      </c>
      <c r="S18" s="76">
        <f>AVERAGE('110651'!AV19:AV20)</f>
        <v>1</v>
      </c>
      <c r="T18" s="14"/>
      <c r="U18" s="84">
        <f>AVERAGE('110751'!AV19:AV20,'110752'!AV19:AV20,'110753'!AV19:AV20,'110754'!AV19:AV20)</f>
        <v>1</v>
      </c>
      <c r="V18" s="14"/>
      <c r="W18" s="84">
        <f>AVERAGE('110851'!AV19:AV20,'110852'!AV19:AV20,'110853'!AV19:AV20,'110854'!AV19:AV20)</f>
        <v>1</v>
      </c>
      <c r="X18" s="14"/>
      <c r="Y18" s="84">
        <f>AVERAGE('110951'!AV19:AV20,'110952'!AV19:AV20,'110953'!AV19:AV20)</f>
        <v>1</v>
      </c>
      <c r="Z18" s="14"/>
      <c r="AA18" s="84">
        <f>AVERAGE('111051'!AV19:AV20,'111052'!AV19:AV20,'111053'!AV19:AV20,'111054'!AV19:AV20,'111055'!AV19:AV20)</f>
        <v>1</v>
      </c>
      <c r="AB18" s="14"/>
      <c r="AC18" s="84">
        <f>AVERAGE('111151'!AV19:AV20)</f>
        <v>1</v>
      </c>
      <c r="AD18" s="14"/>
      <c r="AE18" s="84">
        <f>AVERAGE('111251'!AV19:AV20,'111252'!AV19:AV20)</f>
        <v>1</v>
      </c>
      <c r="AF18" s="14"/>
      <c r="AG18" s="84">
        <f>AVERAGE('111351'!AV19:AV20,'111352'!AV19:AV20,'111353'!AV19:AV20,'111354'!AV19:AV20)</f>
        <v>1</v>
      </c>
      <c r="AH18" s="14"/>
      <c r="AI18" s="84">
        <f>AVERAGE('111451'!AV19:AV20,'111452'!AV19:AV20,'111453'!AV19:AV20,'111454'!AV19:AV20)</f>
        <v>1</v>
      </c>
      <c r="AJ18" s="14"/>
      <c r="AK18" s="76">
        <f>AVERAGE('111551'!AV19:AV20)</f>
        <v>1</v>
      </c>
      <c r="AM18" s="76">
        <f>AVERAGE(I18,K18,M18,O18,Q18,S18,U18,W18,Y18,AA18,AC18,AE18,AG18,AI18,AK18)</f>
        <v>1.0000089049737546</v>
      </c>
    </row>
    <row r="19" spans="1:39" s="3" customFormat="1" ht="35.25" customHeight="1" x14ac:dyDescent="0.2">
      <c r="A19" s="86"/>
      <c r="B19" s="88"/>
      <c r="C19" s="88"/>
      <c r="D19" s="92"/>
      <c r="E19" s="94"/>
      <c r="F19" s="90"/>
      <c r="G19" s="83"/>
      <c r="H19" s="35" t="s">
        <v>71</v>
      </c>
      <c r="I19" s="84"/>
      <c r="J19" s="14"/>
      <c r="K19" s="84"/>
      <c r="L19" s="14"/>
      <c r="M19" s="84"/>
      <c r="N19" s="14"/>
      <c r="O19" s="84"/>
      <c r="P19" s="14"/>
      <c r="Q19" s="76"/>
      <c r="S19" s="76"/>
      <c r="T19" s="14"/>
      <c r="U19" s="84"/>
      <c r="V19" s="14"/>
      <c r="W19" s="84"/>
      <c r="X19" s="14"/>
      <c r="Y19" s="84"/>
      <c r="Z19" s="14"/>
      <c r="AA19" s="84"/>
      <c r="AB19" s="14"/>
      <c r="AC19" s="84"/>
      <c r="AD19" s="14"/>
      <c r="AE19" s="84"/>
      <c r="AF19" s="14"/>
      <c r="AG19" s="84"/>
      <c r="AH19" s="14"/>
      <c r="AI19" s="84"/>
      <c r="AJ19" s="14"/>
      <c r="AK19" s="76"/>
      <c r="AM19" s="76"/>
    </row>
    <row r="20" spans="1:39" s="3" customFormat="1" ht="28.5" customHeight="1" x14ac:dyDescent="0.2">
      <c r="A20" s="37"/>
      <c r="B20" s="38"/>
      <c r="C20" s="38"/>
      <c r="D20" s="39"/>
      <c r="E20" s="31"/>
      <c r="F20" s="40"/>
      <c r="G20" s="41"/>
      <c r="H20" s="42"/>
      <c r="I20" s="8"/>
      <c r="J20" s="8"/>
      <c r="K20" s="8"/>
      <c r="L20" s="8"/>
      <c r="M20" s="8"/>
      <c r="N20" s="8"/>
      <c r="O20" s="8"/>
      <c r="P20" s="8"/>
      <c r="Q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9" s="3" customFormat="1" ht="33" customHeight="1" x14ac:dyDescent="0.2">
      <c r="A21" s="85">
        <v>5</v>
      </c>
      <c r="B21" s="87" t="s">
        <v>17</v>
      </c>
      <c r="C21" s="87" t="s">
        <v>48</v>
      </c>
      <c r="D21" s="91" t="s">
        <v>18</v>
      </c>
      <c r="E21" s="93" t="s">
        <v>64</v>
      </c>
      <c r="F21" s="89" t="s">
        <v>12</v>
      </c>
      <c r="G21" s="82">
        <v>1</v>
      </c>
      <c r="H21" s="35" t="s">
        <v>65</v>
      </c>
      <c r="I21" s="84">
        <f>AVERAGE('110151'!AV22:AV23,'110152'!AV22:AV23,'110153'!AV22:AV23)</f>
        <v>1</v>
      </c>
      <c r="J21" s="14"/>
      <c r="K21" s="84">
        <f>AVERAGE('110251'!AV22:AV23,'110252'!AV22:AV23,'110253'!AV22:AV23)</f>
        <v>1</v>
      </c>
      <c r="L21" s="14"/>
      <c r="M21" s="84">
        <f>AVERAGE('110351 '!AV22:AV23)</f>
        <v>1</v>
      </c>
      <c r="N21" s="14"/>
      <c r="O21" s="84">
        <f>AVERAGE('110451'!AV22:AV23,'110452'!AV22:AV23,'110453'!AV22:AV23)</f>
        <v>1</v>
      </c>
      <c r="P21" s="14"/>
      <c r="Q21" s="76">
        <f>AVERAGE('110551'!AV22:AV23,'110552'!AV22:AV23)</f>
        <v>1</v>
      </c>
      <c r="S21" s="76">
        <f>AVERAGE('110651'!AV22:AV23)</f>
        <v>1</v>
      </c>
      <c r="T21" s="14"/>
      <c r="U21" s="84">
        <f>AVERAGE('110751'!AV22:AV23,'110752'!AV22:AV23,'110753'!AV22:AV23,'110754'!AV22:AV23)</f>
        <v>1</v>
      </c>
      <c r="V21" s="14"/>
      <c r="W21" s="84">
        <f>AVERAGE('110851'!AV22:AV23,'110852'!AV22:AV23,'110853'!AV22:AV23,'110854'!AV22:AV23)</f>
        <v>1</v>
      </c>
      <c r="X21" s="14"/>
      <c r="Y21" s="84">
        <f>AVERAGE('110951'!AV22:AV23,'110952'!AV22:AV23,'110953'!AV22:AV23)</f>
        <v>1</v>
      </c>
      <c r="Z21" s="14"/>
      <c r="AA21" s="84">
        <f>AVERAGE('111051'!AV22:AV23,'111052'!AV22:AV23,'111053'!AV22:AV23,'111054'!AV22:AV23,'111055'!AV22:AV23)</f>
        <v>1</v>
      </c>
      <c r="AB21" s="14"/>
      <c r="AC21" s="84">
        <f>AVERAGE('111151'!AV22:AV23)</f>
        <v>1</v>
      </c>
      <c r="AD21" s="14"/>
      <c r="AE21" s="84">
        <f>AVERAGE('111251'!AV22:AV23,'111252'!AV22:AV23)</f>
        <v>1</v>
      </c>
      <c r="AF21" s="14"/>
      <c r="AG21" s="84">
        <f>AVERAGE('111351'!AV22:AV23,'111352'!AV22:AV23,'111353'!AV22:AV23,'111354'!AV22:AV23)</f>
        <v>1</v>
      </c>
      <c r="AH21" s="14"/>
      <c r="AI21" s="84">
        <f>AVERAGE('111451'!AV22:AV23,'111452'!AV22:AV23,'111453'!AV22:AV23,'111454'!AV22:AV23)</f>
        <v>1</v>
      </c>
      <c r="AJ21" s="14"/>
      <c r="AK21" s="76">
        <f>AVERAGE('111551'!AV22:AV23)</f>
        <v>1</v>
      </c>
      <c r="AM21" s="76">
        <f>AVERAGE(I21,K21,M21,O21,Q21,S21,U21,W21,Y21,AA21,AC21,AE21,AG21,AI21,AK21)</f>
        <v>1</v>
      </c>
    </row>
    <row r="22" spans="1:39" s="4" customFormat="1" ht="46.5" customHeight="1" x14ac:dyDescent="0.2">
      <c r="A22" s="86"/>
      <c r="B22" s="88"/>
      <c r="C22" s="88"/>
      <c r="D22" s="92"/>
      <c r="E22" s="94"/>
      <c r="F22" s="90"/>
      <c r="G22" s="83"/>
      <c r="H22" s="35" t="s">
        <v>66</v>
      </c>
      <c r="I22" s="84"/>
      <c r="J22" s="14"/>
      <c r="K22" s="84"/>
      <c r="L22" s="14"/>
      <c r="M22" s="84"/>
      <c r="N22" s="14"/>
      <c r="O22" s="84"/>
      <c r="P22" s="14"/>
      <c r="Q22" s="76"/>
      <c r="S22" s="76"/>
      <c r="T22" s="14"/>
      <c r="U22" s="84"/>
      <c r="V22" s="14"/>
      <c r="W22" s="84"/>
      <c r="X22" s="14"/>
      <c r="Y22" s="84"/>
      <c r="Z22" s="14"/>
      <c r="AA22" s="84"/>
      <c r="AB22" s="14"/>
      <c r="AC22" s="84"/>
      <c r="AD22" s="14"/>
      <c r="AE22" s="84"/>
      <c r="AF22" s="14"/>
      <c r="AG22" s="84"/>
      <c r="AH22" s="14"/>
      <c r="AI22" s="84"/>
      <c r="AJ22" s="14"/>
      <c r="AK22" s="76"/>
      <c r="AM22" s="76"/>
    </row>
    <row r="23" spans="1:39" s="4" customFormat="1" ht="23.25" x14ac:dyDescent="0.2">
      <c r="A23" s="95"/>
      <c r="B23" s="96"/>
      <c r="C23" s="96"/>
      <c r="D23" s="96"/>
      <c r="E23" s="96"/>
      <c r="F23" s="96"/>
      <c r="G23" s="96"/>
      <c r="H23" s="96"/>
      <c r="I23" s="12"/>
      <c r="J23" s="12"/>
    </row>
    <row r="24" spans="1:39" ht="33.75" customHeight="1" x14ac:dyDescent="0.2">
      <c r="A24" s="113">
        <v>6</v>
      </c>
      <c r="B24" s="87" t="s">
        <v>19</v>
      </c>
      <c r="C24" s="87" t="s">
        <v>47</v>
      </c>
      <c r="D24" s="91" t="s">
        <v>20</v>
      </c>
      <c r="E24" s="93" t="s">
        <v>69</v>
      </c>
      <c r="F24" s="101" t="s">
        <v>12</v>
      </c>
      <c r="G24" s="82">
        <v>0.9</v>
      </c>
      <c r="H24" s="35" t="s">
        <v>67</v>
      </c>
      <c r="I24" s="84">
        <f>AVERAGE('110151'!AV25:AV26,'110152'!AV25:AV26,'110153'!AV25:AV26)</f>
        <v>1</v>
      </c>
      <c r="J24" s="14"/>
      <c r="K24" s="84">
        <f>AVERAGE('110251'!AV25:AV26,'110252'!AV25:AV26,'110253'!AV25:AV26)</f>
        <v>0.99980883196329573</v>
      </c>
      <c r="L24" s="14"/>
      <c r="M24" s="84">
        <f>AVERAGE('110351 '!AV25:AV26)</f>
        <v>1</v>
      </c>
      <c r="N24" s="14"/>
      <c r="O24" s="84">
        <f>AVERAGE('110451'!AV25:AV26,'110452'!AV25:AV26,'110453'!AV25:AV26)</f>
        <v>1</v>
      </c>
      <c r="P24" s="14"/>
      <c r="Q24" s="76">
        <f>AVERAGE('110551'!AV25:AV26,'110552'!AV25:AV26)</f>
        <v>0.97563876339568167</v>
      </c>
      <c r="R24" s="3"/>
      <c r="S24" s="76">
        <f>AVERAGE('110651'!AV25:AV26)</f>
        <v>0.91636213907046171</v>
      </c>
      <c r="T24" s="14"/>
      <c r="U24" s="84">
        <f>AVERAGE('110751'!AV25:AV26,'110752'!AV25:AV26,'110753'!AV25:AV26,'110754'!AV25:AV26)</f>
        <v>1</v>
      </c>
      <c r="V24" s="14"/>
      <c r="W24" s="84">
        <f>AVERAGE('110851'!AV25:AV26,'110852'!AV25:AV26,'110853'!AV25:AV26,'110854'!AV25:AV26)</f>
        <v>1</v>
      </c>
      <c r="X24" s="14"/>
      <c r="Y24" s="84">
        <f>AVERAGE('110951'!AV25:AV26,'110952'!AV25:AV26,'110953'!AV25:AV26)</f>
        <v>0.99919997999950005</v>
      </c>
      <c r="Z24" s="14"/>
      <c r="AA24" s="84">
        <f>AVERAGE('111051'!AV25:AV26,'111052'!AV25:AV26,'111053'!AV25:AV26,'111054'!AV25:AV26,'111055'!AV25:AV26)</f>
        <v>1</v>
      </c>
      <c r="AB24" s="14"/>
      <c r="AC24" s="84">
        <f>AVERAGE('111151'!AV25:AV26)</f>
        <v>0.99924265374129051</v>
      </c>
      <c r="AD24" s="14"/>
      <c r="AE24" s="84">
        <f>AVERAGE('111251'!AV25:AV26,'111252'!AV25:AV26)</f>
        <v>1</v>
      </c>
      <c r="AF24" s="14"/>
      <c r="AG24" s="84">
        <f>AVERAGE('111351'!AV25:AV26,'111352'!AV25:AV26,'111353'!AV25:AV26,'111354'!AV25:AV26)</f>
        <v>1</v>
      </c>
      <c r="AH24" s="14"/>
      <c r="AI24" s="84">
        <f>AVERAGE('111451'!AV25:AV26,'111452'!AV25:AV26,'111453'!AV25:AV26,'111454'!AV25:AV26)</f>
        <v>0.99941076792743089</v>
      </c>
      <c r="AJ24" s="14"/>
      <c r="AK24" s="76">
        <f>AVERAGE('111551'!AV25:AV26)</f>
        <v>1</v>
      </c>
      <c r="AL24" s="3"/>
      <c r="AM24" s="76">
        <f>AVERAGE(I24,K24,M24,O24,Q24,S24,U24,W24,Y24,AA24,AC24,AE24,AG24,AI24,AK24)</f>
        <v>0.9926442090731773</v>
      </c>
    </row>
    <row r="25" spans="1:39" ht="45" customHeight="1" x14ac:dyDescent="0.2">
      <c r="A25" s="114"/>
      <c r="B25" s="88"/>
      <c r="C25" s="88"/>
      <c r="D25" s="92"/>
      <c r="E25" s="94"/>
      <c r="F25" s="102"/>
      <c r="G25" s="83"/>
      <c r="H25" s="35" t="s">
        <v>68</v>
      </c>
      <c r="I25" s="84"/>
      <c r="J25" s="14"/>
      <c r="K25" s="84"/>
      <c r="L25" s="14"/>
      <c r="M25" s="84"/>
      <c r="N25" s="14"/>
      <c r="O25" s="84"/>
      <c r="P25" s="14"/>
      <c r="Q25" s="76"/>
      <c r="R25" s="4"/>
      <c r="S25" s="76"/>
      <c r="T25" s="14"/>
      <c r="U25" s="84"/>
      <c r="V25" s="14"/>
      <c r="W25" s="84"/>
      <c r="X25" s="14"/>
      <c r="Y25" s="84"/>
      <c r="Z25" s="14"/>
      <c r="AA25" s="84"/>
      <c r="AB25" s="14"/>
      <c r="AC25" s="84"/>
      <c r="AD25" s="14"/>
      <c r="AE25" s="84"/>
      <c r="AF25" s="14"/>
      <c r="AG25" s="84"/>
      <c r="AH25" s="14"/>
      <c r="AI25" s="84"/>
      <c r="AJ25" s="14"/>
      <c r="AK25" s="76"/>
      <c r="AL25" s="4"/>
      <c r="AM25" s="76"/>
    </row>
    <row r="26" spans="1:39" ht="30" customHeight="1" x14ac:dyDescent="0.2">
      <c r="A26" s="111"/>
      <c r="B26" s="112"/>
      <c r="C26" s="112"/>
      <c r="D26" s="112"/>
      <c r="E26" s="112"/>
      <c r="F26" s="112"/>
      <c r="G26" s="112"/>
      <c r="H26" s="112"/>
    </row>
  </sheetData>
  <mergeCells count="166">
    <mergeCell ref="AG24:AG25"/>
    <mergeCell ref="AI24:AI25"/>
    <mergeCell ref="AK24:AK25"/>
    <mergeCell ref="A26:H26"/>
    <mergeCell ref="W24:W25"/>
    <mergeCell ref="AE24:AE25"/>
    <mergeCell ref="AM24:AM25"/>
    <mergeCell ref="U24:U25"/>
    <mergeCell ref="Y24:Y25"/>
    <mergeCell ref="AA24:AA25"/>
    <mergeCell ref="AC24:AC25"/>
    <mergeCell ref="A24:A25"/>
    <mergeCell ref="B24:B25"/>
    <mergeCell ref="C24:C25"/>
    <mergeCell ref="D24:D25"/>
    <mergeCell ref="E24:E25"/>
    <mergeCell ref="F24:F25"/>
    <mergeCell ref="G24:G25"/>
    <mergeCell ref="I24:I25"/>
    <mergeCell ref="K24:K25"/>
    <mergeCell ref="M24:M25"/>
    <mergeCell ref="O24:O25"/>
    <mergeCell ref="Q24:Q25"/>
    <mergeCell ref="S24:S25"/>
    <mergeCell ref="A1:AM1"/>
    <mergeCell ref="U15:U16"/>
    <mergeCell ref="W15:W16"/>
    <mergeCell ref="Y15:Y16"/>
    <mergeCell ref="AA15:AA16"/>
    <mergeCell ref="AC15:AC16"/>
    <mergeCell ref="AE15:AE16"/>
    <mergeCell ref="AG15:AG16"/>
    <mergeCell ref="AI15:AI16"/>
    <mergeCell ref="AE12:AE13"/>
    <mergeCell ref="AG12:AG13"/>
    <mergeCell ref="AI12:AI13"/>
    <mergeCell ref="AI2:AK2"/>
    <mergeCell ref="B7:D7"/>
    <mergeCell ref="E7:H7"/>
    <mergeCell ref="C9:C10"/>
    <mergeCell ref="I9:I10"/>
    <mergeCell ref="I12:I13"/>
    <mergeCell ref="M12:M13"/>
    <mergeCell ref="O12:O13"/>
    <mergeCell ref="Q12:Q13"/>
    <mergeCell ref="U21:U22"/>
    <mergeCell ref="W21:W22"/>
    <mergeCell ref="Y21:Y22"/>
    <mergeCell ref="AA21:AA22"/>
    <mergeCell ref="AC21:AC22"/>
    <mergeCell ref="AE21:AE22"/>
    <mergeCell ref="AG21:AG22"/>
    <mergeCell ref="AI21:AI22"/>
    <mergeCell ref="U18:U19"/>
    <mergeCell ref="W18:W19"/>
    <mergeCell ref="Y18:Y19"/>
    <mergeCell ref="AA18:AA19"/>
    <mergeCell ref="AC18:AC19"/>
    <mergeCell ref="AE18:AE19"/>
    <mergeCell ref="AG18:AG19"/>
    <mergeCell ref="AK18:AK19"/>
    <mergeCell ref="AK21:AK22"/>
    <mergeCell ref="U6:U7"/>
    <mergeCell ref="U9:U10"/>
    <mergeCell ref="W6:W7"/>
    <mergeCell ref="W9:W10"/>
    <mergeCell ref="Y6:Y7"/>
    <mergeCell ref="Y9:Y10"/>
    <mergeCell ref="AA6:AA7"/>
    <mergeCell ref="AA9:AA10"/>
    <mergeCell ref="AC6:AC7"/>
    <mergeCell ref="AC9:AC10"/>
    <mergeCell ref="AE6:AE7"/>
    <mergeCell ref="AE9:AE10"/>
    <mergeCell ref="AG6:AG7"/>
    <mergeCell ref="AG9:AG10"/>
    <mergeCell ref="AI6:AI7"/>
    <mergeCell ref="AI18:AI19"/>
    <mergeCell ref="AI9:AI10"/>
    <mergeCell ref="U12:U13"/>
    <mergeCell ref="W12:W13"/>
    <mergeCell ref="Y12:Y13"/>
    <mergeCell ref="AA12:AA13"/>
    <mergeCell ref="AC12:AC13"/>
    <mergeCell ref="K18:K19"/>
    <mergeCell ref="M18:M19"/>
    <mergeCell ref="O18:O19"/>
    <mergeCell ref="Q18:Q19"/>
    <mergeCell ref="K9:K10"/>
    <mergeCell ref="M9:M10"/>
    <mergeCell ref="O9:O10"/>
    <mergeCell ref="I15:I16"/>
    <mergeCell ref="A5:AM5"/>
    <mergeCell ref="A9:A10"/>
    <mergeCell ref="B9:B10"/>
    <mergeCell ref="AM6:AM7"/>
    <mergeCell ref="AM9:AM10"/>
    <mergeCell ref="AM12:AM13"/>
    <mergeCell ref="AM15:AM16"/>
    <mergeCell ref="I6:I7"/>
    <mergeCell ref="K6:K7"/>
    <mergeCell ref="M6:M7"/>
    <mergeCell ref="O6:O7"/>
    <mergeCell ref="Q6:Q7"/>
    <mergeCell ref="Q9:Q10"/>
    <mergeCell ref="F9:F10"/>
    <mergeCell ref="S18:S19"/>
    <mergeCell ref="B6:H6"/>
    <mergeCell ref="A23:H23"/>
    <mergeCell ref="A21:A22"/>
    <mergeCell ref="B21:B22"/>
    <mergeCell ref="D21:D22"/>
    <mergeCell ref="E21:E22"/>
    <mergeCell ref="F21:F22"/>
    <mergeCell ref="G21:G22"/>
    <mergeCell ref="G9:G10"/>
    <mergeCell ref="A11:H11"/>
    <mergeCell ref="A12:A13"/>
    <mergeCell ref="B12:B13"/>
    <mergeCell ref="D12:D13"/>
    <mergeCell ref="C12:C13"/>
    <mergeCell ref="C15:C16"/>
    <mergeCell ref="C18:C19"/>
    <mergeCell ref="C21:C22"/>
    <mergeCell ref="E12:E13"/>
    <mergeCell ref="F12:F13"/>
    <mergeCell ref="G12:G13"/>
    <mergeCell ref="D15:D16"/>
    <mergeCell ref="E15:E16"/>
    <mergeCell ref="D9:D10"/>
    <mergeCell ref="E9:E10"/>
    <mergeCell ref="A17:H17"/>
    <mergeCell ref="A18:A19"/>
    <mergeCell ref="I18:I19"/>
    <mergeCell ref="G15:G16"/>
    <mergeCell ref="A15:A16"/>
    <mergeCell ref="B15:B16"/>
    <mergeCell ref="F15:F16"/>
    <mergeCell ref="B18:B19"/>
    <mergeCell ref="D18:D19"/>
    <mergeCell ref="E18:E19"/>
    <mergeCell ref="F18:F19"/>
    <mergeCell ref="S21:S22"/>
    <mergeCell ref="K15:K16"/>
    <mergeCell ref="M15:M16"/>
    <mergeCell ref="S6:S7"/>
    <mergeCell ref="S9:S10"/>
    <mergeCell ref="AM18:AM19"/>
    <mergeCell ref="AM21:AM22"/>
    <mergeCell ref="A4:AM4"/>
    <mergeCell ref="A6:A8"/>
    <mergeCell ref="G18:G19"/>
    <mergeCell ref="I21:I22"/>
    <mergeCell ref="K21:K22"/>
    <mergeCell ref="M21:M22"/>
    <mergeCell ref="O15:O16"/>
    <mergeCell ref="Q15:Q16"/>
    <mergeCell ref="K12:K13"/>
    <mergeCell ref="O21:O22"/>
    <mergeCell ref="Q21:Q22"/>
    <mergeCell ref="AK6:AK7"/>
    <mergeCell ref="AK9:AK10"/>
    <mergeCell ref="AK12:AK13"/>
    <mergeCell ref="AK15:AK16"/>
    <mergeCell ref="S12:S13"/>
    <mergeCell ref="S15:S16"/>
  </mergeCells>
  <conditionalFormatting sqref="I11:Q11 I17:Q17 I14:Q14 I20:Q20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{DDA11D83-AEE3-4A5C-BB65-F3C88DB7EADE}</x14:id>
        </ext>
      </extLst>
    </cfRule>
  </conditionalFormatting>
  <conditionalFormatting sqref="I9:Q10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{1DABA211-F9E3-4E77-8709-DF86FAD7C9EE}</x14:id>
        </ext>
      </extLst>
    </cfRule>
  </conditionalFormatting>
  <conditionalFormatting sqref="I9:J23 K9:Q22">
    <cfRule type="dataBar" priority="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{A1D2A8DA-0DF5-44A4-8191-DD37E251674B}</x14:id>
        </ext>
      </extLst>
    </cfRule>
  </conditionalFormatting>
  <conditionalFormatting sqref="I9:J22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{5EC15DF9-54FB-4FED-A908-0D1A7E1FC0B8}</x14:id>
        </ext>
      </extLst>
    </cfRule>
  </conditionalFormatting>
  <conditionalFormatting sqref="K9:L22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{24701D79-D03A-46AC-B88B-0DB1B44C5051}</x14:id>
        </ext>
      </extLst>
    </cfRule>
  </conditionalFormatting>
  <conditionalFormatting sqref="AM9:AM10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{1B1F86B3-8CA4-40B3-8BFA-3ACC9DF3718C}</x14:id>
        </ext>
      </extLst>
    </cfRule>
  </conditionalFormatting>
  <conditionalFormatting sqref="AM9:AM10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{830549AB-A344-4D30-85E2-CAA507113CAD}</x14:id>
        </ext>
      </extLst>
    </cfRule>
  </conditionalFormatting>
  <conditionalFormatting sqref="K9:K10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{8C0DF1C2-74F3-41EA-B8E5-FE52EFD39CF8}</x14:id>
        </ext>
      </extLst>
    </cfRule>
  </conditionalFormatting>
  <conditionalFormatting sqref="S9:S10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{340D090A-487C-4855-A518-99C59B589FDF}</x14:id>
        </ext>
      </extLst>
    </cfRule>
  </conditionalFormatting>
  <conditionalFormatting sqref="S9:S10">
    <cfRule type="dataBar" priority="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{CFA7B89D-CB39-4F6E-97D4-52CE5945AE41}</x14:id>
        </ext>
      </extLst>
    </cfRule>
  </conditionalFormatting>
  <conditionalFormatting sqref="U9:U10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{88BDE869-EAE9-7349-9005-0854C5602095}</x14:id>
        </ext>
      </extLst>
    </cfRule>
  </conditionalFormatting>
  <conditionalFormatting sqref="U9:U10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{00506573-2100-C543-91E2-0F7EF3C1D1B7}</x14:id>
        </ext>
      </extLst>
    </cfRule>
  </conditionalFormatting>
  <conditionalFormatting sqref="W9:W10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{2177A678-5E3B-2348-9525-00976D755B51}</x14:id>
        </ext>
      </extLst>
    </cfRule>
  </conditionalFormatting>
  <conditionalFormatting sqref="W9:W10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{C4E2B4E4-9304-5843-B7DA-8AC039C09B55}</x14:id>
        </ext>
      </extLst>
    </cfRule>
  </conditionalFormatting>
  <conditionalFormatting sqref="Y9:Y10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{36E7D69C-8B02-104C-868E-0A0F8DE894D8}</x14:id>
        </ext>
      </extLst>
    </cfRule>
  </conditionalFormatting>
  <conditionalFormatting sqref="Y9:Y10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{8F90D793-8142-6640-B1FC-BF19F01B7C41}</x14:id>
        </ext>
      </extLst>
    </cfRule>
  </conditionalFormatting>
  <conditionalFormatting sqref="AA9:AA10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{2EFF0C78-A958-9846-9D40-D186A868DC3E}</x14:id>
        </ext>
      </extLst>
    </cfRule>
  </conditionalFormatting>
  <conditionalFormatting sqref="AA9:AA10">
    <cfRule type="dataBar" priority="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{BC937800-99DA-9941-A99B-5CD144BAB320}</x14:id>
        </ext>
      </extLst>
    </cfRule>
  </conditionalFormatting>
  <conditionalFormatting sqref="AC9:AC10">
    <cfRule type="dataBar" priority="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{F5D8C4FC-6480-AA42-AF2D-B6BA55660CEB}</x14:id>
        </ext>
      </extLst>
    </cfRule>
  </conditionalFormatting>
  <conditionalFormatting sqref="AC9:AC10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{115E9E0D-5652-F444-8A6F-8A4FA5E69959}</x14:id>
        </ext>
      </extLst>
    </cfRule>
  </conditionalFormatting>
  <conditionalFormatting sqref="AE9:AE10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{25718E5F-89A5-B54A-A73E-F7887F30F891}</x14:id>
        </ext>
      </extLst>
    </cfRule>
  </conditionalFormatting>
  <conditionalFormatting sqref="AE9:AE10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{315AC780-48DF-DE42-9B29-6379771F564C}</x14:id>
        </ext>
      </extLst>
    </cfRule>
  </conditionalFormatting>
  <conditionalFormatting sqref="AG9:AG10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{487B9092-C2EA-BE4F-9F36-6CFD5F2E3BD6}</x14:id>
        </ext>
      </extLst>
    </cfRule>
  </conditionalFormatting>
  <conditionalFormatting sqref="AG9:AG10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{50BC476B-894A-E745-BD03-E139B63E5E6E}</x14:id>
        </ext>
      </extLst>
    </cfRule>
  </conditionalFormatting>
  <conditionalFormatting sqref="T11:AK11 T17:AK17 T14:AK14 T20:AK20">
    <cfRule type="dataBar" priority="5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{E7ED55FE-D87F-4A92-9171-BBC9832CEA56}</x14:id>
        </ext>
      </extLst>
    </cfRule>
  </conditionalFormatting>
  <conditionalFormatting sqref="T9:T10 V9:V10 X9:X10 Z9:Z10 AB9:AB10 AD9:AD10 AF9:AF10 AH9:AH10 AJ9:AK10">
    <cfRule type="dataBar" priority="5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{4C0979C0-0D32-4630-B81B-C070B94018A9}</x14:id>
        </ext>
      </extLst>
    </cfRule>
  </conditionalFormatting>
  <conditionalFormatting sqref="T9:T10 V9:V10 X9:X10 Z9:Z10 AB9:AB10 AD9:AD10 AF9:AF10 T11:AK11 AH9:AH10 AJ9:AK10 T14:AK14 T12:T13 V12:V13 X12:X13 Z12:Z13 AB12:AB13 AD12:AD13 AF12:AF13 AH12:AH13 T17:AK17 T15:T16 V15:V16 X15:X16 Z15:Z16 AB15:AB16 AD15:AD16 AF15:AF16 AH15:AH16 T20:AK20 T18:T19 V18:V19 X18:X19 Z18:Z19 AB18:AB19 AD18:AD19 AF18:AF19 AH18:AH19 T21:T22 V21:V22 X21:X22 Z21:Z22 AB21:AB22 AD21:AD22 AF21:AF22 AH21:AH22 AJ12:AK13 AJ15:AK16 AJ18:AK19 AJ21:AK22">
    <cfRule type="dataBar" priority="5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{CCD3F35F-F72A-4D27-B230-E069CCAD3A8A}</x14:id>
        </ext>
      </extLst>
    </cfRule>
  </conditionalFormatting>
  <conditionalFormatting sqref="AI9:AI10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{7073C5BF-07CD-8B43-8240-00C0E0ACA078}</x14:id>
        </ext>
      </extLst>
    </cfRule>
  </conditionalFormatting>
  <conditionalFormatting sqref="AI9:AI10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{0FD48DE6-276F-9149-B045-4F329A451C4E}</x14:id>
        </ext>
      </extLst>
    </cfRule>
  </conditionalFormatting>
  <conditionalFormatting sqref="I12:I13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{77019813-CD5D-3F49-A799-A83120732382}</x14:id>
        </ext>
      </extLst>
    </cfRule>
  </conditionalFormatting>
  <conditionalFormatting sqref="I12:I13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{DB7CC5FC-B3F8-F248-BCDB-895F1E8F6B99}</x14:id>
        </ext>
      </extLst>
    </cfRule>
  </conditionalFormatting>
  <conditionalFormatting sqref="I15:I16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{584AE9D9-A72B-304B-8A59-5B2DE1F4749E}</x14:id>
        </ext>
      </extLst>
    </cfRule>
  </conditionalFormatting>
  <conditionalFormatting sqref="I15:I16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{3FD7E935-2235-FC4D-B8A0-83794F4BBD0A}</x14:id>
        </ext>
      </extLst>
    </cfRule>
  </conditionalFormatting>
  <conditionalFormatting sqref="I18:I19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{3B0357D8-87A9-334C-B16B-2F4464C08F55}</x14:id>
        </ext>
      </extLst>
    </cfRule>
  </conditionalFormatting>
  <conditionalFormatting sqref="I18:I19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{F3B9C0DD-6FD2-AC40-A20A-4B86BD49A402}</x14:id>
        </ext>
      </extLst>
    </cfRule>
  </conditionalFormatting>
  <conditionalFormatting sqref="I21:I22">
    <cfRule type="dataBar" priority="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{FDE868D1-7673-3D46-A141-3698C6F99182}</x14:id>
        </ext>
      </extLst>
    </cfRule>
  </conditionalFormatting>
  <conditionalFormatting sqref="I21:I22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{C989B088-113C-BE4B-8BAE-4199C2B30F02}</x14:id>
        </ext>
      </extLst>
    </cfRule>
  </conditionalFormatting>
  <conditionalFormatting sqref="AM12:AM13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{96C7110A-27D4-AE44-9974-8775F84C2F30}</x14:id>
        </ext>
      </extLst>
    </cfRule>
  </conditionalFormatting>
  <conditionalFormatting sqref="AM12:AM13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{BE29B855-2D7A-F947-AD22-10C4A999EDA9}</x14:id>
        </ext>
      </extLst>
    </cfRule>
  </conditionalFormatting>
  <conditionalFormatting sqref="AM15:AM16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{B1046333-070C-0642-8E53-4227AA0BA990}</x14:id>
        </ext>
      </extLst>
    </cfRule>
  </conditionalFormatting>
  <conditionalFormatting sqref="AM15:AM16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{1A028840-E5E2-634E-97F7-D6D0267B770B}</x14:id>
        </ext>
      </extLst>
    </cfRule>
  </conditionalFormatting>
  <conditionalFormatting sqref="AM18:AM19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{58451D27-9A23-ED47-9A41-B6A90ABECBFC}</x14:id>
        </ext>
      </extLst>
    </cfRule>
  </conditionalFormatting>
  <conditionalFormatting sqref="AM18:AM19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{41555711-3757-BB45-AE7C-413F64AA4ED0}</x14:id>
        </ext>
      </extLst>
    </cfRule>
  </conditionalFormatting>
  <conditionalFormatting sqref="AM21:AM22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{0E479473-67C7-A443-B39A-6E71B9DAE0C7}</x14:id>
        </ext>
      </extLst>
    </cfRule>
  </conditionalFormatting>
  <conditionalFormatting sqref="AM21:AM22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{A7D879B5-C09A-3B4C-A648-018AF2CF5955}</x14:id>
        </ext>
      </extLst>
    </cfRule>
  </conditionalFormatting>
  <conditionalFormatting sqref="I12:I13">
    <cfRule type="dataBar" priority="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{6E90A9CB-060E-554F-9761-3C911F373B70}</x14:id>
        </ext>
      </extLst>
    </cfRule>
  </conditionalFormatting>
  <conditionalFormatting sqref="I15:I16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{118CAEE7-5890-E14B-939B-DA0E28887936}</x14:id>
        </ext>
      </extLst>
    </cfRule>
  </conditionalFormatting>
  <conditionalFormatting sqref="I18:I19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{6C679D22-BD30-4744-AF4F-E51E82125AC3}</x14:id>
        </ext>
      </extLst>
    </cfRule>
  </conditionalFormatting>
  <conditionalFormatting sqref="I21:I22">
    <cfRule type="dataBar" priority="1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{8E1D3C8F-FD20-EB4D-A563-222258035C42}</x14:id>
        </ext>
      </extLst>
    </cfRule>
  </conditionalFormatting>
  <conditionalFormatting sqref="K12:K13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{B9415FC5-E8CF-9141-AA8C-65C4DD5CD407}</x14:id>
        </ext>
      </extLst>
    </cfRule>
  </conditionalFormatting>
  <conditionalFormatting sqref="K12:K13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{8D0F21CC-5375-3549-B039-EE0ABF2CEECF}</x14:id>
        </ext>
      </extLst>
    </cfRule>
  </conditionalFormatting>
  <conditionalFormatting sqref="K15:K16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{8A32701C-FFB1-A548-9DAC-B9C4B035C622}</x14:id>
        </ext>
      </extLst>
    </cfRule>
  </conditionalFormatting>
  <conditionalFormatting sqref="K15:K16"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{66622D81-0630-7949-B11D-0F9F203F2922}</x14:id>
        </ext>
      </extLst>
    </cfRule>
  </conditionalFormatting>
  <conditionalFormatting sqref="K18:K19">
    <cfRule type="dataBar" priority="1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{3FD09CBB-1099-3F41-BF3D-4A32F753B0AC}</x14:id>
        </ext>
      </extLst>
    </cfRule>
  </conditionalFormatting>
  <conditionalFormatting sqref="K18:K19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{3122B0A2-F4BA-594F-AECD-2952840456C2}</x14:id>
        </ext>
      </extLst>
    </cfRule>
  </conditionalFormatting>
  <conditionalFormatting sqref="K21:K22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{4B777590-5675-284C-8E2F-8545FBA1ED09}</x14:id>
        </ext>
      </extLst>
    </cfRule>
  </conditionalFormatting>
  <conditionalFormatting sqref="K21:K22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{72811D18-A5B0-0F49-9B78-6E2A4223B84F}</x14:id>
        </ext>
      </extLst>
    </cfRule>
  </conditionalFormatting>
  <conditionalFormatting sqref="M12:M13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{DA43B6FA-D6F2-DB41-8895-DED8C1478771}</x14:id>
        </ext>
      </extLst>
    </cfRule>
  </conditionalFormatting>
  <conditionalFormatting sqref="M15:M16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{3CD9E076-BF99-C846-B18D-F76F01E590D3}</x14:id>
        </ext>
      </extLst>
    </cfRule>
  </conditionalFormatting>
  <conditionalFormatting sqref="M18:M19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{EE8E28D2-9624-524C-BF6D-48BA92F9E705}</x14:id>
        </ext>
      </extLst>
    </cfRule>
  </conditionalFormatting>
  <conditionalFormatting sqref="M21:M22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{3142DC77-CC96-5D48-8308-38F2984AE114}</x14:id>
        </ext>
      </extLst>
    </cfRule>
  </conditionalFormatting>
  <conditionalFormatting sqref="O12:O13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{23A9EEC7-6D19-3D41-BB5E-B98600B62F5E}</x14:id>
        </ext>
      </extLst>
    </cfRule>
  </conditionalFormatting>
  <conditionalFormatting sqref="O15:O16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{B0D1CC1A-393D-B54B-916D-7C393A2C83C2}</x14:id>
        </ext>
      </extLst>
    </cfRule>
  </conditionalFormatting>
  <conditionalFormatting sqref="O18:O19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{74129B22-9B86-2741-B857-4FF5ED5AD246}</x14:id>
        </ext>
      </extLst>
    </cfRule>
  </conditionalFormatting>
  <conditionalFormatting sqref="O21:O22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{35EA4659-182C-EB4D-99BA-412D1A2E8E54}</x14:id>
        </ext>
      </extLst>
    </cfRule>
  </conditionalFormatting>
  <conditionalFormatting sqref="Q12:Q13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{8EFE16FF-2663-E24D-A65B-E855635FB35A}</x14:id>
        </ext>
      </extLst>
    </cfRule>
  </conditionalFormatting>
  <conditionalFormatting sqref="Q15:Q16">
    <cfRule type="dataBar" priority="1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{C2058D30-762F-A741-B189-5A6780C5B756}</x14:id>
        </ext>
      </extLst>
    </cfRule>
  </conditionalFormatting>
  <conditionalFormatting sqref="Q18:Q19">
    <cfRule type="dataBar" priority="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{90E5F056-EDB4-7546-A6AC-AB17CE4291BB}</x14:id>
        </ext>
      </extLst>
    </cfRule>
  </conditionalFormatting>
  <conditionalFormatting sqref="Q21:Q22">
    <cfRule type="dataBar" priority="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{62715952-6D81-3A4B-B1A6-F29AB6973001}</x14:id>
        </ext>
      </extLst>
    </cfRule>
  </conditionalFormatting>
  <conditionalFormatting sqref="U12:U13">
    <cfRule type="dataBar" priority="1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{21BD4919-3625-674D-80B9-FD08322C3D39}</x14:id>
        </ext>
      </extLst>
    </cfRule>
  </conditionalFormatting>
  <conditionalFormatting sqref="U12:U13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{BD39E1F4-DE30-1F42-97C3-E9F9A20463C6}</x14:id>
        </ext>
      </extLst>
    </cfRule>
  </conditionalFormatting>
  <conditionalFormatting sqref="U15:U16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{7AA18948-8B13-054D-9805-4E98E3D6FF48}</x14:id>
        </ext>
      </extLst>
    </cfRule>
  </conditionalFormatting>
  <conditionalFormatting sqref="U15:U16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{EC1654E3-07A5-CB4C-BD87-62D5B71ABD50}</x14:id>
        </ext>
      </extLst>
    </cfRule>
  </conditionalFormatting>
  <conditionalFormatting sqref="U18:U19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{68EE73E3-2FAF-6D4C-A5CA-8EFD0C19975E}</x14:id>
        </ext>
      </extLst>
    </cfRule>
  </conditionalFormatting>
  <conditionalFormatting sqref="U18:U19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{92F08F7C-C9D9-1D4E-9920-77B986583DFC}</x14:id>
        </ext>
      </extLst>
    </cfRule>
  </conditionalFormatting>
  <conditionalFormatting sqref="U21:U22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{C0CB0374-E02D-864C-93EA-D1636A248689}</x14:id>
        </ext>
      </extLst>
    </cfRule>
  </conditionalFormatting>
  <conditionalFormatting sqref="U21:U22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{C48AAD72-6CB3-1A4B-A637-4EA55C215FC1}</x14:id>
        </ext>
      </extLst>
    </cfRule>
  </conditionalFormatting>
  <conditionalFormatting sqref="Y12:Y13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{23A3FBFE-B917-814D-B3D0-7771EAA185AB}</x14:id>
        </ext>
      </extLst>
    </cfRule>
  </conditionalFormatting>
  <conditionalFormatting sqref="Y12:Y13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{D6181B76-2AFA-3043-B00B-304754D34162}</x14:id>
        </ext>
      </extLst>
    </cfRule>
  </conditionalFormatting>
  <conditionalFormatting sqref="Y15:Y16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{DFBF3EB3-438D-FE44-A169-686F5A4C461D}</x14:id>
        </ext>
      </extLst>
    </cfRule>
  </conditionalFormatting>
  <conditionalFormatting sqref="Y15:Y16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{12EB47C2-04F3-9942-8DFB-4FA8CFE9A5E6}</x14:id>
        </ext>
      </extLst>
    </cfRule>
  </conditionalFormatting>
  <conditionalFormatting sqref="Y18:Y19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{D5BAE7C6-A100-F54C-A38A-7A42E6682017}</x14:id>
        </ext>
      </extLst>
    </cfRule>
  </conditionalFormatting>
  <conditionalFormatting sqref="Y18:Y19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{D65ED483-ECB8-864A-B4A2-0D39C83D757A}</x14:id>
        </ext>
      </extLst>
    </cfRule>
  </conditionalFormatting>
  <conditionalFormatting sqref="Y21:Y22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{E68C29DF-372A-8E4C-B4AA-C37FE6C88232}</x14:id>
        </ext>
      </extLst>
    </cfRule>
  </conditionalFormatting>
  <conditionalFormatting sqref="Y21:Y22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{FDE5B221-0A74-F04B-93D7-3CEF8734E9CC}</x14:id>
        </ext>
      </extLst>
    </cfRule>
  </conditionalFormatting>
  <conditionalFormatting sqref="AA12:AA13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{920855AA-9D6E-E942-B805-8937289F84BA}</x14:id>
        </ext>
      </extLst>
    </cfRule>
  </conditionalFormatting>
  <conditionalFormatting sqref="AA12:AA13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{702835E6-739B-0048-8FD4-A8740E38980E}</x14:id>
        </ext>
      </extLst>
    </cfRule>
  </conditionalFormatting>
  <conditionalFormatting sqref="AA15:AA16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{A613B317-0A55-0846-8EC8-683820C02752}</x14:id>
        </ext>
      </extLst>
    </cfRule>
  </conditionalFormatting>
  <conditionalFormatting sqref="AA15:AA16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{8AF41692-7C39-4342-B40B-88E1AAA6EA50}</x14:id>
        </ext>
      </extLst>
    </cfRule>
  </conditionalFormatting>
  <conditionalFormatting sqref="AA18:AA19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{2F31E025-CB44-0545-ADF5-F28CBB89781E}</x14:id>
        </ext>
      </extLst>
    </cfRule>
  </conditionalFormatting>
  <conditionalFormatting sqref="AA18:AA19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{EE692A79-EB5A-9149-A90E-7689F2DF2650}</x14:id>
        </ext>
      </extLst>
    </cfRule>
  </conditionalFormatting>
  <conditionalFormatting sqref="AA21:AA22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{C316D8A7-2980-024B-8A29-91147D5B44ED}</x14:id>
        </ext>
      </extLst>
    </cfRule>
  </conditionalFormatting>
  <conditionalFormatting sqref="AA21:AA22">
    <cfRule type="dataBar" priority="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{4713A7B6-7A73-C949-82FF-0F288B44214A}</x14:id>
        </ext>
      </extLst>
    </cfRule>
  </conditionalFormatting>
  <conditionalFormatting sqref="AC12:AC13"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{2BD8D434-3471-4D4C-8691-2CC0B316F5CF}</x14:id>
        </ext>
      </extLst>
    </cfRule>
  </conditionalFormatting>
  <conditionalFormatting sqref="AC12:AC13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{E32CB2FC-6FAA-4249-A6CE-1EDF20080591}</x14:id>
        </ext>
      </extLst>
    </cfRule>
  </conditionalFormatting>
  <conditionalFormatting sqref="AC15:AC16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{D3E998B7-4C06-6F4A-9545-8D7F12AC430A}</x14:id>
        </ext>
      </extLst>
    </cfRule>
  </conditionalFormatting>
  <conditionalFormatting sqref="AC15:AC16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{469E6650-C9F8-1B40-B58C-89816A6AE6A4}</x14:id>
        </ext>
      </extLst>
    </cfRule>
  </conditionalFormatting>
  <conditionalFormatting sqref="AC18:AC19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{9781E41A-B303-5943-914E-FF0DA20AA835}</x14:id>
        </ext>
      </extLst>
    </cfRule>
  </conditionalFormatting>
  <conditionalFormatting sqref="AC18:AC19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{F688D2E2-67AE-B949-B167-3F43A89C8BDB}</x14:id>
        </ext>
      </extLst>
    </cfRule>
  </conditionalFormatting>
  <conditionalFormatting sqref="AC21:AC22">
    <cfRule type="dataBar" priority="1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{CCF46598-F76D-1346-A567-E5BCCFCDF86C}</x14:id>
        </ext>
      </extLst>
    </cfRule>
  </conditionalFormatting>
  <conditionalFormatting sqref="AC21:AC22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{5160F1F3-62B5-3245-AECF-AD1B80D8FBB6}</x14:id>
        </ext>
      </extLst>
    </cfRule>
  </conditionalFormatting>
  <conditionalFormatting sqref="AE12:AE13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{9C2BB849-0E25-D24B-B85B-7F1AAD13A0A3}</x14:id>
        </ext>
      </extLst>
    </cfRule>
  </conditionalFormatting>
  <conditionalFormatting sqref="AE12:AE13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{1C618F5E-71E5-9F4F-A353-087B0ED0AF04}</x14:id>
        </ext>
      </extLst>
    </cfRule>
  </conditionalFormatting>
  <conditionalFormatting sqref="AE15:AE16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{24034A80-3214-AB43-86B9-47DC3FBCDF0C}</x14:id>
        </ext>
      </extLst>
    </cfRule>
  </conditionalFormatting>
  <conditionalFormatting sqref="AE15:AE16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{08EE9012-1DF9-1647-8C21-F1B0F3CDCE10}</x14:id>
        </ext>
      </extLst>
    </cfRule>
  </conditionalFormatting>
  <conditionalFormatting sqref="AE18:AE19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{14A3DCF9-3088-B94F-8D87-8FCBA4661242}</x14:id>
        </ext>
      </extLst>
    </cfRule>
  </conditionalFormatting>
  <conditionalFormatting sqref="AE18:AE19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{E8373796-5C30-2443-81AD-C07B649A506B}</x14:id>
        </ext>
      </extLst>
    </cfRule>
  </conditionalFormatting>
  <conditionalFormatting sqref="AE21:AE22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{EA97B0ED-3DD2-6845-B42C-8CB7FBAAD25A}</x14:id>
        </ext>
      </extLst>
    </cfRule>
  </conditionalFormatting>
  <conditionalFormatting sqref="AE21:AE22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{7791B313-032F-734E-B00E-C4E3A4FD2E79}</x14:id>
        </ext>
      </extLst>
    </cfRule>
  </conditionalFormatting>
  <conditionalFormatting sqref="AG12:AG13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{5C639375-70F3-DD48-B9AD-B828180FE9BE}</x14:id>
        </ext>
      </extLst>
    </cfRule>
  </conditionalFormatting>
  <conditionalFormatting sqref="AG12:AG13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{F0FCA579-B265-E344-8EBB-EC687EF102D4}</x14:id>
        </ext>
      </extLst>
    </cfRule>
  </conditionalFormatting>
  <conditionalFormatting sqref="AG15:AG16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{43F8D84E-CB15-B044-AA95-B7A567AB0FB2}</x14:id>
        </ext>
      </extLst>
    </cfRule>
  </conditionalFormatting>
  <conditionalFormatting sqref="AG15:AG16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{A7D4F8B8-21E7-DE49-820F-31F9CC4720C7}</x14:id>
        </ext>
      </extLst>
    </cfRule>
  </conditionalFormatting>
  <conditionalFormatting sqref="AG18:AG19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{3404A62B-3829-D942-B09C-8859B32FB89E}</x14:id>
        </ext>
      </extLst>
    </cfRule>
  </conditionalFormatting>
  <conditionalFormatting sqref="AG18:AG19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{158BFDEF-D9DD-5747-9D9E-2431424280F5}</x14:id>
        </ext>
      </extLst>
    </cfRule>
  </conditionalFormatting>
  <conditionalFormatting sqref="AG21:AG22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{8ED35181-F6FB-B746-9F29-4E256C42E9F6}</x14:id>
        </ext>
      </extLst>
    </cfRule>
  </conditionalFormatting>
  <conditionalFormatting sqref="AG21:AG22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{5F29AA06-BA5E-C94D-93EC-513304B065A8}</x14:id>
        </ext>
      </extLst>
    </cfRule>
  </conditionalFormatting>
  <conditionalFormatting sqref="AI12:AI13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{3B7E6877-FA40-D249-AA80-80EC1B7114EE}</x14:id>
        </ext>
      </extLst>
    </cfRule>
  </conditionalFormatting>
  <conditionalFormatting sqref="AI12:AI13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{066D8F52-8062-B94F-9D83-8F79ACF37A5D}</x14:id>
        </ext>
      </extLst>
    </cfRule>
  </conditionalFormatting>
  <conditionalFormatting sqref="AI15:AI16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{37A5B79D-60CB-154A-B47F-6EB1A7B5181E}</x14:id>
        </ext>
      </extLst>
    </cfRule>
  </conditionalFormatting>
  <conditionalFormatting sqref="AI15:AI16">
    <cfRule type="dataBar" priority="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{4623E297-CBC7-8B45-9590-A0ABB0BCB0F9}</x14:id>
        </ext>
      </extLst>
    </cfRule>
  </conditionalFormatting>
  <conditionalFormatting sqref="AI18:AI19">
    <cfRule type="dataBar" priority="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{F0E66C90-6374-954F-BAF6-1F6B083A79A5}</x14:id>
        </ext>
      </extLst>
    </cfRule>
  </conditionalFormatting>
  <conditionalFormatting sqref="AI18:AI19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{20ECA7BA-3214-6E43-A321-B6CFC1E60ACA}</x14:id>
        </ext>
      </extLst>
    </cfRule>
  </conditionalFormatting>
  <conditionalFormatting sqref="AI21:AI22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{5F101907-6278-364D-AE91-481FED6079EC}</x14:id>
        </ext>
      </extLst>
    </cfRule>
  </conditionalFormatting>
  <conditionalFormatting sqref="AI21:AI22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{6E0A3062-CE47-1F4F-8071-8BAB9BADEFCF}</x14:id>
        </ext>
      </extLst>
    </cfRule>
  </conditionalFormatting>
  <conditionalFormatting sqref="AK12:AK13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{AB67E3E1-E9CB-3040-B321-65D0CE9366A1}</x14:id>
        </ext>
      </extLst>
    </cfRule>
  </conditionalFormatting>
  <conditionalFormatting sqref="AK15:AK16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{A0886EB0-24ED-4C44-B1DF-E060CE6FB9F4}</x14:id>
        </ext>
      </extLst>
    </cfRule>
  </conditionalFormatting>
  <conditionalFormatting sqref="AK18:AK19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{4D505410-BE13-8541-BAFF-727F0789A988}</x14:id>
        </ext>
      </extLst>
    </cfRule>
  </conditionalFormatting>
  <conditionalFormatting sqref="AK21:AK22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{A3A124FD-FDF4-AD4D-B280-7202A5C0F911}</x14:id>
        </ext>
      </extLst>
    </cfRule>
  </conditionalFormatting>
  <conditionalFormatting sqref="I24:N25 P24:P25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{D5331609-D215-4738-9E7F-95B8CF3F4429}</x14:id>
        </ext>
      </extLst>
    </cfRule>
  </conditionalFormatting>
  <conditionalFormatting sqref="I24:J25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{8FCD9F6A-5C67-4221-B2AD-588796E34189}</x14:id>
        </ext>
      </extLst>
    </cfRule>
  </conditionalFormatting>
  <conditionalFormatting sqref="K24:L25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{03F681E8-B6A8-45F4-8321-C1244BB67073}</x14:id>
        </ext>
      </extLst>
    </cfRule>
  </conditionalFormatting>
  <conditionalFormatting sqref="T24:T25 V24:V25 X24:X25 Z24:Z25 AB24:AB25 AD24:AD25 AF24:AF25 AH24:AH25 AJ24:AK25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{1641D3C4-3758-4643-AEDB-6D39387BE01D}</x14:id>
        </ext>
      </extLst>
    </cfRule>
  </conditionalFormatting>
  <conditionalFormatting sqref="I24:I25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{55BA0B74-EBD6-43C5-A12C-A64C5985E4B9}</x14:id>
        </ext>
      </extLst>
    </cfRule>
  </conditionalFormatting>
  <conditionalFormatting sqref="I24:I25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{9E2FF5BC-8741-4B3A-BCFD-8B7865EF3FBA}</x14:id>
        </ext>
      </extLst>
    </cfRule>
  </conditionalFormatting>
  <conditionalFormatting sqref="AM24:AM25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{B6404532-EDE2-4BB9-B2E4-9295F445A59B}</x14:id>
        </ext>
      </extLst>
    </cfRule>
  </conditionalFormatting>
  <conditionalFormatting sqref="AM24:AM25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{A56D5163-8801-47C4-BD75-26FC7EEE0CCB}</x14:id>
        </ext>
      </extLst>
    </cfRule>
  </conditionalFormatting>
  <conditionalFormatting sqref="I24:I25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{8557FEEF-7A47-4C0B-9356-F79D17C8156B}</x14:id>
        </ext>
      </extLst>
    </cfRule>
  </conditionalFormatting>
  <conditionalFormatting sqref="K24:K25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{AA35A7C5-4C2F-4000-8EBD-1833AE151E3E}</x14:id>
        </ext>
      </extLst>
    </cfRule>
  </conditionalFormatting>
  <conditionalFormatting sqref="K24:K25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{96C95573-C8AE-497D-A24E-4AF067809292}</x14:id>
        </ext>
      </extLst>
    </cfRule>
  </conditionalFormatting>
  <conditionalFormatting sqref="M24:M25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{3CDDD736-719E-4987-AB1F-C4E478254467}</x14:id>
        </ext>
      </extLst>
    </cfRule>
  </conditionalFormatting>
  <conditionalFormatting sqref="U24:U25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{EA484BE0-8F92-41CE-98C1-F4D2539D78A6}</x14:id>
        </ext>
      </extLst>
    </cfRule>
  </conditionalFormatting>
  <conditionalFormatting sqref="U24:U25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{9FD0CF84-EFEA-4EF6-B8C3-995486382855}</x14:id>
        </ext>
      </extLst>
    </cfRule>
  </conditionalFormatting>
  <conditionalFormatting sqref="Y24:Y25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{B943156C-F3BD-4348-AD7E-498C90FA11CF}</x14:id>
        </ext>
      </extLst>
    </cfRule>
  </conditionalFormatting>
  <conditionalFormatting sqref="Y24:Y25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{459AC7B2-5AA5-4E7B-B116-BE52CEB72DB3}</x14:id>
        </ext>
      </extLst>
    </cfRule>
  </conditionalFormatting>
  <conditionalFormatting sqref="AA24:AA25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{F62F0BE2-25AC-4426-AABC-BE3677D456C4}</x14:id>
        </ext>
      </extLst>
    </cfRule>
  </conditionalFormatting>
  <conditionalFormatting sqref="AA24:AA25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{0DEA2442-7A34-4521-BFA7-6FFBB8DB1B7D}</x14:id>
        </ext>
      </extLst>
    </cfRule>
  </conditionalFormatting>
  <conditionalFormatting sqref="AC24:AC25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{F31E3B99-7B4F-40AC-9CB8-7762522B2B8A}</x14:id>
        </ext>
      </extLst>
    </cfRule>
  </conditionalFormatting>
  <conditionalFormatting sqref="AC24:AC25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{48CC9A1C-E612-4568-AB07-364846DA3D4F}</x14:id>
        </ext>
      </extLst>
    </cfRule>
  </conditionalFormatting>
  <conditionalFormatting sqref="AE24:AE25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{16001143-D6FA-4ADE-9429-FF9D79E5B694}</x14:id>
        </ext>
      </extLst>
    </cfRule>
  </conditionalFormatting>
  <conditionalFormatting sqref="AE24:AE25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{6AA4231F-481A-467C-BEE1-A97232A15D97}</x14:id>
        </ext>
      </extLst>
    </cfRule>
  </conditionalFormatting>
  <conditionalFormatting sqref="AG24:AG25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{C3D49A9B-ACDF-4441-A286-7D6D6185EA3C}</x14:id>
        </ext>
      </extLst>
    </cfRule>
  </conditionalFormatting>
  <conditionalFormatting sqref="AG24:AG25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{CDDDEF85-E314-454F-9AE6-B99178314E51}</x14:id>
        </ext>
      </extLst>
    </cfRule>
  </conditionalFormatting>
  <conditionalFormatting sqref="AI24:AI25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{634A0789-9B64-49E7-8CE2-2713E0F2E8B8}</x14:id>
        </ext>
      </extLst>
    </cfRule>
  </conditionalFormatting>
  <conditionalFormatting sqref="AI24:AI25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{8B913A6E-F9BD-4FC3-B575-55F75D5EFA33}</x14:id>
        </ext>
      </extLst>
    </cfRule>
  </conditionalFormatting>
  <conditionalFormatting sqref="AK24:AK25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{33F61176-7FBF-4E57-91D4-719664B99D18}</x14:id>
        </ext>
      </extLst>
    </cfRule>
  </conditionalFormatting>
  <conditionalFormatting sqref="O12:O13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{4334B253-8D27-4EAF-B6D7-293B512B1C4F}</x14:id>
        </ext>
      </extLst>
    </cfRule>
  </conditionalFormatting>
  <conditionalFormatting sqref="O15:O16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{706D6733-15B2-4E66-8FD1-1FF9CCBE8A8F}</x14:id>
        </ext>
      </extLst>
    </cfRule>
  </conditionalFormatting>
  <conditionalFormatting sqref="O18:O19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{A704BE46-9318-46A5-BF37-5C5931F0FBE5}</x14:id>
        </ext>
      </extLst>
    </cfRule>
  </conditionalFormatting>
  <conditionalFormatting sqref="O21:O22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{8F0292CF-24DB-4819-BD08-7486927E3EDC}</x14:id>
        </ext>
      </extLst>
    </cfRule>
  </conditionalFormatting>
  <conditionalFormatting sqref="O12:O13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{90C5FCCC-3140-475F-A841-969B85279A69}</x14:id>
        </ext>
      </extLst>
    </cfRule>
  </conditionalFormatting>
  <conditionalFormatting sqref="O15:O1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{E8861D07-57CB-45B0-A096-82D8D16121C6}</x14:id>
        </ext>
      </extLst>
    </cfRule>
  </conditionalFormatting>
  <conditionalFormatting sqref="O18:O19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{4A1F31B0-C9EF-47E7-AD8B-CB7E272AFA43}</x14:id>
        </ext>
      </extLst>
    </cfRule>
  </conditionalFormatting>
  <conditionalFormatting sqref="O21:O22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{ED8610E1-2731-46EB-85D1-8B9C626679A8}</x14:id>
        </ext>
      </extLst>
    </cfRule>
  </conditionalFormatting>
  <conditionalFormatting sqref="O24:O25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{630F1E00-7AAE-45B1-9195-6F640110E93B}</x14:id>
        </ext>
      </extLst>
    </cfRule>
  </conditionalFormatting>
  <conditionalFormatting sqref="O24:O25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{2DAEC583-F8C7-4DB0-9072-AADF263E7338}</x14:id>
        </ext>
      </extLst>
    </cfRule>
  </conditionalFormatting>
  <conditionalFormatting sqref="Q12:Q1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{B08011B7-A34A-4F8B-B98D-B0E3BF3914FE}</x14:id>
        </ext>
      </extLst>
    </cfRule>
  </conditionalFormatting>
  <conditionalFormatting sqref="Q15:Q16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{F1F2977B-0EC1-4642-ADBC-2E191DD14726}</x14:id>
        </ext>
      </extLst>
    </cfRule>
  </conditionalFormatting>
  <conditionalFormatting sqref="Q18:Q19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{6CCEADB0-E4A5-43F9-AF18-59C72B19968D}</x14:id>
        </ext>
      </extLst>
    </cfRule>
  </conditionalFormatting>
  <conditionalFormatting sqref="Q21:Q2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{83B9E9AA-69DA-4628-BF42-C418F9A16970}</x14:id>
        </ext>
      </extLst>
    </cfRule>
  </conditionalFormatting>
  <conditionalFormatting sqref="Q24:Q25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{3DF4387D-8945-428B-BD41-3651E1B10BF3}</x14:id>
        </ext>
      </extLst>
    </cfRule>
  </conditionalFormatting>
  <conditionalFormatting sqref="Q24:Q25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{36626F14-B15A-4B45-A948-DCB2336D3D25}</x14:id>
        </ext>
      </extLst>
    </cfRule>
  </conditionalFormatting>
  <conditionalFormatting sqref="W12:W1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{729242BB-E1B5-4405-8CAA-DCAF10D7D07E}</x14:id>
        </ext>
      </extLst>
    </cfRule>
  </conditionalFormatting>
  <conditionalFormatting sqref="W12:W13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{3F8FC69A-E7DC-43A0-8435-E3F9C5BF6049}</x14:id>
        </ext>
      </extLst>
    </cfRule>
  </conditionalFormatting>
  <conditionalFormatting sqref="W15:W16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{9E74D43C-089C-40AD-84BF-D6A55F937207}</x14:id>
        </ext>
      </extLst>
    </cfRule>
  </conditionalFormatting>
  <conditionalFormatting sqref="W15:W16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{13DBA6B8-70F5-4565-85E1-689BA54897EB}</x14:id>
        </ext>
      </extLst>
    </cfRule>
  </conditionalFormatting>
  <conditionalFormatting sqref="W18:W1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{721C254D-8137-49F3-AB96-898C1DA37280}</x14:id>
        </ext>
      </extLst>
    </cfRule>
  </conditionalFormatting>
  <conditionalFormatting sqref="W18:W19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{7B9DE82D-D7A7-44F4-A578-642041C4D9A3}</x14:id>
        </ext>
      </extLst>
    </cfRule>
  </conditionalFormatting>
  <conditionalFormatting sqref="W21:W2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{33007749-D743-4A5D-8F20-1CFD0E537DB2}</x14:id>
        </ext>
      </extLst>
    </cfRule>
  </conditionalFormatting>
  <conditionalFormatting sqref="W21:W2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{DE6CA102-D529-43AC-BA94-D157D4B761ED}</x14:id>
        </ext>
      </extLst>
    </cfRule>
  </conditionalFormatting>
  <conditionalFormatting sqref="W24:W2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{DB2EED95-BC1D-467E-A66A-29C3522FBABE}</x14:id>
        </ext>
      </extLst>
    </cfRule>
  </conditionalFormatting>
  <conditionalFormatting sqref="W24:W2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{D7CEC76A-E307-4603-AD70-7363F9AF94FB}</x14:id>
        </ext>
      </extLst>
    </cfRule>
  </conditionalFormatting>
  <conditionalFormatting sqref="S12:S1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{BE818CA1-1CD0-4AB1-9E02-86BF3CC6D53C}</x14:id>
        </ext>
      </extLst>
    </cfRule>
  </conditionalFormatting>
  <conditionalFormatting sqref="S12:S1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{8FF33470-E359-4C73-91D5-ADE83498825D}</x14:id>
        </ext>
      </extLst>
    </cfRule>
  </conditionalFormatting>
  <conditionalFormatting sqref="S15:S1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{90C2B338-4AE7-493E-A746-ECD456C304F3}</x14:id>
        </ext>
      </extLst>
    </cfRule>
  </conditionalFormatting>
  <conditionalFormatting sqref="S15:S1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{2F77421A-B21A-4747-99D1-AC21A94CA7B5}</x14:id>
        </ext>
      </extLst>
    </cfRule>
  </conditionalFormatting>
  <conditionalFormatting sqref="S18:S19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{059F4014-F329-4FA6-A458-F3E8EF02C099}</x14:id>
        </ext>
      </extLst>
    </cfRule>
  </conditionalFormatting>
  <conditionalFormatting sqref="S18:S19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{5A71973A-6758-4741-829A-0DB3D7B5B3AB}</x14:id>
        </ext>
      </extLst>
    </cfRule>
  </conditionalFormatting>
  <conditionalFormatting sqref="S21:S22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{1C91966F-1DE4-48ED-A5C3-FCE2792C55FD}</x14:id>
        </ext>
      </extLst>
    </cfRule>
  </conditionalFormatting>
  <conditionalFormatting sqref="S21:S2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{74A8AD0D-5D87-4277-AD10-D06F519C95DC}</x14:id>
        </ext>
      </extLst>
    </cfRule>
  </conditionalFormatting>
  <conditionalFormatting sqref="S24:S2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{AD41D7AF-5FE0-4E65-8D05-3ECDB181E68C}</x14:id>
        </ext>
      </extLst>
    </cfRule>
  </conditionalFormatting>
  <conditionalFormatting sqref="S24:S2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{9096EC6E-4B93-48DB-B723-4D1DBFFED97A}</x14:id>
        </ext>
      </extLst>
    </cfRule>
  </conditionalFormatting>
  <dataValidations count="1">
    <dataValidation showDropDown="1" showInputMessage="1" showErrorMessage="1" sqref="G24 G12 G15 G9 G18 G21" xr:uid="{00000000-0002-0000-00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11D83-AEE3-4A5C-BB65-F3C88DB7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I11:Q11 I17:Q17 I14:Q14 I20:Q20</xm:sqref>
        </x14:conditionalFormatting>
        <x14:conditionalFormatting xmlns:xm="http://schemas.microsoft.com/office/excel/2006/main">
          <x14:cfRule type="dataBar" id="{1DABA211-F9E3-4E77-8709-DF86FAD7C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I9:Q10</xm:sqref>
        </x14:conditionalFormatting>
        <x14:conditionalFormatting xmlns:xm="http://schemas.microsoft.com/office/excel/2006/main">
          <x14:cfRule type="dataBar" id="{A1D2A8DA-0DF5-44A4-8191-DD37E2516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I9:J23 K9:Q22</xm:sqref>
        </x14:conditionalFormatting>
        <x14:conditionalFormatting xmlns:xm="http://schemas.microsoft.com/office/excel/2006/main">
          <x14:cfRule type="dataBar" id="{5EC15DF9-54FB-4FED-A908-0D1A7E1FC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I9:J22</xm:sqref>
        </x14:conditionalFormatting>
        <x14:conditionalFormatting xmlns:xm="http://schemas.microsoft.com/office/excel/2006/main">
          <x14:cfRule type="dataBar" id="{24701D79-D03A-46AC-B88B-0DB1B44C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K9:L22</xm:sqref>
        </x14:conditionalFormatting>
        <x14:conditionalFormatting xmlns:xm="http://schemas.microsoft.com/office/excel/2006/main">
          <x14:cfRule type="dataBar" id="{1B1F86B3-8CA4-40B3-8BFA-3ACC9DF3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AM9:AM10</xm:sqref>
        </x14:conditionalFormatting>
        <x14:conditionalFormatting xmlns:xm="http://schemas.microsoft.com/office/excel/2006/main">
          <x14:cfRule type="dataBar" id="{830549AB-A344-4D30-85E2-CAA507113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AM9:AM10</xm:sqref>
        </x14:conditionalFormatting>
        <x14:conditionalFormatting xmlns:xm="http://schemas.microsoft.com/office/excel/2006/main">
          <x14:cfRule type="dataBar" id="{8C0DF1C2-74F3-41EA-B8E5-FE52EFD3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340D090A-487C-4855-A518-99C59B589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S9:S10</xm:sqref>
        </x14:conditionalFormatting>
        <x14:conditionalFormatting xmlns:xm="http://schemas.microsoft.com/office/excel/2006/main">
          <x14:cfRule type="dataBar" id="{CFA7B89D-CB39-4F6E-97D4-52CE5945A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S9:S10</xm:sqref>
        </x14:conditionalFormatting>
        <x14:conditionalFormatting xmlns:xm="http://schemas.microsoft.com/office/excel/2006/main">
          <x14:cfRule type="dataBar" id="{88BDE869-EAE9-7349-9005-0854C5602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00506573-2100-C543-91E2-0F7EF3C1D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2177A678-5E3B-2348-9525-00976D755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W9:W10</xm:sqref>
        </x14:conditionalFormatting>
        <x14:conditionalFormatting xmlns:xm="http://schemas.microsoft.com/office/excel/2006/main">
          <x14:cfRule type="dataBar" id="{C4E2B4E4-9304-5843-B7DA-8AC039C09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W9:W10</xm:sqref>
        </x14:conditionalFormatting>
        <x14:conditionalFormatting xmlns:xm="http://schemas.microsoft.com/office/excel/2006/main">
          <x14:cfRule type="dataBar" id="{36E7D69C-8B02-104C-868E-0A0F8DE89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8F90D793-8142-6640-B1FC-BF19F01B7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2EFF0C78-A958-9846-9D40-D186A868D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AA9:AA10</xm:sqref>
        </x14:conditionalFormatting>
        <x14:conditionalFormatting xmlns:xm="http://schemas.microsoft.com/office/excel/2006/main">
          <x14:cfRule type="dataBar" id="{BC937800-99DA-9941-A99B-5CD144BAB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AA9:AA10</xm:sqref>
        </x14:conditionalFormatting>
        <x14:conditionalFormatting xmlns:xm="http://schemas.microsoft.com/office/excel/2006/main">
          <x14:cfRule type="dataBar" id="{F5D8C4FC-6480-AA42-AF2D-B6BA55660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AC9:AC10</xm:sqref>
        </x14:conditionalFormatting>
        <x14:conditionalFormatting xmlns:xm="http://schemas.microsoft.com/office/excel/2006/main">
          <x14:cfRule type="dataBar" id="{115E9E0D-5652-F444-8A6F-8A4FA5E69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AC9:AC10</xm:sqref>
        </x14:conditionalFormatting>
        <x14:conditionalFormatting xmlns:xm="http://schemas.microsoft.com/office/excel/2006/main">
          <x14:cfRule type="dataBar" id="{25718E5F-89A5-B54A-A73E-F7887F30F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AE9:AE10</xm:sqref>
        </x14:conditionalFormatting>
        <x14:conditionalFormatting xmlns:xm="http://schemas.microsoft.com/office/excel/2006/main">
          <x14:cfRule type="dataBar" id="{315AC780-48DF-DE42-9B29-6379771F5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AE9:AE10</xm:sqref>
        </x14:conditionalFormatting>
        <x14:conditionalFormatting xmlns:xm="http://schemas.microsoft.com/office/excel/2006/main">
          <x14:cfRule type="dataBar" id="{487B9092-C2EA-BE4F-9F36-6CFD5F2E3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AG9:AG10</xm:sqref>
        </x14:conditionalFormatting>
        <x14:conditionalFormatting xmlns:xm="http://schemas.microsoft.com/office/excel/2006/main">
          <x14:cfRule type="dataBar" id="{50BC476B-894A-E745-BD03-E139B63E5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AG9:AG10</xm:sqref>
        </x14:conditionalFormatting>
        <x14:conditionalFormatting xmlns:xm="http://schemas.microsoft.com/office/excel/2006/main">
          <x14:cfRule type="dataBar" id="{E7ED55FE-D87F-4A92-9171-BBC9832CE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T11:AK11 T17:AK17 T14:AK14 T20:AK20</xm:sqref>
        </x14:conditionalFormatting>
        <x14:conditionalFormatting xmlns:xm="http://schemas.microsoft.com/office/excel/2006/main">
          <x14:cfRule type="dataBar" id="{4C0979C0-0D32-4630-B81B-C070B9401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T9:T10 V9:V10 X9:X10 Z9:Z10 AB9:AB10 AD9:AD10 AF9:AF10 AH9:AH10 AJ9:AK10</xm:sqref>
        </x14:conditionalFormatting>
        <x14:conditionalFormatting xmlns:xm="http://schemas.microsoft.com/office/excel/2006/main">
          <x14:cfRule type="dataBar" id="{CCD3F35F-F72A-4D27-B230-E069CCAD3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T9:T10 V9:V10 X9:X10 Z9:Z10 AB9:AB10 AD9:AD10 AF9:AF10 T11:AK11 AH9:AH10 AJ9:AK10 T14:AK14 T12:T13 V12:V13 X12:X13 Z12:Z13 AB12:AB13 AD12:AD13 AF12:AF13 AH12:AH13 T17:AK17 T15:T16 V15:V16 X15:X16 Z15:Z16 AB15:AB16 AD15:AD16 AF15:AF16 AH15:AH16 T20:AK20 T18:T19 V18:V19 X18:X19 Z18:Z19 AB18:AB19 AD18:AD19 AF18:AF19 AH18:AH19 T21:T22 V21:V22 X21:X22 Z21:Z22 AB21:AB22 AD21:AD22 AF21:AF22 AH21:AH22 AJ12:AK13 AJ15:AK16 AJ18:AK19 AJ21:AK22</xm:sqref>
        </x14:conditionalFormatting>
        <x14:conditionalFormatting xmlns:xm="http://schemas.microsoft.com/office/excel/2006/main">
          <x14:cfRule type="dataBar" id="{7073C5BF-07CD-8B43-8240-00C0E0ACA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AI9:AI10</xm:sqref>
        </x14:conditionalFormatting>
        <x14:conditionalFormatting xmlns:xm="http://schemas.microsoft.com/office/excel/2006/main">
          <x14:cfRule type="dataBar" id="{0FD48DE6-276F-9149-B045-4F329A451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AI9:AI10</xm:sqref>
        </x14:conditionalFormatting>
        <x14:conditionalFormatting xmlns:xm="http://schemas.microsoft.com/office/excel/2006/main">
          <x14:cfRule type="dataBar" id="{77019813-CD5D-3F49-A799-A83120732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DB7CC5FC-B3F8-F248-BCDB-895F1E8F6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584AE9D9-A72B-304B-8A59-5B2DE1F47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3FD7E935-2235-FC4D-B8A0-83794F4BB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3B0357D8-87A9-334C-B16B-2F4464C0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I18:I19</xm:sqref>
        </x14:conditionalFormatting>
        <x14:conditionalFormatting xmlns:xm="http://schemas.microsoft.com/office/excel/2006/main">
          <x14:cfRule type="dataBar" id="{F3B9C0DD-6FD2-AC40-A20A-4B86BD49A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I18:I19</xm:sqref>
        </x14:conditionalFormatting>
        <x14:conditionalFormatting xmlns:xm="http://schemas.microsoft.com/office/excel/2006/main">
          <x14:cfRule type="dataBar" id="{FDE868D1-7673-3D46-A141-3698C6F99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I21:I22</xm:sqref>
        </x14:conditionalFormatting>
        <x14:conditionalFormatting xmlns:xm="http://schemas.microsoft.com/office/excel/2006/main">
          <x14:cfRule type="dataBar" id="{C989B088-113C-BE4B-8BAE-4199C2B30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I21:I22</xm:sqref>
        </x14:conditionalFormatting>
        <x14:conditionalFormatting xmlns:xm="http://schemas.microsoft.com/office/excel/2006/main">
          <x14:cfRule type="dataBar" id="{96C7110A-27D4-AE44-9974-8775F84C2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AM12:AM13</xm:sqref>
        </x14:conditionalFormatting>
        <x14:conditionalFormatting xmlns:xm="http://schemas.microsoft.com/office/excel/2006/main">
          <x14:cfRule type="dataBar" id="{BE29B855-2D7A-F947-AD22-10C4A999E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AM12:AM13</xm:sqref>
        </x14:conditionalFormatting>
        <x14:conditionalFormatting xmlns:xm="http://schemas.microsoft.com/office/excel/2006/main">
          <x14:cfRule type="dataBar" id="{B1046333-070C-0642-8E53-4227AA0BA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AM15:AM16</xm:sqref>
        </x14:conditionalFormatting>
        <x14:conditionalFormatting xmlns:xm="http://schemas.microsoft.com/office/excel/2006/main">
          <x14:cfRule type="dataBar" id="{1A028840-E5E2-634E-97F7-D6D0267B7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AM15:AM16</xm:sqref>
        </x14:conditionalFormatting>
        <x14:conditionalFormatting xmlns:xm="http://schemas.microsoft.com/office/excel/2006/main">
          <x14:cfRule type="dataBar" id="{58451D27-9A23-ED47-9A41-B6A90ABE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AM18:AM19</xm:sqref>
        </x14:conditionalFormatting>
        <x14:conditionalFormatting xmlns:xm="http://schemas.microsoft.com/office/excel/2006/main">
          <x14:cfRule type="dataBar" id="{41555711-3757-BB45-AE7C-413F64AA4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AM18:AM19</xm:sqref>
        </x14:conditionalFormatting>
        <x14:conditionalFormatting xmlns:xm="http://schemas.microsoft.com/office/excel/2006/main">
          <x14:cfRule type="dataBar" id="{0E479473-67C7-A443-B39A-6E71B9DAE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A7D879B5-C09A-3B4C-A648-018AF2CF5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6E90A9CB-060E-554F-9761-3C911F373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118CAEE7-5890-E14B-939B-DA0E28887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6C679D22-BD30-4744-AF4F-E51E82125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I18:I19</xm:sqref>
        </x14:conditionalFormatting>
        <x14:conditionalFormatting xmlns:xm="http://schemas.microsoft.com/office/excel/2006/main">
          <x14:cfRule type="dataBar" id="{8E1D3C8F-FD20-EB4D-A563-222258035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I21:I22</xm:sqref>
        </x14:conditionalFormatting>
        <x14:conditionalFormatting xmlns:xm="http://schemas.microsoft.com/office/excel/2006/main">
          <x14:cfRule type="dataBar" id="{B9415FC5-E8CF-9141-AA8C-65C4DD5CD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8D0F21CC-5375-3549-B039-EE0ABF2CE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8A32701C-FFB1-A548-9DAC-B9C4B035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K15:K16</xm:sqref>
        </x14:conditionalFormatting>
        <x14:conditionalFormatting xmlns:xm="http://schemas.microsoft.com/office/excel/2006/main">
          <x14:cfRule type="dataBar" id="{66622D81-0630-7949-B11D-0F9F203F2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K15:K16</xm:sqref>
        </x14:conditionalFormatting>
        <x14:conditionalFormatting xmlns:xm="http://schemas.microsoft.com/office/excel/2006/main">
          <x14:cfRule type="dataBar" id="{3FD09CBB-1099-3F41-BF3D-4A32F753B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  <x14:conditionalFormatting xmlns:xm="http://schemas.microsoft.com/office/excel/2006/main">
          <x14:cfRule type="dataBar" id="{3122B0A2-F4BA-594F-AECD-295284045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  <x14:conditionalFormatting xmlns:xm="http://schemas.microsoft.com/office/excel/2006/main">
          <x14:cfRule type="dataBar" id="{4B777590-5675-284C-8E2F-8545FBA1E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K21:K22</xm:sqref>
        </x14:conditionalFormatting>
        <x14:conditionalFormatting xmlns:xm="http://schemas.microsoft.com/office/excel/2006/main">
          <x14:cfRule type="dataBar" id="{72811D18-A5B0-0F49-9B78-6E2A4223B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K21:K22</xm:sqref>
        </x14:conditionalFormatting>
        <x14:conditionalFormatting xmlns:xm="http://schemas.microsoft.com/office/excel/2006/main">
          <x14:cfRule type="dataBar" id="{DA43B6FA-D6F2-DB41-8895-DED8C1478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M12:M13</xm:sqref>
        </x14:conditionalFormatting>
        <x14:conditionalFormatting xmlns:xm="http://schemas.microsoft.com/office/excel/2006/main">
          <x14:cfRule type="dataBar" id="{3CD9E076-BF99-C846-B18D-F76F01E5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M15:M16</xm:sqref>
        </x14:conditionalFormatting>
        <x14:conditionalFormatting xmlns:xm="http://schemas.microsoft.com/office/excel/2006/main">
          <x14:cfRule type="dataBar" id="{EE8E28D2-9624-524C-BF6D-48BA92F9E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M18:M19</xm:sqref>
        </x14:conditionalFormatting>
        <x14:conditionalFormatting xmlns:xm="http://schemas.microsoft.com/office/excel/2006/main">
          <x14:cfRule type="dataBar" id="{3142DC77-CC96-5D48-8308-38F2984AE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M21:M22</xm:sqref>
        </x14:conditionalFormatting>
        <x14:conditionalFormatting xmlns:xm="http://schemas.microsoft.com/office/excel/2006/main">
          <x14:cfRule type="dataBar" id="{23A9EEC7-6D19-3D41-BB5E-B98600B62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B0D1CC1A-393D-B54B-916D-7C393A2C8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74129B22-9B86-2741-B857-4FF5ED5AD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35EA4659-182C-EB4D-99BA-412D1A2E8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8EFE16FF-2663-E24D-A65B-E855635FB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Q12:Q13</xm:sqref>
        </x14:conditionalFormatting>
        <x14:conditionalFormatting xmlns:xm="http://schemas.microsoft.com/office/excel/2006/main">
          <x14:cfRule type="dataBar" id="{C2058D30-762F-A741-B189-5A6780C5B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Q15:Q16</xm:sqref>
        </x14:conditionalFormatting>
        <x14:conditionalFormatting xmlns:xm="http://schemas.microsoft.com/office/excel/2006/main">
          <x14:cfRule type="dataBar" id="{90E5F056-EDB4-7546-A6AC-AB17CE429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Q18:Q19</xm:sqref>
        </x14:conditionalFormatting>
        <x14:conditionalFormatting xmlns:xm="http://schemas.microsoft.com/office/excel/2006/main">
          <x14:cfRule type="dataBar" id="{62715952-6D81-3A4B-B1A6-F29AB6973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Q21:Q22</xm:sqref>
        </x14:conditionalFormatting>
        <x14:conditionalFormatting xmlns:xm="http://schemas.microsoft.com/office/excel/2006/main">
          <x14:cfRule type="dataBar" id="{21BD4919-3625-674D-80B9-FD08322C3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U12:U13</xm:sqref>
        </x14:conditionalFormatting>
        <x14:conditionalFormatting xmlns:xm="http://schemas.microsoft.com/office/excel/2006/main">
          <x14:cfRule type="dataBar" id="{BD39E1F4-DE30-1F42-97C3-E9F9A2046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U12:U13</xm:sqref>
        </x14:conditionalFormatting>
        <x14:conditionalFormatting xmlns:xm="http://schemas.microsoft.com/office/excel/2006/main">
          <x14:cfRule type="dataBar" id="{7AA18948-8B13-054D-9805-4E98E3D6F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U15:U16</xm:sqref>
        </x14:conditionalFormatting>
        <x14:conditionalFormatting xmlns:xm="http://schemas.microsoft.com/office/excel/2006/main">
          <x14:cfRule type="dataBar" id="{EC1654E3-07A5-CB4C-BD87-62D5B71AB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U15:U16</xm:sqref>
        </x14:conditionalFormatting>
        <x14:conditionalFormatting xmlns:xm="http://schemas.microsoft.com/office/excel/2006/main">
          <x14:cfRule type="dataBar" id="{68EE73E3-2FAF-6D4C-A5CA-8EFD0C199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U18:U19</xm:sqref>
        </x14:conditionalFormatting>
        <x14:conditionalFormatting xmlns:xm="http://schemas.microsoft.com/office/excel/2006/main">
          <x14:cfRule type="dataBar" id="{92F08F7C-C9D9-1D4E-9920-77B986583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U18:U19</xm:sqref>
        </x14:conditionalFormatting>
        <x14:conditionalFormatting xmlns:xm="http://schemas.microsoft.com/office/excel/2006/main">
          <x14:cfRule type="dataBar" id="{C0CB0374-E02D-864C-93EA-D1636A248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U21:U22</xm:sqref>
        </x14:conditionalFormatting>
        <x14:conditionalFormatting xmlns:xm="http://schemas.microsoft.com/office/excel/2006/main">
          <x14:cfRule type="dataBar" id="{C48AAD72-6CB3-1A4B-A637-4EA55C215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U21:U22</xm:sqref>
        </x14:conditionalFormatting>
        <x14:conditionalFormatting xmlns:xm="http://schemas.microsoft.com/office/excel/2006/main">
          <x14:cfRule type="dataBar" id="{23A3FBFE-B917-814D-B3D0-7771EAA18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Y12:Y13</xm:sqref>
        </x14:conditionalFormatting>
        <x14:conditionalFormatting xmlns:xm="http://schemas.microsoft.com/office/excel/2006/main">
          <x14:cfRule type="dataBar" id="{D6181B76-2AFA-3043-B00B-304754D34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Y12:Y13</xm:sqref>
        </x14:conditionalFormatting>
        <x14:conditionalFormatting xmlns:xm="http://schemas.microsoft.com/office/excel/2006/main">
          <x14:cfRule type="dataBar" id="{DFBF3EB3-438D-FE44-A169-686F5A4C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Y15:Y16</xm:sqref>
        </x14:conditionalFormatting>
        <x14:conditionalFormatting xmlns:xm="http://schemas.microsoft.com/office/excel/2006/main">
          <x14:cfRule type="dataBar" id="{12EB47C2-04F3-9942-8DFB-4FA8CFE9A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Y15:Y16</xm:sqref>
        </x14:conditionalFormatting>
        <x14:conditionalFormatting xmlns:xm="http://schemas.microsoft.com/office/excel/2006/main">
          <x14:cfRule type="dataBar" id="{D5BAE7C6-A100-F54C-A38A-7A42E668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Y18:Y19</xm:sqref>
        </x14:conditionalFormatting>
        <x14:conditionalFormatting xmlns:xm="http://schemas.microsoft.com/office/excel/2006/main">
          <x14:cfRule type="dataBar" id="{D65ED483-ECB8-864A-B4A2-0D39C83D7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Y18:Y19</xm:sqref>
        </x14:conditionalFormatting>
        <x14:conditionalFormatting xmlns:xm="http://schemas.microsoft.com/office/excel/2006/main">
          <x14:cfRule type="dataBar" id="{E68C29DF-372A-8E4C-B4AA-C37FE6C88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Y21:Y22</xm:sqref>
        </x14:conditionalFormatting>
        <x14:conditionalFormatting xmlns:xm="http://schemas.microsoft.com/office/excel/2006/main">
          <x14:cfRule type="dataBar" id="{FDE5B221-0A74-F04B-93D7-3CEF8734E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Y21:Y22</xm:sqref>
        </x14:conditionalFormatting>
        <x14:conditionalFormatting xmlns:xm="http://schemas.microsoft.com/office/excel/2006/main">
          <x14:cfRule type="dataBar" id="{920855AA-9D6E-E942-B805-8937289F8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AA12:AA13</xm:sqref>
        </x14:conditionalFormatting>
        <x14:conditionalFormatting xmlns:xm="http://schemas.microsoft.com/office/excel/2006/main">
          <x14:cfRule type="dataBar" id="{702835E6-739B-0048-8FD4-A8740E389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AA12:AA13</xm:sqref>
        </x14:conditionalFormatting>
        <x14:conditionalFormatting xmlns:xm="http://schemas.microsoft.com/office/excel/2006/main">
          <x14:cfRule type="dataBar" id="{A613B317-0A55-0846-8EC8-683820C02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AA15:AA16</xm:sqref>
        </x14:conditionalFormatting>
        <x14:conditionalFormatting xmlns:xm="http://schemas.microsoft.com/office/excel/2006/main">
          <x14:cfRule type="dataBar" id="{8AF41692-7C39-4342-B40B-88E1AAA6E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AA15:AA16</xm:sqref>
        </x14:conditionalFormatting>
        <x14:conditionalFormatting xmlns:xm="http://schemas.microsoft.com/office/excel/2006/main">
          <x14:cfRule type="dataBar" id="{2F31E025-CB44-0545-ADF5-F28CBB897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AA18:AA19</xm:sqref>
        </x14:conditionalFormatting>
        <x14:conditionalFormatting xmlns:xm="http://schemas.microsoft.com/office/excel/2006/main">
          <x14:cfRule type="dataBar" id="{EE692A79-EB5A-9149-A90E-7689F2DF2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AA18:AA19</xm:sqref>
        </x14:conditionalFormatting>
        <x14:conditionalFormatting xmlns:xm="http://schemas.microsoft.com/office/excel/2006/main">
          <x14:cfRule type="dataBar" id="{C316D8A7-2980-024B-8A29-91147D5B4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AA21:AA22</xm:sqref>
        </x14:conditionalFormatting>
        <x14:conditionalFormatting xmlns:xm="http://schemas.microsoft.com/office/excel/2006/main">
          <x14:cfRule type="dataBar" id="{4713A7B6-7A73-C949-82FF-0F288B442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AA21:AA22</xm:sqref>
        </x14:conditionalFormatting>
        <x14:conditionalFormatting xmlns:xm="http://schemas.microsoft.com/office/excel/2006/main">
          <x14:cfRule type="dataBar" id="{2BD8D434-3471-4D4C-8691-2CC0B316F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AC12:AC13</xm:sqref>
        </x14:conditionalFormatting>
        <x14:conditionalFormatting xmlns:xm="http://schemas.microsoft.com/office/excel/2006/main">
          <x14:cfRule type="dataBar" id="{E32CB2FC-6FAA-4249-A6CE-1EDF20080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AC12:AC13</xm:sqref>
        </x14:conditionalFormatting>
        <x14:conditionalFormatting xmlns:xm="http://schemas.microsoft.com/office/excel/2006/main">
          <x14:cfRule type="dataBar" id="{D3E998B7-4C06-6F4A-9545-8D7F12AC4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AC15:AC16</xm:sqref>
        </x14:conditionalFormatting>
        <x14:conditionalFormatting xmlns:xm="http://schemas.microsoft.com/office/excel/2006/main">
          <x14:cfRule type="dataBar" id="{469E6650-C9F8-1B40-B58C-89816A6AE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AC15:AC16</xm:sqref>
        </x14:conditionalFormatting>
        <x14:conditionalFormatting xmlns:xm="http://schemas.microsoft.com/office/excel/2006/main">
          <x14:cfRule type="dataBar" id="{9781E41A-B303-5943-914E-FF0DA20A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AC18:AC19</xm:sqref>
        </x14:conditionalFormatting>
        <x14:conditionalFormatting xmlns:xm="http://schemas.microsoft.com/office/excel/2006/main">
          <x14:cfRule type="dataBar" id="{F688D2E2-67AE-B949-B167-3F43A89C8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AC18:AC19</xm:sqref>
        </x14:conditionalFormatting>
        <x14:conditionalFormatting xmlns:xm="http://schemas.microsoft.com/office/excel/2006/main">
          <x14:cfRule type="dataBar" id="{CCF46598-F76D-1346-A567-E5BCCFCDF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5160F1F3-62B5-3245-AECF-AD1B80D8F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9C2BB849-0E25-D24B-B85B-7F1AAD13A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AE12:AE13</xm:sqref>
        </x14:conditionalFormatting>
        <x14:conditionalFormatting xmlns:xm="http://schemas.microsoft.com/office/excel/2006/main">
          <x14:cfRule type="dataBar" id="{1C618F5E-71E5-9F4F-A353-087B0ED0A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AE12:AE13</xm:sqref>
        </x14:conditionalFormatting>
        <x14:conditionalFormatting xmlns:xm="http://schemas.microsoft.com/office/excel/2006/main">
          <x14:cfRule type="dataBar" id="{24034A80-3214-AB43-86B9-47DC3FBCD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AE15:AE16</xm:sqref>
        </x14:conditionalFormatting>
        <x14:conditionalFormatting xmlns:xm="http://schemas.microsoft.com/office/excel/2006/main">
          <x14:cfRule type="dataBar" id="{08EE9012-1DF9-1647-8C21-F1B0F3CDC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AE15:AE16</xm:sqref>
        </x14:conditionalFormatting>
        <x14:conditionalFormatting xmlns:xm="http://schemas.microsoft.com/office/excel/2006/main">
          <x14:cfRule type="dataBar" id="{14A3DCF9-3088-B94F-8D87-8FCBA4661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AE18:AE19</xm:sqref>
        </x14:conditionalFormatting>
        <x14:conditionalFormatting xmlns:xm="http://schemas.microsoft.com/office/excel/2006/main">
          <x14:cfRule type="dataBar" id="{E8373796-5C30-2443-81AD-C07B649A5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AE18:AE19</xm:sqref>
        </x14:conditionalFormatting>
        <x14:conditionalFormatting xmlns:xm="http://schemas.microsoft.com/office/excel/2006/main">
          <x14:cfRule type="dataBar" id="{EA97B0ED-3DD2-6845-B42C-8CB7FBAAD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7791B313-032F-734E-B00E-C4E3A4FD2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5C639375-70F3-DD48-B9AD-B828180FE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AG12:AG13</xm:sqref>
        </x14:conditionalFormatting>
        <x14:conditionalFormatting xmlns:xm="http://schemas.microsoft.com/office/excel/2006/main">
          <x14:cfRule type="dataBar" id="{F0FCA579-B265-E344-8EBB-EC687EF10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AG12:AG13</xm:sqref>
        </x14:conditionalFormatting>
        <x14:conditionalFormatting xmlns:xm="http://schemas.microsoft.com/office/excel/2006/main">
          <x14:cfRule type="dataBar" id="{43F8D84E-CB15-B044-AA95-B7A567AB0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AG15:AG16</xm:sqref>
        </x14:conditionalFormatting>
        <x14:conditionalFormatting xmlns:xm="http://schemas.microsoft.com/office/excel/2006/main">
          <x14:cfRule type="dataBar" id="{A7D4F8B8-21E7-DE49-820F-31F9CC472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AG15:AG16</xm:sqref>
        </x14:conditionalFormatting>
        <x14:conditionalFormatting xmlns:xm="http://schemas.microsoft.com/office/excel/2006/main">
          <x14:cfRule type="dataBar" id="{3404A62B-3829-D942-B09C-8859B32FB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AG18:AG19</xm:sqref>
        </x14:conditionalFormatting>
        <x14:conditionalFormatting xmlns:xm="http://schemas.microsoft.com/office/excel/2006/main">
          <x14:cfRule type="dataBar" id="{158BFDEF-D9DD-5747-9D9E-243142428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AG18:AG19</xm:sqref>
        </x14:conditionalFormatting>
        <x14:conditionalFormatting xmlns:xm="http://schemas.microsoft.com/office/excel/2006/main">
          <x14:cfRule type="dataBar" id="{8ED35181-F6FB-B746-9F29-4E256C42E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5F29AA06-BA5E-C94D-93EC-513304B06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3B7E6877-FA40-D249-AA80-80EC1B711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AI12:AI13</xm:sqref>
        </x14:conditionalFormatting>
        <x14:conditionalFormatting xmlns:xm="http://schemas.microsoft.com/office/excel/2006/main">
          <x14:cfRule type="dataBar" id="{066D8F52-8062-B94F-9D83-8F79ACF37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AI12:AI13</xm:sqref>
        </x14:conditionalFormatting>
        <x14:conditionalFormatting xmlns:xm="http://schemas.microsoft.com/office/excel/2006/main">
          <x14:cfRule type="dataBar" id="{37A5B79D-60CB-154A-B47F-6EB1A7B51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AI15:AI16</xm:sqref>
        </x14:conditionalFormatting>
        <x14:conditionalFormatting xmlns:xm="http://schemas.microsoft.com/office/excel/2006/main">
          <x14:cfRule type="dataBar" id="{4623E297-CBC7-8B45-9590-A0ABB0BCB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AI15:AI16</xm:sqref>
        </x14:conditionalFormatting>
        <x14:conditionalFormatting xmlns:xm="http://schemas.microsoft.com/office/excel/2006/main">
          <x14:cfRule type="dataBar" id="{F0E66C90-6374-954F-BAF6-1F6B083A7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AI18:AI19</xm:sqref>
        </x14:conditionalFormatting>
        <x14:conditionalFormatting xmlns:xm="http://schemas.microsoft.com/office/excel/2006/main">
          <x14:cfRule type="dataBar" id="{20ECA7BA-3214-6E43-A321-B6CFC1E60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AI18:AI19</xm:sqref>
        </x14:conditionalFormatting>
        <x14:conditionalFormatting xmlns:xm="http://schemas.microsoft.com/office/excel/2006/main">
          <x14:cfRule type="dataBar" id="{5F101907-6278-364D-AE91-481FED607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6E0A3062-CE47-1F4F-8071-8BAB9BADE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AB67E3E1-E9CB-3040-B321-65D0CE936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AK12:AK13</xm:sqref>
        </x14:conditionalFormatting>
        <x14:conditionalFormatting xmlns:xm="http://schemas.microsoft.com/office/excel/2006/main">
          <x14:cfRule type="dataBar" id="{A0886EB0-24ED-4C44-B1DF-E060CE6FB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AK15:AK16</xm:sqref>
        </x14:conditionalFormatting>
        <x14:conditionalFormatting xmlns:xm="http://schemas.microsoft.com/office/excel/2006/main">
          <x14:cfRule type="dataBar" id="{4D505410-BE13-8541-BAFF-727F0789A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AK18:AK19</xm:sqref>
        </x14:conditionalFormatting>
        <x14:conditionalFormatting xmlns:xm="http://schemas.microsoft.com/office/excel/2006/main">
          <x14:cfRule type="dataBar" id="{A3A124FD-FDF4-AD4D-B280-7202A5C0F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D5331609-D215-4738-9E7F-95B8CF3F4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I24:N25 P24:P25</xm:sqref>
        </x14:conditionalFormatting>
        <x14:conditionalFormatting xmlns:xm="http://schemas.microsoft.com/office/excel/2006/main">
          <x14:cfRule type="dataBar" id="{8FCD9F6A-5C67-4221-B2AD-588796E3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I24:J25</xm:sqref>
        </x14:conditionalFormatting>
        <x14:conditionalFormatting xmlns:xm="http://schemas.microsoft.com/office/excel/2006/main">
          <x14:cfRule type="dataBar" id="{03F681E8-B6A8-45F4-8321-C1244BB67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K24:L25</xm:sqref>
        </x14:conditionalFormatting>
        <x14:conditionalFormatting xmlns:xm="http://schemas.microsoft.com/office/excel/2006/main">
          <x14:cfRule type="dataBar" id="{1641D3C4-3758-4643-AEDB-6D39387BE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T24:T25 V24:V25 X24:X25 Z24:Z25 AB24:AB25 AD24:AD25 AF24:AF25 AH24:AH25 AJ24:AK25</xm:sqref>
        </x14:conditionalFormatting>
        <x14:conditionalFormatting xmlns:xm="http://schemas.microsoft.com/office/excel/2006/main">
          <x14:cfRule type="dataBar" id="{55BA0B74-EBD6-43C5-A12C-A64C5985E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I24:I25</xm:sqref>
        </x14:conditionalFormatting>
        <x14:conditionalFormatting xmlns:xm="http://schemas.microsoft.com/office/excel/2006/main">
          <x14:cfRule type="dataBar" id="{9E2FF5BC-8741-4B3A-BCFD-8B7865EF3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I24:I25</xm:sqref>
        </x14:conditionalFormatting>
        <x14:conditionalFormatting xmlns:xm="http://schemas.microsoft.com/office/excel/2006/main">
          <x14:cfRule type="dataBar" id="{B6404532-EDE2-4BB9-B2E4-9295F445A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AM24:AM25</xm:sqref>
        </x14:conditionalFormatting>
        <x14:conditionalFormatting xmlns:xm="http://schemas.microsoft.com/office/excel/2006/main">
          <x14:cfRule type="dataBar" id="{A56D5163-8801-47C4-BD75-26FC7EEE0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AM24:AM25</xm:sqref>
        </x14:conditionalFormatting>
        <x14:conditionalFormatting xmlns:xm="http://schemas.microsoft.com/office/excel/2006/main">
          <x14:cfRule type="dataBar" id="{8557FEEF-7A47-4C0B-9356-F79D17C81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I24:I25</xm:sqref>
        </x14:conditionalFormatting>
        <x14:conditionalFormatting xmlns:xm="http://schemas.microsoft.com/office/excel/2006/main">
          <x14:cfRule type="dataBar" id="{AA35A7C5-4C2F-4000-8EBD-1833AE151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K24:K25</xm:sqref>
        </x14:conditionalFormatting>
        <x14:conditionalFormatting xmlns:xm="http://schemas.microsoft.com/office/excel/2006/main">
          <x14:cfRule type="dataBar" id="{96C95573-C8AE-497D-A24E-4AF067809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K24:K25</xm:sqref>
        </x14:conditionalFormatting>
        <x14:conditionalFormatting xmlns:xm="http://schemas.microsoft.com/office/excel/2006/main">
          <x14:cfRule type="dataBar" id="{3CDDD736-719E-4987-AB1F-C4E478254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M24:M25</xm:sqref>
        </x14:conditionalFormatting>
        <x14:conditionalFormatting xmlns:xm="http://schemas.microsoft.com/office/excel/2006/main">
          <x14:cfRule type="dataBar" id="{EA484BE0-8F92-41CE-98C1-F4D2539D7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U24:U25</xm:sqref>
        </x14:conditionalFormatting>
        <x14:conditionalFormatting xmlns:xm="http://schemas.microsoft.com/office/excel/2006/main">
          <x14:cfRule type="dataBar" id="{9FD0CF84-EFEA-4EF6-B8C3-995486382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U24:U25</xm:sqref>
        </x14:conditionalFormatting>
        <x14:conditionalFormatting xmlns:xm="http://schemas.microsoft.com/office/excel/2006/main">
          <x14:cfRule type="dataBar" id="{B943156C-F3BD-4348-AD7E-498C90FA1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Y24:Y25</xm:sqref>
        </x14:conditionalFormatting>
        <x14:conditionalFormatting xmlns:xm="http://schemas.microsoft.com/office/excel/2006/main">
          <x14:cfRule type="dataBar" id="{459AC7B2-5AA5-4E7B-B116-BE52CEB72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Y24:Y25</xm:sqref>
        </x14:conditionalFormatting>
        <x14:conditionalFormatting xmlns:xm="http://schemas.microsoft.com/office/excel/2006/main">
          <x14:cfRule type="dataBar" id="{F62F0BE2-25AC-4426-AABC-BE3677D45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AA24:AA25</xm:sqref>
        </x14:conditionalFormatting>
        <x14:conditionalFormatting xmlns:xm="http://schemas.microsoft.com/office/excel/2006/main">
          <x14:cfRule type="dataBar" id="{0DEA2442-7A34-4521-BFA7-6FFBB8DB1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AA24:AA25</xm:sqref>
        </x14:conditionalFormatting>
        <x14:conditionalFormatting xmlns:xm="http://schemas.microsoft.com/office/excel/2006/main">
          <x14:cfRule type="dataBar" id="{F31E3B99-7B4F-40AC-9CB8-7762522B2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AC24:AC25</xm:sqref>
        </x14:conditionalFormatting>
        <x14:conditionalFormatting xmlns:xm="http://schemas.microsoft.com/office/excel/2006/main">
          <x14:cfRule type="dataBar" id="{48CC9A1C-E612-4568-AB07-364846DA3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AC24:AC25</xm:sqref>
        </x14:conditionalFormatting>
        <x14:conditionalFormatting xmlns:xm="http://schemas.microsoft.com/office/excel/2006/main">
          <x14:cfRule type="dataBar" id="{16001143-D6FA-4ADE-9429-FF9D79E5B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AE24:AE25</xm:sqref>
        </x14:conditionalFormatting>
        <x14:conditionalFormatting xmlns:xm="http://schemas.microsoft.com/office/excel/2006/main">
          <x14:cfRule type="dataBar" id="{6AA4231F-481A-467C-BEE1-A97232A15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AE24:AE25</xm:sqref>
        </x14:conditionalFormatting>
        <x14:conditionalFormatting xmlns:xm="http://schemas.microsoft.com/office/excel/2006/main">
          <x14:cfRule type="dataBar" id="{C3D49A9B-ACDF-4441-A286-7D6D6185E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AG24:AG25</xm:sqref>
        </x14:conditionalFormatting>
        <x14:conditionalFormatting xmlns:xm="http://schemas.microsoft.com/office/excel/2006/main">
          <x14:cfRule type="dataBar" id="{CDDDEF85-E314-454F-9AE6-B99178314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AG24:AG25</xm:sqref>
        </x14:conditionalFormatting>
        <x14:conditionalFormatting xmlns:xm="http://schemas.microsoft.com/office/excel/2006/main">
          <x14:cfRule type="dataBar" id="{634A0789-9B64-49E7-8CE2-2713E0F2E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AI24:AI25</xm:sqref>
        </x14:conditionalFormatting>
        <x14:conditionalFormatting xmlns:xm="http://schemas.microsoft.com/office/excel/2006/main">
          <x14:cfRule type="dataBar" id="{8B913A6E-F9BD-4FC3-B575-55F75D5EF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AI24:AI25</xm:sqref>
        </x14:conditionalFormatting>
        <x14:conditionalFormatting xmlns:xm="http://schemas.microsoft.com/office/excel/2006/main">
          <x14:cfRule type="dataBar" id="{33F61176-7FBF-4E57-91D4-719664B99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AK24:AK25</xm:sqref>
        </x14:conditionalFormatting>
        <x14:conditionalFormatting xmlns:xm="http://schemas.microsoft.com/office/excel/2006/main">
          <x14:cfRule type="dataBar" id="{4334B253-8D27-4EAF-B6D7-293B512B1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706D6733-15B2-4E66-8FD1-1FF9CCBE8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A704BE46-9318-46A5-BF37-5C5931F0F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8F0292CF-24DB-4819-BD08-7486927E3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90C5FCCC-3140-475F-A841-969B85279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E8861D07-57CB-45B0-A096-82D8D1612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4A1F31B0-C9EF-47E7-AD8B-CB7E272AF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ED8610E1-2731-46EB-85D1-8B9C62667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630F1E00-7AAE-45B1-9195-6F640110E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O24:O25</xm:sqref>
        </x14:conditionalFormatting>
        <x14:conditionalFormatting xmlns:xm="http://schemas.microsoft.com/office/excel/2006/main">
          <x14:cfRule type="dataBar" id="{2DAEC583-F8C7-4DB0-9072-AADF263E7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O24:O25</xm:sqref>
        </x14:conditionalFormatting>
        <x14:conditionalFormatting xmlns:xm="http://schemas.microsoft.com/office/excel/2006/main">
          <x14:cfRule type="dataBar" id="{B08011B7-A34A-4F8B-B98D-B0E3BF391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Q12:Q13</xm:sqref>
        </x14:conditionalFormatting>
        <x14:conditionalFormatting xmlns:xm="http://schemas.microsoft.com/office/excel/2006/main">
          <x14:cfRule type="dataBar" id="{F1F2977B-0EC1-4642-ADBC-2E191DD14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Q15:Q16</xm:sqref>
        </x14:conditionalFormatting>
        <x14:conditionalFormatting xmlns:xm="http://schemas.microsoft.com/office/excel/2006/main">
          <x14:cfRule type="dataBar" id="{6CCEADB0-E4A5-43F9-AF18-59C72B199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Q18:Q19</xm:sqref>
        </x14:conditionalFormatting>
        <x14:conditionalFormatting xmlns:xm="http://schemas.microsoft.com/office/excel/2006/main">
          <x14:cfRule type="dataBar" id="{83B9E9AA-69DA-4628-BF42-C418F9A16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Q21:Q22</xm:sqref>
        </x14:conditionalFormatting>
        <x14:conditionalFormatting xmlns:xm="http://schemas.microsoft.com/office/excel/2006/main">
          <x14:cfRule type="dataBar" id="{3DF4387D-8945-428B-BD41-3651E1B10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Q24:Q25</xm:sqref>
        </x14:conditionalFormatting>
        <x14:conditionalFormatting xmlns:xm="http://schemas.microsoft.com/office/excel/2006/main">
          <x14:cfRule type="dataBar" id="{36626F14-B15A-4B45-A948-DCB2336D3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Q24:Q25</xm:sqref>
        </x14:conditionalFormatting>
        <x14:conditionalFormatting xmlns:xm="http://schemas.microsoft.com/office/excel/2006/main">
          <x14:cfRule type="dataBar" id="{729242BB-E1B5-4405-8CAA-DCAF10D7D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W12:W13</xm:sqref>
        </x14:conditionalFormatting>
        <x14:conditionalFormatting xmlns:xm="http://schemas.microsoft.com/office/excel/2006/main">
          <x14:cfRule type="dataBar" id="{3F8FC69A-E7DC-43A0-8435-E3F9C5BF6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W12:W13</xm:sqref>
        </x14:conditionalFormatting>
        <x14:conditionalFormatting xmlns:xm="http://schemas.microsoft.com/office/excel/2006/main">
          <x14:cfRule type="dataBar" id="{9E74D43C-089C-40AD-84BF-D6A55F937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W15:W16</xm:sqref>
        </x14:conditionalFormatting>
        <x14:conditionalFormatting xmlns:xm="http://schemas.microsoft.com/office/excel/2006/main">
          <x14:cfRule type="dataBar" id="{13DBA6B8-70F5-4565-85E1-689BA5489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W15:W16</xm:sqref>
        </x14:conditionalFormatting>
        <x14:conditionalFormatting xmlns:xm="http://schemas.microsoft.com/office/excel/2006/main">
          <x14:cfRule type="dataBar" id="{721C254D-8137-49F3-AB96-898C1DA37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W18:W19</xm:sqref>
        </x14:conditionalFormatting>
        <x14:conditionalFormatting xmlns:xm="http://schemas.microsoft.com/office/excel/2006/main">
          <x14:cfRule type="dataBar" id="{7B9DE82D-D7A7-44F4-A578-642041C4D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W18:W19</xm:sqref>
        </x14:conditionalFormatting>
        <x14:conditionalFormatting xmlns:xm="http://schemas.microsoft.com/office/excel/2006/main">
          <x14:cfRule type="dataBar" id="{33007749-D743-4A5D-8F20-1CFD0E537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W21:W22</xm:sqref>
        </x14:conditionalFormatting>
        <x14:conditionalFormatting xmlns:xm="http://schemas.microsoft.com/office/excel/2006/main">
          <x14:cfRule type="dataBar" id="{DE6CA102-D529-43AC-BA94-D157D4B76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W21:W22</xm:sqref>
        </x14:conditionalFormatting>
        <x14:conditionalFormatting xmlns:xm="http://schemas.microsoft.com/office/excel/2006/main">
          <x14:cfRule type="dataBar" id="{DB2EED95-BC1D-467E-A66A-29C3522FB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W24:W25</xm:sqref>
        </x14:conditionalFormatting>
        <x14:conditionalFormatting xmlns:xm="http://schemas.microsoft.com/office/excel/2006/main">
          <x14:cfRule type="dataBar" id="{D7CEC76A-E307-4603-AD70-7363F9AF9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W24:W25</xm:sqref>
        </x14:conditionalFormatting>
        <x14:conditionalFormatting xmlns:xm="http://schemas.microsoft.com/office/excel/2006/main">
          <x14:cfRule type="dataBar" id="{BE818CA1-1CD0-4AB1-9E02-86BF3CC6D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S12:S13</xm:sqref>
        </x14:conditionalFormatting>
        <x14:conditionalFormatting xmlns:xm="http://schemas.microsoft.com/office/excel/2006/main">
          <x14:cfRule type="dataBar" id="{8FF33470-E359-4C73-91D5-ADE834988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S12:S13</xm:sqref>
        </x14:conditionalFormatting>
        <x14:conditionalFormatting xmlns:xm="http://schemas.microsoft.com/office/excel/2006/main">
          <x14:cfRule type="dataBar" id="{90C2B338-4AE7-493E-A746-ECD456C30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S15:S16</xm:sqref>
        </x14:conditionalFormatting>
        <x14:conditionalFormatting xmlns:xm="http://schemas.microsoft.com/office/excel/2006/main">
          <x14:cfRule type="dataBar" id="{2F77421A-B21A-4747-99D1-AC21A94CA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S15:S16</xm:sqref>
        </x14:conditionalFormatting>
        <x14:conditionalFormatting xmlns:xm="http://schemas.microsoft.com/office/excel/2006/main">
          <x14:cfRule type="dataBar" id="{059F4014-F329-4FA6-A458-F3E8EF02C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S18:S19</xm:sqref>
        </x14:conditionalFormatting>
        <x14:conditionalFormatting xmlns:xm="http://schemas.microsoft.com/office/excel/2006/main">
          <x14:cfRule type="dataBar" id="{5A71973A-6758-4741-829A-0DB3D7B5B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S18:S19</xm:sqref>
        </x14:conditionalFormatting>
        <x14:conditionalFormatting xmlns:xm="http://schemas.microsoft.com/office/excel/2006/main">
          <x14:cfRule type="dataBar" id="{1C91966F-1DE4-48ED-A5C3-FCE2792C5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S21:S22</xm:sqref>
        </x14:conditionalFormatting>
        <x14:conditionalFormatting xmlns:xm="http://schemas.microsoft.com/office/excel/2006/main">
          <x14:cfRule type="dataBar" id="{74A8AD0D-5D87-4277-AD10-D06F519C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S21:S22</xm:sqref>
        </x14:conditionalFormatting>
        <x14:conditionalFormatting xmlns:xm="http://schemas.microsoft.com/office/excel/2006/main">
          <x14:cfRule type="dataBar" id="{AD41D7AF-5FE0-4E65-8D05-3ECDB181E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S24:S25</xm:sqref>
        </x14:conditionalFormatting>
        <x14:conditionalFormatting xmlns:xm="http://schemas.microsoft.com/office/excel/2006/main">
          <x14:cfRule type="dataBar" id="{9096EC6E-4B93-48DB-B723-4D1DBFFED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S24:S25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24" width="10.7109375" style="1" customWidth="1"/>
    <col min="25" max="25" width="22.7109375" style="1" customWidth="1"/>
    <col min="26" max="47" width="11.42578125" style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4</v>
      </c>
      <c r="F2" s="122" t="s">
        <v>25</v>
      </c>
      <c r="G2" s="122"/>
      <c r="H2" s="20">
        <v>110452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Z2" s="15"/>
      <c r="AT2" s="123" t="str">
        <f>'PANEL DE CONTROL DISTRITAL'!AI2</f>
        <v>Fecha de corte 31/08/2023</v>
      </c>
      <c r="AU2" s="123"/>
      <c r="AV2" s="123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'[4]PANEL DE CONTROL DISTRITAL'!A9</f>
        <v>1</v>
      </c>
      <c r="B10" s="116" t="str">
        <f>'[4]PANEL DE CONTROL DISTRITAL'!B9</f>
        <v>ENTREVISTA</v>
      </c>
      <c r="C10" s="118" t="str">
        <f>'[4]PANEL DE CONTROL DISTRITAL'!C9</f>
        <v xml:space="preserve"> Auxiliar de Atención Ciudadana</v>
      </c>
      <c r="D10" s="117" t="str">
        <f>'[4]PANEL DE CONTROL DISTRITAL'!D9</f>
        <v>Efectividad de la entrevista =</v>
      </c>
      <c r="E10" s="118" t="str">
        <f>'[4]PANEL DE CONTROL DISTRITAL'!E9</f>
        <v>(Número de trámites aplicados / (Número de fichas requisitadas - Notificaciones de improcedencia de trámite)) x 100</v>
      </c>
      <c r="F10" s="119" t="str">
        <f>'[4]PANEL DE CONTROL DISTRITAL'!F9</f>
        <v>Semanal (remesa)</v>
      </c>
      <c r="G10" s="120">
        <f>'[4]PANEL DE CONTROL DISTRITAL'!G9</f>
        <v>0.9</v>
      </c>
      <c r="H10" s="25" t="str">
        <f>'[4]PANEL DE CONTROL DISTRITAL'!H9</f>
        <v>Número de trámites aplicados</v>
      </c>
      <c r="I10" s="23">
        <v>38</v>
      </c>
      <c r="J10" s="23">
        <v>279</v>
      </c>
      <c r="K10" s="23">
        <v>0</v>
      </c>
      <c r="L10" s="23">
        <v>0</v>
      </c>
      <c r="M10" s="23">
        <v>313</v>
      </c>
      <c r="N10" s="23">
        <v>429</v>
      </c>
      <c r="O10" s="23">
        <v>381</v>
      </c>
      <c r="P10" s="23">
        <v>378</v>
      </c>
      <c r="Q10" s="23">
        <v>341</v>
      </c>
      <c r="R10" s="23">
        <v>305</v>
      </c>
      <c r="S10" s="23">
        <v>350</v>
      </c>
      <c r="T10" s="23">
        <v>368</v>
      </c>
      <c r="U10" s="23">
        <v>310</v>
      </c>
      <c r="V10" s="23">
        <v>336</v>
      </c>
      <c r="W10" s="23">
        <v>269</v>
      </c>
      <c r="X10" s="23">
        <v>192</v>
      </c>
      <c r="Y10" s="23">
        <v>235</v>
      </c>
      <c r="Z10" s="23">
        <v>155</v>
      </c>
      <c r="AA10" s="23">
        <v>250</v>
      </c>
      <c r="AB10" s="23">
        <v>250</v>
      </c>
      <c r="AC10" s="23">
        <v>227</v>
      </c>
      <c r="AD10" s="23">
        <v>148</v>
      </c>
      <c r="AE10" s="23">
        <v>218</v>
      </c>
      <c r="AF10" s="23">
        <v>232</v>
      </c>
      <c r="AG10" s="23">
        <v>241</v>
      </c>
      <c r="AH10" s="23">
        <v>238</v>
      </c>
      <c r="AI10" s="23">
        <v>240</v>
      </c>
      <c r="AJ10" s="23">
        <v>209</v>
      </c>
      <c r="AK10" s="23">
        <v>225</v>
      </c>
      <c r="AL10" s="23">
        <v>238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'[4]PANEL DE CONTROL DISTRITAL'!H10</f>
        <v>Número de fichas requisitadas - Notificaciones de improcedencia de trámite</v>
      </c>
      <c r="I11" s="45">
        <v>38</v>
      </c>
      <c r="J11" s="45">
        <v>279</v>
      </c>
      <c r="K11" s="45">
        <v>0</v>
      </c>
      <c r="L11" s="45">
        <v>0</v>
      </c>
      <c r="M11" s="45">
        <v>313</v>
      </c>
      <c r="N11" s="45">
        <v>429</v>
      </c>
      <c r="O11" s="45">
        <v>381</v>
      </c>
      <c r="P11" s="45">
        <v>378</v>
      </c>
      <c r="Q11" s="45">
        <v>341</v>
      </c>
      <c r="R11" s="45">
        <v>305</v>
      </c>
      <c r="S11" s="45">
        <v>350</v>
      </c>
      <c r="T11" s="45">
        <v>368</v>
      </c>
      <c r="U11" s="45">
        <v>310</v>
      </c>
      <c r="V11" s="45">
        <v>336</v>
      </c>
      <c r="W11" s="45">
        <v>269</v>
      </c>
      <c r="X11" s="45">
        <v>192</v>
      </c>
      <c r="Y11" s="45">
        <v>235</v>
      </c>
      <c r="Z11" s="45">
        <v>155</v>
      </c>
      <c r="AA11" s="45">
        <v>250</v>
      </c>
      <c r="AB11" s="45">
        <v>250</v>
      </c>
      <c r="AC11" s="45">
        <v>227</v>
      </c>
      <c r="AD11" s="45">
        <v>148</v>
      </c>
      <c r="AE11" s="45">
        <v>218</v>
      </c>
      <c r="AF11" s="45">
        <v>232</v>
      </c>
      <c r="AG11" s="45">
        <v>241</v>
      </c>
      <c r="AH11" s="45">
        <v>238</v>
      </c>
      <c r="AI11" s="45">
        <v>240</v>
      </c>
      <c r="AJ11" s="45">
        <v>209</v>
      </c>
      <c r="AK11" s="45">
        <v>225</v>
      </c>
      <c r="AL11" s="45">
        <v>238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'[4]PANEL DE CONTROL DISTRITAL'!A12</f>
        <v>2</v>
      </c>
      <c r="B13" s="116" t="str">
        <f>'[4]PANEL DE CONTROL DISTRITAL'!B12</f>
        <v>TRÁMITE</v>
      </c>
      <c r="C13" s="118" t="str">
        <f>'[4]PANEL DE CONTROL DISTRITAL'!C12</f>
        <v>Operador de Equipo Tecnológico</v>
      </c>
      <c r="D13" s="117" t="str">
        <f>'[4]PANEL DE CONTROL DISTRITAL'!D12</f>
        <v>Trámites exitosos efectivos=</v>
      </c>
      <c r="E13" s="118" t="str">
        <f>'[4]PANEL DE CONTROL DISTRITAL'!E12</f>
        <v>(Número de trámites exitosos / Número de trámites aplicados) x 100</v>
      </c>
      <c r="F13" s="119" t="str">
        <f>'[4]PANEL DE CONTROL DISTRITAL'!F12</f>
        <v>Semanal (remesa)</v>
      </c>
      <c r="G13" s="120">
        <f>'[4]PANEL DE CONTROL DISTRITAL'!G12</f>
        <v>0.9</v>
      </c>
      <c r="H13" s="25" t="str">
        <f>'[4]PANEL DE CONTROL DISTRITAL'!H12</f>
        <v>Número de trámites exitosos</v>
      </c>
      <c r="I13" s="23">
        <v>38</v>
      </c>
      <c r="J13" s="23">
        <v>279</v>
      </c>
      <c r="K13" s="23">
        <v>0</v>
      </c>
      <c r="L13" s="23">
        <v>0</v>
      </c>
      <c r="M13" s="23">
        <v>312</v>
      </c>
      <c r="N13" s="23">
        <v>427</v>
      </c>
      <c r="O13" s="23">
        <v>381</v>
      </c>
      <c r="P13" s="23">
        <v>378</v>
      </c>
      <c r="Q13" s="23">
        <v>338</v>
      </c>
      <c r="R13" s="23">
        <v>305</v>
      </c>
      <c r="S13" s="23">
        <v>350</v>
      </c>
      <c r="T13" s="23">
        <v>368</v>
      </c>
      <c r="U13" s="23">
        <v>307</v>
      </c>
      <c r="V13" s="23">
        <v>335</v>
      </c>
      <c r="W13" s="23">
        <v>267</v>
      </c>
      <c r="X13" s="23">
        <v>189</v>
      </c>
      <c r="Y13" s="23">
        <v>232</v>
      </c>
      <c r="Z13" s="23">
        <v>154</v>
      </c>
      <c r="AA13" s="23">
        <v>249</v>
      </c>
      <c r="AB13" s="23">
        <v>249</v>
      </c>
      <c r="AC13" s="23">
        <v>226</v>
      </c>
      <c r="AD13" s="23">
        <v>146</v>
      </c>
      <c r="AE13" s="23">
        <v>217</v>
      </c>
      <c r="AF13" s="23">
        <v>232</v>
      </c>
      <c r="AG13" s="23">
        <v>240</v>
      </c>
      <c r="AH13" s="23">
        <v>236</v>
      </c>
      <c r="AI13" s="23">
        <v>238</v>
      </c>
      <c r="AJ13" s="23">
        <v>207</v>
      </c>
      <c r="AK13" s="23">
        <v>180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0.95740365111561865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'[4]PANEL DE CONTROL DISTRITAL'!H13</f>
        <v>Número de trámites aplicados</v>
      </c>
      <c r="I14" s="45">
        <v>38</v>
      </c>
      <c r="J14" s="45">
        <v>279</v>
      </c>
      <c r="K14" s="45">
        <v>0</v>
      </c>
      <c r="L14" s="45">
        <v>0</v>
      </c>
      <c r="M14" s="45">
        <v>313</v>
      </c>
      <c r="N14" s="45">
        <v>429</v>
      </c>
      <c r="O14" s="45">
        <v>381</v>
      </c>
      <c r="P14" s="45">
        <v>378</v>
      </c>
      <c r="Q14" s="45">
        <v>341</v>
      </c>
      <c r="R14" s="45">
        <v>305</v>
      </c>
      <c r="S14" s="45">
        <v>350</v>
      </c>
      <c r="T14" s="45">
        <v>368</v>
      </c>
      <c r="U14" s="45">
        <v>310</v>
      </c>
      <c r="V14" s="45">
        <v>336</v>
      </c>
      <c r="W14" s="45">
        <v>269</v>
      </c>
      <c r="X14" s="45">
        <v>192</v>
      </c>
      <c r="Y14" s="45">
        <v>235</v>
      </c>
      <c r="Z14" s="45">
        <v>155</v>
      </c>
      <c r="AA14" s="45">
        <v>250</v>
      </c>
      <c r="AB14" s="45">
        <v>250</v>
      </c>
      <c r="AC14" s="45">
        <v>227</v>
      </c>
      <c r="AD14" s="45">
        <v>148</v>
      </c>
      <c r="AE14" s="45">
        <v>218</v>
      </c>
      <c r="AF14" s="45">
        <v>232</v>
      </c>
      <c r="AG14" s="45">
        <v>241</v>
      </c>
      <c r="AH14" s="45">
        <v>238</v>
      </c>
      <c r="AI14" s="45">
        <v>240</v>
      </c>
      <c r="AJ14" s="45">
        <v>209</v>
      </c>
      <c r="AK14" s="45">
        <v>225</v>
      </c>
      <c r="AL14" s="45">
        <v>238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'[4]PANEL DE CONTROL DISTRITAL'!A15</f>
        <v>3</v>
      </c>
      <c r="B16" s="116" t="str">
        <f>'[4]PANEL DE CONTROL DISTRITAL'!B15</f>
        <v>TRANSFERENCIA</v>
      </c>
      <c r="C16" s="118" t="str">
        <f>'[4]PANEL DE CONTROL DISTRITAL'!C15</f>
        <v>Responsable de Módulo</v>
      </c>
      <c r="D16" s="117" t="str">
        <f>'[4]PANEL DE CONTROL DISTRITAL'!D15</f>
        <v xml:space="preserve">Transacciones exitosas = </v>
      </c>
      <c r="E16" s="118" t="str">
        <f>'[4]PANEL DE CONTROL DISTRITAL'!E15</f>
        <v>(Número de Archivos de Transacción aceptados /Total de Archivos de Transacción procesados) x100</v>
      </c>
      <c r="F16" s="119" t="str">
        <f>'[4]PANEL DE CONTROL DISTRITAL'!F15</f>
        <v>Semanal (remesa)</v>
      </c>
      <c r="G16" s="120">
        <f>'[4]PANEL DE CONTROL DISTRITAL'!G15</f>
        <v>0.9</v>
      </c>
      <c r="H16" s="25" t="str">
        <f>'[4]PANEL DE CONTROL DISTRITAL'!H15</f>
        <v>Número de Archivos de Transacción aceptados</v>
      </c>
      <c r="I16" s="23">
        <v>38</v>
      </c>
      <c r="J16" s="23">
        <v>279</v>
      </c>
      <c r="K16" s="23">
        <v>0</v>
      </c>
      <c r="L16" s="23">
        <v>0</v>
      </c>
      <c r="M16" s="23">
        <v>313</v>
      </c>
      <c r="N16" s="23">
        <v>429</v>
      </c>
      <c r="O16" s="23">
        <v>381</v>
      </c>
      <c r="P16" s="23">
        <v>378</v>
      </c>
      <c r="Q16" s="23">
        <v>341</v>
      </c>
      <c r="R16" s="23">
        <v>305</v>
      </c>
      <c r="S16" s="23">
        <v>350</v>
      </c>
      <c r="T16" s="23">
        <v>368</v>
      </c>
      <c r="U16" s="23">
        <v>310</v>
      </c>
      <c r="V16" s="23">
        <v>336</v>
      </c>
      <c r="W16" s="23">
        <v>269</v>
      </c>
      <c r="X16" s="23">
        <v>192</v>
      </c>
      <c r="Y16" s="23">
        <v>235</v>
      </c>
      <c r="Z16" s="23">
        <v>155</v>
      </c>
      <c r="AA16" s="23">
        <v>250</v>
      </c>
      <c r="AB16" s="23">
        <v>250</v>
      </c>
      <c r="AC16" s="23">
        <v>227</v>
      </c>
      <c r="AD16" s="23">
        <v>148</v>
      </c>
      <c r="AE16" s="23">
        <v>218</v>
      </c>
      <c r="AF16" s="23">
        <v>232</v>
      </c>
      <c r="AG16" s="23">
        <v>241</v>
      </c>
      <c r="AH16" s="23">
        <v>238</v>
      </c>
      <c r="AI16" s="23">
        <v>240</v>
      </c>
      <c r="AJ16" s="23">
        <v>209</v>
      </c>
      <c r="AK16" s="23">
        <v>225</v>
      </c>
      <c r="AL16" s="23">
        <v>238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'[4]PANEL DE CONTROL DISTRITAL'!H16</f>
        <v>Total de Archivos de Transacción procesados</v>
      </c>
      <c r="I17" s="45">
        <v>38</v>
      </c>
      <c r="J17" s="45">
        <v>279</v>
      </c>
      <c r="K17" s="45">
        <v>0</v>
      </c>
      <c r="L17" s="45">
        <v>0</v>
      </c>
      <c r="M17" s="45">
        <v>313</v>
      </c>
      <c r="N17" s="45">
        <v>429</v>
      </c>
      <c r="O17" s="45">
        <v>381</v>
      </c>
      <c r="P17" s="45">
        <v>378</v>
      </c>
      <c r="Q17" s="45">
        <v>341</v>
      </c>
      <c r="R17" s="45">
        <v>305</v>
      </c>
      <c r="S17" s="45">
        <v>350</v>
      </c>
      <c r="T17" s="45">
        <v>368</v>
      </c>
      <c r="U17" s="45">
        <v>310</v>
      </c>
      <c r="V17" s="45">
        <v>336</v>
      </c>
      <c r="W17" s="45">
        <v>269</v>
      </c>
      <c r="X17" s="45">
        <v>192</v>
      </c>
      <c r="Y17" s="45">
        <v>235</v>
      </c>
      <c r="Z17" s="45">
        <v>155</v>
      </c>
      <c r="AA17" s="45">
        <v>250</v>
      </c>
      <c r="AB17" s="45">
        <v>250</v>
      </c>
      <c r="AC17" s="45">
        <v>227</v>
      </c>
      <c r="AD17" s="45">
        <v>148</v>
      </c>
      <c r="AE17" s="45">
        <v>218</v>
      </c>
      <c r="AF17" s="45">
        <v>232</v>
      </c>
      <c r="AG17" s="45">
        <v>241</v>
      </c>
      <c r="AH17" s="45">
        <v>238</v>
      </c>
      <c r="AI17" s="45">
        <v>240</v>
      </c>
      <c r="AJ17" s="45">
        <v>209</v>
      </c>
      <c r="AK17" s="45">
        <v>225</v>
      </c>
      <c r="AL17" s="45">
        <v>238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'[4]PANEL DE CONTROL DISTRITAL'!A18</f>
        <v>4</v>
      </c>
      <c r="B19" s="116" t="str">
        <f>'[4]PANEL DE CONTROL DISTRITAL'!B18</f>
        <v>CONCILIACIÓN</v>
      </c>
      <c r="C19" s="118" t="str">
        <f>'[4]PANEL DE CONTROL DISTRITAL'!C18</f>
        <v>Responsable de Módulo</v>
      </c>
      <c r="D19" s="117" t="str">
        <f>'[4]PANEL DE CONTROL DISTRITAL'!D18</f>
        <v xml:space="preserve">Credenciales disponibles para entrega = </v>
      </c>
      <c r="E19" s="118" t="str">
        <f>'[4]PANEL DE CONTROL DISTRITAL'!E18</f>
        <v>((Credenciales recibidas - Credenciales inconsistentes) / Credenciales recibidas) x 100</v>
      </c>
      <c r="F19" s="119" t="str">
        <f>'[4]PANEL DE CONTROL DISTRITAL'!F18</f>
        <v>Semanal (remesa)</v>
      </c>
      <c r="G19" s="120">
        <f>'[4]PANEL DE CONTROL DISTRITAL'!G18</f>
        <v>0.9</v>
      </c>
      <c r="H19" s="25" t="str">
        <f>'[4]PANEL DE CONTROL DISTRITAL'!H18</f>
        <v xml:space="preserve">Credenciales Recibidas - Credenciales inconsistentes </v>
      </c>
      <c r="I19" s="23">
        <v>0</v>
      </c>
      <c r="J19" s="23">
        <v>135</v>
      </c>
      <c r="K19" s="23">
        <v>0</v>
      </c>
      <c r="L19" s="23">
        <v>0</v>
      </c>
      <c r="M19" s="23">
        <v>269</v>
      </c>
      <c r="N19" s="23">
        <v>430</v>
      </c>
      <c r="O19" s="23">
        <v>456</v>
      </c>
      <c r="P19" s="23">
        <v>478</v>
      </c>
      <c r="Q19" s="23">
        <v>237</v>
      </c>
      <c r="R19" s="23">
        <v>324</v>
      </c>
      <c r="S19" s="23">
        <v>440</v>
      </c>
      <c r="T19" s="23">
        <v>305</v>
      </c>
      <c r="U19" s="23">
        <v>333</v>
      </c>
      <c r="V19" s="23">
        <v>124</v>
      </c>
      <c r="W19" s="23">
        <v>66</v>
      </c>
      <c r="X19" s="23">
        <v>650</v>
      </c>
      <c r="Y19" s="23">
        <v>281</v>
      </c>
      <c r="Z19" s="23">
        <v>87</v>
      </c>
      <c r="AA19" s="23">
        <v>238</v>
      </c>
      <c r="AB19" s="23">
        <v>322</v>
      </c>
      <c r="AC19" s="23">
        <v>196</v>
      </c>
      <c r="AD19" s="23">
        <v>130</v>
      </c>
      <c r="AE19" s="23">
        <v>259</v>
      </c>
      <c r="AF19" s="23">
        <v>200</v>
      </c>
      <c r="AG19" s="23">
        <v>269</v>
      </c>
      <c r="AH19" s="23">
        <v>111</v>
      </c>
      <c r="AI19" s="23">
        <v>241</v>
      </c>
      <c r="AJ19" s="23">
        <v>230</v>
      </c>
      <c r="AK19" s="23">
        <v>253</v>
      </c>
      <c r="AL19" s="23">
        <v>41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'[4]PANEL DE CONTROL DISTRITAL'!H19</f>
        <v xml:space="preserve">Credenciales recibidas </v>
      </c>
      <c r="I20" s="45">
        <v>0</v>
      </c>
      <c r="J20" s="45">
        <v>135</v>
      </c>
      <c r="K20" s="45">
        <v>0</v>
      </c>
      <c r="L20" s="45">
        <v>0</v>
      </c>
      <c r="M20" s="45">
        <v>269</v>
      </c>
      <c r="N20" s="45">
        <v>430</v>
      </c>
      <c r="O20" s="45">
        <v>456</v>
      </c>
      <c r="P20" s="45">
        <v>478</v>
      </c>
      <c r="Q20" s="45">
        <v>237</v>
      </c>
      <c r="R20" s="45">
        <v>324</v>
      </c>
      <c r="S20" s="45">
        <v>440</v>
      </c>
      <c r="T20" s="45">
        <v>305</v>
      </c>
      <c r="U20" s="45">
        <v>333</v>
      </c>
      <c r="V20" s="45">
        <v>124</v>
      </c>
      <c r="W20" s="45">
        <v>66</v>
      </c>
      <c r="X20" s="45">
        <v>650</v>
      </c>
      <c r="Y20" s="45">
        <v>281</v>
      </c>
      <c r="Z20" s="45">
        <v>87</v>
      </c>
      <c r="AA20" s="45">
        <v>238</v>
      </c>
      <c r="AB20" s="45">
        <v>322</v>
      </c>
      <c r="AC20" s="45">
        <v>196</v>
      </c>
      <c r="AD20" s="45">
        <v>130</v>
      </c>
      <c r="AE20" s="45">
        <v>259</v>
      </c>
      <c r="AF20" s="45">
        <v>200</v>
      </c>
      <c r="AG20" s="45">
        <v>269</v>
      </c>
      <c r="AH20" s="45">
        <v>111</v>
      </c>
      <c r="AI20" s="45">
        <v>241</v>
      </c>
      <c r="AJ20" s="45">
        <v>230</v>
      </c>
      <c r="AK20" s="45">
        <v>253</v>
      </c>
      <c r="AL20" s="45">
        <v>41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'[4]PANEL DE CONTROL DISTRITAL'!A21</f>
        <v>5</v>
      </c>
      <c r="B22" s="116" t="str">
        <f>'[4]PANEL DE CONTROL DISTRITAL'!B21</f>
        <v>CONCILIACIÓN</v>
      </c>
      <c r="C22" s="118" t="str">
        <f>'[4]PANEL DE CONTROL DISTRITAL'!C21</f>
        <v>Responsable de Módulo</v>
      </c>
      <c r="D22" s="117" t="str">
        <f>'[4]PANEL DE CONTROL DISTRITAL'!D21</f>
        <v xml:space="preserve">Credenciales disponibles para entrega = </v>
      </c>
      <c r="E22" s="118" t="str">
        <f>'[4]PANEL DE CONTROL DISTRITAL'!E21</f>
        <v>(Credenciales en resguardo / Credenciales totales en SIIRFE disponibles para entrega) x 100</v>
      </c>
      <c r="F22" s="119" t="str">
        <f>'[4]PANEL DE CONTROL DISTRITAL'!F21</f>
        <v>Semanal (remesa)</v>
      </c>
      <c r="G22" s="120">
        <f>'[4]PANEL DE CONTROL DISTRITAL'!G21</f>
        <v>1</v>
      </c>
      <c r="H22" s="25" t="str">
        <f>'[4]PANEL DE CONTROL DISTRITAL'!H21</f>
        <v>Credenciales en resguardo</v>
      </c>
      <c r="I22" s="23">
        <v>568</v>
      </c>
      <c r="J22" s="23">
        <v>356</v>
      </c>
      <c r="K22" s="23">
        <v>0</v>
      </c>
      <c r="L22" s="23">
        <v>0</v>
      </c>
      <c r="M22" s="23">
        <v>451</v>
      </c>
      <c r="N22" s="23">
        <v>639</v>
      </c>
      <c r="O22" s="23">
        <v>685</v>
      </c>
      <c r="P22" s="23">
        <v>782</v>
      </c>
      <c r="Q22" s="23">
        <v>622</v>
      </c>
      <c r="R22" s="23">
        <v>631</v>
      </c>
      <c r="S22" s="23">
        <v>734</v>
      </c>
      <c r="T22" s="23">
        <v>688</v>
      </c>
      <c r="U22" s="23">
        <v>641</v>
      </c>
      <c r="V22" s="23">
        <v>421</v>
      </c>
      <c r="W22" s="23">
        <v>330</v>
      </c>
      <c r="X22" s="23">
        <v>720</v>
      </c>
      <c r="Y22" s="23">
        <v>623</v>
      </c>
      <c r="Z22" s="23">
        <v>509</v>
      </c>
      <c r="AA22" s="23">
        <v>541</v>
      </c>
      <c r="AB22" s="23">
        <v>664</v>
      </c>
      <c r="AC22" s="23">
        <v>609</v>
      </c>
      <c r="AD22" s="23">
        <v>508</v>
      </c>
      <c r="AE22" s="23">
        <v>545</v>
      </c>
      <c r="AF22" s="23">
        <v>522</v>
      </c>
      <c r="AG22" s="23">
        <v>572</v>
      </c>
      <c r="AH22" s="23">
        <v>503</v>
      </c>
      <c r="AI22" s="23">
        <v>518</v>
      </c>
      <c r="AJ22" s="23">
        <v>515</v>
      </c>
      <c r="AK22" s="23">
        <v>505</v>
      </c>
      <c r="AL22" s="23">
        <v>356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'[4]PANEL DE CONTROL DISTRITAL'!H22</f>
        <v>Credenciales totales en SIIRFE disponibles para entrega</v>
      </c>
      <c r="I23" s="45">
        <v>568</v>
      </c>
      <c r="J23" s="45">
        <v>356</v>
      </c>
      <c r="K23" s="45">
        <v>0</v>
      </c>
      <c r="L23" s="45">
        <v>0</v>
      </c>
      <c r="M23" s="45">
        <v>451</v>
      </c>
      <c r="N23" s="45">
        <v>639</v>
      </c>
      <c r="O23" s="45">
        <v>685</v>
      </c>
      <c r="P23" s="45">
        <v>782</v>
      </c>
      <c r="Q23" s="45">
        <v>622</v>
      </c>
      <c r="R23" s="45">
        <v>631</v>
      </c>
      <c r="S23" s="45">
        <v>734</v>
      </c>
      <c r="T23" s="45">
        <v>688</v>
      </c>
      <c r="U23" s="45">
        <v>641</v>
      </c>
      <c r="V23" s="45">
        <v>421</v>
      </c>
      <c r="W23" s="45">
        <v>330</v>
      </c>
      <c r="X23" s="45">
        <v>720</v>
      </c>
      <c r="Y23" s="45">
        <v>623</v>
      </c>
      <c r="Z23" s="45">
        <v>509</v>
      </c>
      <c r="AA23" s="45">
        <v>541</v>
      </c>
      <c r="AB23" s="45">
        <v>664</v>
      </c>
      <c r="AC23" s="45">
        <v>609</v>
      </c>
      <c r="AD23" s="45">
        <v>508</v>
      </c>
      <c r="AE23" s="45">
        <v>545</v>
      </c>
      <c r="AF23" s="45">
        <v>522</v>
      </c>
      <c r="AG23" s="45">
        <v>572</v>
      </c>
      <c r="AH23" s="45">
        <v>503</v>
      </c>
      <c r="AI23" s="45">
        <v>518</v>
      </c>
      <c r="AJ23" s="45">
        <v>515</v>
      </c>
      <c r="AK23" s="45">
        <v>505</v>
      </c>
      <c r="AL23" s="45">
        <v>356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'[4]PANEL DE CONTROL DISTRITAL'!A24</f>
        <v>6</v>
      </c>
      <c r="B25" s="116" t="str">
        <f>'[4]PANEL DE CONTROL DISTRITAL'!B24</f>
        <v>ENTREGA</v>
      </c>
      <c r="C25" s="118" t="str">
        <f>'[4]PANEL DE CONTROL DISTRITAL'!C24</f>
        <v>Operador de Equipo Tecnológico</v>
      </c>
      <c r="D25" s="117" t="str">
        <f>'[4]PANEL DE CONTROL DISTRITAL'!D24</f>
        <v xml:space="preserve">Efectividad de entrega de CPV en MAC = </v>
      </c>
      <c r="E25" s="118" t="str">
        <f>'[4]PANEL DE CONTROL DISTRITAL'!E24</f>
        <v>(Total de credenciales entregadas / Total de credenciales solicitadas) x 100</v>
      </c>
      <c r="F25" s="119" t="str">
        <f>'[4]PANEL DE CONTROL DISTRITAL'!F24</f>
        <v>Semanal (remesa)</v>
      </c>
      <c r="G25" s="120">
        <f>'[4]PANEL DE CONTROL DISTRITAL'!G24</f>
        <v>0.9</v>
      </c>
      <c r="H25" s="25" t="str">
        <f>'[4]PANEL DE CONTROL DISTRITAL'!H24</f>
        <v xml:space="preserve">Total de credenciales entregadas </v>
      </c>
      <c r="I25" s="23">
        <v>67</v>
      </c>
      <c r="J25" s="23">
        <v>347</v>
      </c>
      <c r="K25" s="23">
        <v>0</v>
      </c>
      <c r="L25" s="23">
        <v>0</v>
      </c>
      <c r="M25" s="23">
        <v>174</v>
      </c>
      <c r="N25" s="23">
        <v>242</v>
      </c>
      <c r="O25" s="23">
        <v>410</v>
      </c>
      <c r="P25" s="23">
        <v>381</v>
      </c>
      <c r="Q25" s="23">
        <v>397</v>
      </c>
      <c r="R25" s="23">
        <v>315</v>
      </c>
      <c r="S25" s="23">
        <v>335</v>
      </c>
      <c r="T25" s="23">
        <v>351</v>
      </c>
      <c r="U25" s="23">
        <v>357</v>
      </c>
      <c r="V25" s="23">
        <v>344</v>
      </c>
      <c r="W25" s="23">
        <v>157</v>
      </c>
      <c r="X25" s="23">
        <v>260</v>
      </c>
      <c r="Y25" s="23">
        <v>378</v>
      </c>
      <c r="Z25" s="23">
        <v>201</v>
      </c>
      <c r="AA25" s="23">
        <v>0</v>
      </c>
      <c r="AB25" s="23">
        <v>199</v>
      </c>
      <c r="AC25" s="23">
        <v>251</v>
      </c>
      <c r="AD25" s="23">
        <v>231</v>
      </c>
      <c r="AE25" s="23">
        <v>220</v>
      </c>
      <c r="AF25" s="23">
        <v>223</v>
      </c>
      <c r="AG25" s="23">
        <v>219</v>
      </c>
      <c r="AH25" s="23">
        <v>272</v>
      </c>
      <c r="AI25" s="23">
        <v>226</v>
      </c>
      <c r="AJ25" s="23">
        <v>232</v>
      </c>
      <c r="AK25" s="23">
        <v>263</v>
      </c>
      <c r="AL25" s="23">
        <v>190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'[4]PANEL DE CONTROL DISTRITAL'!H25</f>
        <v xml:space="preserve"> Total de credenciales solicitadas</v>
      </c>
      <c r="I26" s="45">
        <v>67</v>
      </c>
      <c r="J26" s="45">
        <v>347</v>
      </c>
      <c r="K26" s="45">
        <v>0</v>
      </c>
      <c r="L26" s="45">
        <v>0</v>
      </c>
      <c r="M26" s="45">
        <v>174</v>
      </c>
      <c r="N26" s="45">
        <v>242</v>
      </c>
      <c r="O26" s="45">
        <v>410</v>
      </c>
      <c r="P26" s="45">
        <v>381</v>
      </c>
      <c r="Q26" s="45">
        <v>397</v>
      </c>
      <c r="R26" s="45">
        <v>315</v>
      </c>
      <c r="S26" s="45">
        <v>335</v>
      </c>
      <c r="T26" s="45">
        <v>351</v>
      </c>
      <c r="U26" s="45">
        <v>357</v>
      </c>
      <c r="V26" s="45">
        <v>344</v>
      </c>
      <c r="W26" s="45">
        <v>157</v>
      </c>
      <c r="X26" s="45">
        <v>260</v>
      </c>
      <c r="Y26" s="45">
        <v>378</v>
      </c>
      <c r="Z26" s="45">
        <v>201</v>
      </c>
      <c r="AA26" s="45">
        <v>0</v>
      </c>
      <c r="AB26" s="45">
        <v>199</v>
      </c>
      <c r="AC26" s="45">
        <v>251</v>
      </c>
      <c r="AD26" s="45">
        <v>231</v>
      </c>
      <c r="AE26" s="45">
        <v>220</v>
      </c>
      <c r="AF26" s="45">
        <v>223</v>
      </c>
      <c r="AG26" s="45">
        <v>219</v>
      </c>
      <c r="AH26" s="45">
        <v>272</v>
      </c>
      <c r="AI26" s="45">
        <v>226</v>
      </c>
      <c r="AJ26" s="45">
        <v>232</v>
      </c>
      <c r="AK26" s="45">
        <v>263</v>
      </c>
      <c r="AL26" s="45">
        <v>190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5:G35"/>
    <mergeCell ref="H35:M35"/>
    <mergeCell ref="B36:G37"/>
    <mergeCell ref="H36:M37"/>
    <mergeCell ref="AV19:AV20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AV10:AV11"/>
    <mergeCell ref="A12:AV12"/>
    <mergeCell ref="AV13:AV14"/>
    <mergeCell ref="A15:AV15"/>
    <mergeCell ref="AV16:AV17"/>
    <mergeCell ref="F16:F17"/>
    <mergeCell ref="G16:G17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G22:G23"/>
    <mergeCell ref="I29:L29"/>
    <mergeCell ref="B34:M34"/>
    <mergeCell ref="F19:F20"/>
    <mergeCell ref="G19:G20"/>
    <mergeCell ref="B22:B23"/>
    <mergeCell ref="C22:C23"/>
    <mergeCell ref="D22:D23"/>
    <mergeCell ref="E22:E23"/>
    <mergeCell ref="F22:F23"/>
    <mergeCell ref="A19:A20"/>
    <mergeCell ref="B19:B20"/>
    <mergeCell ref="C19:C20"/>
    <mergeCell ref="D19:D20"/>
    <mergeCell ref="E19:E20"/>
    <mergeCell ref="A18:AV18"/>
    <mergeCell ref="F13:F14"/>
    <mergeCell ref="G13:G14"/>
    <mergeCell ref="A13:A14"/>
    <mergeCell ref="B13:B14"/>
    <mergeCell ref="C13:C14"/>
    <mergeCell ref="D13:D14"/>
    <mergeCell ref="E13:E14"/>
    <mergeCell ref="A1:AV1"/>
    <mergeCell ref="E10:E11"/>
    <mergeCell ref="F2:G2"/>
    <mergeCell ref="F10:F11"/>
    <mergeCell ref="G10:G11"/>
    <mergeCell ref="A6:A9"/>
    <mergeCell ref="B6:H6"/>
    <mergeCell ref="B7:D7"/>
    <mergeCell ref="E7:H7"/>
    <mergeCell ref="AT2:AV2"/>
    <mergeCell ref="A4:AV4"/>
    <mergeCell ref="A5:AV5"/>
    <mergeCell ref="I6:AU6"/>
    <mergeCell ref="AV6:AV9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560" priority="15" operator="greaterThan">
      <formula>95%</formula>
    </cfRule>
    <cfRule type="cellIs" dxfId="559" priority="16" operator="greaterThanOrEqual">
      <formula>90%</formula>
    </cfRule>
    <cfRule type="cellIs" dxfId="558" priority="17" operator="lessThan">
      <formula>89.99%</formula>
    </cfRule>
  </conditionalFormatting>
  <conditionalFormatting sqref="AV13">
    <cfRule type="cellIs" dxfId="557" priority="12" operator="greaterThan">
      <formula>95%</formula>
    </cfRule>
    <cfRule type="cellIs" dxfId="556" priority="13" operator="greaterThanOrEqual">
      <formula>90%</formula>
    </cfRule>
    <cfRule type="cellIs" dxfId="555" priority="14" operator="lessThan">
      <formula>89.99%</formula>
    </cfRule>
  </conditionalFormatting>
  <conditionalFormatting sqref="AV16">
    <cfRule type="cellIs" dxfId="554" priority="9" operator="greaterThan">
      <formula>95%</formula>
    </cfRule>
    <cfRule type="cellIs" dxfId="553" priority="10" operator="greaterThanOrEqual">
      <formula>90%</formula>
    </cfRule>
    <cfRule type="cellIs" dxfId="552" priority="11" operator="lessThan">
      <formula>89.99%</formula>
    </cfRule>
  </conditionalFormatting>
  <conditionalFormatting sqref="AV19">
    <cfRule type="cellIs" dxfId="551" priority="6" operator="greaterThan">
      <formula>95%</formula>
    </cfRule>
    <cfRule type="cellIs" dxfId="550" priority="7" operator="greaterThanOrEqual">
      <formula>90%</formula>
    </cfRule>
    <cfRule type="cellIs" dxfId="549" priority="8" operator="lessThan">
      <formula>89.99%</formula>
    </cfRule>
  </conditionalFormatting>
  <conditionalFormatting sqref="AV25">
    <cfRule type="cellIs" dxfId="548" priority="3" operator="greaterThan">
      <formula>95%</formula>
    </cfRule>
    <cfRule type="cellIs" dxfId="547" priority="4" operator="greaterThanOrEqual">
      <formula>90%</formula>
    </cfRule>
    <cfRule type="cellIs" dxfId="546" priority="5" operator="lessThan">
      <formula>89.99%</formula>
    </cfRule>
  </conditionalFormatting>
  <conditionalFormatting sqref="AV22">
    <cfRule type="cellIs" dxfId="545" priority="1" operator="greaterThanOrEqual">
      <formula>100%</formula>
    </cfRule>
    <cfRule type="cellIs" dxfId="544" priority="2" operator="lessThan">
      <formula>99.99%</formula>
    </cfRule>
  </conditionalFormatting>
  <dataValidations count="1">
    <dataValidation showDropDown="1" showInputMessage="1" showErrorMessage="1" sqref="C21 G19:G23 G10:G11 G16:G17 G13:G14 G25:G26" xr:uid="{77B828F1-EE38-491B-A78B-9C3962205975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H38"/>
  <sheetViews>
    <sheetView showGridLines="0" topLeftCell="A7" zoomScaleNormal="100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24" width="10.7109375" style="1" customWidth="1"/>
    <col min="25" max="25" width="22.7109375" style="1" customWidth="1"/>
    <col min="26" max="47" width="11.42578125" style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4</v>
      </c>
      <c r="F2" s="122" t="s">
        <v>25</v>
      </c>
      <c r="G2" s="122"/>
      <c r="H2" s="20">
        <v>110453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Z2" s="15"/>
      <c r="AT2" s="123" t="str">
        <f>'PANEL DE CONTROL DISTRITAL'!AI2</f>
        <v>Fecha de corte 31/08/2023</v>
      </c>
      <c r="AU2" s="123"/>
      <c r="AV2" s="123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'[4]PANEL DE CONTROL DISTRITAL'!A9</f>
        <v>1</v>
      </c>
      <c r="B10" s="116" t="str">
        <f>'[4]PANEL DE CONTROL DISTRITAL'!B9</f>
        <v>ENTREVISTA</v>
      </c>
      <c r="C10" s="118" t="str">
        <f>'[4]PANEL DE CONTROL DISTRITAL'!C9</f>
        <v xml:space="preserve"> Auxiliar de Atención Ciudadana</v>
      </c>
      <c r="D10" s="117" t="str">
        <f>'[4]PANEL DE CONTROL DISTRITAL'!D9</f>
        <v>Efectividad de la entrevista =</v>
      </c>
      <c r="E10" s="118" t="str">
        <f>'[4]PANEL DE CONTROL DISTRITAL'!E9</f>
        <v>(Número de trámites aplicados / (Número de fichas requisitadas - Notificaciones de improcedencia de trámite)) x 100</v>
      </c>
      <c r="F10" s="119" t="str">
        <f>'[4]PANEL DE CONTROL DISTRITAL'!F9</f>
        <v>Semanal (remesa)</v>
      </c>
      <c r="G10" s="120">
        <f>'[4]PANEL DE CONTROL DISTRITAL'!G9</f>
        <v>0.9</v>
      </c>
      <c r="H10" s="25" t="str">
        <f>'[4]PANEL DE CONTROL DISTRITAL'!H9</f>
        <v>Número de trámites aplicados</v>
      </c>
      <c r="I10" s="23">
        <v>9</v>
      </c>
      <c r="J10" s="23">
        <v>135</v>
      </c>
      <c r="K10" s="23">
        <v>0</v>
      </c>
      <c r="L10" s="23">
        <v>0</v>
      </c>
      <c r="M10" s="23">
        <v>198</v>
      </c>
      <c r="N10" s="23">
        <v>223</v>
      </c>
      <c r="O10" s="23">
        <v>211</v>
      </c>
      <c r="P10" s="23">
        <v>234</v>
      </c>
      <c r="Q10" s="23">
        <v>208</v>
      </c>
      <c r="R10" s="23">
        <v>134</v>
      </c>
      <c r="S10" s="23">
        <v>120</v>
      </c>
      <c r="T10" s="23">
        <v>237</v>
      </c>
      <c r="U10" s="23">
        <v>162</v>
      </c>
      <c r="V10" s="23">
        <v>88</v>
      </c>
      <c r="W10" s="23">
        <v>219</v>
      </c>
      <c r="X10" s="23">
        <v>101</v>
      </c>
      <c r="Y10" s="23">
        <v>104</v>
      </c>
      <c r="Z10" s="23">
        <v>161</v>
      </c>
      <c r="AA10" s="23">
        <v>107</v>
      </c>
      <c r="AB10" s="23">
        <v>105</v>
      </c>
      <c r="AC10" s="23">
        <v>141</v>
      </c>
      <c r="AD10" s="23">
        <v>64</v>
      </c>
      <c r="AE10" s="23">
        <v>151</v>
      </c>
      <c r="AF10" s="23">
        <v>170</v>
      </c>
      <c r="AG10" s="23">
        <v>116</v>
      </c>
      <c r="AH10" s="23">
        <v>111</v>
      </c>
      <c r="AI10" s="23">
        <v>127</v>
      </c>
      <c r="AJ10" s="23">
        <v>137</v>
      </c>
      <c r="AK10" s="23">
        <v>90</v>
      </c>
      <c r="AL10" s="23">
        <v>146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0.99281822684497278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'[4]PANEL DE CONTROL DISTRITAL'!H10</f>
        <v>Número de fichas requisitadas - Notificaciones de improcedencia de trámite</v>
      </c>
      <c r="I11" s="45">
        <v>9</v>
      </c>
      <c r="J11" s="45">
        <v>138</v>
      </c>
      <c r="K11" s="45">
        <v>0</v>
      </c>
      <c r="L11" s="45">
        <v>0</v>
      </c>
      <c r="M11" s="45">
        <v>199</v>
      </c>
      <c r="N11" s="45">
        <v>226</v>
      </c>
      <c r="O11" s="45">
        <v>211</v>
      </c>
      <c r="P11" s="45">
        <v>236</v>
      </c>
      <c r="Q11" s="45">
        <v>210</v>
      </c>
      <c r="R11" s="45">
        <v>135</v>
      </c>
      <c r="S11" s="45">
        <v>120</v>
      </c>
      <c r="T11" s="45">
        <v>238</v>
      </c>
      <c r="U11" s="45">
        <v>162</v>
      </c>
      <c r="V11" s="45">
        <v>88</v>
      </c>
      <c r="W11" s="45">
        <v>222</v>
      </c>
      <c r="X11" s="45">
        <v>101</v>
      </c>
      <c r="Y11" s="45">
        <v>106</v>
      </c>
      <c r="Z11" s="45">
        <v>164</v>
      </c>
      <c r="AA11" s="45">
        <v>107</v>
      </c>
      <c r="AB11" s="45">
        <v>106</v>
      </c>
      <c r="AC11" s="45">
        <v>142</v>
      </c>
      <c r="AD11" s="45">
        <v>64</v>
      </c>
      <c r="AE11" s="45">
        <v>152</v>
      </c>
      <c r="AF11" s="45">
        <v>171</v>
      </c>
      <c r="AG11" s="45">
        <v>117</v>
      </c>
      <c r="AH11" s="45">
        <v>112</v>
      </c>
      <c r="AI11" s="45">
        <v>128</v>
      </c>
      <c r="AJ11" s="45">
        <v>137</v>
      </c>
      <c r="AK11" s="45">
        <v>91</v>
      </c>
      <c r="AL11" s="45">
        <v>146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'[4]PANEL DE CONTROL DISTRITAL'!A12</f>
        <v>2</v>
      </c>
      <c r="B13" s="116" t="str">
        <f>'[4]PANEL DE CONTROL DISTRITAL'!B12</f>
        <v>TRÁMITE</v>
      </c>
      <c r="C13" s="118" t="str">
        <f>'[4]PANEL DE CONTROL DISTRITAL'!C12</f>
        <v>Operador de Equipo Tecnológico</v>
      </c>
      <c r="D13" s="117" t="str">
        <f>'[4]PANEL DE CONTROL DISTRITAL'!D12</f>
        <v>Trámites exitosos efectivos=</v>
      </c>
      <c r="E13" s="118" t="str">
        <f>'[4]PANEL DE CONTROL DISTRITAL'!E12</f>
        <v>(Número de trámites exitosos / Número de trámites aplicados) x 100</v>
      </c>
      <c r="F13" s="119" t="str">
        <f>'[4]PANEL DE CONTROL DISTRITAL'!F12</f>
        <v>Semanal (remesa)</v>
      </c>
      <c r="G13" s="120">
        <f>'[4]PANEL DE CONTROL DISTRITAL'!G12</f>
        <v>0.9</v>
      </c>
      <c r="H13" s="25" t="str">
        <f>'[4]PANEL DE CONTROL DISTRITAL'!H12</f>
        <v>Número de trámites exitosos</v>
      </c>
      <c r="I13" s="23">
        <v>7</v>
      </c>
      <c r="J13" s="23">
        <v>134</v>
      </c>
      <c r="K13" s="23">
        <v>0</v>
      </c>
      <c r="L13" s="23">
        <v>0</v>
      </c>
      <c r="M13" s="23">
        <v>197</v>
      </c>
      <c r="N13" s="23">
        <v>222</v>
      </c>
      <c r="O13" s="23">
        <v>210</v>
      </c>
      <c r="P13" s="23">
        <v>234</v>
      </c>
      <c r="Q13" s="23">
        <v>207</v>
      </c>
      <c r="R13" s="23">
        <v>133</v>
      </c>
      <c r="S13" s="23">
        <v>119</v>
      </c>
      <c r="T13" s="23">
        <v>235</v>
      </c>
      <c r="U13" s="23">
        <v>162</v>
      </c>
      <c r="V13" s="23">
        <v>87</v>
      </c>
      <c r="W13" s="23">
        <v>219</v>
      </c>
      <c r="X13" s="23">
        <v>101</v>
      </c>
      <c r="Y13" s="23">
        <v>104</v>
      </c>
      <c r="Z13" s="23">
        <v>161</v>
      </c>
      <c r="AA13" s="23">
        <v>107</v>
      </c>
      <c r="AB13" s="23">
        <v>103</v>
      </c>
      <c r="AC13" s="23">
        <v>141</v>
      </c>
      <c r="AD13" s="23">
        <v>62</v>
      </c>
      <c r="AE13" s="23">
        <v>150</v>
      </c>
      <c r="AF13" s="23">
        <v>170</v>
      </c>
      <c r="AG13" s="23">
        <v>114</v>
      </c>
      <c r="AH13" s="23">
        <v>110</v>
      </c>
      <c r="AI13" s="23">
        <v>126</v>
      </c>
      <c r="AJ13" s="23">
        <v>136</v>
      </c>
      <c r="AK13" s="23">
        <v>90</v>
      </c>
      <c r="AL13" s="23">
        <v>145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0.99426290845597409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'[4]PANEL DE CONTROL DISTRITAL'!H13</f>
        <v>Número de trámites aplicados</v>
      </c>
      <c r="I14" s="45">
        <v>9</v>
      </c>
      <c r="J14" s="45">
        <v>135</v>
      </c>
      <c r="K14" s="45">
        <v>0</v>
      </c>
      <c r="L14" s="45">
        <v>0</v>
      </c>
      <c r="M14" s="45">
        <v>198</v>
      </c>
      <c r="N14" s="45">
        <v>223</v>
      </c>
      <c r="O14" s="45">
        <v>211</v>
      </c>
      <c r="P14" s="45">
        <v>234</v>
      </c>
      <c r="Q14" s="45">
        <v>208</v>
      </c>
      <c r="R14" s="45">
        <v>134</v>
      </c>
      <c r="S14" s="45">
        <v>120</v>
      </c>
      <c r="T14" s="45">
        <v>237</v>
      </c>
      <c r="U14" s="45">
        <v>162</v>
      </c>
      <c r="V14" s="45">
        <v>88</v>
      </c>
      <c r="W14" s="45">
        <v>219</v>
      </c>
      <c r="X14" s="45">
        <v>101</v>
      </c>
      <c r="Y14" s="45">
        <v>104</v>
      </c>
      <c r="Z14" s="45">
        <v>161</v>
      </c>
      <c r="AA14" s="45">
        <v>107</v>
      </c>
      <c r="AB14" s="45">
        <v>105</v>
      </c>
      <c r="AC14" s="45">
        <v>141</v>
      </c>
      <c r="AD14" s="45">
        <v>64</v>
      </c>
      <c r="AE14" s="45">
        <v>151</v>
      </c>
      <c r="AF14" s="45">
        <v>170</v>
      </c>
      <c r="AG14" s="45">
        <v>116</v>
      </c>
      <c r="AH14" s="45">
        <v>111</v>
      </c>
      <c r="AI14" s="45">
        <v>127</v>
      </c>
      <c r="AJ14" s="45">
        <v>137</v>
      </c>
      <c r="AK14" s="45">
        <v>90</v>
      </c>
      <c r="AL14" s="45">
        <v>146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'[4]PANEL DE CONTROL DISTRITAL'!A15</f>
        <v>3</v>
      </c>
      <c r="B16" s="116" t="str">
        <f>'[4]PANEL DE CONTROL DISTRITAL'!B15</f>
        <v>TRANSFERENCIA</v>
      </c>
      <c r="C16" s="118" t="str">
        <f>'[4]PANEL DE CONTROL DISTRITAL'!C15</f>
        <v>Responsable de Módulo</v>
      </c>
      <c r="D16" s="117" t="str">
        <f>'[4]PANEL DE CONTROL DISTRITAL'!D15</f>
        <v xml:space="preserve">Transacciones exitosas = </v>
      </c>
      <c r="E16" s="118" t="str">
        <f>'[4]PANEL DE CONTROL DISTRITAL'!E15</f>
        <v>(Número de Archivos de Transacción aceptados /Total de Archivos de Transacción procesados) x100</v>
      </c>
      <c r="F16" s="119" t="str">
        <f>'[4]PANEL DE CONTROL DISTRITAL'!F15</f>
        <v>Semanal (remesa)</v>
      </c>
      <c r="G16" s="120">
        <f>'[4]PANEL DE CONTROL DISTRITAL'!G15</f>
        <v>0.9</v>
      </c>
      <c r="H16" s="25" t="str">
        <f>'[4]PANEL DE CONTROL DISTRITAL'!H15</f>
        <v>Número de Archivos de Transacción aceptados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  <c r="U16" s="23">
        <v>1</v>
      </c>
      <c r="V16" s="23">
        <v>1</v>
      </c>
      <c r="W16" s="23">
        <v>1</v>
      </c>
      <c r="X16" s="23">
        <v>1</v>
      </c>
      <c r="Y16" s="23">
        <v>1</v>
      </c>
      <c r="Z16" s="23">
        <v>1</v>
      </c>
      <c r="AA16" s="23">
        <v>1</v>
      </c>
      <c r="AB16" s="23">
        <v>1</v>
      </c>
      <c r="AC16" s="23">
        <v>1</v>
      </c>
      <c r="AD16" s="23">
        <v>1</v>
      </c>
      <c r="AE16" s="23">
        <v>1</v>
      </c>
      <c r="AF16" s="23">
        <v>1</v>
      </c>
      <c r="AG16" s="23">
        <v>1</v>
      </c>
      <c r="AH16" s="23">
        <v>1</v>
      </c>
      <c r="AI16" s="23">
        <v>1</v>
      </c>
      <c r="AJ16" s="23">
        <v>1</v>
      </c>
      <c r="AK16" s="23">
        <v>1</v>
      </c>
      <c r="AL16" s="23">
        <v>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'[4]PANEL DE CONTROL DISTRITAL'!H16</f>
        <v>Total de Archivos de Transacción procesados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45">
        <v>1</v>
      </c>
      <c r="AK17" s="45">
        <v>1</v>
      </c>
      <c r="AL17" s="45">
        <v>1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'[4]PANEL DE CONTROL DISTRITAL'!A18</f>
        <v>4</v>
      </c>
      <c r="B19" s="116" t="str">
        <f>'[4]PANEL DE CONTROL DISTRITAL'!B18</f>
        <v>CONCILIACIÓN</v>
      </c>
      <c r="C19" s="118" t="str">
        <f>'[4]PANEL DE CONTROL DISTRITAL'!C18</f>
        <v>Responsable de Módulo</v>
      </c>
      <c r="D19" s="117" t="str">
        <f>'[4]PANEL DE CONTROL DISTRITAL'!D18</f>
        <v xml:space="preserve">Credenciales disponibles para entrega = </v>
      </c>
      <c r="E19" s="118" t="str">
        <f>'[4]PANEL DE CONTROL DISTRITAL'!E18</f>
        <v>((Credenciales recibidas - Credenciales inconsistentes) / Credenciales recibidas) x 100</v>
      </c>
      <c r="F19" s="119" t="str">
        <f>'[4]PANEL DE CONTROL DISTRITAL'!F18</f>
        <v>Semanal (remesa)</v>
      </c>
      <c r="G19" s="120">
        <f>'[4]PANEL DE CONTROL DISTRITAL'!G18</f>
        <v>0.9</v>
      </c>
      <c r="H19" s="25" t="str">
        <f>'[4]PANEL DE CONTROL DISTRITAL'!H18</f>
        <v xml:space="preserve">Credenciales Recibidas - Credenciales inconsistentes </v>
      </c>
      <c r="I19" s="23">
        <v>0</v>
      </c>
      <c r="J19" s="23">
        <v>132</v>
      </c>
      <c r="K19" s="23">
        <v>0</v>
      </c>
      <c r="L19" s="23">
        <v>0</v>
      </c>
      <c r="M19" s="23">
        <v>123</v>
      </c>
      <c r="N19" s="23">
        <v>115</v>
      </c>
      <c r="O19" s="23">
        <v>298</v>
      </c>
      <c r="P19" s="23">
        <v>308</v>
      </c>
      <c r="Q19" s="23">
        <v>201</v>
      </c>
      <c r="R19" s="23">
        <v>97</v>
      </c>
      <c r="S19" s="23">
        <v>215</v>
      </c>
      <c r="T19" s="23">
        <v>97</v>
      </c>
      <c r="U19" s="23">
        <v>276</v>
      </c>
      <c r="V19" s="23">
        <v>89</v>
      </c>
      <c r="W19" s="23">
        <v>53</v>
      </c>
      <c r="X19" s="23">
        <v>308</v>
      </c>
      <c r="Y19" s="23">
        <v>124</v>
      </c>
      <c r="Z19" s="23">
        <v>65</v>
      </c>
      <c r="AA19" s="23">
        <v>39</v>
      </c>
      <c r="AB19" s="23">
        <v>229</v>
      </c>
      <c r="AC19" s="23">
        <v>184</v>
      </c>
      <c r="AD19" s="23">
        <v>46</v>
      </c>
      <c r="AE19" s="23">
        <v>139</v>
      </c>
      <c r="AF19" s="23">
        <v>140</v>
      </c>
      <c r="AG19" s="23">
        <v>148</v>
      </c>
      <c r="AH19" s="23">
        <v>83</v>
      </c>
      <c r="AI19" s="23">
        <v>113</v>
      </c>
      <c r="AJ19" s="23">
        <v>180</v>
      </c>
      <c r="AK19" s="23">
        <v>126</v>
      </c>
      <c r="AL19" s="23">
        <v>30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'[4]PANEL DE CONTROL DISTRITAL'!H19</f>
        <v xml:space="preserve">Credenciales recibidas </v>
      </c>
      <c r="I20" s="45">
        <v>0</v>
      </c>
      <c r="J20" s="45">
        <v>132</v>
      </c>
      <c r="K20" s="45">
        <v>0</v>
      </c>
      <c r="L20" s="45">
        <v>0</v>
      </c>
      <c r="M20" s="45">
        <v>123</v>
      </c>
      <c r="N20" s="45">
        <v>115</v>
      </c>
      <c r="O20" s="45">
        <v>298</v>
      </c>
      <c r="P20" s="45">
        <v>308</v>
      </c>
      <c r="Q20" s="45">
        <v>201</v>
      </c>
      <c r="R20" s="45">
        <v>97</v>
      </c>
      <c r="S20" s="45">
        <v>215</v>
      </c>
      <c r="T20" s="45">
        <v>97</v>
      </c>
      <c r="U20" s="45">
        <v>276</v>
      </c>
      <c r="V20" s="45">
        <v>89</v>
      </c>
      <c r="W20" s="45">
        <v>53</v>
      </c>
      <c r="X20" s="45">
        <v>308</v>
      </c>
      <c r="Y20" s="45">
        <v>124</v>
      </c>
      <c r="Z20" s="45">
        <v>65</v>
      </c>
      <c r="AA20" s="45">
        <v>39</v>
      </c>
      <c r="AB20" s="45">
        <v>229</v>
      </c>
      <c r="AC20" s="45">
        <v>184</v>
      </c>
      <c r="AD20" s="45">
        <v>46</v>
      </c>
      <c r="AE20" s="45">
        <v>139</v>
      </c>
      <c r="AF20" s="45">
        <v>140</v>
      </c>
      <c r="AG20" s="45">
        <v>148</v>
      </c>
      <c r="AH20" s="45">
        <v>83</v>
      </c>
      <c r="AI20" s="45">
        <v>113</v>
      </c>
      <c r="AJ20" s="45">
        <v>180</v>
      </c>
      <c r="AK20" s="45">
        <v>126</v>
      </c>
      <c r="AL20" s="45">
        <v>30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'[4]PANEL DE CONTROL DISTRITAL'!A21</f>
        <v>5</v>
      </c>
      <c r="B22" s="116" t="str">
        <f>'[4]PANEL DE CONTROL DISTRITAL'!B21</f>
        <v>CONCILIACIÓN</v>
      </c>
      <c r="C22" s="118" t="str">
        <f>'[4]PANEL DE CONTROL DISTRITAL'!C21</f>
        <v>Responsable de Módulo</v>
      </c>
      <c r="D22" s="117" t="str">
        <f>'[4]PANEL DE CONTROL DISTRITAL'!D21</f>
        <v xml:space="preserve">Credenciales disponibles para entrega = </v>
      </c>
      <c r="E22" s="118" t="str">
        <f>'[4]PANEL DE CONTROL DISTRITAL'!E21</f>
        <v>(Credenciales en resguardo / Credenciales totales en SIIRFE disponibles para entrega) x 100</v>
      </c>
      <c r="F22" s="119" t="str">
        <f>'[4]PANEL DE CONTROL DISTRITAL'!F21</f>
        <v>Semanal (remesa)</v>
      </c>
      <c r="G22" s="120">
        <f>'[4]PANEL DE CONTROL DISTRITAL'!G21</f>
        <v>1</v>
      </c>
      <c r="H22" s="25" t="str">
        <f>'[4]PANEL DE CONTROL DISTRITAL'!H21</f>
        <v>Credenciales en resguardo</v>
      </c>
      <c r="I22" s="23">
        <v>216</v>
      </c>
      <c r="J22" s="23">
        <v>251</v>
      </c>
      <c r="K22" s="23">
        <v>0</v>
      </c>
      <c r="L22" s="23">
        <v>0</v>
      </c>
      <c r="M22" s="23">
        <v>303</v>
      </c>
      <c r="N22" s="23">
        <v>299</v>
      </c>
      <c r="O22" s="23">
        <v>466</v>
      </c>
      <c r="P22" s="23">
        <v>573</v>
      </c>
      <c r="Q22" s="23">
        <v>603</v>
      </c>
      <c r="R22" s="23">
        <v>540</v>
      </c>
      <c r="S22" s="23">
        <v>572</v>
      </c>
      <c r="T22" s="23">
        <v>395</v>
      </c>
      <c r="U22" s="23">
        <v>510</v>
      </c>
      <c r="V22" s="23">
        <v>424</v>
      </c>
      <c r="W22" s="23">
        <v>293</v>
      </c>
      <c r="X22" s="23">
        <v>450</v>
      </c>
      <c r="Y22" s="23">
        <v>518</v>
      </c>
      <c r="Z22" s="23">
        <v>359</v>
      </c>
      <c r="AA22" s="23">
        <v>251</v>
      </c>
      <c r="AB22" s="23">
        <v>397</v>
      </c>
      <c r="AC22" s="23">
        <v>415</v>
      </c>
      <c r="AD22" s="23">
        <v>376</v>
      </c>
      <c r="AE22" s="23">
        <v>436</v>
      </c>
      <c r="AF22" s="23">
        <v>420</v>
      </c>
      <c r="AG22" s="23">
        <v>452</v>
      </c>
      <c r="AH22" s="23">
        <v>370</v>
      </c>
      <c r="AI22" s="23">
        <v>318</v>
      </c>
      <c r="AJ22" s="23">
        <v>408</v>
      </c>
      <c r="AK22" s="23">
        <v>405</v>
      </c>
      <c r="AL22" s="23">
        <v>307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'[4]PANEL DE CONTROL DISTRITAL'!H22</f>
        <v>Credenciales totales en SIIRFE disponibles para entrega</v>
      </c>
      <c r="I23" s="45">
        <v>216</v>
      </c>
      <c r="J23" s="45">
        <v>251</v>
      </c>
      <c r="K23" s="45">
        <v>0</v>
      </c>
      <c r="L23" s="45">
        <v>0</v>
      </c>
      <c r="M23" s="45">
        <v>303</v>
      </c>
      <c r="N23" s="45">
        <v>299</v>
      </c>
      <c r="O23" s="45">
        <v>466</v>
      </c>
      <c r="P23" s="45">
        <v>573</v>
      </c>
      <c r="Q23" s="45">
        <v>603</v>
      </c>
      <c r="R23" s="45">
        <v>540</v>
      </c>
      <c r="S23" s="45">
        <v>572</v>
      </c>
      <c r="T23" s="45">
        <v>395</v>
      </c>
      <c r="U23" s="45">
        <v>510</v>
      </c>
      <c r="V23" s="45">
        <v>424</v>
      </c>
      <c r="W23" s="45">
        <v>293</v>
      </c>
      <c r="X23" s="45">
        <v>450</v>
      </c>
      <c r="Y23" s="45">
        <v>518</v>
      </c>
      <c r="Z23" s="45">
        <v>359</v>
      </c>
      <c r="AA23" s="45">
        <v>251</v>
      </c>
      <c r="AB23" s="45">
        <v>397</v>
      </c>
      <c r="AC23" s="45">
        <v>415</v>
      </c>
      <c r="AD23" s="45">
        <v>376</v>
      </c>
      <c r="AE23" s="45">
        <v>436</v>
      </c>
      <c r="AF23" s="45">
        <v>420</v>
      </c>
      <c r="AG23" s="45">
        <v>452</v>
      </c>
      <c r="AH23" s="45">
        <v>370</v>
      </c>
      <c r="AI23" s="45">
        <v>318</v>
      </c>
      <c r="AJ23" s="45">
        <v>408</v>
      </c>
      <c r="AK23" s="45">
        <v>405</v>
      </c>
      <c r="AL23" s="45">
        <v>307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'[4]PANEL DE CONTROL DISTRITAL'!A24</f>
        <v>6</v>
      </c>
      <c r="B25" s="116" t="str">
        <f>'[4]PANEL DE CONTROL DISTRITAL'!B24</f>
        <v>ENTREGA</v>
      </c>
      <c r="C25" s="118" t="str">
        <f>'[4]PANEL DE CONTROL DISTRITAL'!C24</f>
        <v>Operador de Equipo Tecnológico</v>
      </c>
      <c r="D25" s="117" t="str">
        <f>'[4]PANEL DE CONTROL DISTRITAL'!D24</f>
        <v xml:space="preserve">Efectividad de entrega de CPV en MAC = </v>
      </c>
      <c r="E25" s="118" t="str">
        <f>'[4]PANEL DE CONTROL DISTRITAL'!E24</f>
        <v>(Total de credenciales entregadas / Total de credenciales solicitadas) x 100</v>
      </c>
      <c r="F25" s="119" t="str">
        <f>'[4]PANEL DE CONTROL DISTRITAL'!F24</f>
        <v>Semanal (remesa)</v>
      </c>
      <c r="G25" s="120">
        <f>'[4]PANEL DE CONTROL DISTRITAL'!G24</f>
        <v>0.9</v>
      </c>
      <c r="H25" s="25" t="str">
        <f>'[4]PANEL DE CONTROL DISTRITAL'!H24</f>
        <v xml:space="preserve">Total de credenciales entregadas </v>
      </c>
      <c r="I25" s="23">
        <v>15</v>
      </c>
      <c r="J25" s="23">
        <v>97</v>
      </c>
      <c r="K25" s="23">
        <v>0</v>
      </c>
      <c r="L25" s="23">
        <v>0</v>
      </c>
      <c r="M25" s="23">
        <v>71</v>
      </c>
      <c r="N25" s="23">
        <v>119</v>
      </c>
      <c r="O25" s="23">
        <v>131</v>
      </c>
      <c r="P25" s="23">
        <v>201</v>
      </c>
      <c r="Q25" s="23">
        <v>171</v>
      </c>
      <c r="R25" s="23">
        <v>160</v>
      </c>
      <c r="S25" s="23">
        <v>183</v>
      </c>
      <c r="T25" s="23">
        <v>274</v>
      </c>
      <c r="U25" s="23">
        <v>152</v>
      </c>
      <c r="V25" s="23">
        <v>175</v>
      </c>
      <c r="W25" s="23">
        <v>183</v>
      </c>
      <c r="X25" s="23">
        <v>151</v>
      </c>
      <c r="Y25" s="23">
        <v>56</v>
      </c>
      <c r="Z25" s="23">
        <v>224</v>
      </c>
      <c r="AA25" s="23">
        <v>146</v>
      </c>
      <c r="AB25" s="23">
        <v>83</v>
      </c>
      <c r="AC25" s="23">
        <v>166</v>
      </c>
      <c r="AD25" s="23">
        <v>85</v>
      </c>
      <c r="AE25" s="23">
        <v>78</v>
      </c>
      <c r="AF25" s="23">
        <v>156</v>
      </c>
      <c r="AG25" s="23">
        <v>116</v>
      </c>
      <c r="AH25" s="23">
        <v>165</v>
      </c>
      <c r="AI25" s="23">
        <v>162</v>
      </c>
      <c r="AJ25" s="23">
        <v>90</v>
      </c>
      <c r="AK25" s="23">
        <v>129</v>
      </c>
      <c r="AL25" s="23">
        <v>128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'[4]PANEL DE CONTROL DISTRITAL'!H25</f>
        <v xml:space="preserve"> Total de credenciales solicitadas</v>
      </c>
      <c r="I26" s="45">
        <v>15</v>
      </c>
      <c r="J26" s="45">
        <v>97</v>
      </c>
      <c r="K26" s="45">
        <v>0</v>
      </c>
      <c r="L26" s="45">
        <v>0</v>
      </c>
      <c r="M26" s="45">
        <v>71</v>
      </c>
      <c r="N26" s="45">
        <v>119</v>
      </c>
      <c r="O26" s="45">
        <v>131</v>
      </c>
      <c r="P26" s="45">
        <v>201</v>
      </c>
      <c r="Q26" s="45">
        <v>171</v>
      </c>
      <c r="R26" s="45">
        <v>160</v>
      </c>
      <c r="S26" s="45">
        <v>183</v>
      </c>
      <c r="T26" s="45">
        <v>274</v>
      </c>
      <c r="U26" s="45">
        <v>152</v>
      </c>
      <c r="V26" s="45">
        <v>175</v>
      </c>
      <c r="W26" s="45">
        <v>183</v>
      </c>
      <c r="X26" s="45">
        <v>151</v>
      </c>
      <c r="Y26" s="45">
        <v>56</v>
      </c>
      <c r="Z26" s="45">
        <v>224</v>
      </c>
      <c r="AA26" s="45">
        <v>146</v>
      </c>
      <c r="AB26" s="45">
        <v>83</v>
      </c>
      <c r="AC26" s="45">
        <v>166</v>
      </c>
      <c r="AD26" s="45">
        <v>85</v>
      </c>
      <c r="AE26" s="45">
        <v>78</v>
      </c>
      <c r="AF26" s="45">
        <v>156</v>
      </c>
      <c r="AG26" s="45">
        <v>116</v>
      </c>
      <c r="AH26" s="45">
        <v>165</v>
      </c>
      <c r="AI26" s="45">
        <v>162</v>
      </c>
      <c r="AJ26" s="45">
        <v>90</v>
      </c>
      <c r="AK26" s="45">
        <v>129</v>
      </c>
      <c r="AL26" s="45">
        <v>128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5:G35"/>
    <mergeCell ref="H35:M35"/>
    <mergeCell ref="B36:G37"/>
    <mergeCell ref="H36:M37"/>
    <mergeCell ref="AV19:AV20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AV10:AV11"/>
    <mergeCell ref="A12:AV12"/>
    <mergeCell ref="AV13:AV14"/>
    <mergeCell ref="A15:AV15"/>
    <mergeCell ref="AV16:AV17"/>
    <mergeCell ref="F16:F17"/>
    <mergeCell ref="G16:G17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G22:G23"/>
    <mergeCell ref="I29:L29"/>
    <mergeCell ref="B34:M34"/>
    <mergeCell ref="F19:F20"/>
    <mergeCell ref="G19:G20"/>
    <mergeCell ref="B22:B23"/>
    <mergeCell ref="C22:C23"/>
    <mergeCell ref="D22:D23"/>
    <mergeCell ref="E22:E23"/>
    <mergeCell ref="F22:F23"/>
    <mergeCell ref="A19:A20"/>
    <mergeCell ref="B19:B20"/>
    <mergeCell ref="C19:C20"/>
    <mergeCell ref="D19:D20"/>
    <mergeCell ref="E19:E20"/>
    <mergeCell ref="A18:AV18"/>
    <mergeCell ref="F13:F14"/>
    <mergeCell ref="G13:G14"/>
    <mergeCell ref="A13:A14"/>
    <mergeCell ref="B13:B14"/>
    <mergeCell ref="C13:C14"/>
    <mergeCell ref="D13:D14"/>
    <mergeCell ref="E13:E14"/>
    <mergeCell ref="A1:AV1"/>
    <mergeCell ref="E10:E11"/>
    <mergeCell ref="F2:G2"/>
    <mergeCell ref="F10:F11"/>
    <mergeCell ref="G10:G11"/>
    <mergeCell ref="A6:A9"/>
    <mergeCell ref="B6:H6"/>
    <mergeCell ref="B7:D7"/>
    <mergeCell ref="E7:H7"/>
    <mergeCell ref="AT2:AV2"/>
    <mergeCell ref="A4:AV4"/>
    <mergeCell ref="A5:AV5"/>
    <mergeCell ref="I6:AU6"/>
    <mergeCell ref="AV6:AV9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543" priority="15" operator="greaterThan">
      <formula>95%</formula>
    </cfRule>
    <cfRule type="cellIs" dxfId="542" priority="16" operator="greaterThanOrEqual">
      <formula>90%</formula>
    </cfRule>
    <cfRule type="cellIs" dxfId="541" priority="17" operator="lessThan">
      <formula>89.99%</formula>
    </cfRule>
  </conditionalFormatting>
  <conditionalFormatting sqref="AV13">
    <cfRule type="cellIs" dxfId="540" priority="12" operator="greaterThan">
      <formula>95%</formula>
    </cfRule>
    <cfRule type="cellIs" dxfId="539" priority="13" operator="greaterThanOrEqual">
      <formula>90%</formula>
    </cfRule>
    <cfRule type="cellIs" dxfId="538" priority="14" operator="lessThan">
      <formula>89.99%</formula>
    </cfRule>
  </conditionalFormatting>
  <conditionalFormatting sqref="AV16">
    <cfRule type="cellIs" dxfId="537" priority="9" operator="greaterThan">
      <formula>95%</formula>
    </cfRule>
    <cfRule type="cellIs" dxfId="536" priority="10" operator="greaterThanOrEqual">
      <formula>90%</formula>
    </cfRule>
    <cfRule type="cellIs" dxfId="535" priority="11" operator="lessThan">
      <formula>89.99%</formula>
    </cfRule>
  </conditionalFormatting>
  <conditionalFormatting sqref="AV19">
    <cfRule type="cellIs" dxfId="534" priority="6" operator="greaterThan">
      <formula>95%</formula>
    </cfRule>
    <cfRule type="cellIs" dxfId="533" priority="7" operator="greaterThanOrEqual">
      <formula>90%</formula>
    </cfRule>
    <cfRule type="cellIs" dxfId="532" priority="8" operator="lessThan">
      <formula>89.99%</formula>
    </cfRule>
  </conditionalFormatting>
  <conditionalFormatting sqref="AV25">
    <cfRule type="cellIs" dxfId="531" priority="3" operator="greaterThan">
      <formula>95%</formula>
    </cfRule>
    <cfRule type="cellIs" dxfId="530" priority="4" operator="greaterThanOrEqual">
      <formula>90%</formula>
    </cfRule>
    <cfRule type="cellIs" dxfId="529" priority="5" operator="lessThan">
      <formula>89.99%</formula>
    </cfRule>
  </conditionalFormatting>
  <conditionalFormatting sqref="AV22">
    <cfRule type="cellIs" dxfId="528" priority="1" operator="greaterThanOrEqual">
      <formula>100%</formula>
    </cfRule>
    <cfRule type="cellIs" dxfId="527" priority="2" operator="lessThan">
      <formula>99.99%</formula>
    </cfRule>
  </conditionalFormatting>
  <dataValidations count="1">
    <dataValidation showDropDown="1" showInputMessage="1" showErrorMessage="1" sqref="C21 G19:G23 G10:G11 G16:G17 G13:G14 G25:G26" xr:uid="{BFFAE19C-C434-4934-9050-5E452D2C83CD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H38"/>
  <sheetViews>
    <sheetView showGridLines="0" topLeftCell="A5" zoomScale="85" zoomScaleNormal="85" workbookViewId="0">
      <selection activeCell="A10" sqref="A10:A11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25" width="10.7109375" style="1" customWidth="1"/>
    <col min="26" max="47" width="11.42578125" style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5</v>
      </c>
      <c r="F2" s="122" t="s">
        <v>25</v>
      </c>
      <c r="G2" s="122"/>
      <c r="H2" s="20">
        <v>110551</v>
      </c>
      <c r="I2" s="19"/>
      <c r="J2" s="19"/>
      <c r="K2" s="19"/>
      <c r="L2" s="19"/>
      <c r="M2" s="19"/>
      <c r="N2" s="19"/>
      <c r="O2" s="19"/>
      <c r="P2" s="22"/>
      <c r="Q2" s="22"/>
      <c r="R2" s="22"/>
      <c r="S2" s="22"/>
      <c r="T2" s="22"/>
      <c r="U2" s="22"/>
      <c r="V2" s="22"/>
      <c r="Z2" s="15"/>
      <c r="AT2" s="123" t="str">
        <f>'PANEL DE CONTROL DISTRITAL'!AI2</f>
        <v>Fecha de corte 31/08/2023</v>
      </c>
      <c r="AU2" s="123"/>
      <c r="AV2" s="123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'[5]PANEL DE CONTROL DISTRITAL'!A9</f>
        <v>1</v>
      </c>
      <c r="B10" s="116" t="str">
        <f>'[5]PANEL DE CONTROL DISTRITAL'!B9</f>
        <v>ENTREVISTA</v>
      </c>
      <c r="C10" s="118" t="str">
        <f>'[5]PANEL DE CONTROL DISTRITAL'!C9</f>
        <v xml:space="preserve"> Auxiliar de Atención Ciudadana</v>
      </c>
      <c r="D10" s="117" t="str">
        <f>'[5]PANEL DE CONTROL DISTRITAL'!D9</f>
        <v>Efectividad de la entrevista =</v>
      </c>
      <c r="E10" s="118" t="str">
        <f>'[5]PANEL DE CONTROL DISTRITAL'!E9</f>
        <v>(Número de trámites aplicados / (Número de fichas requisitadas - Notificaciones de improcedencia de trámite)) x 100</v>
      </c>
      <c r="F10" s="119" t="str">
        <f>'[5]PANEL DE CONTROL DISTRITAL'!F9</f>
        <v>Semanal (remesa)</v>
      </c>
      <c r="G10" s="120">
        <f>'[5]PANEL DE CONTROL DISTRITAL'!G9</f>
        <v>0.9</v>
      </c>
      <c r="H10" s="25" t="str">
        <f>'[5]PANEL DE CONTROL DISTRITAL'!H9</f>
        <v>Número de trámites aplicados</v>
      </c>
      <c r="I10" s="23">
        <v>147</v>
      </c>
      <c r="J10" s="23">
        <v>689</v>
      </c>
      <c r="K10" s="23">
        <v>0</v>
      </c>
      <c r="L10" s="23">
        <v>0</v>
      </c>
      <c r="M10" s="23">
        <v>713</v>
      </c>
      <c r="N10" s="23">
        <v>857</v>
      </c>
      <c r="O10" s="23">
        <v>932</v>
      </c>
      <c r="P10" s="23">
        <v>725</v>
      </c>
      <c r="Q10" s="23">
        <v>755</v>
      </c>
      <c r="R10" s="23">
        <v>553</v>
      </c>
      <c r="S10" s="23">
        <v>693</v>
      </c>
      <c r="T10" s="23">
        <v>793</v>
      </c>
      <c r="U10" s="23">
        <v>801</v>
      </c>
      <c r="V10" s="23">
        <v>729</v>
      </c>
      <c r="W10" s="23">
        <v>815</v>
      </c>
      <c r="X10" s="23">
        <v>602</v>
      </c>
      <c r="Y10" s="23">
        <v>687</v>
      </c>
      <c r="Z10" s="23">
        <v>493</v>
      </c>
      <c r="AA10" s="23">
        <v>665</v>
      </c>
      <c r="AB10" s="23">
        <v>718</v>
      </c>
      <c r="AC10" s="23">
        <v>680</v>
      </c>
      <c r="AD10" s="23">
        <v>397</v>
      </c>
      <c r="AE10" s="23">
        <v>708</v>
      </c>
      <c r="AF10" s="23">
        <v>797</v>
      </c>
      <c r="AG10" s="23">
        <v>825</v>
      </c>
      <c r="AH10" s="23">
        <v>754</v>
      </c>
      <c r="AI10" s="23">
        <v>841</v>
      </c>
      <c r="AJ10" s="23">
        <v>771</v>
      </c>
      <c r="AK10" s="23">
        <v>778</v>
      </c>
      <c r="AL10" s="23">
        <v>805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0.97662787818767016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'[5]PANEL DE CONTROL DISTRITAL'!H10</f>
        <v>Número de fichas requisitadas - Notificaciones de improcedencia de trámite</v>
      </c>
      <c r="I11" s="45">
        <v>148</v>
      </c>
      <c r="J11" s="45">
        <v>695</v>
      </c>
      <c r="K11" s="45">
        <v>0</v>
      </c>
      <c r="L11" s="45">
        <v>0</v>
      </c>
      <c r="M11" s="45">
        <v>715</v>
      </c>
      <c r="N11" s="45">
        <v>861</v>
      </c>
      <c r="O11" s="45">
        <v>938</v>
      </c>
      <c r="P11" s="45">
        <v>731</v>
      </c>
      <c r="Q11" s="45">
        <v>762</v>
      </c>
      <c r="R11" s="45">
        <v>557</v>
      </c>
      <c r="S11" s="45">
        <v>699</v>
      </c>
      <c r="T11" s="45">
        <v>800</v>
      </c>
      <c r="U11" s="45">
        <v>807</v>
      </c>
      <c r="V11" s="45">
        <v>733</v>
      </c>
      <c r="W11" s="45">
        <v>818</v>
      </c>
      <c r="X11" s="45">
        <v>605</v>
      </c>
      <c r="Y11" s="45">
        <v>690</v>
      </c>
      <c r="Z11" s="45">
        <v>595</v>
      </c>
      <c r="AA11" s="45">
        <v>676</v>
      </c>
      <c r="AB11" s="45">
        <v>740</v>
      </c>
      <c r="AC11" s="45">
        <v>695</v>
      </c>
      <c r="AD11" s="45">
        <v>417</v>
      </c>
      <c r="AE11" s="45">
        <v>740</v>
      </c>
      <c r="AF11" s="45">
        <v>825</v>
      </c>
      <c r="AG11" s="45">
        <v>846</v>
      </c>
      <c r="AH11" s="45">
        <v>793</v>
      </c>
      <c r="AI11" s="45">
        <v>885</v>
      </c>
      <c r="AJ11" s="45">
        <v>792</v>
      </c>
      <c r="AK11" s="45">
        <v>804</v>
      </c>
      <c r="AL11" s="45">
        <v>828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'[5]PANEL DE CONTROL DISTRITAL'!A12</f>
        <v>2</v>
      </c>
      <c r="B13" s="116" t="str">
        <f>'[5]PANEL DE CONTROL DISTRITAL'!B12</f>
        <v>TRÁMITE</v>
      </c>
      <c r="C13" s="118" t="str">
        <f>'[5]PANEL DE CONTROL DISTRITAL'!C12</f>
        <v>Operador de Equipo Tecnológico</v>
      </c>
      <c r="D13" s="117" t="str">
        <f>'[5]PANEL DE CONTROL DISTRITAL'!D12</f>
        <v>Trámites exitosos efectivos=</v>
      </c>
      <c r="E13" s="118" t="str">
        <f>'[5]PANEL DE CONTROL DISTRITAL'!E12</f>
        <v>(Número de trámites exitosos / Número de trámites aplicados) x 100</v>
      </c>
      <c r="F13" s="119" t="str">
        <f>'[5]PANEL DE CONTROL DISTRITAL'!F12</f>
        <v>Semanal (remesa)</v>
      </c>
      <c r="G13" s="120">
        <f>'[5]PANEL DE CONTROL DISTRITAL'!G12</f>
        <v>0.9</v>
      </c>
      <c r="H13" s="25" t="str">
        <f>'[5]PANEL DE CONTROL DISTRITAL'!H12</f>
        <v>Número de trámites exitosos</v>
      </c>
      <c r="I13" s="23">
        <v>147</v>
      </c>
      <c r="J13" s="23">
        <v>687</v>
      </c>
      <c r="K13" s="23">
        <v>0</v>
      </c>
      <c r="L13" s="23">
        <v>0</v>
      </c>
      <c r="M13" s="23">
        <v>709</v>
      </c>
      <c r="N13" s="23">
        <v>856</v>
      </c>
      <c r="O13" s="23">
        <v>931</v>
      </c>
      <c r="P13" s="23">
        <v>723</v>
      </c>
      <c r="Q13" s="23">
        <v>754</v>
      </c>
      <c r="R13" s="23">
        <v>550</v>
      </c>
      <c r="S13" s="23">
        <v>691</v>
      </c>
      <c r="T13" s="23">
        <v>791</v>
      </c>
      <c r="U13" s="23">
        <v>797</v>
      </c>
      <c r="V13" s="23">
        <v>728</v>
      </c>
      <c r="W13" s="23">
        <v>811</v>
      </c>
      <c r="X13" s="23">
        <v>600</v>
      </c>
      <c r="Y13" s="23">
        <v>684</v>
      </c>
      <c r="Z13" s="23">
        <v>492</v>
      </c>
      <c r="AA13" s="23">
        <v>664</v>
      </c>
      <c r="AB13" s="23">
        <v>713</v>
      </c>
      <c r="AC13" s="23">
        <v>678</v>
      </c>
      <c r="AD13" s="23">
        <v>395</v>
      </c>
      <c r="AE13" s="23">
        <v>707</v>
      </c>
      <c r="AF13" s="23">
        <v>794</v>
      </c>
      <c r="AG13" s="23">
        <v>822</v>
      </c>
      <c r="AH13" s="23">
        <v>748</v>
      </c>
      <c r="AI13" s="23">
        <v>838</v>
      </c>
      <c r="AJ13" s="23">
        <v>768</v>
      </c>
      <c r="AK13" s="23">
        <v>776</v>
      </c>
      <c r="AL13" s="23">
        <v>795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0.99624803528874917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'[5]PANEL DE CONTROL DISTRITAL'!H13</f>
        <v>Número de trámites aplicados</v>
      </c>
      <c r="I14" s="45">
        <f>I10</f>
        <v>147</v>
      </c>
      <c r="J14" s="45">
        <f t="shared" ref="J14:AL14" si="0">J10</f>
        <v>689</v>
      </c>
      <c r="K14" s="45">
        <f t="shared" si="0"/>
        <v>0</v>
      </c>
      <c r="L14" s="45">
        <f t="shared" si="0"/>
        <v>0</v>
      </c>
      <c r="M14" s="45">
        <f t="shared" si="0"/>
        <v>713</v>
      </c>
      <c r="N14" s="45">
        <f t="shared" si="0"/>
        <v>857</v>
      </c>
      <c r="O14" s="45">
        <f t="shared" si="0"/>
        <v>932</v>
      </c>
      <c r="P14" s="45">
        <f t="shared" si="0"/>
        <v>725</v>
      </c>
      <c r="Q14" s="45">
        <f t="shared" si="0"/>
        <v>755</v>
      </c>
      <c r="R14" s="45">
        <f t="shared" si="0"/>
        <v>553</v>
      </c>
      <c r="S14" s="45">
        <f t="shared" si="0"/>
        <v>693</v>
      </c>
      <c r="T14" s="45">
        <f t="shared" si="0"/>
        <v>793</v>
      </c>
      <c r="U14" s="45">
        <f t="shared" si="0"/>
        <v>801</v>
      </c>
      <c r="V14" s="45">
        <f t="shared" si="0"/>
        <v>729</v>
      </c>
      <c r="W14" s="45">
        <f t="shared" si="0"/>
        <v>815</v>
      </c>
      <c r="X14" s="45">
        <f t="shared" si="0"/>
        <v>602</v>
      </c>
      <c r="Y14" s="45">
        <f t="shared" si="0"/>
        <v>687</v>
      </c>
      <c r="Z14" s="45">
        <f t="shared" si="0"/>
        <v>493</v>
      </c>
      <c r="AA14" s="45">
        <f t="shared" si="0"/>
        <v>665</v>
      </c>
      <c r="AB14" s="45">
        <f t="shared" si="0"/>
        <v>718</v>
      </c>
      <c r="AC14" s="45">
        <f t="shared" si="0"/>
        <v>680</v>
      </c>
      <c r="AD14" s="45">
        <f t="shared" si="0"/>
        <v>397</v>
      </c>
      <c r="AE14" s="45">
        <f t="shared" si="0"/>
        <v>708</v>
      </c>
      <c r="AF14" s="45">
        <f t="shared" si="0"/>
        <v>797</v>
      </c>
      <c r="AG14" s="45">
        <f t="shared" si="0"/>
        <v>825</v>
      </c>
      <c r="AH14" s="45">
        <f t="shared" si="0"/>
        <v>754</v>
      </c>
      <c r="AI14" s="45">
        <f t="shared" si="0"/>
        <v>841</v>
      </c>
      <c r="AJ14" s="45">
        <f t="shared" si="0"/>
        <v>771</v>
      </c>
      <c r="AK14" s="45">
        <f t="shared" si="0"/>
        <v>778</v>
      </c>
      <c r="AL14" s="45">
        <f t="shared" si="0"/>
        <v>805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'[5]PANEL DE CONTROL DISTRITAL'!A15</f>
        <v>3</v>
      </c>
      <c r="B16" s="116" t="str">
        <f>'[5]PANEL DE CONTROL DISTRITAL'!B15</f>
        <v>TRANSFERENCIA</v>
      </c>
      <c r="C16" s="118" t="str">
        <f>'[5]PANEL DE CONTROL DISTRITAL'!C15</f>
        <v>Responsable de Módulo</v>
      </c>
      <c r="D16" s="117" t="str">
        <f>'[5]PANEL DE CONTROL DISTRITAL'!D15</f>
        <v xml:space="preserve">Transacciones exitosas = </v>
      </c>
      <c r="E16" s="118" t="str">
        <f>'[5]PANEL DE CONTROL DISTRITAL'!E15</f>
        <v>(Número de Archivos de Transacción aceptados /Total de Archivos de Transacción procesados) x100</v>
      </c>
      <c r="F16" s="119" t="str">
        <f>'[5]PANEL DE CONTROL DISTRITAL'!F15</f>
        <v>Semanal (remesa)</v>
      </c>
      <c r="G16" s="120">
        <f>'[5]PANEL DE CONTROL DISTRITAL'!G15</f>
        <v>0.9</v>
      </c>
      <c r="H16" s="25" t="str">
        <f>'[5]PANEL DE CONTROL DISTRITAL'!H15</f>
        <v>Número de Archivos de Transacción aceptados</v>
      </c>
      <c r="I16" s="23">
        <f>I10</f>
        <v>147</v>
      </c>
      <c r="J16" s="23">
        <f t="shared" ref="J16:AS16" si="1">J10</f>
        <v>689</v>
      </c>
      <c r="K16" s="23">
        <f t="shared" si="1"/>
        <v>0</v>
      </c>
      <c r="L16" s="23">
        <f t="shared" si="1"/>
        <v>0</v>
      </c>
      <c r="M16" s="23">
        <f t="shared" si="1"/>
        <v>713</v>
      </c>
      <c r="N16" s="23">
        <f t="shared" si="1"/>
        <v>857</v>
      </c>
      <c r="O16" s="23">
        <f t="shared" si="1"/>
        <v>932</v>
      </c>
      <c r="P16" s="23">
        <f t="shared" si="1"/>
        <v>725</v>
      </c>
      <c r="Q16" s="23">
        <f t="shared" si="1"/>
        <v>755</v>
      </c>
      <c r="R16" s="23">
        <f t="shared" si="1"/>
        <v>553</v>
      </c>
      <c r="S16" s="23">
        <f t="shared" si="1"/>
        <v>693</v>
      </c>
      <c r="T16" s="23">
        <f t="shared" si="1"/>
        <v>793</v>
      </c>
      <c r="U16" s="23">
        <f t="shared" si="1"/>
        <v>801</v>
      </c>
      <c r="V16" s="23">
        <f t="shared" si="1"/>
        <v>729</v>
      </c>
      <c r="W16" s="23">
        <f t="shared" si="1"/>
        <v>815</v>
      </c>
      <c r="X16" s="23">
        <f t="shared" si="1"/>
        <v>602</v>
      </c>
      <c r="Y16" s="23">
        <f t="shared" si="1"/>
        <v>687</v>
      </c>
      <c r="Z16" s="23">
        <f t="shared" si="1"/>
        <v>493</v>
      </c>
      <c r="AA16" s="23">
        <f t="shared" si="1"/>
        <v>665</v>
      </c>
      <c r="AB16" s="23">
        <f t="shared" si="1"/>
        <v>718</v>
      </c>
      <c r="AC16" s="23">
        <f t="shared" si="1"/>
        <v>680</v>
      </c>
      <c r="AD16" s="23">
        <f t="shared" si="1"/>
        <v>397</v>
      </c>
      <c r="AE16" s="23">
        <f t="shared" si="1"/>
        <v>708</v>
      </c>
      <c r="AF16" s="23">
        <f t="shared" si="1"/>
        <v>797</v>
      </c>
      <c r="AG16" s="23">
        <f t="shared" si="1"/>
        <v>825</v>
      </c>
      <c r="AH16" s="23">
        <f t="shared" si="1"/>
        <v>754</v>
      </c>
      <c r="AI16" s="23">
        <f t="shared" si="1"/>
        <v>841</v>
      </c>
      <c r="AJ16" s="23">
        <f t="shared" si="1"/>
        <v>771</v>
      </c>
      <c r="AK16" s="23">
        <f t="shared" si="1"/>
        <v>778</v>
      </c>
      <c r="AL16" s="23">
        <f t="shared" si="1"/>
        <v>805</v>
      </c>
      <c r="AM16" s="23">
        <f t="shared" si="1"/>
        <v>0</v>
      </c>
      <c r="AN16" s="23">
        <f t="shared" si="1"/>
        <v>0</v>
      </c>
      <c r="AO16" s="23">
        <f t="shared" si="1"/>
        <v>0</v>
      </c>
      <c r="AP16" s="23">
        <f t="shared" si="1"/>
        <v>0</v>
      </c>
      <c r="AQ16" s="23">
        <f t="shared" si="1"/>
        <v>0</v>
      </c>
      <c r="AR16" s="23">
        <f t="shared" si="1"/>
        <v>0</v>
      </c>
      <c r="AS16" s="23">
        <f t="shared" si="1"/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'[5]PANEL DE CONTROL DISTRITAL'!H16</f>
        <v>Total de Archivos de Transacción procesados</v>
      </c>
      <c r="I17" s="45">
        <f>I16</f>
        <v>147</v>
      </c>
      <c r="J17" s="45">
        <f t="shared" ref="J17:AL17" si="2">J16</f>
        <v>689</v>
      </c>
      <c r="K17" s="45">
        <f t="shared" si="2"/>
        <v>0</v>
      </c>
      <c r="L17" s="45">
        <f t="shared" si="2"/>
        <v>0</v>
      </c>
      <c r="M17" s="45">
        <f t="shared" si="2"/>
        <v>713</v>
      </c>
      <c r="N17" s="45">
        <f t="shared" si="2"/>
        <v>857</v>
      </c>
      <c r="O17" s="45">
        <f t="shared" si="2"/>
        <v>932</v>
      </c>
      <c r="P17" s="45">
        <f t="shared" si="2"/>
        <v>725</v>
      </c>
      <c r="Q17" s="45">
        <f t="shared" si="2"/>
        <v>755</v>
      </c>
      <c r="R17" s="45">
        <f t="shared" si="2"/>
        <v>553</v>
      </c>
      <c r="S17" s="45">
        <f t="shared" si="2"/>
        <v>693</v>
      </c>
      <c r="T17" s="45">
        <f t="shared" si="2"/>
        <v>793</v>
      </c>
      <c r="U17" s="45">
        <f t="shared" si="2"/>
        <v>801</v>
      </c>
      <c r="V17" s="45">
        <f t="shared" si="2"/>
        <v>729</v>
      </c>
      <c r="W17" s="45">
        <f t="shared" si="2"/>
        <v>815</v>
      </c>
      <c r="X17" s="45">
        <f t="shared" si="2"/>
        <v>602</v>
      </c>
      <c r="Y17" s="45">
        <f t="shared" si="2"/>
        <v>687</v>
      </c>
      <c r="Z17" s="45">
        <f t="shared" si="2"/>
        <v>493</v>
      </c>
      <c r="AA17" s="45">
        <f t="shared" si="2"/>
        <v>665</v>
      </c>
      <c r="AB17" s="45">
        <f t="shared" si="2"/>
        <v>718</v>
      </c>
      <c r="AC17" s="45">
        <f t="shared" si="2"/>
        <v>680</v>
      </c>
      <c r="AD17" s="45">
        <f t="shared" si="2"/>
        <v>397</v>
      </c>
      <c r="AE17" s="45">
        <f t="shared" si="2"/>
        <v>708</v>
      </c>
      <c r="AF17" s="45">
        <f t="shared" si="2"/>
        <v>797</v>
      </c>
      <c r="AG17" s="45">
        <f t="shared" si="2"/>
        <v>825</v>
      </c>
      <c r="AH17" s="45">
        <f t="shared" si="2"/>
        <v>754</v>
      </c>
      <c r="AI17" s="45">
        <f t="shared" si="2"/>
        <v>841</v>
      </c>
      <c r="AJ17" s="45">
        <f t="shared" si="2"/>
        <v>771</v>
      </c>
      <c r="AK17" s="45">
        <f t="shared" si="2"/>
        <v>778</v>
      </c>
      <c r="AL17" s="45">
        <f t="shared" si="2"/>
        <v>805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'[5]PANEL DE CONTROL DISTRITAL'!A18</f>
        <v>4</v>
      </c>
      <c r="B19" s="116" t="str">
        <f>'[5]PANEL DE CONTROL DISTRITAL'!B18</f>
        <v>CONCILIACIÓN</v>
      </c>
      <c r="C19" s="118" t="str">
        <f>'[5]PANEL DE CONTROL DISTRITAL'!C18</f>
        <v>Responsable de Módulo</v>
      </c>
      <c r="D19" s="117" t="str">
        <f>'[5]PANEL DE CONTROL DISTRITAL'!D18</f>
        <v xml:space="preserve">Credenciales disponibles para entrega = </v>
      </c>
      <c r="E19" s="118" t="str">
        <f>'[5]PANEL DE CONTROL DISTRITAL'!E18</f>
        <v>((Credenciales recibidas - Credenciales inconsistentes) / Credenciales recibidas) x 100</v>
      </c>
      <c r="F19" s="119" t="str">
        <f>'[5]PANEL DE CONTROL DISTRITAL'!F18</f>
        <v>Semanal (remesa)</v>
      </c>
      <c r="G19" s="120">
        <f>'[5]PANEL DE CONTROL DISTRITAL'!G18</f>
        <v>0.9</v>
      </c>
      <c r="H19" s="25" t="str">
        <f>'[5]PANEL DE CONTROL DISTRITAL'!H18</f>
        <v xml:space="preserve">Credenciales Recibidas - Credenciales inconsistentes </v>
      </c>
      <c r="I19" s="23">
        <v>87</v>
      </c>
      <c r="J19" s="23">
        <v>740</v>
      </c>
      <c r="K19" s="23">
        <v>0</v>
      </c>
      <c r="L19" s="23">
        <v>0</v>
      </c>
      <c r="M19" s="23">
        <v>263</v>
      </c>
      <c r="N19" s="23">
        <v>953</v>
      </c>
      <c r="O19" s="23">
        <v>996</v>
      </c>
      <c r="P19" s="23">
        <v>978</v>
      </c>
      <c r="Q19" s="23">
        <v>459</v>
      </c>
      <c r="R19" s="23">
        <v>715</v>
      </c>
      <c r="S19" s="23">
        <v>832</v>
      </c>
      <c r="T19" s="23">
        <v>757</v>
      </c>
      <c r="U19" s="23">
        <v>817</v>
      </c>
      <c r="V19" s="23">
        <v>144</v>
      </c>
      <c r="W19" s="23">
        <v>412</v>
      </c>
      <c r="X19" s="23">
        <v>1427</v>
      </c>
      <c r="Y19" s="23">
        <v>759</v>
      </c>
      <c r="Z19" s="23">
        <v>388</v>
      </c>
      <c r="AA19" s="23">
        <v>737</v>
      </c>
      <c r="AB19" s="23">
        <v>852</v>
      </c>
      <c r="AC19" s="23">
        <v>552</v>
      </c>
      <c r="AD19" s="23">
        <v>540</v>
      </c>
      <c r="AE19" s="23">
        <v>668</v>
      </c>
      <c r="AF19" s="23">
        <v>770</v>
      </c>
      <c r="AG19" s="23">
        <v>820</v>
      </c>
      <c r="AH19" s="23">
        <v>790</v>
      </c>
      <c r="AI19" s="23">
        <v>608</v>
      </c>
      <c r="AJ19" s="23">
        <v>996</v>
      </c>
      <c r="AK19" s="23">
        <v>767</v>
      </c>
      <c r="AL19" s="23">
        <v>146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'[5]PANEL DE CONTROL DISTRITAL'!H19</f>
        <v xml:space="preserve">Credenciales recibidas </v>
      </c>
      <c r="I20" s="45">
        <f>I19</f>
        <v>87</v>
      </c>
      <c r="J20" s="45">
        <f t="shared" ref="J20:AR20" si="3">J19</f>
        <v>740</v>
      </c>
      <c r="K20" s="45">
        <f t="shared" si="3"/>
        <v>0</v>
      </c>
      <c r="L20" s="45">
        <f t="shared" si="3"/>
        <v>0</v>
      </c>
      <c r="M20" s="45">
        <f t="shared" si="3"/>
        <v>263</v>
      </c>
      <c r="N20" s="45">
        <f t="shared" si="3"/>
        <v>953</v>
      </c>
      <c r="O20" s="45">
        <f t="shared" si="3"/>
        <v>996</v>
      </c>
      <c r="P20" s="45">
        <f t="shared" si="3"/>
        <v>978</v>
      </c>
      <c r="Q20" s="45">
        <f t="shared" si="3"/>
        <v>459</v>
      </c>
      <c r="R20" s="45">
        <f t="shared" si="3"/>
        <v>715</v>
      </c>
      <c r="S20" s="45">
        <f t="shared" si="3"/>
        <v>832</v>
      </c>
      <c r="T20" s="45">
        <f t="shared" si="3"/>
        <v>757</v>
      </c>
      <c r="U20" s="45">
        <f t="shared" si="3"/>
        <v>817</v>
      </c>
      <c r="V20" s="45">
        <f t="shared" si="3"/>
        <v>144</v>
      </c>
      <c r="W20" s="45">
        <f t="shared" si="3"/>
        <v>412</v>
      </c>
      <c r="X20" s="45">
        <f t="shared" si="3"/>
        <v>1427</v>
      </c>
      <c r="Y20" s="45">
        <f t="shared" si="3"/>
        <v>759</v>
      </c>
      <c r="Z20" s="45">
        <f t="shared" si="3"/>
        <v>388</v>
      </c>
      <c r="AA20" s="45">
        <f t="shared" si="3"/>
        <v>737</v>
      </c>
      <c r="AB20" s="45">
        <f t="shared" si="3"/>
        <v>852</v>
      </c>
      <c r="AC20" s="45">
        <f t="shared" si="3"/>
        <v>552</v>
      </c>
      <c r="AD20" s="45">
        <f t="shared" si="3"/>
        <v>540</v>
      </c>
      <c r="AE20" s="45">
        <f t="shared" si="3"/>
        <v>668</v>
      </c>
      <c r="AF20" s="45">
        <f t="shared" si="3"/>
        <v>770</v>
      </c>
      <c r="AG20" s="45">
        <f t="shared" si="3"/>
        <v>820</v>
      </c>
      <c r="AH20" s="45">
        <f t="shared" si="3"/>
        <v>790</v>
      </c>
      <c r="AI20" s="45">
        <f t="shared" si="3"/>
        <v>608</v>
      </c>
      <c r="AJ20" s="45">
        <f t="shared" si="3"/>
        <v>996</v>
      </c>
      <c r="AK20" s="45">
        <f t="shared" si="3"/>
        <v>767</v>
      </c>
      <c r="AL20" s="45">
        <f t="shared" si="3"/>
        <v>146</v>
      </c>
      <c r="AM20" s="45">
        <f t="shared" si="3"/>
        <v>0</v>
      </c>
      <c r="AN20" s="45">
        <f t="shared" si="3"/>
        <v>0</v>
      </c>
      <c r="AO20" s="45">
        <f t="shared" si="3"/>
        <v>0</v>
      </c>
      <c r="AP20" s="45">
        <f t="shared" si="3"/>
        <v>0</v>
      </c>
      <c r="AQ20" s="45">
        <f t="shared" si="3"/>
        <v>0</v>
      </c>
      <c r="AR20" s="45">
        <f t="shared" si="3"/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'[5]PANEL DE CONTROL DISTRITAL'!A21</f>
        <v>5</v>
      </c>
      <c r="B22" s="116" t="str">
        <f>'[5]PANEL DE CONTROL DISTRITAL'!B21</f>
        <v>CONCILIACIÓN</v>
      </c>
      <c r="C22" s="118" t="str">
        <f>'[5]PANEL DE CONTROL DISTRITAL'!C21</f>
        <v>Responsable de Módulo</v>
      </c>
      <c r="D22" s="117" t="str">
        <f>'[5]PANEL DE CONTROL DISTRITAL'!D21</f>
        <v xml:space="preserve">Credenciales disponibles para entrega = </v>
      </c>
      <c r="E22" s="118" t="str">
        <f>'[5]PANEL DE CONTROL DISTRITAL'!E21</f>
        <v>(Credenciales en resguardo / Credenciales totales en SIIRFE disponibles para entrega) x 100</v>
      </c>
      <c r="F22" s="119" t="str">
        <f>'[5]PANEL DE CONTROL DISTRITAL'!F21</f>
        <v>Semanal (remesa)</v>
      </c>
      <c r="G22" s="120">
        <f>'[5]PANEL DE CONTROL DISTRITAL'!G21</f>
        <v>1</v>
      </c>
      <c r="H22" s="25" t="str">
        <f>'[5]PANEL DE CONTROL DISTRITAL'!H21</f>
        <v>Credenciales en resguardo</v>
      </c>
      <c r="I22" s="23">
        <v>1412</v>
      </c>
      <c r="J22" s="23">
        <v>1401</v>
      </c>
      <c r="K22" s="23">
        <v>0</v>
      </c>
      <c r="L22" s="23">
        <v>0</v>
      </c>
      <c r="M22" s="23">
        <v>1249</v>
      </c>
      <c r="N22" s="23">
        <v>1608</v>
      </c>
      <c r="O22" s="23">
        <v>2185</v>
      </c>
      <c r="P22" s="23">
        <v>2316</v>
      </c>
      <c r="Q22" s="23">
        <v>1572</v>
      </c>
      <c r="R22" s="23">
        <v>1317</v>
      </c>
      <c r="S22" s="23">
        <v>1468</v>
      </c>
      <c r="T22" s="23">
        <v>1434</v>
      </c>
      <c r="U22" s="23">
        <v>1469</v>
      </c>
      <c r="V22" s="23">
        <v>835</v>
      </c>
      <c r="W22" s="23">
        <v>913</v>
      </c>
      <c r="X22" s="23">
        <v>1532</v>
      </c>
      <c r="Y22" s="23">
        <v>1376</v>
      </c>
      <c r="Z22" s="23">
        <v>1254</v>
      </c>
      <c r="AA22" s="23">
        <v>1378</v>
      </c>
      <c r="AB22" s="23">
        <v>1891</v>
      </c>
      <c r="AC22" s="23">
        <v>1671</v>
      </c>
      <c r="AD22" s="23">
        <v>1465</v>
      </c>
      <c r="AE22" s="23">
        <v>1352</v>
      </c>
      <c r="AF22" s="23">
        <v>1448</v>
      </c>
      <c r="AG22" s="23">
        <v>1523</v>
      </c>
      <c r="AH22" s="23">
        <v>1514</v>
      </c>
      <c r="AI22" s="23">
        <v>1308</v>
      </c>
      <c r="AJ22" s="23">
        <v>1544</v>
      </c>
      <c r="AK22" s="23">
        <v>1503</v>
      </c>
      <c r="AL22" s="23">
        <v>907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'[5]PANEL DE CONTROL DISTRITAL'!H22</f>
        <v>Credenciales totales en SIIRFE disponibles para entrega</v>
      </c>
      <c r="I23" s="45">
        <f>I22</f>
        <v>1412</v>
      </c>
      <c r="J23" s="45">
        <f t="shared" ref="J23:AQ23" si="4">J22</f>
        <v>1401</v>
      </c>
      <c r="K23" s="45">
        <f t="shared" si="4"/>
        <v>0</v>
      </c>
      <c r="L23" s="45">
        <f t="shared" si="4"/>
        <v>0</v>
      </c>
      <c r="M23" s="45">
        <f t="shared" si="4"/>
        <v>1249</v>
      </c>
      <c r="N23" s="45">
        <f t="shared" si="4"/>
        <v>1608</v>
      </c>
      <c r="O23" s="45">
        <f t="shared" si="4"/>
        <v>2185</v>
      </c>
      <c r="P23" s="45">
        <f t="shared" si="4"/>
        <v>2316</v>
      </c>
      <c r="Q23" s="45">
        <f t="shared" si="4"/>
        <v>1572</v>
      </c>
      <c r="R23" s="45">
        <f t="shared" si="4"/>
        <v>1317</v>
      </c>
      <c r="S23" s="45">
        <f t="shared" si="4"/>
        <v>1468</v>
      </c>
      <c r="T23" s="45">
        <f t="shared" si="4"/>
        <v>1434</v>
      </c>
      <c r="U23" s="45">
        <f t="shared" si="4"/>
        <v>1469</v>
      </c>
      <c r="V23" s="45">
        <f t="shared" si="4"/>
        <v>835</v>
      </c>
      <c r="W23" s="45">
        <f t="shared" si="4"/>
        <v>913</v>
      </c>
      <c r="X23" s="45">
        <f t="shared" si="4"/>
        <v>1532</v>
      </c>
      <c r="Y23" s="45">
        <f t="shared" si="4"/>
        <v>1376</v>
      </c>
      <c r="Z23" s="45">
        <f t="shared" si="4"/>
        <v>1254</v>
      </c>
      <c r="AA23" s="45">
        <f t="shared" si="4"/>
        <v>1378</v>
      </c>
      <c r="AB23" s="45">
        <f t="shared" si="4"/>
        <v>1891</v>
      </c>
      <c r="AC23" s="45">
        <f t="shared" si="4"/>
        <v>1671</v>
      </c>
      <c r="AD23" s="45">
        <f t="shared" si="4"/>
        <v>1465</v>
      </c>
      <c r="AE23" s="45">
        <f t="shared" si="4"/>
        <v>1352</v>
      </c>
      <c r="AF23" s="45">
        <f t="shared" si="4"/>
        <v>1448</v>
      </c>
      <c r="AG23" s="45">
        <f t="shared" si="4"/>
        <v>1523</v>
      </c>
      <c r="AH23" s="45">
        <f t="shared" si="4"/>
        <v>1514</v>
      </c>
      <c r="AI23" s="45">
        <f t="shared" si="4"/>
        <v>1308</v>
      </c>
      <c r="AJ23" s="45">
        <f t="shared" si="4"/>
        <v>1544</v>
      </c>
      <c r="AK23" s="45">
        <f t="shared" si="4"/>
        <v>1503</v>
      </c>
      <c r="AL23" s="45">
        <f t="shared" si="4"/>
        <v>907</v>
      </c>
      <c r="AM23" s="45">
        <f t="shared" si="4"/>
        <v>0</v>
      </c>
      <c r="AN23" s="45">
        <f t="shared" si="4"/>
        <v>0</v>
      </c>
      <c r="AO23" s="45">
        <f t="shared" si="4"/>
        <v>0</v>
      </c>
      <c r="AP23" s="45">
        <f t="shared" si="4"/>
        <v>0</v>
      </c>
      <c r="AQ23" s="45">
        <f t="shared" si="4"/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'[5]PANEL DE CONTROL DISTRITAL'!A24</f>
        <v>6</v>
      </c>
      <c r="B25" s="116" t="str">
        <f>'[5]PANEL DE CONTROL DISTRITAL'!B24</f>
        <v>ENTREGA</v>
      </c>
      <c r="C25" s="118" t="str">
        <f>'[5]PANEL DE CONTROL DISTRITAL'!C24</f>
        <v>Operador de Equipo Tecnológico</v>
      </c>
      <c r="D25" s="117" t="str">
        <f>'[5]PANEL DE CONTROL DISTRITAL'!D24</f>
        <v xml:space="preserve">Efectividad de entrega de CPV en MAC = </v>
      </c>
      <c r="E25" s="118" t="str">
        <f>'[5]PANEL DE CONTROL DISTRITAL'!E24</f>
        <v>(Total de credenciales entregadas / Total de credenciales solicitadas) x 100</v>
      </c>
      <c r="F25" s="119" t="str">
        <f>'[5]PANEL DE CONTROL DISTRITAL'!F24</f>
        <v>Semanal (remesa)</v>
      </c>
      <c r="G25" s="120">
        <f>'[5]PANEL DE CONTROL DISTRITAL'!G24</f>
        <v>0.9</v>
      </c>
      <c r="H25" s="25" t="str">
        <f>'[5]PANEL DE CONTROL DISTRITAL'!H24</f>
        <v xml:space="preserve">Total de credenciales entregadas </v>
      </c>
      <c r="I25" s="23">
        <v>212</v>
      </c>
      <c r="J25" s="23">
        <v>751</v>
      </c>
      <c r="K25" s="23">
        <v>0</v>
      </c>
      <c r="L25" s="23">
        <v>0</v>
      </c>
      <c r="M25" s="23">
        <v>415</v>
      </c>
      <c r="N25" s="23">
        <v>594</v>
      </c>
      <c r="O25" s="23">
        <v>419</v>
      </c>
      <c r="P25" s="23">
        <v>847</v>
      </c>
      <c r="Q25" s="23">
        <v>1203</v>
      </c>
      <c r="R25" s="23">
        <v>969</v>
      </c>
      <c r="S25" s="23">
        <v>681</v>
      </c>
      <c r="T25" s="23">
        <v>752</v>
      </c>
      <c r="U25" s="23">
        <v>783</v>
      </c>
      <c r="V25" s="23">
        <v>778</v>
      </c>
      <c r="W25" s="23">
        <v>332</v>
      </c>
      <c r="X25" s="23">
        <v>808</v>
      </c>
      <c r="Y25" s="23">
        <v>915</v>
      </c>
      <c r="Z25" s="23">
        <v>507</v>
      </c>
      <c r="AA25" s="23">
        <v>613</v>
      </c>
      <c r="AB25" s="23">
        <v>339</v>
      </c>
      <c r="AC25" s="23">
        <v>772</v>
      </c>
      <c r="AD25" s="23">
        <v>746</v>
      </c>
      <c r="AE25" s="23">
        <v>777</v>
      </c>
      <c r="AF25" s="23">
        <v>674</v>
      </c>
      <c r="AG25" s="23">
        <v>745</v>
      </c>
      <c r="AH25" s="23">
        <v>799</v>
      </c>
      <c r="AI25" s="23">
        <v>806</v>
      </c>
      <c r="AJ25" s="23">
        <v>759</v>
      </c>
      <c r="AK25" s="23">
        <v>808</v>
      </c>
      <c r="AL25" s="23">
        <v>742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0.9910257060284946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'[5]PANEL DE CONTROL DISTRITAL'!H25</f>
        <v xml:space="preserve"> Total de credenciales solicitadas</v>
      </c>
      <c r="I26" s="45">
        <f>I14</f>
        <v>147</v>
      </c>
      <c r="J26" s="45">
        <f t="shared" ref="J26:AS26" si="5">J14</f>
        <v>689</v>
      </c>
      <c r="K26" s="45">
        <f t="shared" si="5"/>
        <v>0</v>
      </c>
      <c r="L26" s="45">
        <f t="shared" si="5"/>
        <v>0</v>
      </c>
      <c r="M26" s="45">
        <f t="shared" si="5"/>
        <v>713</v>
      </c>
      <c r="N26" s="45">
        <f t="shared" si="5"/>
        <v>857</v>
      </c>
      <c r="O26" s="45">
        <f t="shared" si="5"/>
        <v>932</v>
      </c>
      <c r="P26" s="45">
        <f t="shared" si="5"/>
        <v>725</v>
      </c>
      <c r="Q26" s="45">
        <f t="shared" si="5"/>
        <v>755</v>
      </c>
      <c r="R26" s="45">
        <f t="shared" si="5"/>
        <v>553</v>
      </c>
      <c r="S26" s="45">
        <f t="shared" si="5"/>
        <v>693</v>
      </c>
      <c r="T26" s="45">
        <f t="shared" si="5"/>
        <v>793</v>
      </c>
      <c r="U26" s="45">
        <f t="shared" si="5"/>
        <v>801</v>
      </c>
      <c r="V26" s="45">
        <f t="shared" si="5"/>
        <v>729</v>
      </c>
      <c r="W26" s="45">
        <f t="shared" si="5"/>
        <v>815</v>
      </c>
      <c r="X26" s="45">
        <f t="shared" si="5"/>
        <v>602</v>
      </c>
      <c r="Y26" s="45">
        <f t="shared" si="5"/>
        <v>687</v>
      </c>
      <c r="Z26" s="45">
        <f t="shared" si="5"/>
        <v>493</v>
      </c>
      <c r="AA26" s="45">
        <f t="shared" si="5"/>
        <v>665</v>
      </c>
      <c r="AB26" s="45">
        <f t="shared" si="5"/>
        <v>718</v>
      </c>
      <c r="AC26" s="45">
        <f t="shared" si="5"/>
        <v>680</v>
      </c>
      <c r="AD26" s="45">
        <f t="shared" si="5"/>
        <v>397</v>
      </c>
      <c r="AE26" s="45">
        <f t="shared" si="5"/>
        <v>708</v>
      </c>
      <c r="AF26" s="45">
        <f t="shared" si="5"/>
        <v>797</v>
      </c>
      <c r="AG26" s="45">
        <f t="shared" si="5"/>
        <v>825</v>
      </c>
      <c r="AH26" s="45">
        <f t="shared" si="5"/>
        <v>754</v>
      </c>
      <c r="AI26" s="45">
        <f t="shared" si="5"/>
        <v>841</v>
      </c>
      <c r="AJ26" s="45">
        <f t="shared" si="5"/>
        <v>771</v>
      </c>
      <c r="AK26" s="45">
        <f t="shared" si="5"/>
        <v>778</v>
      </c>
      <c r="AL26" s="45">
        <f t="shared" si="5"/>
        <v>805</v>
      </c>
      <c r="AM26" s="45">
        <f t="shared" si="5"/>
        <v>0</v>
      </c>
      <c r="AN26" s="45">
        <f t="shared" si="5"/>
        <v>0</v>
      </c>
      <c r="AO26" s="45">
        <f t="shared" si="5"/>
        <v>0</v>
      </c>
      <c r="AP26" s="45">
        <f t="shared" si="5"/>
        <v>0</v>
      </c>
      <c r="AQ26" s="45">
        <f t="shared" si="5"/>
        <v>0</v>
      </c>
      <c r="AR26" s="45">
        <f t="shared" si="5"/>
        <v>0</v>
      </c>
      <c r="AS26" s="45">
        <f t="shared" si="5"/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5:G35"/>
    <mergeCell ref="H35:M35"/>
    <mergeCell ref="B36:G37"/>
    <mergeCell ref="H36:M37"/>
    <mergeCell ref="AV19:AV20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AV10:AV11"/>
    <mergeCell ref="A12:AV12"/>
    <mergeCell ref="AV13:AV14"/>
    <mergeCell ref="A15:AV15"/>
    <mergeCell ref="AV16:AV17"/>
    <mergeCell ref="F16:F17"/>
    <mergeCell ref="G16:G17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G22:G23"/>
    <mergeCell ref="I29:L29"/>
    <mergeCell ref="B34:M34"/>
    <mergeCell ref="F19:F20"/>
    <mergeCell ref="G19:G20"/>
    <mergeCell ref="B22:B23"/>
    <mergeCell ref="C22:C23"/>
    <mergeCell ref="D22:D23"/>
    <mergeCell ref="E22:E23"/>
    <mergeCell ref="F22:F23"/>
    <mergeCell ref="A19:A20"/>
    <mergeCell ref="B19:B20"/>
    <mergeCell ref="C19:C20"/>
    <mergeCell ref="D19:D20"/>
    <mergeCell ref="E19:E20"/>
    <mergeCell ref="A18:AV18"/>
    <mergeCell ref="F13:F14"/>
    <mergeCell ref="G13:G14"/>
    <mergeCell ref="A13:A14"/>
    <mergeCell ref="B13:B14"/>
    <mergeCell ref="C13:C14"/>
    <mergeCell ref="D13:D14"/>
    <mergeCell ref="E13:E14"/>
    <mergeCell ref="A1:AV1"/>
    <mergeCell ref="E10:E11"/>
    <mergeCell ref="F2:G2"/>
    <mergeCell ref="F10:F11"/>
    <mergeCell ref="G10:G11"/>
    <mergeCell ref="A6:A9"/>
    <mergeCell ref="B6:H6"/>
    <mergeCell ref="B7:D7"/>
    <mergeCell ref="E7:H7"/>
    <mergeCell ref="AT2:AV2"/>
    <mergeCell ref="A4:AV4"/>
    <mergeCell ref="A5:AV5"/>
    <mergeCell ref="I6:AU6"/>
    <mergeCell ref="AV6:AV9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526" priority="15" operator="greaterThan">
      <formula>95%</formula>
    </cfRule>
    <cfRule type="cellIs" dxfId="525" priority="16" operator="greaterThanOrEqual">
      <formula>90%</formula>
    </cfRule>
    <cfRule type="cellIs" dxfId="524" priority="17" operator="lessThan">
      <formula>89.99%</formula>
    </cfRule>
  </conditionalFormatting>
  <conditionalFormatting sqref="AV13">
    <cfRule type="cellIs" dxfId="523" priority="12" operator="greaterThan">
      <formula>95%</formula>
    </cfRule>
    <cfRule type="cellIs" dxfId="522" priority="13" operator="greaterThanOrEqual">
      <formula>90%</formula>
    </cfRule>
    <cfRule type="cellIs" dxfId="521" priority="14" operator="lessThan">
      <formula>89.99%</formula>
    </cfRule>
  </conditionalFormatting>
  <conditionalFormatting sqref="AV16">
    <cfRule type="cellIs" dxfId="520" priority="9" operator="greaterThan">
      <formula>95%</formula>
    </cfRule>
    <cfRule type="cellIs" dxfId="519" priority="10" operator="greaterThanOrEqual">
      <formula>90%</formula>
    </cfRule>
    <cfRule type="cellIs" dxfId="518" priority="11" operator="lessThan">
      <formula>89.99%</formula>
    </cfRule>
  </conditionalFormatting>
  <conditionalFormatting sqref="AV19">
    <cfRule type="cellIs" dxfId="517" priority="6" operator="greaterThan">
      <formula>95%</formula>
    </cfRule>
    <cfRule type="cellIs" dxfId="516" priority="7" operator="greaterThanOrEqual">
      <formula>90%</formula>
    </cfRule>
    <cfRule type="cellIs" dxfId="515" priority="8" operator="lessThan">
      <formula>89.99%</formula>
    </cfRule>
  </conditionalFormatting>
  <conditionalFormatting sqref="AV22">
    <cfRule type="cellIs" dxfId="514" priority="1" operator="greaterThanOrEqual">
      <formula>100%</formula>
    </cfRule>
    <cfRule type="cellIs" dxfId="513" priority="2" operator="lessThan">
      <formula>99.99%</formula>
    </cfRule>
  </conditionalFormatting>
  <conditionalFormatting sqref="AV25">
    <cfRule type="cellIs" dxfId="512" priority="3" operator="greaterThan">
      <formula>95%</formula>
    </cfRule>
    <cfRule type="cellIs" dxfId="511" priority="4" operator="greaterThanOrEqual">
      <formula>90%</formula>
    </cfRule>
    <cfRule type="cellIs" dxfId="510" priority="5" operator="lessThan">
      <formula>89.99%</formula>
    </cfRule>
  </conditionalFormatting>
  <dataValidations count="1">
    <dataValidation showDropDown="1" showInputMessage="1" showErrorMessage="1" sqref="C21 G19:G23 G10:G11 G16:G17 G13:G14 G25:G26" xr:uid="{13D88E53-B06D-4DD9-83FF-FA6034DD7162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H38"/>
  <sheetViews>
    <sheetView showGridLines="0" topLeftCell="A4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25" width="10.7109375" style="1" customWidth="1"/>
    <col min="26" max="47" width="11.42578125" style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5</v>
      </c>
      <c r="F2" s="122" t="s">
        <v>25</v>
      </c>
      <c r="G2" s="122"/>
      <c r="H2" s="20">
        <v>110552</v>
      </c>
      <c r="I2" s="19"/>
      <c r="J2" s="19"/>
      <c r="K2" s="19"/>
      <c r="L2" s="19"/>
      <c r="M2" s="19"/>
      <c r="N2" s="19"/>
      <c r="O2" s="19"/>
      <c r="P2" s="22"/>
      <c r="Q2" s="22"/>
      <c r="R2" s="22"/>
      <c r="S2" s="22"/>
      <c r="T2" s="22"/>
      <c r="U2" s="22"/>
      <c r="V2" s="22"/>
      <c r="Z2" s="15"/>
      <c r="AT2" s="123" t="str">
        <f>'PANEL DE CONTROL DISTRITAL'!AI2</f>
        <v>Fecha de corte 31/08/2023</v>
      </c>
      <c r="AU2" s="123"/>
      <c r="AV2" s="123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'[6]PANEL DE CONTROL DISTRITAL'!A9</f>
        <v>1</v>
      </c>
      <c r="B10" s="116" t="str">
        <f>'[6]PANEL DE CONTROL DISTRITAL'!B9</f>
        <v>ENTREVISTA</v>
      </c>
      <c r="C10" s="118" t="str">
        <f>'[6]PANEL DE CONTROL DISTRITAL'!C9</f>
        <v xml:space="preserve"> Auxiliar de Atención Ciudadana</v>
      </c>
      <c r="D10" s="117" t="str">
        <f>'[6]PANEL DE CONTROL DISTRITAL'!D9</f>
        <v>Efectividad de la entrevista =</v>
      </c>
      <c r="E10" s="118" t="str">
        <f>'[6]PANEL DE CONTROL DISTRITAL'!E9</f>
        <v>(Número de trámites aplicados / (Número de fichas requisitadas - Notificaciones de improcedencia de trámite)) x 100</v>
      </c>
      <c r="F10" s="119" t="str">
        <f>'[6]PANEL DE CONTROL DISTRITAL'!F9</f>
        <v>Semanal (remesa)</v>
      </c>
      <c r="G10" s="120">
        <f>'[6]PANEL DE CONTROL DISTRITAL'!G9</f>
        <v>0.9</v>
      </c>
      <c r="H10" s="25" t="str">
        <f>'[6]PANEL DE CONTROL DISTRITAL'!H9</f>
        <v>Número de trámites aplicados</v>
      </c>
      <c r="I10" s="23">
        <v>118</v>
      </c>
      <c r="J10" s="23">
        <v>437</v>
      </c>
      <c r="K10" s="23">
        <v>0</v>
      </c>
      <c r="L10" s="23">
        <v>0</v>
      </c>
      <c r="M10" s="23">
        <v>551</v>
      </c>
      <c r="N10" s="23">
        <v>660</v>
      </c>
      <c r="O10" s="23">
        <v>669</v>
      </c>
      <c r="P10" s="23">
        <v>663</v>
      </c>
      <c r="Q10" s="23">
        <v>662</v>
      </c>
      <c r="R10" s="23">
        <v>550</v>
      </c>
      <c r="S10" s="23">
        <v>629</v>
      </c>
      <c r="T10" s="23">
        <v>643</v>
      </c>
      <c r="U10" s="23">
        <v>630</v>
      </c>
      <c r="V10" s="23">
        <v>633</v>
      </c>
      <c r="W10" s="23">
        <v>622</v>
      </c>
      <c r="X10" s="23">
        <v>471</v>
      </c>
      <c r="Y10" s="23">
        <v>607</v>
      </c>
      <c r="Z10" s="23">
        <v>626</v>
      </c>
      <c r="AA10" s="23">
        <v>641</v>
      </c>
      <c r="AB10" s="23">
        <v>607</v>
      </c>
      <c r="AC10" s="23">
        <v>562</v>
      </c>
      <c r="AD10" s="23">
        <v>391</v>
      </c>
      <c r="AE10" s="23">
        <v>564</v>
      </c>
      <c r="AF10" s="23">
        <v>621</v>
      </c>
      <c r="AG10" s="23">
        <v>610</v>
      </c>
      <c r="AH10" s="23">
        <v>580</v>
      </c>
      <c r="AI10" s="23">
        <v>594</v>
      </c>
      <c r="AJ10" s="23">
        <v>610</v>
      </c>
      <c r="AK10" s="23">
        <v>609</v>
      </c>
      <c r="AL10" s="23">
        <v>642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0.96647578143641133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'[6]PANEL DE CONTROL DISTRITAL'!H10</f>
        <v>Número de fichas requisitadas - Notificaciones de improcedencia de trámite</v>
      </c>
      <c r="I11" s="45">
        <v>135</v>
      </c>
      <c r="J11" s="45">
        <v>451</v>
      </c>
      <c r="K11" s="45">
        <v>0</v>
      </c>
      <c r="L11" s="45">
        <v>0</v>
      </c>
      <c r="M11" s="45">
        <v>572</v>
      </c>
      <c r="N11" s="45">
        <v>700</v>
      </c>
      <c r="O11" s="45">
        <v>694</v>
      </c>
      <c r="P11" s="45">
        <v>698</v>
      </c>
      <c r="Q11" s="45">
        <v>686</v>
      </c>
      <c r="R11" s="45">
        <v>567</v>
      </c>
      <c r="S11" s="45">
        <v>658</v>
      </c>
      <c r="T11" s="45">
        <v>658</v>
      </c>
      <c r="U11" s="45">
        <v>660</v>
      </c>
      <c r="V11" s="45">
        <v>652</v>
      </c>
      <c r="W11" s="45">
        <v>655</v>
      </c>
      <c r="X11" s="45">
        <v>498</v>
      </c>
      <c r="Y11" s="45">
        <v>643</v>
      </c>
      <c r="Z11" s="45">
        <v>460</v>
      </c>
      <c r="AA11" s="45">
        <v>679</v>
      </c>
      <c r="AB11" s="45">
        <v>637</v>
      </c>
      <c r="AC11" s="45">
        <v>591</v>
      </c>
      <c r="AD11" s="45">
        <v>419</v>
      </c>
      <c r="AE11" s="45">
        <v>593</v>
      </c>
      <c r="AF11" s="45">
        <v>638</v>
      </c>
      <c r="AG11" s="45">
        <v>645</v>
      </c>
      <c r="AH11" s="45">
        <v>607</v>
      </c>
      <c r="AI11" s="45">
        <v>623</v>
      </c>
      <c r="AJ11" s="45">
        <v>636</v>
      </c>
      <c r="AK11" s="45">
        <v>631</v>
      </c>
      <c r="AL11" s="45">
        <v>678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'[6]PANEL DE CONTROL DISTRITAL'!A12</f>
        <v>2</v>
      </c>
      <c r="B13" s="116" t="str">
        <f>'[6]PANEL DE CONTROL DISTRITAL'!B12</f>
        <v>TRÁMITE</v>
      </c>
      <c r="C13" s="118" t="str">
        <f>'[6]PANEL DE CONTROL DISTRITAL'!C12</f>
        <v>Operador de Equipo Tecnológico</v>
      </c>
      <c r="D13" s="117" t="str">
        <f>'[6]PANEL DE CONTROL DISTRITAL'!D12</f>
        <v>Trámites exitosos efectivos=</v>
      </c>
      <c r="E13" s="118" t="str">
        <f>'[6]PANEL DE CONTROL DISTRITAL'!E12</f>
        <v>(Número de trámites exitosos / Número de trámites aplicados) x 100</v>
      </c>
      <c r="F13" s="119" t="str">
        <f>'[6]PANEL DE CONTROL DISTRITAL'!F12</f>
        <v>Semanal (remesa)</v>
      </c>
      <c r="G13" s="120">
        <f>'[6]PANEL DE CONTROL DISTRITAL'!G12</f>
        <v>0.9</v>
      </c>
      <c r="H13" s="25" t="str">
        <f>'[6]PANEL DE CONTROL DISTRITAL'!H12</f>
        <v>Número de trámites exitosos</v>
      </c>
      <c r="I13" s="23">
        <v>118</v>
      </c>
      <c r="J13" s="23">
        <v>434</v>
      </c>
      <c r="K13" s="23">
        <v>0</v>
      </c>
      <c r="L13" s="23">
        <v>0</v>
      </c>
      <c r="M13" s="23">
        <v>548</v>
      </c>
      <c r="N13" s="23">
        <v>657</v>
      </c>
      <c r="O13" s="23">
        <v>667</v>
      </c>
      <c r="P13" s="23">
        <v>661</v>
      </c>
      <c r="Q13" s="23">
        <v>656</v>
      </c>
      <c r="R13" s="23">
        <v>549</v>
      </c>
      <c r="S13" s="23">
        <v>627</v>
      </c>
      <c r="T13" s="23">
        <v>641</v>
      </c>
      <c r="U13" s="23">
        <v>629</v>
      </c>
      <c r="V13" s="23">
        <v>629</v>
      </c>
      <c r="W13" s="23">
        <v>619</v>
      </c>
      <c r="X13" s="23">
        <v>470</v>
      </c>
      <c r="Y13" s="23">
        <v>605</v>
      </c>
      <c r="Z13" s="23">
        <v>425</v>
      </c>
      <c r="AA13" s="23">
        <v>638</v>
      </c>
      <c r="AB13" s="23">
        <v>605</v>
      </c>
      <c r="AC13" s="23">
        <v>556</v>
      </c>
      <c r="AD13" s="23">
        <v>390</v>
      </c>
      <c r="AE13" s="23">
        <v>563</v>
      </c>
      <c r="AF13" s="23">
        <v>620</v>
      </c>
      <c r="AG13" s="23">
        <v>608</v>
      </c>
      <c r="AH13" s="23">
        <v>578</v>
      </c>
      <c r="AI13" s="23">
        <v>591</v>
      </c>
      <c r="AJ13" s="23">
        <v>607</v>
      </c>
      <c r="AK13" s="23">
        <v>609</v>
      </c>
      <c r="AL13" s="23">
        <v>634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0.98345883224293296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'[6]PANEL DE CONTROL DISTRITAL'!H13</f>
        <v>Número de trámites aplicados</v>
      </c>
      <c r="I14" s="45">
        <f>I10</f>
        <v>118</v>
      </c>
      <c r="J14" s="45">
        <f t="shared" ref="J14:AS14" si="0">J10</f>
        <v>437</v>
      </c>
      <c r="K14" s="45">
        <f t="shared" si="0"/>
        <v>0</v>
      </c>
      <c r="L14" s="45">
        <f t="shared" si="0"/>
        <v>0</v>
      </c>
      <c r="M14" s="45">
        <f t="shared" si="0"/>
        <v>551</v>
      </c>
      <c r="N14" s="45">
        <f t="shared" si="0"/>
        <v>660</v>
      </c>
      <c r="O14" s="45">
        <f t="shared" si="0"/>
        <v>669</v>
      </c>
      <c r="P14" s="45">
        <f t="shared" si="0"/>
        <v>663</v>
      </c>
      <c r="Q14" s="45">
        <f t="shared" si="0"/>
        <v>662</v>
      </c>
      <c r="R14" s="45">
        <f t="shared" si="0"/>
        <v>550</v>
      </c>
      <c r="S14" s="45">
        <f t="shared" si="0"/>
        <v>629</v>
      </c>
      <c r="T14" s="45">
        <f t="shared" si="0"/>
        <v>643</v>
      </c>
      <c r="U14" s="45">
        <f t="shared" si="0"/>
        <v>630</v>
      </c>
      <c r="V14" s="45">
        <f t="shared" si="0"/>
        <v>633</v>
      </c>
      <c r="W14" s="45">
        <f t="shared" si="0"/>
        <v>622</v>
      </c>
      <c r="X14" s="45">
        <f t="shared" si="0"/>
        <v>471</v>
      </c>
      <c r="Y14" s="45">
        <f t="shared" si="0"/>
        <v>607</v>
      </c>
      <c r="Z14" s="45">
        <f t="shared" si="0"/>
        <v>626</v>
      </c>
      <c r="AA14" s="45">
        <f t="shared" si="0"/>
        <v>641</v>
      </c>
      <c r="AB14" s="45">
        <f t="shared" si="0"/>
        <v>607</v>
      </c>
      <c r="AC14" s="45">
        <f t="shared" si="0"/>
        <v>562</v>
      </c>
      <c r="AD14" s="45">
        <f t="shared" si="0"/>
        <v>391</v>
      </c>
      <c r="AE14" s="45">
        <f t="shared" si="0"/>
        <v>564</v>
      </c>
      <c r="AF14" s="45">
        <f t="shared" si="0"/>
        <v>621</v>
      </c>
      <c r="AG14" s="45">
        <f t="shared" si="0"/>
        <v>610</v>
      </c>
      <c r="AH14" s="45">
        <f t="shared" si="0"/>
        <v>580</v>
      </c>
      <c r="AI14" s="45">
        <f t="shared" si="0"/>
        <v>594</v>
      </c>
      <c r="AJ14" s="45">
        <f t="shared" si="0"/>
        <v>610</v>
      </c>
      <c r="AK14" s="45">
        <f t="shared" si="0"/>
        <v>609</v>
      </c>
      <c r="AL14" s="45">
        <f t="shared" si="0"/>
        <v>642</v>
      </c>
      <c r="AM14" s="45">
        <f t="shared" si="0"/>
        <v>0</v>
      </c>
      <c r="AN14" s="45">
        <f t="shared" si="0"/>
        <v>0</v>
      </c>
      <c r="AO14" s="45">
        <f t="shared" si="0"/>
        <v>0</v>
      </c>
      <c r="AP14" s="45">
        <f t="shared" si="0"/>
        <v>0</v>
      </c>
      <c r="AQ14" s="45">
        <f t="shared" si="0"/>
        <v>0</v>
      </c>
      <c r="AR14" s="45">
        <f t="shared" si="0"/>
        <v>0</v>
      </c>
      <c r="AS14" s="45">
        <f t="shared" si="0"/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'[6]PANEL DE CONTROL DISTRITAL'!A15</f>
        <v>3</v>
      </c>
      <c r="B16" s="116" t="str">
        <f>'[6]PANEL DE CONTROL DISTRITAL'!B15</f>
        <v>TRANSFERENCIA</v>
      </c>
      <c r="C16" s="118" t="str">
        <f>'[6]PANEL DE CONTROL DISTRITAL'!C15</f>
        <v>Responsable de Módulo</v>
      </c>
      <c r="D16" s="117" t="str">
        <f>'[6]PANEL DE CONTROL DISTRITAL'!D15</f>
        <v xml:space="preserve">Transacciones exitosas = </v>
      </c>
      <c r="E16" s="118" t="str">
        <f>'[6]PANEL DE CONTROL DISTRITAL'!E15</f>
        <v>(Número de Archivos de Transacción aceptados /Total de Archivos de Transacción procesados) x100</v>
      </c>
      <c r="F16" s="119" t="str">
        <f>'[6]PANEL DE CONTROL DISTRITAL'!F15</f>
        <v>Semanal (remesa)</v>
      </c>
      <c r="G16" s="120">
        <f>'[6]PANEL DE CONTROL DISTRITAL'!G15</f>
        <v>0.9</v>
      </c>
      <c r="H16" s="25" t="str">
        <f>'[6]PANEL DE CONTROL DISTRITAL'!H15</f>
        <v>Número de Archivos de Transacción aceptados</v>
      </c>
      <c r="I16" s="23">
        <f>I14</f>
        <v>118</v>
      </c>
      <c r="J16" s="23">
        <f t="shared" ref="J16:AU16" si="1">J14</f>
        <v>437</v>
      </c>
      <c r="K16" s="23">
        <f t="shared" si="1"/>
        <v>0</v>
      </c>
      <c r="L16" s="23">
        <f t="shared" si="1"/>
        <v>0</v>
      </c>
      <c r="M16" s="23">
        <f t="shared" si="1"/>
        <v>551</v>
      </c>
      <c r="N16" s="23">
        <f t="shared" si="1"/>
        <v>660</v>
      </c>
      <c r="O16" s="23">
        <f t="shared" si="1"/>
        <v>669</v>
      </c>
      <c r="P16" s="23">
        <f t="shared" si="1"/>
        <v>663</v>
      </c>
      <c r="Q16" s="23">
        <f t="shared" si="1"/>
        <v>662</v>
      </c>
      <c r="R16" s="23">
        <f t="shared" si="1"/>
        <v>550</v>
      </c>
      <c r="S16" s="23">
        <f t="shared" si="1"/>
        <v>629</v>
      </c>
      <c r="T16" s="23">
        <f t="shared" si="1"/>
        <v>643</v>
      </c>
      <c r="U16" s="23">
        <f t="shared" si="1"/>
        <v>630</v>
      </c>
      <c r="V16" s="23">
        <f t="shared" si="1"/>
        <v>633</v>
      </c>
      <c r="W16" s="23">
        <f t="shared" si="1"/>
        <v>622</v>
      </c>
      <c r="X16" s="23">
        <f t="shared" si="1"/>
        <v>471</v>
      </c>
      <c r="Y16" s="23">
        <f t="shared" si="1"/>
        <v>607</v>
      </c>
      <c r="Z16" s="23">
        <f t="shared" si="1"/>
        <v>626</v>
      </c>
      <c r="AA16" s="23">
        <f t="shared" si="1"/>
        <v>641</v>
      </c>
      <c r="AB16" s="23">
        <f t="shared" si="1"/>
        <v>607</v>
      </c>
      <c r="AC16" s="23">
        <f t="shared" si="1"/>
        <v>562</v>
      </c>
      <c r="AD16" s="23">
        <f t="shared" si="1"/>
        <v>391</v>
      </c>
      <c r="AE16" s="23">
        <f t="shared" si="1"/>
        <v>564</v>
      </c>
      <c r="AF16" s="23">
        <f t="shared" si="1"/>
        <v>621</v>
      </c>
      <c r="AG16" s="23">
        <f t="shared" si="1"/>
        <v>610</v>
      </c>
      <c r="AH16" s="23">
        <f t="shared" si="1"/>
        <v>580</v>
      </c>
      <c r="AI16" s="23">
        <f t="shared" si="1"/>
        <v>594</v>
      </c>
      <c r="AJ16" s="23">
        <f t="shared" si="1"/>
        <v>610</v>
      </c>
      <c r="AK16" s="23">
        <f t="shared" si="1"/>
        <v>609</v>
      </c>
      <c r="AL16" s="23">
        <f t="shared" si="1"/>
        <v>642</v>
      </c>
      <c r="AM16" s="23">
        <f t="shared" si="1"/>
        <v>0</v>
      </c>
      <c r="AN16" s="23">
        <f t="shared" si="1"/>
        <v>0</v>
      </c>
      <c r="AO16" s="23">
        <f t="shared" si="1"/>
        <v>0</v>
      </c>
      <c r="AP16" s="23">
        <f t="shared" si="1"/>
        <v>0</v>
      </c>
      <c r="AQ16" s="23">
        <f t="shared" si="1"/>
        <v>0</v>
      </c>
      <c r="AR16" s="23">
        <f t="shared" si="1"/>
        <v>0</v>
      </c>
      <c r="AS16" s="23">
        <f t="shared" si="1"/>
        <v>0</v>
      </c>
      <c r="AT16" s="23">
        <f t="shared" si="1"/>
        <v>0</v>
      </c>
      <c r="AU16" s="23">
        <f t="shared" si="1"/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'[6]PANEL DE CONTROL DISTRITAL'!H16</f>
        <v>Total de Archivos de Transacción procesados</v>
      </c>
      <c r="I17" s="45">
        <f>I16</f>
        <v>118</v>
      </c>
      <c r="J17" s="45">
        <f t="shared" ref="J17:AP17" si="2">J16</f>
        <v>437</v>
      </c>
      <c r="K17" s="45">
        <f t="shared" si="2"/>
        <v>0</v>
      </c>
      <c r="L17" s="45">
        <f t="shared" si="2"/>
        <v>0</v>
      </c>
      <c r="M17" s="45">
        <f t="shared" si="2"/>
        <v>551</v>
      </c>
      <c r="N17" s="45">
        <f t="shared" si="2"/>
        <v>660</v>
      </c>
      <c r="O17" s="45">
        <f t="shared" si="2"/>
        <v>669</v>
      </c>
      <c r="P17" s="45">
        <f t="shared" si="2"/>
        <v>663</v>
      </c>
      <c r="Q17" s="45">
        <f t="shared" si="2"/>
        <v>662</v>
      </c>
      <c r="R17" s="45">
        <f t="shared" si="2"/>
        <v>550</v>
      </c>
      <c r="S17" s="45">
        <f t="shared" si="2"/>
        <v>629</v>
      </c>
      <c r="T17" s="45">
        <f t="shared" si="2"/>
        <v>643</v>
      </c>
      <c r="U17" s="45">
        <f t="shared" si="2"/>
        <v>630</v>
      </c>
      <c r="V17" s="45">
        <f t="shared" si="2"/>
        <v>633</v>
      </c>
      <c r="W17" s="45">
        <f t="shared" si="2"/>
        <v>622</v>
      </c>
      <c r="X17" s="45">
        <f t="shared" si="2"/>
        <v>471</v>
      </c>
      <c r="Y17" s="45">
        <f t="shared" si="2"/>
        <v>607</v>
      </c>
      <c r="Z17" s="45">
        <f t="shared" si="2"/>
        <v>626</v>
      </c>
      <c r="AA17" s="45">
        <f t="shared" si="2"/>
        <v>641</v>
      </c>
      <c r="AB17" s="45">
        <f t="shared" si="2"/>
        <v>607</v>
      </c>
      <c r="AC17" s="45">
        <f t="shared" si="2"/>
        <v>562</v>
      </c>
      <c r="AD17" s="45">
        <f t="shared" si="2"/>
        <v>391</v>
      </c>
      <c r="AE17" s="45">
        <f t="shared" si="2"/>
        <v>564</v>
      </c>
      <c r="AF17" s="45">
        <f t="shared" si="2"/>
        <v>621</v>
      </c>
      <c r="AG17" s="45">
        <f t="shared" si="2"/>
        <v>610</v>
      </c>
      <c r="AH17" s="45">
        <f t="shared" si="2"/>
        <v>580</v>
      </c>
      <c r="AI17" s="45">
        <f t="shared" si="2"/>
        <v>594</v>
      </c>
      <c r="AJ17" s="45">
        <f t="shared" si="2"/>
        <v>610</v>
      </c>
      <c r="AK17" s="45">
        <f t="shared" si="2"/>
        <v>609</v>
      </c>
      <c r="AL17" s="45">
        <f t="shared" si="2"/>
        <v>642</v>
      </c>
      <c r="AM17" s="45">
        <f t="shared" si="2"/>
        <v>0</v>
      </c>
      <c r="AN17" s="45">
        <f t="shared" si="2"/>
        <v>0</v>
      </c>
      <c r="AO17" s="45">
        <f t="shared" si="2"/>
        <v>0</v>
      </c>
      <c r="AP17" s="45">
        <f t="shared" si="2"/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'[6]PANEL DE CONTROL DISTRITAL'!A18</f>
        <v>4</v>
      </c>
      <c r="B19" s="116" t="str">
        <f>'[6]PANEL DE CONTROL DISTRITAL'!B18</f>
        <v>CONCILIACIÓN</v>
      </c>
      <c r="C19" s="118" t="str">
        <f>'[6]PANEL DE CONTROL DISTRITAL'!C18</f>
        <v>Responsable de Módulo</v>
      </c>
      <c r="D19" s="117" t="str">
        <f>'[6]PANEL DE CONTROL DISTRITAL'!D18</f>
        <v xml:space="preserve">Credenciales disponibles para entrega = </v>
      </c>
      <c r="E19" s="118" t="str">
        <f>'[6]PANEL DE CONTROL DISTRITAL'!E18</f>
        <v>((Credenciales recibidas - Credenciales inconsistentes) / Credenciales recibidas) x 100</v>
      </c>
      <c r="F19" s="119" t="str">
        <f>'[6]PANEL DE CONTROL DISTRITAL'!F18</f>
        <v>Semanal (remesa)</v>
      </c>
      <c r="G19" s="120">
        <f>'[6]PANEL DE CONTROL DISTRITAL'!G18</f>
        <v>0.9</v>
      </c>
      <c r="H19" s="25" t="str">
        <f>'[6]PANEL DE CONTROL DISTRITAL'!H18</f>
        <v xml:space="preserve">Credenciales Recibidas - Credenciales inconsistentes </v>
      </c>
      <c r="I19" s="23">
        <v>75</v>
      </c>
      <c r="J19" s="23">
        <v>455</v>
      </c>
      <c r="K19" s="23">
        <v>0</v>
      </c>
      <c r="L19" s="23">
        <v>0</v>
      </c>
      <c r="M19" s="23">
        <v>185</v>
      </c>
      <c r="N19" s="23">
        <v>700</v>
      </c>
      <c r="O19" s="23">
        <v>732</v>
      </c>
      <c r="P19" s="23">
        <v>805</v>
      </c>
      <c r="Q19" s="23">
        <v>512</v>
      </c>
      <c r="R19" s="23">
        <v>541</v>
      </c>
      <c r="S19" s="23">
        <v>785</v>
      </c>
      <c r="T19" s="23">
        <v>632</v>
      </c>
      <c r="U19" s="23">
        <v>666</v>
      </c>
      <c r="V19" s="23">
        <v>118</v>
      </c>
      <c r="W19" s="23">
        <v>298</v>
      </c>
      <c r="X19" s="23">
        <v>1191</v>
      </c>
      <c r="Y19" s="23">
        <v>752</v>
      </c>
      <c r="Z19" s="23">
        <v>212</v>
      </c>
      <c r="AA19" s="23">
        <v>678</v>
      </c>
      <c r="AB19" s="23">
        <v>761</v>
      </c>
      <c r="AC19" s="23">
        <v>445</v>
      </c>
      <c r="AD19" s="23">
        <v>342</v>
      </c>
      <c r="AE19" s="23">
        <v>763</v>
      </c>
      <c r="AF19" s="23">
        <v>588</v>
      </c>
      <c r="AG19" s="23">
        <v>605</v>
      </c>
      <c r="AH19" s="23">
        <v>604</v>
      </c>
      <c r="AI19" s="23">
        <v>430</v>
      </c>
      <c r="AJ19" s="23">
        <v>744</v>
      </c>
      <c r="AK19" s="23">
        <v>624</v>
      </c>
      <c r="AL19" s="23">
        <v>104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'[6]PANEL DE CONTROL DISTRITAL'!H19</f>
        <v xml:space="preserve">Credenciales recibidas </v>
      </c>
      <c r="I20" s="45">
        <f>I19</f>
        <v>75</v>
      </c>
      <c r="J20" s="45">
        <v>455</v>
      </c>
      <c r="K20" s="45">
        <v>0</v>
      </c>
      <c r="L20" s="45">
        <v>0</v>
      </c>
      <c r="M20" s="45">
        <v>185</v>
      </c>
      <c r="N20" s="45">
        <v>700</v>
      </c>
      <c r="O20" s="45">
        <v>732</v>
      </c>
      <c r="P20" s="45">
        <v>805</v>
      </c>
      <c r="Q20" s="45">
        <v>512</v>
      </c>
      <c r="R20" s="45">
        <v>541</v>
      </c>
      <c r="S20" s="45">
        <v>785</v>
      </c>
      <c r="T20" s="45">
        <v>632</v>
      </c>
      <c r="U20" s="45">
        <v>666</v>
      </c>
      <c r="V20" s="45">
        <v>118</v>
      </c>
      <c r="W20" s="45">
        <v>298</v>
      </c>
      <c r="X20" s="45">
        <v>1191</v>
      </c>
      <c r="Y20" s="45">
        <v>752</v>
      </c>
      <c r="Z20" s="45">
        <v>212</v>
      </c>
      <c r="AA20" s="45">
        <v>678</v>
      </c>
      <c r="AB20" s="45">
        <v>761</v>
      </c>
      <c r="AC20" s="45">
        <v>445</v>
      </c>
      <c r="AD20" s="45">
        <v>342</v>
      </c>
      <c r="AE20" s="45">
        <v>763</v>
      </c>
      <c r="AF20" s="45">
        <v>588</v>
      </c>
      <c r="AG20" s="45">
        <v>605</v>
      </c>
      <c r="AH20" s="45">
        <v>604</v>
      </c>
      <c r="AI20" s="45">
        <v>430</v>
      </c>
      <c r="AJ20" s="45">
        <v>744</v>
      </c>
      <c r="AK20" s="45">
        <v>624</v>
      </c>
      <c r="AL20" s="45">
        <v>104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'[6]PANEL DE CONTROL DISTRITAL'!A21</f>
        <v>5</v>
      </c>
      <c r="B22" s="116" t="str">
        <f>'[6]PANEL DE CONTROL DISTRITAL'!B21</f>
        <v>CONCILIACIÓN</v>
      </c>
      <c r="C22" s="118" t="str">
        <f>'[6]PANEL DE CONTROL DISTRITAL'!C21</f>
        <v>Responsable de Módulo</v>
      </c>
      <c r="D22" s="117" t="str">
        <f>'[6]PANEL DE CONTROL DISTRITAL'!D21</f>
        <v xml:space="preserve">Credenciales disponibles para entrega = </v>
      </c>
      <c r="E22" s="118" t="str">
        <f>'[6]PANEL DE CONTROL DISTRITAL'!E21</f>
        <v>(Credenciales en resguardo / Credenciales totales en SIIRFE disponibles para entrega) x 100</v>
      </c>
      <c r="F22" s="119" t="str">
        <f>'[6]PANEL DE CONTROL DISTRITAL'!F21</f>
        <v>Semanal (remesa)</v>
      </c>
      <c r="G22" s="120">
        <f>'[6]PANEL DE CONTROL DISTRITAL'!G21</f>
        <v>1</v>
      </c>
      <c r="H22" s="25" t="str">
        <f>'[6]PANEL DE CONTROL DISTRITAL'!H21</f>
        <v>Credenciales en resguardo</v>
      </c>
      <c r="I22" s="23">
        <v>800</v>
      </c>
      <c r="J22" s="23">
        <v>808</v>
      </c>
      <c r="K22" s="23">
        <v>0</v>
      </c>
      <c r="L22" s="23">
        <v>0</v>
      </c>
      <c r="M22" s="23">
        <v>627</v>
      </c>
      <c r="N22" s="23">
        <v>728</v>
      </c>
      <c r="O22" s="23">
        <v>844</v>
      </c>
      <c r="P22" s="23">
        <v>1017</v>
      </c>
      <c r="Q22" s="23">
        <v>877</v>
      </c>
      <c r="R22" s="23">
        <v>788</v>
      </c>
      <c r="S22" s="23">
        <v>993</v>
      </c>
      <c r="T22" s="23">
        <v>991</v>
      </c>
      <c r="U22" s="23">
        <v>969</v>
      </c>
      <c r="V22" s="23">
        <v>506</v>
      </c>
      <c r="W22" s="23">
        <v>556</v>
      </c>
      <c r="X22" s="23">
        <v>931</v>
      </c>
      <c r="Y22" s="23">
        <v>1034</v>
      </c>
      <c r="Z22" s="23">
        <v>885</v>
      </c>
      <c r="AA22" s="23">
        <v>1038</v>
      </c>
      <c r="AB22" s="23">
        <v>1451</v>
      </c>
      <c r="AC22" s="23">
        <v>976</v>
      </c>
      <c r="AD22" s="23">
        <v>838</v>
      </c>
      <c r="AE22" s="23">
        <v>972</v>
      </c>
      <c r="AF22" s="23">
        <v>1032</v>
      </c>
      <c r="AG22" s="23">
        <v>1021</v>
      </c>
      <c r="AH22" s="23">
        <v>1024</v>
      </c>
      <c r="AI22" s="23">
        <v>882</v>
      </c>
      <c r="AJ22" s="23">
        <v>1060</v>
      </c>
      <c r="AK22" s="23">
        <v>1023</v>
      </c>
      <c r="AL22" s="23">
        <v>602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'[6]PANEL DE CONTROL DISTRITAL'!H22</f>
        <v>Credenciales totales en SIIRFE disponibles para entrega</v>
      </c>
      <c r="I23" s="45">
        <f>I22</f>
        <v>800</v>
      </c>
      <c r="J23" s="45">
        <v>808</v>
      </c>
      <c r="K23" s="45">
        <v>0</v>
      </c>
      <c r="L23" s="45">
        <v>0</v>
      </c>
      <c r="M23" s="45">
        <v>627</v>
      </c>
      <c r="N23" s="45">
        <v>728</v>
      </c>
      <c r="O23" s="45">
        <v>844</v>
      </c>
      <c r="P23" s="45">
        <v>1017</v>
      </c>
      <c r="Q23" s="45">
        <v>877</v>
      </c>
      <c r="R23" s="45">
        <v>788</v>
      </c>
      <c r="S23" s="45">
        <v>993</v>
      </c>
      <c r="T23" s="45">
        <v>991</v>
      </c>
      <c r="U23" s="45">
        <v>969</v>
      </c>
      <c r="V23" s="45">
        <v>506</v>
      </c>
      <c r="W23" s="45">
        <v>556</v>
      </c>
      <c r="X23" s="45">
        <v>931</v>
      </c>
      <c r="Y23" s="45">
        <v>1034</v>
      </c>
      <c r="Z23" s="45">
        <v>885</v>
      </c>
      <c r="AA23" s="45">
        <v>1038</v>
      </c>
      <c r="AB23" s="45">
        <v>1451</v>
      </c>
      <c r="AC23" s="45">
        <v>976</v>
      </c>
      <c r="AD23" s="45">
        <v>838</v>
      </c>
      <c r="AE23" s="45">
        <v>972</v>
      </c>
      <c r="AF23" s="45">
        <v>1032</v>
      </c>
      <c r="AG23" s="45">
        <v>1021</v>
      </c>
      <c r="AH23" s="45">
        <v>1024</v>
      </c>
      <c r="AI23" s="45">
        <v>882</v>
      </c>
      <c r="AJ23" s="45">
        <v>1060</v>
      </c>
      <c r="AK23" s="45">
        <v>1023</v>
      </c>
      <c r="AL23" s="45">
        <v>602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'[6]PANEL DE CONTROL DISTRITAL'!A24</f>
        <v>6</v>
      </c>
      <c r="B25" s="116" t="str">
        <f>'[6]PANEL DE CONTROL DISTRITAL'!B24</f>
        <v>ENTREGA</v>
      </c>
      <c r="C25" s="118" t="str">
        <f>'[6]PANEL DE CONTROL DISTRITAL'!C24</f>
        <v>Operador de Equipo Tecnológico</v>
      </c>
      <c r="D25" s="117" t="str">
        <f>'[6]PANEL DE CONTROL DISTRITAL'!D24</f>
        <v xml:space="preserve">Efectividad de entrega de CPV en MAC = </v>
      </c>
      <c r="E25" s="118" t="str">
        <f>'[6]PANEL DE CONTROL DISTRITAL'!E24</f>
        <v>(Total de credenciales entregadas / Total de credenciales solicitadas) x 100</v>
      </c>
      <c r="F25" s="119" t="str">
        <f>'[6]PANEL DE CONTROL DISTRITAL'!F24</f>
        <v>Semanal (remesa)</v>
      </c>
      <c r="G25" s="120">
        <f>'[6]PANEL DE CONTROL DISTRITAL'!G24</f>
        <v>0.9</v>
      </c>
      <c r="H25" s="25" t="str">
        <f>'[6]PANEL DE CONTROL DISTRITAL'!H24</f>
        <v xml:space="preserve">Total de credenciales entregadas </v>
      </c>
      <c r="I25" s="23">
        <v>127</v>
      </c>
      <c r="J25" s="23">
        <v>447</v>
      </c>
      <c r="K25" s="23">
        <v>0</v>
      </c>
      <c r="L25" s="23">
        <v>0</v>
      </c>
      <c r="M25" s="23">
        <v>366</v>
      </c>
      <c r="N25" s="23">
        <v>599</v>
      </c>
      <c r="O25" s="23">
        <v>616</v>
      </c>
      <c r="P25" s="23">
        <v>632</v>
      </c>
      <c r="Q25" s="23">
        <v>652</v>
      </c>
      <c r="R25" s="23">
        <v>629</v>
      </c>
      <c r="S25" s="23">
        <v>580</v>
      </c>
      <c r="T25" s="23">
        <v>622</v>
      </c>
      <c r="U25" s="23">
        <v>673</v>
      </c>
      <c r="V25" s="23">
        <v>581</v>
      </c>
      <c r="W25" s="23">
        <v>244</v>
      </c>
      <c r="X25" s="23">
        <v>816</v>
      </c>
      <c r="Y25" s="23">
        <v>649</v>
      </c>
      <c r="Z25" s="23">
        <v>355</v>
      </c>
      <c r="AA25" s="23">
        <v>525</v>
      </c>
      <c r="AB25" s="23">
        <v>348</v>
      </c>
      <c r="AC25" s="23">
        <v>920</v>
      </c>
      <c r="AD25" s="23">
        <v>480</v>
      </c>
      <c r="AE25" s="23">
        <v>628</v>
      </c>
      <c r="AF25" s="23">
        <v>528</v>
      </c>
      <c r="AG25" s="23">
        <v>616</v>
      </c>
      <c r="AH25" s="23">
        <v>601</v>
      </c>
      <c r="AI25" s="23">
        <v>572</v>
      </c>
      <c r="AJ25" s="23">
        <v>566</v>
      </c>
      <c r="AK25" s="23">
        <v>661</v>
      </c>
      <c r="AL25" s="23">
        <v>525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0.96025182076286875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'[6]PANEL DE CONTROL DISTRITAL'!H25</f>
        <v xml:space="preserve"> Total de credenciales solicitadas</v>
      </c>
      <c r="I26" s="45">
        <f>I10</f>
        <v>118</v>
      </c>
      <c r="J26" s="45">
        <f t="shared" ref="J26:AL26" si="3">J10</f>
        <v>437</v>
      </c>
      <c r="K26" s="45">
        <f t="shared" si="3"/>
        <v>0</v>
      </c>
      <c r="L26" s="45">
        <f t="shared" si="3"/>
        <v>0</v>
      </c>
      <c r="M26" s="45">
        <f t="shared" si="3"/>
        <v>551</v>
      </c>
      <c r="N26" s="45">
        <f t="shared" si="3"/>
        <v>660</v>
      </c>
      <c r="O26" s="45">
        <f t="shared" si="3"/>
        <v>669</v>
      </c>
      <c r="P26" s="45">
        <f t="shared" si="3"/>
        <v>663</v>
      </c>
      <c r="Q26" s="45">
        <f t="shared" si="3"/>
        <v>662</v>
      </c>
      <c r="R26" s="45">
        <f t="shared" si="3"/>
        <v>550</v>
      </c>
      <c r="S26" s="45">
        <f t="shared" si="3"/>
        <v>629</v>
      </c>
      <c r="T26" s="45">
        <f t="shared" si="3"/>
        <v>643</v>
      </c>
      <c r="U26" s="45">
        <f t="shared" si="3"/>
        <v>630</v>
      </c>
      <c r="V26" s="45">
        <f t="shared" si="3"/>
        <v>633</v>
      </c>
      <c r="W26" s="45">
        <f t="shared" si="3"/>
        <v>622</v>
      </c>
      <c r="X26" s="45">
        <f t="shared" si="3"/>
        <v>471</v>
      </c>
      <c r="Y26" s="45">
        <f t="shared" si="3"/>
        <v>607</v>
      </c>
      <c r="Z26" s="45">
        <f t="shared" si="3"/>
        <v>626</v>
      </c>
      <c r="AA26" s="45">
        <f t="shared" si="3"/>
        <v>641</v>
      </c>
      <c r="AB26" s="45">
        <f t="shared" si="3"/>
        <v>607</v>
      </c>
      <c r="AC26" s="45">
        <f t="shared" si="3"/>
        <v>562</v>
      </c>
      <c r="AD26" s="45">
        <f t="shared" si="3"/>
        <v>391</v>
      </c>
      <c r="AE26" s="45">
        <f t="shared" si="3"/>
        <v>564</v>
      </c>
      <c r="AF26" s="45">
        <f t="shared" si="3"/>
        <v>621</v>
      </c>
      <c r="AG26" s="45">
        <f t="shared" si="3"/>
        <v>610</v>
      </c>
      <c r="AH26" s="45">
        <f t="shared" si="3"/>
        <v>580</v>
      </c>
      <c r="AI26" s="45">
        <f t="shared" si="3"/>
        <v>594</v>
      </c>
      <c r="AJ26" s="45">
        <f t="shared" si="3"/>
        <v>610</v>
      </c>
      <c r="AK26" s="45">
        <f t="shared" si="3"/>
        <v>609</v>
      </c>
      <c r="AL26" s="45">
        <f t="shared" si="3"/>
        <v>642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5:G35"/>
    <mergeCell ref="H35:M35"/>
    <mergeCell ref="B36:G37"/>
    <mergeCell ref="H36:M37"/>
    <mergeCell ref="AV19:AV20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AV10:AV11"/>
    <mergeCell ref="A12:AV12"/>
    <mergeCell ref="AV13:AV14"/>
    <mergeCell ref="A15:AV15"/>
    <mergeCell ref="AV16:AV17"/>
    <mergeCell ref="F16:F17"/>
    <mergeCell ref="G16:G17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G22:G23"/>
    <mergeCell ref="I29:L29"/>
    <mergeCell ref="B34:M34"/>
    <mergeCell ref="F19:F20"/>
    <mergeCell ref="G19:G20"/>
    <mergeCell ref="B22:B23"/>
    <mergeCell ref="C22:C23"/>
    <mergeCell ref="D22:D23"/>
    <mergeCell ref="E22:E23"/>
    <mergeCell ref="F22:F23"/>
    <mergeCell ref="A19:A20"/>
    <mergeCell ref="B19:B20"/>
    <mergeCell ref="C19:C20"/>
    <mergeCell ref="D19:D20"/>
    <mergeCell ref="E19:E20"/>
    <mergeCell ref="A18:AV18"/>
    <mergeCell ref="F13:F14"/>
    <mergeCell ref="G13:G14"/>
    <mergeCell ref="A13:A14"/>
    <mergeCell ref="B13:B14"/>
    <mergeCell ref="C13:C14"/>
    <mergeCell ref="D13:D14"/>
    <mergeCell ref="E13:E14"/>
    <mergeCell ref="A1:AV1"/>
    <mergeCell ref="E10:E11"/>
    <mergeCell ref="F2:G2"/>
    <mergeCell ref="F10:F11"/>
    <mergeCell ref="G10:G11"/>
    <mergeCell ref="A6:A9"/>
    <mergeCell ref="B6:H6"/>
    <mergeCell ref="B7:D7"/>
    <mergeCell ref="E7:H7"/>
    <mergeCell ref="AT2:AV2"/>
    <mergeCell ref="A4:AV4"/>
    <mergeCell ref="A5:AV5"/>
    <mergeCell ref="I6:AU6"/>
    <mergeCell ref="AV6:AV9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509" priority="15" operator="greaterThan">
      <formula>95%</formula>
    </cfRule>
    <cfRule type="cellIs" dxfId="508" priority="16" operator="greaterThanOrEqual">
      <formula>90%</formula>
    </cfRule>
    <cfRule type="cellIs" dxfId="507" priority="17" operator="lessThan">
      <formula>89.99%</formula>
    </cfRule>
  </conditionalFormatting>
  <conditionalFormatting sqref="AV13">
    <cfRule type="cellIs" dxfId="506" priority="12" operator="greaterThan">
      <formula>95%</formula>
    </cfRule>
    <cfRule type="cellIs" dxfId="505" priority="13" operator="greaterThanOrEqual">
      <formula>90%</formula>
    </cfRule>
    <cfRule type="cellIs" dxfId="504" priority="14" operator="lessThan">
      <formula>89.99%</formula>
    </cfRule>
  </conditionalFormatting>
  <conditionalFormatting sqref="AV16">
    <cfRule type="cellIs" dxfId="503" priority="9" operator="greaterThan">
      <formula>95%</formula>
    </cfRule>
    <cfRule type="cellIs" dxfId="502" priority="10" operator="greaterThanOrEqual">
      <formula>90%</formula>
    </cfRule>
    <cfRule type="cellIs" dxfId="501" priority="11" operator="lessThan">
      <formula>89.99%</formula>
    </cfRule>
  </conditionalFormatting>
  <conditionalFormatting sqref="AV19">
    <cfRule type="cellIs" dxfId="500" priority="6" operator="greaterThan">
      <formula>95%</formula>
    </cfRule>
    <cfRule type="cellIs" dxfId="499" priority="7" operator="greaterThanOrEqual">
      <formula>90%</formula>
    </cfRule>
    <cfRule type="cellIs" dxfId="498" priority="8" operator="lessThan">
      <formula>89.99%</formula>
    </cfRule>
  </conditionalFormatting>
  <conditionalFormatting sqref="AV25">
    <cfRule type="cellIs" dxfId="497" priority="3" operator="greaterThan">
      <formula>95%</formula>
    </cfRule>
    <cfRule type="cellIs" dxfId="496" priority="4" operator="greaterThanOrEqual">
      <formula>90%</formula>
    </cfRule>
    <cfRule type="cellIs" dxfId="495" priority="5" operator="lessThan">
      <formula>89.99%</formula>
    </cfRule>
  </conditionalFormatting>
  <conditionalFormatting sqref="AV22">
    <cfRule type="cellIs" dxfId="494" priority="1" operator="greaterThanOrEqual">
      <formula>100%</formula>
    </cfRule>
    <cfRule type="cellIs" dxfId="493" priority="2" operator="lessThan">
      <formula>99.99%</formula>
    </cfRule>
  </conditionalFormatting>
  <dataValidations count="1">
    <dataValidation showDropDown="1" showInputMessage="1" showErrorMessage="1" sqref="C21 G19:G23 G10:G11 G16:G17 G13:G14 G25:G26" xr:uid="{DAA1DD29-1753-4B2F-BC7B-18FEC4B59C1F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BH38"/>
  <sheetViews>
    <sheetView showGridLines="0" topLeftCell="A10" zoomScale="85" zoomScaleNormal="85" workbookViewId="0">
      <selection activeCell="H29" sqref="H29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25" width="10.7109375" style="1" customWidth="1"/>
    <col min="26" max="47" width="11.42578125" style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6</v>
      </c>
      <c r="F2" s="122" t="s">
        <v>25</v>
      </c>
      <c r="G2" s="122"/>
      <c r="H2" s="20">
        <v>110651</v>
      </c>
      <c r="I2" s="19"/>
      <c r="J2" s="19"/>
      <c r="K2" s="19"/>
      <c r="L2" s="19"/>
      <c r="M2" s="19"/>
      <c r="N2" s="19"/>
      <c r="O2" s="19"/>
      <c r="P2" s="22"/>
      <c r="Q2" s="22"/>
      <c r="R2" s="22"/>
      <c r="S2" s="22"/>
      <c r="T2" s="22"/>
      <c r="U2" s="22"/>
      <c r="V2" s="22"/>
      <c r="Z2" s="15"/>
      <c r="AT2" s="123" t="str">
        <f>'PANEL DE CONTROL DISTRITAL'!AI2</f>
        <v>Fecha de corte 31/08/2023</v>
      </c>
      <c r="AU2" s="123"/>
      <c r="AV2" s="123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'[7]PANEL DE CONTROL DISTRITAL'!A9</f>
        <v>1</v>
      </c>
      <c r="B10" s="116" t="str">
        <f>'[7]PANEL DE CONTROL DISTRITAL'!B9</f>
        <v>ENTREVISTA</v>
      </c>
      <c r="C10" s="118" t="str">
        <f>'[7]PANEL DE CONTROL DISTRITAL'!C9</f>
        <v xml:space="preserve"> Auxiliar de Atención Ciudadana</v>
      </c>
      <c r="D10" s="117" t="str">
        <f>'[7]PANEL DE CONTROL DISTRITAL'!D9</f>
        <v>Efectividad de la entrevista =</v>
      </c>
      <c r="E10" s="118" t="str">
        <f>'[7]PANEL DE CONTROL DISTRITAL'!E9</f>
        <v>(Número de trámites aplicados / (Número de fichas requisitadas - Notificaciones de improcedencia de trámite)) x 100</v>
      </c>
      <c r="F10" s="119" t="str">
        <f>'[7]PANEL DE CONTROL DISTRITAL'!F9</f>
        <v>Semanal (remesa)</v>
      </c>
      <c r="G10" s="120">
        <f>'[7]PANEL DE CONTROL DISTRITAL'!G9</f>
        <v>0.9</v>
      </c>
      <c r="H10" s="25" t="str">
        <f>'[7]PANEL DE CONTROL DISTRITAL'!H9</f>
        <v>Número de trámites aplicados</v>
      </c>
      <c r="I10" s="23">
        <v>149</v>
      </c>
      <c r="J10" s="23">
        <v>1009</v>
      </c>
      <c r="K10" s="23">
        <v>0</v>
      </c>
      <c r="L10" s="23">
        <v>0</v>
      </c>
      <c r="M10" s="23">
        <v>1199</v>
      </c>
      <c r="N10" s="23">
        <v>1646</v>
      </c>
      <c r="O10" s="23">
        <v>1595</v>
      </c>
      <c r="P10" s="23">
        <v>1531</v>
      </c>
      <c r="Q10" s="23">
        <v>1513</v>
      </c>
      <c r="R10" s="23">
        <v>1176</v>
      </c>
      <c r="S10" s="23">
        <v>1441</v>
      </c>
      <c r="T10" s="23">
        <v>1513</v>
      </c>
      <c r="U10" s="23">
        <v>1511</v>
      </c>
      <c r="V10" s="23">
        <v>1245</v>
      </c>
      <c r="W10" s="23">
        <v>1399</v>
      </c>
      <c r="X10" s="23">
        <v>1112</v>
      </c>
      <c r="Y10" s="23">
        <v>1390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0.99784294591957268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'[7]PANEL DE CONTROL DISTRITAL'!H10</f>
        <v>Número de fichas requisitadas - Notificaciones de improcedencia de trámite</v>
      </c>
      <c r="I11" s="45">
        <v>149</v>
      </c>
      <c r="J11" s="45">
        <v>1009</v>
      </c>
      <c r="K11" s="45">
        <v>0</v>
      </c>
      <c r="L11" s="45">
        <v>0</v>
      </c>
      <c r="M11" s="45">
        <v>1204</v>
      </c>
      <c r="N11" s="45">
        <v>1651</v>
      </c>
      <c r="O11" s="45">
        <v>1599</v>
      </c>
      <c r="P11" s="45">
        <v>1535</v>
      </c>
      <c r="Q11" s="45">
        <v>1518</v>
      </c>
      <c r="R11" s="45">
        <v>1177</v>
      </c>
      <c r="S11" s="45">
        <v>1443</v>
      </c>
      <c r="T11" s="45">
        <v>1515</v>
      </c>
      <c r="U11" s="45">
        <v>1513</v>
      </c>
      <c r="V11" s="45">
        <v>1253</v>
      </c>
      <c r="W11" s="45">
        <v>1402</v>
      </c>
      <c r="X11" s="45">
        <v>1112</v>
      </c>
      <c r="Y11" s="45">
        <v>1391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'[7]PANEL DE CONTROL DISTRITAL'!A12</f>
        <v>2</v>
      </c>
      <c r="B13" s="116" t="str">
        <f>'[7]PANEL DE CONTROL DISTRITAL'!B12</f>
        <v>TRÁMITE</v>
      </c>
      <c r="C13" s="118" t="str">
        <f>'[7]PANEL DE CONTROL DISTRITAL'!C12</f>
        <v>Operador de Equipo Tecnológico</v>
      </c>
      <c r="D13" s="117" t="str">
        <f>'[7]PANEL DE CONTROL DISTRITAL'!D12</f>
        <v>Trámites exitosos efectivos=</v>
      </c>
      <c r="E13" s="118" t="str">
        <f>'[7]PANEL DE CONTROL DISTRITAL'!E12</f>
        <v>(Número de trámites exitosos / Número de trámites aplicados) x 100</v>
      </c>
      <c r="F13" s="119" t="str">
        <f>'[7]PANEL DE CONTROL DISTRITAL'!F12</f>
        <v>Semanal (remesa)</v>
      </c>
      <c r="G13" s="120">
        <f>'[7]PANEL DE CONTROL DISTRITAL'!G12</f>
        <v>0.9</v>
      </c>
      <c r="H13" s="25" t="str">
        <f>'[7]PANEL DE CONTROL DISTRITAL'!H12</f>
        <v>Número de trámites exitosos</v>
      </c>
      <c r="I13" s="23">
        <v>149</v>
      </c>
      <c r="J13" s="23">
        <v>1006</v>
      </c>
      <c r="K13" s="23">
        <v>0</v>
      </c>
      <c r="L13" s="23">
        <v>0</v>
      </c>
      <c r="M13" s="23">
        <v>1194</v>
      </c>
      <c r="N13" s="23">
        <v>1639</v>
      </c>
      <c r="O13" s="23">
        <v>1590</v>
      </c>
      <c r="P13" s="23">
        <v>1525</v>
      </c>
      <c r="Q13" s="23">
        <v>1507</v>
      </c>
      <c r="R13" s="23">
        <v>1175</v>
      </c>
      <c r="S13" s="23">
        <v>1441</v>
      </c>
      <c r="T13" s="23">
        <v>1509</v>
      </c>
      <c r="U13" s="23">
        <v>1505</v>
      </c>
      <c r="V13" s="23">
        <v>1241</v>
      </c>
      <c r="W13" s="23">
        <v>1396</v>
      </c>
      <c r="X13" s="23">
        <v>1109</v>
      </c>
      <c r="Y13" s="23">
        <v>1382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0.99686036337433737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'[7]PANEL DE CONTROL DISTRITAL'!H13</f>
        <v>Número de trámites aplicados</v>
      </c>
      <c r="I14" s="45">
        <v>149</v>
      </c>
      <c r="J14" s="45">
        <v>1009</v>
      </c>
      <c r="K14" s="45">
        <v>0</v>
      </c>
      <c r="L14" s="45">
        <v>0</v>
      </c>
      <c r="M14" s="45">
        <v>1199</v>
      </c>
      <c r="N14" s="45">
        <v>1646</v>
      </c>
      <c r="O14" s="45">
        <v>1595</v>
      </c>
      <c r="P14" s="45">
        <v>1531</v>
      </c>
      <c r="Q14" s="45">
        <v>1513</v>
      </c>
      <c r="R14" s="45">
        <v>1176</v>
      </c>
      <c r="S14" s="45">
        <v>1441</v>
      </c>
      <c r="T14" s="45">
        <v>1513</v>
      </c>
      <c r="U14" s="45">
        <v>1511</v>
      </c>
      <c r="V14" s="45">
        <v>1245</v>
      </c>
      <c r="W14" s="45">
        <v>1399</v>
      </c>
      <c r="X14" s="45">
        <v>1112</v>
      </c>
      <c r="Y14" s="45">
        <v>1390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'[7]PANEL DE CONTROL DISTRITAL'!A15</f>
        <v>3</v>
      </c>
      <c r="B16" s="116" t="str">
        <f>'[7]PANEL DE CONTROL DISTRITAL'!B15</f>
        <v>TRANSFERENCIA</v>
      </c>
      <c r="C16" s="118" t="str">
        <f>'[7]PANEL DE CONTROL DISTRITAL'!C15</f>
        <v>Responsable de Módulo</v>
      </c>
      <c r="D16" s="117" t="str">
        <f>'[7]PANEL DE CONTROL DISTRITAL'!D15</f>
        <v xml:space="preserve">Transacciones exitosas = </v>
      </c>
      <c r="E16" s="118" t="str">
        <f>'[7]PANEL DE CONTROL DISTRITAL'!E15</f>
        <v>(Número de Archivos de Transacción aceptados /Total de Archivos de Transacción procesados) x100</v>
      </c>
      <c r="F16" s="119" t="str">
        <f>'[7]PANEL DE CONTROL DISTRITAL'!F15</f>
        <v>Semanal (remesa)</v>
      </c>
      <c r="G16" s="120">
        <f>'[7]PANEL DE CONTROL DISTRITAL'!G15</f>
        <v>0.9</v>
      </c>
      <c r="H16" s="25" t="str">
        <f>'[7]PANEL DE CONTROL DISTRITAL'!H15</f>
        <v>Número de Archivos de Transacción aceptados</v>
      </c>
      <c r="I16" s="23">
        <v>149</v>
      </c>
      <c r="J16" s="23">
        <v>1009</v>
      </c>
      <c r="K16" s="23">
        <v>0</v>
      </c>
      <c r="L16" s="23">
        <v>0</v>
      </c>
      <c r="M16" s="23">
        <v>1199</v>
      </c>
      <c r="N16" s="23">
        <v>1645</v>
      </c>
      <c r="O16" s="23">
        <v>1595</v>
      </c>
      <c r="P16" s="23">
        <v>1531</v>
      </c>
      <c r="Q16" s="23">
        <v>1513</v>
      </c>
      <c r="R16" s="23">
        <v>1176</v>
      </c>
      <c r="S16" s="23">
        <v>1441</v>
      </c>
      <c r="T16" s="23">
        <v>1513</v>
      </c>
      <c r="U16" s="23">
        <v>1511</v>
      </c>
      <c r="V16" s="23">
        <v>1245</v>
      </c>
      <c r="W16" s="23">
        <v>1399</v>
      </c>
      <c r="X16" s="23">
        <v>1112</v>
      </c>
      <c r="Y16" s="23">
        <v>1390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'[7]PANEL DE CONTROL DISTRITAL'!H16</f>
        <v>Total de Archivos de Transacción procesados</v>
      </c>
      <c r="I17" s="45">
        <v>149</v>
      </c>
      <c r="J17" s="45">
        <v>1009</v>
      </c>
      <c r="K17" s="45">
        <v>0</v>
      </c>
      <c r="L17" s="45">
        <v>0</v>
      </c>
      <c r="M17" s="45">
        <v>1199</v>
      </c>
      <c r="N17" s="45">
        <v>1645</v>
      </c>
      <c r="O17" s="45">
        <v>1595</v>
      </c>
      <c r="P17" s="45">
        <v>1531</v>
      </c>
      <c r="Q17" s="45">
        <v>1513</v>
      </c>
      <c r="R17" s="45">
        <v>1176</v>
      </c>
      <c r="S17" s="45">
        <v>1441</v>
      </c>
      <c r="T17" s="45">
        <v>1513</v>
      </c>
      <c r="U17" s="45">
        <v>1511</v>
      </c>
      <c r="V17" s="45">
        <v>1245</v>
      </c>
      <c r="W17" s="45">
        <v>1399</v>
      </c>
      <c r="X17" s="45">
        <v>1112</v>
      </c>
      <c r="Y17" s="45">
        <v>1390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'[7]PANEL DE CONTROL DISTRITAL'!A18</f>
        <v>4</v>
      </c>
      <c r="B19" s="116" t="str">
        <f>'[7]PANEL DE CONTROL DISTRITAL'!B18</f>
        <v>CONCILIACIÓN</v>
      </c>
      <c r="C19" s="118" t="str">
        <f>'[7]PANEL DE CONTROL DISTRITAL'!C18</f>
        <v>Responsable de Módulo</v>
      </c>
      <c r="D19" s="117" t="str">
        <f>'[7]PANEL DE CONTROL DISTRITAL'!D18</f>
        <v xml:space="preserve">Credenciales disponibles para entrega = </v>
      </c>
      <c r="E19" s="118" t="str">
        <f>'[7]PANEL DE CONTROL DISTRITAL'!E18</f>
        <v>((Credenciales recibidas - Credenciales inconsistentes) / Credenciales recibidas) x 100</v>
      </c>
      <c r="F19" s="119" t="str">
        <f>'[7]PANEL DE CONTROL DISTRITAL'!F18</f>
        <v>Semanal (remesa)</v>
      </c>
      <c r="G19" s="120">
        <f>'[7]PANEL DE CONTROL DISTRITAL'!G18</f>
        <v>0.9</v>
      </c>
      <c r="H19" s="25" t="str">
        <f>'[7]PANEL DE CONTROL DISTRITAL'!H18</f>
        <v xml:space="preserve">Credenciales Recibidas - Credenciales inconsistentes </v>
      </c>
      <c r="I19" s="23">
        <v>149</v>
      </c>
      <c r="J19" s="23">
        <v>1006</v>
      </c>
      <c r="K19" s="23">
        <v>0</v>
      </c>
      <c r="L19" s="23">
        <v>0</v>
      </c>
      <c r="M19" s="23">
        <v>1194</v>
      </c>
      <c r="N19" s="23">
        <v>1639</v>
      </c>
      <c r="O19" s="23">
        <v>1590</v>
      </c>
      <c r="P19" s="23">
        <v>1525</v>
      </c>
      <c r="Q19" s="23">
        <v>1507</v>
      </c>
      <c r="R19" s="23">
        <v>1175</v>
      </c>
      <c r="S19" s="23">
        <v>1441</v>
      </c>
      <c r="T19" s="23">
        <v>1509</v>
      </c>
      <c r="U19" s="23">
        <v>1505</v>
      </c>
      <c r="V19" s="23">
        <v>1241</v>
      </c>
      <c r="W19" s="23">
        <v>1396</v>
      </c>
      <c r="X19" s="23">
        <v>1109</v>
      </c>
      <c r="Y19" s="23">
        <v>1312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'[7]PANEL DE CONTROL DISTRITAL'!H19</f>
        <v xml:space="preserve">Credenciales recibidas </v>
      </c>
      <c r="I20" s="45">
        <v>149</v>
      </c>
      <c r="J20" s="45">
        <v>1006</v>
      </c>
      <c r="K20" s="45">
        <v>0</v>
      </c>
      <c r="L20" s="45">
        <v>0</v>
      </c>
      <c r="M20" s="45">
        <v>1194</v>
      </c>
      <c r="N20" s="45">
        <v>1639</v>
      </c>
      <c r="O20" s="45">
        <v>1590</v>
      </c>
      <c r="P20" s="45">
        <v>1525</v>
      </c>
      <c r="Q20" s="45">
        <v>1507</v>
      </c>
      <c r="R20" s="45">
        <v>1175</v>
      </c>
      <c r="S20" s="45">
        <v>1441</v>
      </c>
      <c r="T20" s="45">
        <v>1509</v>
      </c>
      <c r="U20" s="45">
        <v>1505</v>
      </c>
      <c r="V20" s="45">
        <v>1241</v>
      </c>
      <c r="W20" s="45">
        <v>1396</v>
      </c>
      <c r="X20" s="45">
        <v>1109</v>
      </c>
      <c r="Y20" s="45">
        <v>1312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'[7]PANEL DE CONTROL DISTRITAL'!A21</f>
        <v>5</v>
      </c>
      <c r="B22" s="116" t="str">
        <f>'[7]PANEL DE CONTROL DISTRITAL'!B21</f>
        <v>CONCILIACIÓN</v>
      </c>
      <c r="C22" s="118" t="str">
        <f>'[7]PANEL DE CONTROL DISTRITAL'!C21</f>
        <v>Responsable de Módulo</v>
      </c>
      <c r="D22" s="117" t="str">
        <f>'[7]PANEL DE CONTROL DISTRITAL'!D21</f>
        <v xml:space="preserve">Credenciales disponibles para entrega = </v>
      </c>
      <c r="E22" s="118" t="str">
        <f>'[7]PANEL DE CONTROL DISTRITAL'!E21</f>
        <v>(Credenciales en resguardo / Credenciales totales en SIIRFE disponibles para entrega) x 100</v>
      </c>
      <c r="F22" s="119" t="str">
        <f>'[7]PANEL DE CONTROL DISTRITAL'!F21</f>
        <v>Semanal (remesa)</v>
      </c>
      <c r="G22" s="120">
        <f>'[7]PANEL DE CONTROL DISTRITAL'!G21</f>
        <v>1</v>
      </c>
      <c r="H22" s="25" t="str">
        <f>'[7]PANEL DE CONTROL DISTRITAL'!H21</f>
        <v>Credenciales en resguardo</v>
      </c>
      <c r="I22" s="23">
        <v>1980</v>
      </c>
      <c r="J22" s="23">
        <v>1749</v>
      </c>
      <c r="K22" s="23">
        <v>0</v>
      </c>
      <c r="L22" s="23">
        <v>0</v>
      </c>
      <c r="M22" s="23">
        <v>1457</v>
      </c>
      <c r="N22" s="23">
        <v>2124</v>
      </c>
      <c r="O22" s="23">
        <v>1660</v>
      </c>
      <c r="P22" s="23">
        <v>2625</v>
      </c>
      <c r="Q22" s="23">
        <v>2117</v>
      </c>
      <c r="R22" s="23">
        <v>2032</v>
      </c>
      <c r="S22" s="23">
        <v>2521</v>
      </c>
      <c r="T22" s="23">
        <v>2509</v>
      </c>
      <c r="U22" s="23">
        <v>2587</v>
      </c>
      <c r="V22" s="23">
        <v>1445</v>
      </c>
      <c r="W22" s="23">
        <v>1114</v>
      </c>
      <c r="X22" s="23">
        <v>2576</v>
      </c>
      <c r="Y22" s="23">
        <v>2638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'[7]PANEL DE CONTROL DISTRITAL'!H22</f>
        <v>Credenciales totales en SIIRFE disponibles para entrega</v>
      </c>
      <c r="I23" s="45">
        <v>1980</v>
      </c>
      <c r="J23" s="45">
        <v>1749</v>
      </c>
      <c r="K23" s="45">
        <v>0</v>
      </c>
      <c r="L23" s="45">
        <v>0</v>
      </c>
      <c r="M23" s="45">
        <v>1457</v>
      </c>
      <c r="N23" s="45">
        <v>2124</v>
      </c>
      <c r="O23" s="45">
        <v>1660</v>
      </c>
      <c r="P23" s="45">
        <v>2625</v>
      </c>
      <c r="Q23" s="45">
        <v>2117</v>
      </c>
      <c r="R23" s="45">
        <v>2032</v>
      </c>
      <c r="S23" s="45">
        <v>2521</v>
      </c>
      <c r="T23" s="45">
        <v>2509</v>
      </c>
      <c r="U23" s="45">
        <v>2587</v>
      </c>
      <c r="V23" s="45">
        <v>1445</v>
      </c>
      <c r="W23" s="45">
        <v>1114</v>
      </c>
      <c r="X23" s="45">
        <v>2576</v>
      </c>
      <c r="Y23" s="45">
        <v>2638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'[7]PANEL DE CONTROL DISTRITAL'!A24</f>
        <v>6</v>
      </c>
      <c r="B25" s="116" t="str">
        <f>'[7]PANEL DE CONTROL DISTRITAL'!B24</f>
        <v>ENTREGA</v>
      </c>
      <c r="C25" s="118" t="str">
        <f>'[7]PANEL DE CONTROL DISTRITAL'!C24</f>
        <v>Operador de Equipo Tecnológico</v>
      </c>
      <c r="D25" s="117" t="str">
        <f>'[7]PANEL DE CONTROL DISTRITAL'!D24</f>
        <v xml:space="preserve">Efectividad de entrega de CPV en MAC = </v>
      </c>
      <c r="E25" s="118" t="str">
        <f>'[7]PANEL DE CONTROL DISTRITAL'!E24</f>
        <v>(Total de credenciales entregadas / Total de credenciales solicitadas) x 100</v>
      </c>
      <c r="F25" s="119" t="str">
        <f>'[7]PANEL DE CONTROL DISTRITAL'!F24</f>
        <v>Semanal (remesa)</v>
      </c>
      <c r="G25" s="120">
        <f>'[7]PANEL DE CONTROL DISTRITAL'!G24</f>
        <v>0.9</v>
      </c>
      <c r="H25" s="25" t="str">
        <f>'[7]PANEL DE CONTROL DISTRITAL'!H24</f>
        <v xml:space="preserve">Total de credenciales entregadas </v>
      </c>
      <c r="I25" s="23">
        <v>149</v>
      </c>
      <c r="J25" s="23">
        <v>984</v>
      </c>
      <c r="K25" s="23">
        <v>0</v>
      </c>
      <c r="L25" s="23">
        <v>0</v>
      </c>
      <c r="M25" s="23">
        <v>1181</v>
      </c>
      <c r="N25" s="23">
        <v>1618</v>
      </c>
      <c r="O25" s="23">
        <v>1576</v>
      </c>
      <c r="P25" s="23">
        <v>1504</v>
      </c>
      <c r="Q25" s="23">
        <v>1474</v>
      </c>
      <c r="R25" s="23">
        <v>1150</v>
      </c>
      <c r="S25" s="23">
        <v>1403</v>
      </c>
      <c r="T25" s="23">
        <v>1456</v>
      </c>
      <c r="U25" s="23">
        <v>1411</v>
      </c>
      <c r="V25" s="23">
        <v>1097</v>
      </c>
      <c r="W25" s="23">
        <v>1288</v>
      </c>
      <c r="X25" s="23">
        <v>921</v>
      </c>
      <c r="Y25" s="23">
        <v>592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0.91636213907046171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'[7]PANEL DE CONTROL DISTRITAL'!H25</f>
        <v xml:space="preserve"> Total de credenciales solicitadas</v>
      </c>
      <c r="I26" s="45">
        <v>149</v>
      </c>
      <c r="J26" s="45">
        <v>1009</v>
      </c>
      <c r="K26" s="45">
        <v>0</v>
      </c>
      <c r="L26" s="45">
        <v>0</v>
      </c>
      <c r="M26" s="45">
        <v>1199</v>
      </c>
      <c r="N26" s="45">
        <v>1646</v>
      </c>
      <c r="O26" s="45">
        <v>1595</v>
      </c>
      <c r="P26" s="45">
        <v>1531</v>
      </c>
      <c r="Q26" s="45">
        <v>1513</v>
      </c>
      <c r="R26" s="45">
        <v>1176</v>
      </c>
      <c r="S26" s="45">
        <v>1441</v>
      </c>
      <c r="T26" s="45">
        <v>1513</v>
      </c>
      <c r="U26" s="45">
        <v>1511</v>
      </c>
      <c r="V26" s="45">
        <v>1245</v>
      </c>
      <c r="W26" s="45">
        <v>1399</v>
      </c>
      <c r="X26" s="45">
        <v>1112</v>
      </c>
      <c r="Y26" s="45">
        <v>1390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5:G35"/>
    <mergeCell ref="H35:M35"/>
    <mergeCell ref="B36:G37"/>
    <mergeCell ref="H36:M37"/>
    <mergeCell ref="AV19:AV20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AV10:AV11"/>
    <mergeCell ref="A12:AV12"/>
    <mergeCell ref="AV13:AV14"/>
    <mergeCell ref="A15:AV15"/>
    <mergeCell ref="AV16:AV17"/>
    <mergeCell ref="F16:F17"/>
    <mergeCell ref="G16:G17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G22:G23"/>
    <mergeCell ref="I29:L29"/>
    <mergeCell ref="B34:M34"/>
    <mergeCell ref="F19:F20"/>
    <mergeCell ref="G19:G20"/>
    <mergeCell ref="B22:B23"/>
    <mergeCell ref="C22:C23"/>
    <mergeCell ref="D22:D23"/>
    <mergeCell ref="E22:E23"/>
    <mergeCell ref="F22:F23"/>
    <mergeCell ref="A19:A20"/>
    <mergeCell ref="B19:B20"/>
    <mergeCell ref="C19:C20"/>
    <mergeCell ref="D19:D20"/>
    <mergeCell ref="E19:E20"/>
    <mergeCell ref="A18:AV18"/>
    <mergeCell ref="F13:F14"/>
    <mergeCell ref="G13:G14"/>
    <mergeCell ref="A13:A14"/>
    <mergeCell ref="B13:B14"/>
    <mergeCell ref="C13:C14"/>
    <mergeCell ref="D13:D14"/>
    <mergeCell ref="E13:E14"/>
    <mergeCell ref="A1:AV1"/>
    <mergeCell ref="E10:E11"/>
    <mergeCell ref="F2:G2"/>
    <mergeCell ref="F10:F11"/>
    <mergeCell ref="G10:G11"/>
    <mergeCell ref="A6:A9"/>
    <mergeCell ref="B6:H6"/>
    <mergeCell ref="B7:D7"/>
    <mergeCell ref="E7:H7"/>
    <mergeCell ref="AT2:AV2"/>
    <mergeCell ref="A4:AV4"/>
    <mergeCell ref="A5:AV5"/>
    <mergeCell ref="I6:AU6"/>
    <mergeCell ref="AV6:AV9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492" priority="15" operator="greaterThan">
      <formula>95%</formula>
    </cfRule>
    <cfRule type="cellIs" dxfId="491" priority="16" operator="greaterThanOrEqual">
      <formula>90%</formula>
    </cfRule>
    <cfRule type="cellIs" dxfId="490" priority="17" operator="lessThan">
      <formula>89.99%</formula>
    </cfRule>
  </conditionalFormatting>
  <conditionalFormatting sqref="AV13">
    <cfRule type="cellIs" dxfId="489" priority="12" operator="greaterThan">
      <formula>95%</formula>
    </cfRule>
    <cfRule type="cellIs" dxfId="488" priority="13" operator="greaterThanOrEqual">
      <formula>90%</formula>
    </cfRule>
    <cfRule type="cellIs" dxfId="487" priority="14" operator="lessThan">
      <formula>89.99%</formula>
    </cfRule>
  </conditionalFormatting>
  <conditionalFormatting sqref="AV16">
    <cfRule type="cellIs" dxfId="486" priority="9" operator="greaterThan">
      <formula>95%</formula>
    </cfRule>
    <cfRule type="cellIs" dxfId="485" priority="10" operator="greaterThanOrEqual">
      <formula>90%</formula>
    </cfRule>
    <cfRule type="cellIs" dxfId="484" priority="11" operator="lessThan">
      <formula>89.99%</formula>
    </cfRule>
  </conditionalFormatting>
  <conditionalFormatting sqref="AV19">
    <cfRule type="cellIs" dxfId="483" priority="6" operator="greaterThan">
      <formula>95%</formula>
    </cfRule>
    <cfRule type="cellIs" dxfId="482" priority="7" operator="greaterThanOrEqual">
      <formula>90%</formula>
    </cfRule>
    <cfRule type="cellIs" dxfId="481" priority="8" operator="lessThan">
      <formula>89.99%</formula>
    </cfRule>
  </conditionalFormatting>
  <conditionalFormatting sqref="AV25">
    <cfRule type="cellIs" dxfId="480" priority="3" operator="greaterThan">
      <formula>95%</formula>
    </cfRule>
    <cfRule type="cellIs" dxfId="479" priority="4" operator="greaterThanOrEqual">
      <formula>90%</formula>
    </cfRule>
    <cfRule type="cellIs" dxfId="478" priority="5" operator="lessThan">
      <formula>89.99%</formula>
    </cfRule>
  </conditionalFormatting>
  <conditionalFormatting sqref="AV22">
    <cfRule type="cellIs" dxfId="477" priority="1" operator="greaterThanOrEqual">
      <formula>100%</formula>
    </cfRule>
    <cfRule type="cellIs" dxfId="476" priority="2" operator="lessThan">
      <formula>99.99%</formula>
    </cfRule>
  </conditionalFormatting>
  <dataValidations count="1">
    <dataValidation showDropDown="1" showInputMessage="1" showErrorMessage="1" sqref="C21 G19:G23 G10:G11 G16:G17 G13:G14 G25:G26" xr:uid="{C9327D39-CDA4-40BC-8330-D5DB359BEF68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69C2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7</v>
      </c>
      <c r="F2" s="122" t="s">
        <v>25</v>
      </c>
      <c r="G2" s="122"/>
      <c r="H2" s="20">
        <v>110751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'[8]PANEL DE CONTROL DISTRITAL'!A9</f>
        <v>1</v>
      </c>
      <c r="B10" s="116" t="str">
        <f>'[8]PANEL DE CONTROL DISTRITAL'!B9</f>
        <v>ENTREVISTA</v>
      </c>
      <c r="C10" s="118" t="str">
        <f>'[8]PANEL DE CONTROL DISTRITAL'!C9</f>
        <v xml:space="preserve"> Auxiliar de Atención Ciudadana</v>
      </c>
      <c r="D10" s="117" t="str">
        <f>'[8]PANEL DE CONTROL DISTRITAL'!D9</f>
        <v>Efectividad de la entrevista =</v>
      </c>
      <c r="E10" s="118" t="str">
        <f>'[8]PANEL DE CONTROL DISTRITAL'!E9</f>
        <v>(Número de trámites aplicados / (Número de fichas requisitadas - Notificaciones de improcedencia de trámite)) x 100</v>
      </c>
      <c r="F10" s="119" t="str">
        <f>'[8]PANEL DE CONTROL DISTRITAL'!F9</f>
        <v>Semanal (remesa)</v>
      </c>
      <c r="G10" s="120">
        <f>'[8]PANEL DE CONTROL DISTRITAL'!G9</f>
        <v>0.9</v>
      </c>
      <c r="H10" s="25" t="str">
        <f>'[8]PANEL DE CONTROL DISTRITAL'!H9</f>
        <v>Número de trámites aplicados</v>
      </c>
      <c r="I10" s="23">
        <v>115</v>
      </c>
      <c r="J10" s="23">
        <v>615</v>
      </c>
      <c r="K10" s="23">
        <v>0</v>
      </c>
      <c r="L10" s="23">
        <v>0</v>
      </c>
      <c r="M10" s="23">
        <v>640</v>
      </c>
      <c r="N10" s="23">
        <v>836</v>
      </c>
      <c r="O10" s="23">
        <v>811</v>
      </c>
      <c r="P10" s="23">
        <v>771</v>
      </c>
      <c r="Q10" s="23">
        <v>774</v>
      </c>
      <c r="R10" s="23">
        <v>622</v>
      </c>
      <c r="S10" s="23">
        <v>730</v>
      </c>
      <c r="T10" s="23">
        <v>761</v>
      </c>
      <c r="U10" s="23">
        <v>728</v>
      </c>
      <c r="V10" s="23">
        <v>690</v>
      </c>
      <c r="W10" s="23">
        <v>699</v>
      </c>
      <c r="X10" s="23">
        <v>502</v>
      </c>
      <c r="Y10" s="23">
        <v>572</v>
      </c>
      <c r="Z10" s="23">
        <v>380</v>
      </c>
      <c r="AA10" s="23">
        <v>543</v>
      </c>
      <c r="AB10" s="23">
        <v>502</v>
      </c>
      <c r="AC10" s="23">
        <v>548</v>
      </c>
      <c r="AD10" s="23">
        <v>350</v>
      </c>
      <c r="AE10" s="23">
        <v>544</v>
      </c>
      <c r="AF10" s="23">
        <v>577</v>
      </c>
      <c r="AG10" s="23">
        <v>585</v>
      </c>
      <c r="AH10" s="23">
        <v>544</v>
      </c>
      <c r="AI10" s="23">
        <v>570</v>
      </c>
      <c r="AJ10" s="23">
        <v>563</v>
      </c>
      <c r="AK10" s="23">
        <v>524</v>
      </c>
      <c r="AL10" s="23">
        <v>493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'[8]PANEL DE CONTROL DISTRITAL'!H10</f>
        <v>Número de fichas requisitadas - Notificaciones de improcedencia de trámite</v>
      </c>
      <c r="I11" s="45">
        <v>115</v>
      </c>
      <c r="J11" s="45">
        <v>615</v>
      </c>
      <c r="K11" s="45">
        <v>0</v>
      </c>
      <c r="L11" s="45">
        <v>0</v>
      </c>
      <c r="M11" s="45">
        <v>640</v>
      </c>
      <c r="N11" s="45">
        <v>836</v>
      </c>
      <c r="O11" s="45">
        <v>811</v>
      </c>
      <c r="P11" s="45">
        <v>771</v>
      </c>
      <c r="Q11" s="45">
        <v>774</v>
      </c>
      <c r="R11" s="45">
        <v>622</v>
      </c>
      <c r="S11" s="45">
        <v>730</v>
      </c>
      <c r="T11" s="45">
        <v>761</v>
      </c>
      <c r="U11" s="45">
        <v>728</v>
      </c>
      <c r="V11" s="45">
        <v>690</v>
      </c>
      <c r="W11" s="45">
        <v>699</v>
      </c>
      <c r="X11" s="45">
        <v>502</v>
      </c>
      <c r="Y11" s="45">
        <v>572</v>
      </c>
      <c r="Z11" s="45">
        <v>380</v>
      </c>
      <c r="AA11" s="45">
        <v>543</v>
      </c>
      <c r="AB11" s="45">
        <v>502</v>
      </c>
      <c r="AC11" s="45">
        <v>548</v>
      </c>
      <c r="AD11" s="45">
        <v>350</v>
      </c>
      <c r="AE11" s="45">
        <v>544</v>
      </c>
      <c r="AF11" s="45">
        <v>577</v>
      </c>
      <c r="AG11" s="45">
        <v>585</v>
      </c>
      <c r="AH11" s="45">
        <v>544</v>
      </c>
      <c r="AI11" s="45">
        <v>570</v>
      </c>
      <c r="AJ11" s="45">
        <v>563</v>
      </c>
      <c r="AK11" s="45">
        <v>524</v>
      </c>
      <c r="AL11" s="45">
        <v>493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'[8]PANEL DE CONTROL DISTRITAL'!A12</f>
        <v>2</v>
      </c>
      <c r="B13" s="116" t="str">
        <f>'[8]PANEL DE CONTROL DISTRITAL'!B12</f>
        <v>TRÁMITE</v>
      </c>
      <c r="C13" s="118" t="str">
        <f>'[8]PANEL DE CONTROL DISTRITAL'!C12</f>
        <v>Operador de Equipo Tecnológico</v>
      </c>
      <c r="D13" s="117" t="str">
        <f>'[8]PANEL DE CONTROL DISTRITAL'!D12</f>
        <v>Trámites exitosos efectivos=</v>
      </c>
      <c r="E13" s="118" t="str">
        <f>'[8]PANEL DE CONTROL DISTRITAL'!E12</f>
        <v>(Número de trámites exitosos / Número de trámites aplicados) x 100</v>
      </c>
      <c r="F13" s="119" t="str">
        <f>'[8]PANEL DE CONTROL DISTRITAL'!F12</f>
        <v>Semanal (remesa)</v>
      </c>
      <c r="G13" s="120">
        <f>'[8]PANEL DE CONTROL DISTRITAL'!G12</f>
        <v>0.9</v>
      </c>
      <c r="H13" s="25" t="str">
        <f>'[8]PANEL DE CONTROL DISTRITAL'!H12</f>
        <v>Número de trámites exitosos</v>
      </c>
      <c r="I13" s="23">
        <v>114</v>
      </c>
      <c r="J13" s="23">
        <v>612</v>
      </c>
      <c r="K13" s="23">
        <v>0</v>
      </c>
      <c r="L13" s="23">
        <v>0</v>
      </c>
      <c r="M13" s="23">
        <v>638</v>
      </c>
      <c r="N13" s="23">
        <v>834</v>
      </c>
      <c r="O13" s="23">
        <v>810</v>
      </c>
      <c r="P13" s="23">
        <v>771</v>
      </c>
      <c r="Q13" s="23">
        <v>774</v>
      </c>
      <c r="R13" s="23">
        <v>619</v>
      </c>
      <c r="S13" s="23">
        <v>728</v>
      </c>
      <c r="T13" s="23">
        <v>758</v>
      </c>
      <c r="U13" s="23">
        <v>725</v>
      </c>
      <c r="V13" s="23">
        <v>687</v>
      </c>
      <c r="W13" s="23">
        <v>697</v>
      </c>
      <c r="X13" s="23">
        <v>497</v>
      </c>
      <c r="Y13" s="23">
        <v>539</v>
      </c>
      <c r="Z13" s="23">
        <v>380</v>
      </c>
      <c r="AA13" s="23">
        <v>534</v>
      </c>
      <c r="AB13" s="23">
        <v>502</v>
      </c>
      <c r="AC13" s="23">
        <v>548</v>
      </c>
      <c r="AD13" s="23">
        <v>350</v>
      </c>
      <c r="AE13" s="23">
        <v>544</v>
      </c>
      <c r="AF13" s="23">
        <v>576</v>
      </c>
      <c r="AG13" s="23">
        <v>582</v>
      </c>
      <c r="AH13" s="23">
        <v>543</v>
      </c>
      <c r="AI13" s="23">
        <v>568</v>
      </c>
      <c r="AJ13" s="23">
        <v>560</v>
      </c>
      <c r="AK13" s="23">
        <v>410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0.95846645367412142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'[8]PANEL DE CONTROL DISTRITAL'!H13</f>
        <v>Número de trámites aplicados</v>
      </c>
      <c r="I14" s="45">
        <v>115</v>
      </c>
      <c r="J14" s="45">
        <v>615</v>
      </c>
      <c r="K14" s="45">
        <v>0</v>
      </c>
      <c r="L14" s="45">
        <v>0</v>
      </c>
      <c r="M14" s="45">
        <v>640</v>
      </c>
      <c r="N14" s="45">
        <v>836</v>
      </c>
      <c r="O14" s="45">
        <v>811</v>
      </c>
      <c r="P14" s="45">
        <v>771</v>
      </c>
      <c r="Q14" s="45">
        <v>774</v>
      </c>
      <c r="R14" s="45">
        <v>622</v>
      </c>
      <c r="S14" s="45">
        <v>730</v>
      </c>
      <c r="T14" s="45">
        <v>761</v>
      </c>
      <c r="U14" s="45">
        <v>728</v>
      </c>
      <c r="V14" s="45">
        <v>690</v>
      </c>
      <c r="W14" s="45">
        <v>699</v>
      </c>
      <c r="X14" s="45">
        <v>502</v>
      </c>
      <c r="Y14" s="45">
        <v>572</v>
      </c>
      <c r="Z14" s="45">
        <v>380</v>
      </c>
      <c r="AA14" s="45">
        <v>543</v>
      </c>
      <c r="AB14" s="45">
        <v>502</v>
      </c>
      <c r="AC14" s="45">
        <v>548</v>
      </c>
      <c r="AD14" s="45">
        <v>350</v>
      </c>
      <c r="AE14" s="45">
        <v>544</v>
      </c>
      <c r="AF14" s="45">
        <v>577</v>
      </c>
      <c r="AG14" s="45">
        <v>585</v>
      </c>
      <c r="AH14" s="45">
        <v>544</v>
      </c>
      <c r="AI14" s="45">
        <v>570</v>
      </c>
      <c r="AJ14" s="45">
        <v>563</v>
      </c>
      <c r="AK14" s="45">
        <v>524</v>
      </c>
      <c r="AL14" s="45">
        <v>493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'[8]PANEL DE CONTROL DISTRITAL'!A15</f>
        <v>3</v>
      </c>
      <c r="B16" s="116" t="str">
        <f>'[8]PANEL DE CONTROL DISTRITAL'!B15</f>
        <v>TRANSFERENCIA</v>
      </c>
      <c r="C16" s="118" t="str">
        <f>'[8]PANEL DE CONTROL DISTRITAL'!C15</f>
        <v>Responsable de Módulo</v>
      </c>
      <c r="D16" s="117" t="str">
        <f>'[8]PANEL DE CONTROL DISTRITAL'!D15</f>
        <v xml:space="preserve">Transacciones exitosas = </v>
      </c>
      <c r="E16" s="118" t="str">
        <f>'[8]PANEL DE CONTROL DISTRITAL'!E15</f>
        <v>(Número de Archivos de Transacción aceptados /Total de Archivos de Transacción procesados) x100</v>
      </c>
      <c r="F16" s="119" t="str">
        <f>'[8]PANEL DE CONTROL DISTRITAL'!F15</f>
        <v>Semanal (remesa)</v>
      </c>
      <c r="G16" s="120">
        <f>'[8]PANEL DE CONTROL DISTRITAL'!G15</f>
        <v>0.9</v>
      </c>
      <c r="H16" s="25" t="str">
        <f>'[8]PANEL DE CONTROL DISTRITAL'!H15</f>
        <v>Número de Archivos de Transacción aceptados</v>
      </c>
      <c r="I16" s="23">
        <v>115</v>
      </c>
      <c r="J16" s="23">
        <v>615</v>
      </c>
      <c r="K16" s="23">
        <v>0</v>
      </c>
      <c r="L16" s="23">
        <v>0</v>
      </c>
      <c r="M16" s="23">
        <v>640</v>
      </c>
      <c r="N16" s="23">
        <v>836</v>
      </c>
      <c r="O16" s="23">
        <v>811</v>
      </c>
      <c r="P16" s="23">
        <v>771</v>
      </c>
      <c r="Q16" s="23">
        <v>774</v>
      </c>
      <c r="R16" s="23">
        <v>622</v>
      </c>
      <c r="S16" s="23">
        <v>730</v>
      </c>
      <c r="T16" s="23">
        <v>761</v>
      </c>
      <c r="U16" s="23">
        <v>728</v>
      </c>
      <c r="V16" s="23">
        <v>690</v>
      </c>
      <c r="W16" s="23">
        <v>699</v>
      </c>
      <c r="X16" s="23">
        <v>502</v>
      </c>
      <c r="Y16" s="23">
        <v>572</v>
      </c>
      <c r="Z16" s="23">
        <v>380</v>
      </c>
      <c r="AA16" s="23">
        <v>543</v>
      </c>
      <c r="AB16" s="23">
        <v>502</v>
      </c>
      <c r="AC16" s="23">
        <v>548</v>
      </c>
      <c r="AD16" s="23">
        <v>350</v>
      </c>
      <c r="AE16" s="23">
        <v>544</v>
      </c>
      <c r="AF16" s="23">
        <v>577</v>
      </c>
      <c r="AG16" s="23">
        <v>585</v>
      </c>
      <c r="AH16" s="23">
        <v>544</v>
      </c>
      <c r="AI16" s="23">
        <v>570</v>
      </c>
      <c r="AJ16" s="23">
        <v>563</v>
      </c>
      <c r="AK16" s="23">
        <v>524</v>
      </c>
      <c r="AL16" s="23">
        <v>493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'[8]PANEL DE CONTROL DISTRITAL'!H16</f>
        <v>Total de Archivos de Transacción procesados</v>
      </c>
      <c r="I17" s="45">
        <v>115</v>
      </c>
      <c r="J17" s="45">
        <v>615</v>
      </c>
      <c r="K17" s="45">
        <v>0</v>
      </c>
      <c r="L17" s="45">
        <v>0</v>
      </c>
      <c r="M17" s="45">
        <v>640</v>
      </c>
      <c r="N17" s="45">
        <v>836</v>
      </c>
      <c r="O17" s="45">
        <v>811</v>
      </c>
      <c r="P17" s="45">
        <v>771</v>
      </c>
      <c r="Q17" s="45">
        <v>774</v>
      </c>
      <c r="R17" s="45">
        <v>622</v>
      </c>
      <c r="S17" s="45">
        <v>730</v>
      </c>
      <c r="T17" s="45">
        <v>761</v>
      </c>
      <c r="U17" s="45">
        <v>728</v>
      </c>
      <c r="V17" s="45">
        <v>690</v>
      </c>
      <c r="W17" s="45">
        <v>699</v>
      </c>
      <c r="X17" s="45">
        <v>502</v>
      </c>
      <c r="Y17" s="45">
        <v>572</v>
      </c>
      <c r="Z17" s="45">
        <v>380</v>
      </c>
      <c r="AA17" s="45">
        <v>543</v>
      </c>
      <c r="AB17" s="45">
        <v>502</v>
      </c>
      <c r="AC17" s="45">
        <v>548</v>
      </c>
      <c r="AD17" s="45">
        <v>350</v>
      </c>
      <c r="AE17" s="45">
        <v>544</v>
      </c>
      <c r="AF17" s="45">
        <v>577</v>
      </c>
      <c r="AG17" s="45">
        <v>585</v>
      </c>
      <c r="AH17" s="45">
        <v>544</v>
      </c>
      <c r="AI17" s="45">
        <v>570</v>
      </c>
      <c r="AJ17" s="45">
        <v>563</v>
      </c>
      <c r="AK17" s="45">
        <v>524</v>
      </c>
      <c r="AL17" s="45">
        <v>493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'[8]PANEL DE CONTROL DISTRITAL'!A18</f>
        <v>4</v>
      </c>
      <c r="B19" s="116" t="str">
        <f>'[8]PANEL DE CONTROL DISTRITAL'!B18</f>
        <v>CONCILIACIÓN</v>
      </c>
      <c r="C19" s="118" t="str">
        <f>'[8]PANEL DE CONTROL DISTRITAL'!C18</f>
        <v>Responsable de Módulo</v>
      </c>
      <c r="D19" s="117" t="str">
        <f>'[8]PANEL DE CONTROL DISTRITAL'!D18</f>
        <v xml:space="preserve">Credenciales disponibles para entrega = </v>
      </c>
      <c r="E19" s="118" t="str">
        <f>'[8]PANEL DE CONTROL DISTRITAL'!E18</f>
        <v>((Credenciales recibidas - Credenciales inconsistentes) / Credenciales recibidas) x 100</v>
      </c>
      <c r="F19" s="119" t="str">
        <f>'[8]PANEL DE CONTROL DISTRITAL'!F18</f>
        <v>Semanal (remesa)</v>
      </c>
      <c r="G19" s="120">
        <f>'[8]PANEL DE CONTROL DISTRITAL'!G18</f>
        <v>0.9</v>
      </c>
      <c r="H19" s="25" t="str">
        <f>'[8]PANEL DE CONTROL DISTRITAL'!H18</f>
        <v xml:space="preserve">Credenciales Recibidas - Credenciales inconsistentes </v>
      </c>
      <c r="I19" s="23">
        <v>88</v>
      </c>
      <c r="J19" s="23">
        <v>311</v>
      </c>
      <c r="K19" s="23">
        <v>0</v>
      </c>
      <c r="L19" s="23">
        <v>0</v>
      </c>
      <c r="M19" s="23">
        <v>528</v>
      </c>
      <c r="N19" s="23">
        <v>674</v>
      </c>
      <c r="O19" s="23">
        <v>714</v>
      </c>
      <c r="P19" s="23">
        <v>1174</v>
      </c>
      <c r="Q19" s="23">
        <v>629</v>
      </c>
      <c r="R19" s="23">
        <v>744</v>
      </c>
      <c r="S19" s="23">
        <v>925</v>
      </c>
      <c r="T19" s="23">
        <v>754</v>
      </c>
      <c r="U19" s="23">
        <v>744</v>
      </c>
      <c r="V19" s="23">
        <v>133</v>
      </c>
      <c r="W19" s="23">
        <v>354</v>
      </c>
      <c r="X19" s="23">
        <v>1297</v>
      </c>
      <c r="Y19" s="23">
        <v>769</v>
      </c>
      <c r="Z19" s="23">
        <v>191</v>
      </c>
      <c r="AA19" s="23">
        <v>327</v>
      </c>
      <c r="AB19" s="23">
        <v>907</v>
      </c>
      <c r="AC19" s="23">
        <v>458</v>
      </c>
      <c r="AD19" s="23">
        <v>175</v>
      </c>
      <c r="AE19" s="23">
        <v>790</v>
      </c>
      <c r="AF19" s="23">
        <v>568</v>
      </c>
      <c r="AG19" s="23">
        <v>477</v>
      </c>
      <c r="AH19" s="23">
        <v>682</v>
      </c>
      <c r="AI19" s="23">
        <v>408</v>
      </c>
      <c r="AJ19" s="23">
        <v>714</v>
      </c>
      <c r="AK19" s="23">
        <v>533</v>
      </c>
      <c r="AL19" s="23">
        <v>96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'[8]PANEL DE CONTROL DISTRITAL'!H19</f>
        <v xml:space="preserve">Credenciales recibidas </v>
      </c>
      <c r="I20" s="45">
        <v>88</v>
      </c>
      <c r="J20" s="45">
        <v>311</v>
      </c>
      <c r="K20" s="45">
        <v>0</v>
      </c>
      <c r="L20" s="45">
        <v>0</v>
      </c>
      <c r="M20" s="45">
        <v>528</v>
      </c>
      <c r="N20" s="45">
        <v>674</v>
      </c>
      <c r="O20" s="45">
        <v>714</v>
      </c>
      <c r="P20" s="45">
        <v>1174</v>
      </c>
      <c r="Q20" s="45">
        <v>629</v>
      </c>
      <c r="R20" s="45">
        <v>744</v>
      </c>
      <c r="S20" s="45">
        <v>925</v>
      </c>
      <c r="T20" s="45">
        <v>754</v>
      </c>
      <c r="U20" s="45">
        <v>744</v>
      </c>
      <c r="V20" s="45">
        <v>133</v>
      </c>
      <c r="W20" s="45">
        <v>354</v>
      </c>
      <c r="X20" s="45">
        <v>1297</v>
      </c>
      <c r="Y20" s="45">
        <v>769</v>
      </c>
      <c r="Z20" s="45">
        <v>191</v>
      </c>
      <c r="AA20" s="45">
        <v>327</v>
      </c>
      <c r="AB20" s="45">
        <v>907</v>
      </c>
      <c r="AC20" s="45">
        <v>458</v>
      </c>
      <c r="AD20" s="45">
        <v>175</v>
      </c>
      <c r="AE20" s="45">
        <v>790</v>
      </c>
      <c r="AF20" s="45">
        <v>568</v>
      </c>
      <c r="AG20" s="45">
        <v>477</v>
      </c>
      <c r="AH20" s="45">
        <v>682</v>
      </c>
      <c r="AI20" s="45">
        <v>408</v>
      </c>
      <c r="AJ20" s="45">
        <v>714</v>
      </c>
      <c r="AK20" s="45">
        <v>533</v>
      </c>
      <c r="AL20" s="45">
        <v>96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'[8]PANEL DE CONTROL DISTRITAL'!A21</f>
        <v>5</v>
      </c>
      <c r="B22" s="116" t="str">
        <f>'[8]PANEL DE CONTROL DISTRITAL'!B21</f>
        <v>CONCILIACIÓN</v>
      </c>
      <c r="C22" s="118" t="str">
        <f>'[8]PANEL DE CONTROL DISTRITAL'!C21</f>
        <v>Responsable de Módulo</v>
      </c>
      <c r="D22" s="117" t="str">
        <f>'[8]PANEL DE CONTROL DISTRITAL'!D21</f>
        <v xml:space="preserve">Credenciales disponibles para entrega = </v>
      </c>
      <c r="E22" s="118" t="str">
        <f>'[8]PANEL DE CONTROL DISTRITAL'!E21</f>
        <v>(Credenciales en resguardo / Credenciales totales en SIIRFE disponibles para entrega) x 100</v>
      </c>
      <c r="F22" s="119" t="str">
        <f>'[8]PANEL DE CONTROL DISTRITAL'!F21</f>
        <v>Semanal (remesa)</v>
      </c>
      <c r="G22" s="120">
        <f>'[8]PANEL DE CONTROL DISTRITAL'!G21</f>
        <v>1</v>
      </c>
      <c r="H22" s="25" t="str">
        <f>'[8]PANEL DE CONTROL DISTRITAL'!H21</f>
        <v>Credenciales en resguardo</v>
      </c>
      <c r="I22" s="23">
        <v>940</v>
      </c>
      <c r="J22" s="23">
        <v>724</v>
      </c>
      <c r="K22" s="23">
        <v>0</v>
      </c>
      <c r="L22" s="23">
        <v>0</v>
      </c>
      <c r="M22" s="23">
        <v>750</v>
      </c>
      <c r="N22" s="23">
        <v>814</v>
      </c>
      <c r="O22" s="23">
        <v>782</v>
      </c>
      <c r="P22" s="23">
        <v>1166</v>
      </c>
      <c r="Q22" s="23">
        <v>1046</v>
      </c>
      <c r="R22" s="23">
        <v>1049</v>
      </c>
      <c r="S22" s="23">
        <v>1232</v>
      </c>
      <c r="T22" s="23">
        <v>1303</v>
      </c>
      <c r="U22" s="23">
        <v>1220</v>
      </c>
      <c r="V22" s="23">
        <v>702</v>
      </c>
      <c r="W22" s="23">
        <v>748</v>
      </c>
      <c r="X22" s="23">
        <v>1413</v>
      </c>
      <c r="Y22" s="23">
        <v>1430</v>
      </c>
      <c r="Z22" s="23">
        <v>1216</v>
      </c>
      <c r="AA22" s="23">
        <v>927</v>
      </c>
      <c r="AB22" s="23">
        <v>1483</v>
      </c>
      <c r="AC22" s="23">
        <v>1198</v>
      </c>
      <c r="AD22" s="23">
        <v>909</v>
      </c>
      <c r="AE22" s="23">
        <v>1127</v>
      </c>
      <c r="AF22" s="23">
        <v>1149</v>
      </c>
      <c r="AG22" s="23">
        <v>1064</v>
      </c>
      <c r="AH22" s="23">
        <v>1152</v>
      </c>
      <c r="AI22" s="23">
        <v>1024</v>
      </c>
      <c r="AJ22" s="23">
        <v>1157</v>
      </c>
      <c r="AK22" s="23">
        <v>1069</v>
      </c>
      <c r="AL22" s="23">
        <v>671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'[8]PANEL DE CONTROL DISTRITAL'!H22</f>
        <v>Credenciales totales en SIIRFE disponibles para entrega</v>
      </c>
      <c r="I23" s="45">
        <v>940</v>
      </c>
      <c r="J23" s="45">
        <v>724</v>
      </c>
      <c r="K23" s="45">
        <v>0</v>
      </c>
      <c r="L23" s="45">
        <v>0</v>
      </c>
      <c r="M23" s="45">
        <v>750</v>
      </c>
      <c r="N23" s="45">
        <v>814</v>
      </c>
      <c r="O23" s="45">
        <v>782</v>
      </c>
      <c r="P23" s="45">
        <v>1166</v>
      </c>
      <c r="Q23" s="45">
        <v>1046</v>
      </c>
      <c r="R23" s="45">
        <v>1049</v>
      </c>
      <c r="S23" s="45">
        <v>1232</v>
      </c>
      <c r="T23" s="45">
        <v>1303</v>
      </c>
      <c r="U23" s="45">
        <v>1220</v>
      </c>
      <c r="V23" s="45">
        <v>702</v>
      </c>
      <c r="W23" s="45">
        <v>748</v>
      </c>
      <c r="X23" s="45">
        <v>1413</v>
      </c>
      <c r="Y23" s="45">
        <v>1430</v>
      </c>
      <c r="Z23" s="45">
        <v>1216</v>
      </c>
      <c r="AA23" s="45">
        <v>927</v>
      </c>
      <c r="AB23" s="45">
        <v>1483</v>
      </c>
      <c r="AC23" s="45">
        <v>1198</v>
      </c>
      <c r="AD23" s="45">
        <v>909</v>
      </c>
      <c r="AE23" s="45">
        <v>1127</v>
      </c>
      <c r="AF23" s="45">
        <v>1149</v>
      </c>
      <c r="AG23" s="45">
        <v>1064</v>
      </c>
      <c r="AH23" s="45">
        <v>1152</v>
      </c>
      <c r="AI23" s="45">
        <v>1024</v>
      </c>
      <c r="AJ23" s="45">
        <v>1157</v>
      </c>
      <c r="AK23" s="45">
        <v>1069</v>
      </c>
      <c r="AL23" s="45">
        <v>671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'[8]PANEL DE CONTROL DISTRITAL'!A24</f>
        <v>6</v>
      </c>
      <c r="B25" s="116" t="str">
        <f>'[8]PANEL DE CONTROL DISTRITAL'!B24</f>
        <v>ENTREGA</v>
      </c>
      <c r="C25" s="118" t="str">
        <f>'[8]PANEL DE CONTROL DISTRITAL'!C24</f>
        <v>Operador de Equipo Tecnológico</v>
      </c>
      <c r="D25" s="117" t="str">
        <f>'[8]PANEL DE CONTROL DISTRITAL'!D24</f>
        <v xml:space="preserve">Efectividad de entrega de CPV en MAC = </v>
      </c>
      <c r="E25" s="118" t="str">
        <f>'[8]PANEL DE CONTROL DISTRITAL'!E24</f>
        <v>(Total de credenciales entregadas / Total de credenciales solicitadas) x 100</v>
      </c>
      <c r="F25" s="119" t="str">
        <f>'[8]PANEL DE CONTROL DISTRITAL'!F24</f>
        <v>Semanal (remesa)</v>
      </c>
      <c r="G25" s="120">
        <f>'[8]PANEL DE CONTROL DISTRITAL'!G24</f>
        <v>0.9</v>
      </c>
      <c r="H25" s="25" t="str">
        <f>'[8]PANEL DE CONTROL DISTRITAL'!H24</f>
        <v xml:space="preserve">Total de credenciales entregadas </v>
      </c>
      <c r="I25" s="23">
        <v>173</v>
      </c>
      <c r="J25" s="23">
        <v>527</v>
      </c>
      <c r="K25" s="23">
        <v>0</v>
      </c>
      <c r="L25" s="23">
        <v>0</v>
      </c>
      <c r="M25" s="23">
        <v>502</v>
      </c>
      <c r="N25" s="23">
        <v>610</v>
      </c>
      <c r="O25" s="23">
        <v>746</v>
      </c>
      <c r="P25" s="23">
        <v>790</v>
      </c>
      <c r="Q25" s="23">
        <v>749</v>
      </c>
      <c r="R25" s="23">
        <v>741</v>
      </c>
      <c r="S25" s="23">
        <v>737</v>
      </c>
      <c r="T25" s="23">
        <v>683</v>
      </c>
      <c r="U25" s="23">
        <v>798</v>
      </c>
      <c r="V25" s="23">
        <v>651</v>
      </c>
      <c r="W25" s="23">
        <v>307</v>
      </c>
      <c r="X25" s="23">
        <v>632</v>
      </c>
      <c r="Y25" s="23">
        <v>753</v>
      </c>
      <c r="Z25" s="23">
        <v>401</v>
      </c>
      <c r="AA25" s="23">
        <v>616</v>
      </c>
      <c r="AB25" s="23">
        <v>351</v>
      </c>
      <c r="AC25" s="23">
        <v>744</v>
      </c>
      <c r="AD25" s="23">
        <v>464</v>
      </c>
      <c r="AE25" s="23">
        <v>569</v>
      </c>
      <c r="AF25" s="23">
        <v>545</v>
      </c>
      <c r="AG25" s="23">
        <v>562</v>
      </c>
      <c r="AH25" s="23">
        <v>594</v>
      </c>
      <c r="AI25" s="23">
        <v>532</v>
      </c>
      <c r="AJ25" s="23">
        <v>581</v>
      </c>
      <c r="AK25" s="23">
        <v>621</v>
      </c>
      <c r="AL25" s="23">
        <v>494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'[8]PANEL DE CONTROL DISTRITAL'!H25</f>
        <v xml:space="preserve"> Total de credenciales solicitadas</v>
      </c>
      <c r="I26" s="45">
        <v>173</v>
      </c>
      <c r="J26" s="45">
        <v>527</v>
      </c>
      <c r="K26" s="45">
        <v>0</v>
      </c>
      <c r="L26" s="45">
        <v>0</v>
      </c>
      <c r="M26" s="45">
        <v>502</v>
      </c>
      <c r="N26" s="45">
        <v>610</v>
      </c>
      <c r="O26" s="45">
        <v>746</v>
      </c>
      <c r="P26" s="45">
        <v>790</v>
      </c>
      <c r="Q26" s="45">
        <v>749</v>
      </c>
      <c r="R26" s="45">
        <v>741</v>
      </c>
      <c r="S26" s="45">
        <v>737</v>
      </c>
      <c r="T26" s="45">
        <v>683</v>
      </c>
      <c r="U26" s="45">
        <v>798</v>
      </c>
      <c r="V26" s="45">
        <v>651</v>
      </c>
      <c r="W26" s="45">
        <v>307</v>
      </c>
      <c r="X26" s="45">
        <v>632</v>
      </c>
      <c r="Y26" s="45">
        <v>753</v>
      </c>
      <c r="Z26" s="45">
        <v>401</v>
      </c>
      <c r="AA26" s="45">
        <v>616</v>
      </c>
      <c r="AB26" s="45">
        <v>351</v>
      </c>
      <c r="AC26" s="45">
        <v>744</v>
      </c>
      <c r="AD26" s="45">
        <v>464</v>
      </c>
      <c r="AE26" s="45">
        <v>569</v>
      </c>
      <c r="AF26" s="45">
        <v>545</v>
      </c>
      <c r="AG26" s="45">
        <v>562</v>
      </c>
      <c r="AH26" s="45">
        <v>594</v>
      </c>
      <c r="AI26" s="45">
        <v>532</v>
      </c>
      <c r="AJ26" s="45">
        <v>581</v>
      </c>
      <c r="AK26" s="45">
        <v>621</v>
      </c>
      <c r="AL26" s="45">
        <v>494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AV25">
    <cfRule type="cellIs" dxfId="475" priority="15" operator="greaterThan">
      <formula>95%</formula>
    </cfRule>
    <cfRule type="cellIs" dxfId="474" priority="16" operator="greaterThan">
      <formula>90%</formula>
    </cfRule>
    <cfRule type="cellIs" dxfId="473" priority="17" operator="lessThan">
      <formula>89.99%</formula>
    </cfRule>
  </conditionalFormatting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472" priority="12" operator="greaterThan">
      <formula>95%</formula>
    </cfRule>
    <cfRule type="cellIs" dxfId="471" priority="13" operator="greaterThanOrEqual">
      <formula>90%</formula>
    </cfRule>
    <cfRule type="cellIs" dxfId="470" priority="14" operator="lessThan">
      <formula>89.99%</formula>
    </cfRule>
  </conditionalFormatting>
  <conditionalFormatting sqref="AV13">
    <cfRule type="cellIs" dxfId="469" priority="9" operator="greaterThan">
      <formula>95%</formula>
    </cfRule>
    <cfRule type="cellIs" dxfId="468" priority="10" operator="greaterThanOrEqual">
      <formula>90%</formula>
    </cfRule>
    <cfRule type="cellIs" dxfId="467" priority="11" operator="lessThan">
      <formula>89.99%</formula>
    </cfRule>
  </conditionalFormatting>
  <conditionalFormatting sqref="AV16">
    <cfRule type="cellIs" dxfId="466" priority="6" operator="greaterThan">
      <formula>95%</formula>
    </cfRule>
    <cfRule type="cellIs" dxfId="465" priority="7" operator="greaterThanOrEqual">
      <formula>90%</formula>
    </cfRule>
    <cfRule type="cellIs" dxfId="464" priority="8" operator="lessThan">
      <formula>89.99%</formula>
    </cfRule>
  </conditionalFormatting>
  <conditionalFormatting sqref="AV19">
    <cfRule type="cellIs" dxfId="463" priority="3" operator="greaterThan">
      <formula>95%</formula>
    </cfRule>
    <cfRule type="cellIs" dxfId="462" priority="4" operator="greaterThanOrEqual">
      <formula>90%</formula>
    </cfRule>
    <cfRule type="cellIs" dxfId="461" priority="5" operator="lessThan">
      <formula>89.99%</formula>
    </cfRule>
  </conditionalFormatting>
  <conditionalFormatting sqref="AV22">
    <cfRule type="cellIs" dxfId="460" priority="1" operator="greaterThanOrEqual">
      <formula>100%</formula>
    </cfRule>
    <cfRule type="cellIs" dxfId="459" priority="2" operator="lessThan">
      <formula>99.99%</formula>
    </cfRule>
  </conditionalFormatting>
  <dataValidations count="1">
    <dataValidation showDropDown="1" showInputMessage="1" showErrorMessage="1" sqref="C21 G19:G23 G10:G11 G16:G17 G13:G14 G25:G26" xr:uid="{DA8B9863-0F90-40D3-8E59-4BBA80820C47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69C2"/>
  </sheetPr>
  <dimension ref="A1:BH38"/>
  <sheetViews>
    <sheetView showGridLines="0" topLeftCell="A7" zoomScale="57" zoomScaleNormal="57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7</v>
      </c>
      <c r="F2" s="122" t="s">
        <v>25</v>
      </c>
      <c r="G2" s="122"/>
      <c r="H2" s="20">
        <v>110752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'[8]PANEL DE CONTROL DISTRITAL'!A9</f>
        <v>1</v>
      </c>
      <c r="B10" s="116" t="str">
        <f>'[8]PANEL DE CONTROL DISTRITAL'!B9</f>
        <v>ENTREVISTA</v>
      </c>
      <c r="C10" s="118" t="str">
        <f>'[8]PANEL DE CONTROL DISTRITAL'!C9</f>
        <v xml:space="preserve"> Auxiliar de Atención Ciudadana</v>
      </c>
      <c r="D10" s="117" t="str">
        <f>'[8]PANEL DE CONTROL DISTRITAL'!D9</f>
        <v>Efectividad de la entrevista =</v>
      </c>
      <c r="E10" s="118" t="str">
        <f>'[8]PANEL DE CONTROL DISTRITAL'!E9</f>
        <v>(Número de trámites aplicados / (Número de fichas requisitadas - Notificaciones de improcedencia de trámite)) x 100</v>
      </c>
      <c r="F10" s="119" t="str">
        <f>'[8]PANEL DE CONTROL DISTRITAL'!F9</f>
        <v>Semanal (remesa)</v>
      </c>
      <c r="G10" s="120">
        <f>'[8]PANEL DE CONTROL DISTRITAL'!G9</f>
        <v>0.9</v>
      </c>
      <c r="H10" s="25" t="str">
        <f>'[8]PANEL DE CONTROL DISTRITAL'!H9</f>
        <v>Número de trámites aplicados</v>
      </c>
      <c r="I10" s="23">
        <v>53</v>
      </c>
      <c r="J10" s="23">
        <v>330</v>
      </c>
      <c r="K10" s="23">
        <v>0</v>
      </c>
      <c r="L10" s="23">
        <v>0</v>
      </c>
      <c r="M10" s="23">
        <v>284</v>
      </c>
      <c r="N10" s="23">
        <v>370</v>
      </c>
      <c r="O10" s="23">
        <v>397</v>
      </c>
      <c r="P10" s="23">
        <v>360</v>
      </c>
      <c r="Q10" s="23">
        <v>355</v>
      </c>
      <c r="R10" s="23">
        <v>298</v>
      </c>
      <c r="S10" s="23">
        <v>322</v>
      </c>
      <c r="T10" s="23">
        <v>329</v>
      </c>
      <c r="U10" s="23">
        <v>287</v>
      </c>
      <c r="V10" s="23">
        <v>282</v>
      </c>
      <c r="W10" s="23">
        <v>274</v>
      </c>
      <c r="X10" s="23">
        <v>240</v>
      </c>
      <c r="Y10" s="23">
        <v>235</v>
      </c>
      <c r="Z10" s="23">
        <v>151</v>
      </c>
      <c r="AA10" s="23">
        <v>257</v>
      </c>
      <c r="AB10" s="23">
        <v>202</v>
      </c>
      <c r="AC10" s="23">
        <v>223</v>
      </c>
      <c r="AD10" s="23">
        <v>150</v>
      </c>
      <c r="AE10" s="23">
        <v>196</v>
      </c>
      <c r="AF10" s="23">
        <v>270</v>
      </c>
      <c r="AG10" s="23">
        <v>285</v>
      </c>
      <c r="AH10" s="23">
        <v>209</v>
      </c>
      <c r="AI10" s="23">
        <v>242</v>
      </c>
      <c r="AJ10" s="23">
        <v>215</v>
      </c>
      <c r="AK10" s="23">
        <v>240</v>
      </c>
      <c r="AL10" s="23">
        <v>204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'[8]PANEL DE CONTROL DISTRITAL'!H10</f>
        <v>Número de fichas requisitadas - Notificaciones de improcedencia de trámite</v>
      </c>
      <c r="I11" s="45">
        <v>53</v>
      </c>
      <c r="J11" s="45">
        <v>330</v>
      </c>
      <c r="K11" s="45">
        <v>0</v>
      </c>
      <c r="L11" s="45">
        <v>0</v>
      </c>
      <c r="M11" s="45">
        <v>284</v>
      </c>
      <c r="N11" s="45">
        <v>370</v>
      </c>
      <c r="O11" s="45">
        <v>397</v>
      </c>
      <c r="P11" s="45">
        <v>360</v>
      </c>
      <c r="Q11" s="45">
        <v>355</v>
      </c>
      <c r="R11" s="45">
        <v>298</v>
      </c>
      <c r="S11" s="45">
        <v>322</v>
      </c>
      <c r="T11" s="45">
        <v>329</v>
      </c>
      <c r="U11" s="45">
        <v>287</v>
      </c>
      <c r="V11" s="45">
        <v>282</v>
      </c>
      <c r="W11" s="45">
        <v>274</v>
      </c>
      <c r="X11" s="45">
        <v>240</v>
      </c>
      <c r="Y11" s="45">
        <v>235</v>
      </c>
      <c r="Z11" s="45">
        <v>151</v>
      </c>
      <c r="AA11" s="45">
        <v>257</v>
      </c>
      <c r="AB11" s="45">
        <v>202</v>
      </c>
      <c r="AC11" s="45">
        <v>223</v>
      </c>
      <c r="AD11" s="45">
        <v>150</v>
      </c>
      <c r="AE11" s="45">
        <v>196</v>
      </c>
      <c r="AF11" s="45">
        <v>270</v>
      </c>
      <c r="AG11" s="45">
        <v>285</v>
      </c>
      <c r="AH11" s="45">
        <v>209</v>
      </c>
      <c r="AI11" s="45">
        <v>242</v>
      </c>
      <c r="AJ11" s="45">
        <v>215</v>
      </c>
      <c r="AK11" s="45">
        <v>240</v>
      </c>
      <c r="AL11" s="45">
        <v>204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'[8]PANEL DE CONTROL DISTRITAL'!A12</f>
        <v>2</v>
      </c>
      <c r="B13" s="116" t="str">
        <f>'[8]PANEL DE CONTROL DISTRITAL'!B12</f>
        <v>TRÁMITE</v>
      </c>
      <c r="C13" s="118" t="str">
        <f>'[8]PANEL DE CONTROL DISTRITAL'!C12</f>
        <v>Operador de Equipo Tecnológico</v>
      </c>
      <c r="D13" s="117" t="str">
        <f>'[8]PANEL DE CONTROL DISTRITAL'!D12</f>
        <v>Trámites exitosos efectivos=</v>
      </c>
      <c r="E13" s="118" t="str">
        <f>'[8]PANEL DE CONTROL DISTRITAL'!E12</f>
        <v>(Número de trámites exitosos / Número de trámites aplicados) x 100</v>
      </c>
      <c r="F13" s="119" t="str">
        <f>'[8]PANEL DE CONTROL DISTRITAL'!F12</f>
        <v>Semanal (remesa)</v>
      </c>
      <c r="G13" s="120">
        <f>'[8]PANEL DE CONTROL DISTRITAL'!G12</f>
        <v>0.9</v>
      </c>
      <c r="H13" s="25" t="str">
        <f>'[8]PANEL DE CONTROL DISTRITAL'!H12</f>
        <v>Número de trámites exitosos</v>
      </c>
      <c r="I13" s="23">
        <v>53</v>
      </c>
      <c r="J13" s="23">
        <v>330</v>
      </c>
      <c r="K13" s="23">
        <v>0</v>
      </c>
      <c r="L13" s="23">
        <v>0</v>
      </c>
      <c r="M13" s="23">
        <v>284</v>
      </c>
      <c r="N13" s="23">
        <v>369</v>
      </c>
      <c r="O13" s="23">
        <v>397</v>
      </c>
      <c r="P13" s="23">
        <v>360</v>
      </c>
      <c r="Q13" s="23">
        <v>355</v>
      </c>
      <c r="R13" s="23">
        <v>298</v>
      </c>
      <c r="S13" s="23">
        <v>321</v>
      </c>
      <c r="T13" s="23">
        <v>329</v>
      </c>
      <c r="U13" s="23">
        <v>287</v>
      </c>
      <c r="V13" s="23">
        <v>282</v>
      </c>
      <c r="W13" s="23">
        <v>274</v>
      </c>
      <c r="X13" s="23">
        <v>240</v>
      </c>
      <c r="Y13" s="23">
        <v>200</v>
      </c>
      <c r="Z13" s="23">
        <v>151</v>
      </c>
      <c r="AA13" s="23">
        <v>257</v>
      </c>
      <c r="AB13" s="23">
        <v>202</v>
      </c>
      <c r="AC13" s="23">
        <v>223</v>
      </c>
      <c r="AD13" s="23">
        <v>150</v>
      </c>
      <c r="AE13" s="23">
        <v>196</v>
      </c>
      <c r="AF13" s="23">
        <v>270</v>
      </c>
      <c r="AG13" s="23">
        <v>285</v>
      </c>
      <c r="AH13" s="23">
        <v>209</v>
      </c>
      <c r="AI13" s="23">
        <v>242</v>
      </c>
      <c r="AJ13" s="23">
        <v>214</v>
      </c>
      <c r="AK13" s="23">
        <v>199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0.96101928374655643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'[8]PANEL DE CONTROL DISTRITAL'!H13</f>
        <v>Número de trámites aplicados</v>
      </c>
      <c r="I14" s="45">
        <v>53</v>
      </c>
      <c r="J14" s="45">
        <v>330</v>
      </c>
      <c r="K14" s="45">
        <v>0</v>
      </c>
      <c r="L14" s="45">
        <v>0</v>
      </c>
      <c r="M14" s="45">
        <v>284</v>
      </c>
      <c r="N14" s="45">
        <v>370</v>
      </c>
      <c r="O14" s="45">
        <v>397</v>
      </c>
      <c r="P14" s="45">
        <v>360</v>
      </c>
      <c r="Q14" s="45">
        <v>355</v>
      </c>
      <c r="R14" s="45">
        <v>298</v>
      </c>
      <c r="S14" s="45">
        <v>322</v>
      </c>
      <c r="T14" s="45">
        <v>329</v>
      </c>
      <c r="U14" s="45">
        <v>287</v>
      </c>
      <c r="V14" s="45">
        <v>282</v>
      </c>
      <c r="W14" s="45">
        <v>274</v>
      </c>
      <c r="X14" s="45">
        <v>240</v>
      </c>
      <c r="Y14" s="45">
        <v>235</v>
      </c>
      <c r="Z14" s="45">
        <v>151</v>
      </c>
      <c r="AA14" s="45">
        <v>257</v>
      </c>
      <c r="AB14" s="45">
        <v>202</v>
      </c>
      <c r="AC14" s="45">
        <v>223</v>
      </c>
      <c r="AD14" s="45">
        <v>150</v>
      </c>
      <c r="AE14" s="45">
        <v>196</v>
      </c>
      <c r="AF14" s="45">
        <v>270</v>
      </c>
      <c r="AG14" s="45">
        <v>285</v>
      </c>
      <c r="AH14" s="45">
        <v>209</v>
      </c>
      <c r="AI14" s="45">
        <v>242</v>
      </c>
      <c r="AJ14" s="45">
        <v>215</v>
      </c>
      <c r="AK14" s="45">
        <v>240</v>
      </c>
      <c r="AL14" s="45">
        <v>204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'[8]PANEL DE CONTROL DISTRITAL'!A15</f>
        <v>3</v>
      </c>
      <c r="B16" s="116" t="str">
        <f>'[8]PANEL DE CONTROL DISTRITAL'!B15</f>
        <v>TRANSFERENCIA</v>
      </c>
      <c r="C16" s="118" t="str">
        <f>'[8]PANEL DE CONTROL DISTRITAL'!C15</f>
        <v>Responsable de Módulo</v>
      </c>
      <c r="D16" s="117" t="str">
        <f>'[8]PANEL DE CONTROL DISTRITAL'!D15</f>
        <v xml:space="preserve">Transacciones exitosas = </v>
      </c>
      <c r="E16" s="118" t="str">
        <f>'[8]PANEL DE CONTROL DISTRITAL'!E15</f>
        <v>(Número de Archivos de Transacción aceptados /Total de Archivos de Transacción procesados) x100</v>
      </c>
      <c r="F16" s="119" t="str">
        <f>'[8]PANEL DE CONTROL DISTRITAL'!F15</f>
        <v>Semanal (remesa)</v>
      </c>
      <c r="G16" s="120">
        <f>'[8]PANEL DE CONTROL DISTRITAL'!G15</f>
        <v>0.9</v>
      </c>
      <c r="H16" s="25" t="str">
        <f>'[8]PANEL DE CONTROL DISTRITAL'!H15</f>
        <v>Número de Archivos de Transacción aceptados</v>
      </c>
      <c r="I16" s="23">
        <v>53</v>
      </c>
      <c r="J16" s="23">
        <v>330</v>
      </c>
      <c r="K16" s="23">
        <v>0</v>
      </c>
      <c r="L16" s="23">
        <v>0</v>
      </c>
      <c r="M16" s="23">
        <v>284</v>
      </c>
      <c r="N16" s="23">
        <v>370</v>
      </c>
      <c r="O16" s="23">
        <v>397</v>
      </c>
      <c r="P16" s="23">
        <v>360</v>
      </c>
      <c r="Q16" s="23">
        <v>355</v>
      </c>
      <c r="R16" s="23">
        <v>298</v>
      </c>
      <c r="S16" s="23">
        <v>322</v>
      </c>
      <c r="T16" s="23">
        <v>329</v>
      </c>
      <c r="U16" s="23">
        <v>287</v>
      </c>
      <c r="V16" s="23">
        <v>282</v>
      </c>
      <c r="W16" s="23">
        <v>274</v>
      </c>
      <c r="X16" s="23">
        <v>240</v>
      </c>
      <c r="Y16" s="23">
        <v>235</v>
      </c>
      <c r="Z16" s="23">
        <v>151</v>
      </c>
      <c r="AA16" s="23">
        <v>257</v>
      </c>
      <c r="AB16" s="23">
        <v>202</v>
      </c>
      <c r="AC16" s="23">
        <v>223</v>
      </c>
      <c r="AD16" s="23">
        <v>150</v>
      </c>
      <c r="AE16" s="23">
        <v>196</v>
      </c>
      <c r="AF16" s="23">
        <v>270</v>
      </c>
      <c r="AG16" s="23">
        <v>285</v>
      </c>
      <c r="AH16" s="23">
        <v>209</v>
      </c>
      <c r="AI16" s="23">
        <v>242</v>
      </c>
      <c r="AJ16" s="23">
        <v>215</v>
      </c>
      <c r="AK16" s="23">
        <v>240</v>
      </c>
      <c r="AL16" s="23">
        <v>204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'[8]PANEL DE CONTROL DISTRITAL'!H16</f>
        <v>Total de Archivos de Transacción procesados</v>
      </c>
      <c r="I17" s="45">
        <v>53</v>
      </c>
      <c r="J17" s="45">
        <v>330</v>
      </c>
      <c r="K17" s="45">
        <v>0</v>
      </c>
      <c r="L17" s="45">
        <v>0</v>
      </c>
      <c r="M17" s="45">
        <v>284</v>
      </c>
      <c r="N17" s="45">
        <v>370</v>
      </c>
      <c r="O17" s="45">
        <v>397</v>
      </c>
      <c r="P17" s="45">
        <v>360</v>
      </c>
      <c r="Q17" s="45">
        <v>355</v>
      </c>
      <c r="R17" s="45">
        <v>298</v>
      </c>
      <c r="S17" s="45">
        <v>322</v>
      </c>
      <c r="T17" s="45">
        <v>329</v>
      </c>
      <c r="U17" s="45">
        <v>287</v>
      </c>
      <c r="V17" s="45">
        <v>282</v>
      </c>
      <c r="W17" s="45">
        <v>274</v>
      </c>
      <c r="X17" s="45">
        <v>240</v>
      </c>
      <c r="Y17" s="45">
        <v>235</v>
      </c>
      <c r="Z17" s="45">
        <v>151</v>
      </c>
      <c r="AA17" s="45">
        <v>257</v>
      </c>
      <c r="AB17" s="45">
        <v>202</v>
      </c>
      <c r="AC17" s="45">
        <v>223</v>
      </c>
      <c r="AD17" s="45">
        <v>150</v>
      </c>
      <c r="AE17" s="45">
        <v>196</v>
      </c>
      <c r="AF17" s="45">
        <v>270</v>
      </c>
      <c r="AG17" s="45">
        <v>285</v>
      </c>
      <c r="AH17" s="45">
        <v>209</v>
      </c>
      <c r="AI17" s="45">
        <v>242</v>
      </c>
      <c r="AJ17" s="45">
        <v>215</v>
      </c>
      <c r="AK17" s="45">
        <v>240</v>
      </c>
      <c r="AL17" s="45">
        <v>204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'[8]PANEL DE CONTROL DISTRITAL'!A18</f>
        <v>4</v>
      </c>
      <c r="B19" s="116" t="str">
        <f>'[8]PANEL DE CONTROL DISTRITAL'!B18</f>
        <v>CONCILIACIÓN</v>
      </c>
      <c r="C19" s="118" t="str">
        <f>'[8]PANEL DE CONTROL DISTRITAL'!C18</f>
        <v>Responsable de Módulo</v>
      </c>
      <c r="D19" s="117" t="str">
        <f>'[8]PANEL DE CONTROL DISTRITAL'!D18</f>
        <v xml:space="preserve">Credenciales disponibles para entrega = </v>
      </c>
      <c r="E19" s="118" t="str">
        <f>'[8]PANEL DE CONTROL DISTRITAL'!E18</f>
        <v>((Credenciales recibidas - Credenciales inconsistentes) / Credenciales recibidas) x 100</v>
      </c>
      <c r="F19" s="119" t="str">
        <f>'[8]PANEL DE CONTROL DISTRITAL'!F18</f>
        <v>Semanal (remesa)</v>
      </c>
      <c r="G19" s="120">
        <f>'[8]PANEL DE CONTROL DISTRITAL'!G18</f>
        <v>0.9</v>
      </c>
      <c r="H19" s="25" t="str">
        <f>'[8]PANEL DE CONTROL DISTRITAL'!H18</f>
        <v xml:space="preserve">Credenciales Recibidas - Credenciales inconsistentes </v>
      </c>
      <c r="I19" s="23">
        <v>144</v>
      </c>
      <c r="J19" s="23">
        <v>188</v>
      </c>
      <c r="K19" s="23">
        <v>0</v>
      </c>
      <c r="L19" s="23">
        <v>0</v>
      </c>
      <c r="M19" s="23">
        <v>241</v>
      </c>
      <c r="N19" s="23">
        <v>270</v>
      </c>
      <c r="O19" s="23">
        <v>397</v>
      </c>
      <c r="P19" s="23">
        <v>637</v>
      </c>
      <c r="Q19" s="23">
        <v>209</v>
      </c>
      <c r="R19" s="23">
        <v>153</v>
      </c>
      <c r="S19" s="23">
        <v>561</v>
      </c>
      <c r="T19" s="23">
        <v>191</v>
      </c>
      <c r="U19" s="23">
        <v>389</v>
      </c>
      <c r="V19" s="23">
        <v>175</v>
      </c>
      <c r="W19" s="23">
        <v>0</v>
      </c>
      <c r="X19" s="23">
        <v>673</v>
      </c>
      <c r="Y19" s="23">
        <v>283</v>
      </c>
      <c r="Z19" s="23">
        <v>94</v>
      </c>
      <c r="AA19" s="23">
        <v>293</v>
      </c>
      <c r="AB19" s="23">
        <v>190</v>
      </c>
      <c r="AC19" s="23">
        <v>241</v>
      </c>
      <c r="AD19" s="23">
        <v>188</v>
      </c>
      <c r="AE19" s="23">
        <v>226</v>
      </c>
      <c r="AF19" s="23">
        <v>246</v>
      </c>
      <c r="AG19" s="23">
        <v>261</v>
      </c>
      <c r="AH19" s="23">
        <v>259</v>
      </c>
      <c r="AI19" s="23">
        <v>121</v>
      </c>
      <c r="AJ19" s="23">
        <v>322</v>
      </c>
      <c r="AK19" s="23">
        <v>237</v>
      </c>
      <c r="AL19" s="23">
        <v>50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'[8]PANEL DE CONTROL DISTRITAL'!H19</f>
        <v xml:space="preserve">Credenciales recibidas </v>
      </c>
      <c r="I20" s="45">
        <v>144</v>
      </c>
      <c r="J20" s="45">
        <v>188</v>
      </c>
      <c r="K20" s="45">
        <v>0</v>
      </c>
      <c r="L20" s="45">
        <v>0</v>
      </c>
      <c r="M20" s="45">
        <v>241</v>
      </c>
      <c r="N20" s="45">
        <v>270</v>
      </c>
      <c r="O20" s="45">
        <v>397</v>
      </c>
      <c r="P20" s="45">
        <v>637</v>
      </c>
      <c r="Q20" s="45">
        <v>209</v>
      </c>
      <c r="R20" s="45">
        <v>153</v>
      </c>
      <c r="S20" s="45">
        <v>561</v>
      </c>
      <c r="T20" s="45">
        <v>191</v>
      </c>
      <c r="U20" s="45">
        <v>389</v>
      </c>
      <c r="V20" s="45">
        <v>175</v>
      </c>
      <c r="W20" s="45">
        <v>0</v>
      </c>
      <c r="X20" s="45">
        <v>673</v>
      </c>
      <c r="Y20" s="45">
        <v>283</v>
      </c>
      <c r="Z20" s="45">
        <v>94</v>
      </c>
      <c r="AA20" s="45">
        <v>293</v>
      </c>
      <c r="AB20" s="45">
        <v>190</v>
      </c>
      <c r="AC20" s="45">
        <v>241</v>
      </c>
      <c r="AD20" s="45">
        <v>188</v>
      </c>
      <c r="AE20" s="45">
        <v>226</v>
      </c>
      <c r="AF20" s="45">
        <v>246</v>
      </c>
      <c r="AG20" s="45">
        <v>261</v>
      </c>
      <c r="AH20" s="45">
        <v>259</v>
      </c>
      <c r="AI20" s="45">
        <v>121</v>
      </c>
      <c r="AJ20" s="45">
        <v>322</v>
      </c>
      <c r="AK20" s="45">
        <v>237</v>
      </c>
      <c r="AL20" s="45">
        <v>50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'[8]PANEL DE CONTROL DISTRITAL'!A21</f>
        <v>5</v>
      </c>
      <c r="B22" s="116" t="str">
        <f>'[8]PANEL DE CONTROL DISTRITAL'!B21</f>
        <v>CONCILIACIÓN</v>
      </c>
      <c r="C22" s="118" t="str">
        <f>'[8]PANEL DE CONTROL DISTRITAL'!C21</f>
        <v>Responsable de Módulo</v>
      </c>
      <c r="D22" s="117" t="str">
        <f>'[8]PANEL DE CONTROL DISTRITAL'!D21</f>
        <v xml:space="preserve">Credenciales disponibles para entrega = </v>
      </c>
      <c r="E22" s="118" t="str">
        <f>'[8]PANEL DE CONTROL DISTRITAL'!E21</f>
        <v>(Credenciales en resguardo / Credenciales totales en SIIRFE disponibles para entrega) x 100</v>
      </c>
      <c r="F22" s="119" t="str">
        <f>'[8]PANEL DE CONTROL DISTRITAL'!F21</f>
        <v>Semanal (remesa)</v>
      </c>
      <c r="G22" s="120">
        <f>'[8]PANEL DE CONTROL DISTRITAL'!G21</f>
        <v>1</v>
      </c>
      <c r="H22" s="25" t="str">
        <f>'[8]PANEL DE CONTROL DISTRITAL'!H21</f>
        <v>Credenciales en resguardo</v>
      </c>
      <c r="I22" s="23">
        <v>541</v>
      </c>
      <c r="J22" s="23">
        <v>458</v>
      </c>
      <c r="K22" s="23">
        <v>0</v>
      </c>
      <c r="L22" s="23">
        <v>0</v>
      </c>
      <c r="M22" s="23">
        <v>452</v>
      </c>
      <c r="N22" s="23">
        <v>450</v>
      </c>
      <c r="O22" s="23">
        <v>496</v>
      </c>
      <c r="P22" s="23">
        <v>781</v>
      </c>
      <c r="Q22" s="23">
        <v>636</v>
      </c>
      <c r="R22" s="23">
        <v>514</v>
      </c>
      <c r="S22" s="23">
        <v>735</v>
      </c>
      <c r="T22" s="23">
        <v>592</v>
      </c>
      <c r="U22" s="23">
        <v>618</v>
      </c>
      <c r="V22" s="23">
        <v>482</v>
      </c>
      <c r="W22" s="23">
        <v>388</v>
      </c>
      <c r="X22" s="23">
        <v>706</v>
      </c>
      <c r="Y22" s="23">
        <v>666</v>
      </c>
      <c r="Z22" s="23">
        <v>582</v>
      </c>
      <c r="AA22" s="23">
        <v>664</v>
      </c>
      <c r="AB22" s="23">
        <v>714</v>
      </c>
      <c r="AC22" s="23">
        <v>655</v>
      </c>
      <c r="AD22" s="23">
        <v>661</v>
      </c>
      <c r="AE22" s="23">
        <v>625</v>
      </c>
      <c r="AF22" s="23">
        <v>678</v>
      </c>
      <c r="AG22" s="23">
        <v>721</v>
      </c>
      <c r="AH22" s="23">
        <v>701</v>
      </c>
      <c r="AI22" s="23">
        <v>578</v>
      </c>
      <c r="AJ22" s="23">
        <v>668</v>
      </c>
      <c r="AK22" s="23">
        <v>672</v>
      </c>
      <c r="AL22" s="23">
        <v>491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'[8]PANEL DE CONTROL DISTRITAL'!H22</f>
        <v>Credenciales totales en SIIRFE disponibles para entrega</v>
      </c>
      <c r="I23" s="45">
        <v>541</v>
      </c>
      <c r="J23" s="45">
        <v>458</v>
      </c>
      <c r="K23" s="45">
        <v>0</v>
      </c>
      <c r="L23" s="45">
        <v>0</v>
      </c>
      <c r="M23" s="45">
        <v>452</v>
      </c>
      <c r="N23" s="45">
        <v>450</v>
      </c>
      <c r="O23" s="45">
        <v>496</v>
      </c>
      <c r="P23" s="45">
        <v>781</v>
      </c>
      <c r="Q23" s="45">
        <v>636</v>
      </c>
      <c r="R23" s="45">
        <v>514</v>
      </c>
      <c r="S23" s="45">
        <v>735</v>
      </c>
      <c r="T23" s="45">
        <v>592</v>
      </c>
      <c r="U23" s="45">
        <v>618</v>
      </c>
      <c r="V23" s="45">
        <v>482</v>
      </c>
      <c r="W23" s="45">
        <v>388</v>
      </c>
      <c r="X23" s="45">
        <v>706</v>
      </c>
      <c r="Y23" s="45">
        <v>666</v>
      </c>
      <c r="Z23" s="45">
        <v>582</v>
      </c>
      <c r="AA23" s="45">
        <v>664</v>
      </c>
      <c r="AB23" s="45">
        <v>714</v>
      </c>
      <c r="AC23" s="45">
        <v>655</v>
      </c>
      <c r="AD23" s="45">
        <v>661</v>
      </c>
      <c r="AE23" s="45">
        <v>625</v>
      </c>
      <c r="AF23" s="45">
        <v>678</v>
      </c>
      <c r="AG23" s="45">
        <v>721</v>
      </c>
      <c r="AH23" s="45">
        <v>701</v>
      </c>
      <c r="AI23" s="45">
        <v>578</v>
      </c>
      <c r="AJ23" s="45">
        <v>668</v>
      </c>
      <c r="AK23" s="45">
        <v>672</v>
      </c>
      <c r="AL23" s="45">
        <v>491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'[8]PANEL DE CONTROL DISTRITAL'!A24</f>
        <v>6</v>
      </c>
      <c r="B25" s="116" t="str">
        <f>'[8]PANEL DE CONTROL DISTRITAL'!B24</f>
        <v>ENTREGA</v>
      </c>
      <c r="C25" s="118" t="str">
        <f>'[8]PANEL DE CONTROL DISTRITAL'!C24</f>
        <v>Operador de Equipo Tecnológico</v>
      </c>
      <c r="D25" s="117" t="str">
        <f>'[8]PANEL DE CONTROL DISTRITAL'!D24</f>
        <v xml:space="preserve">Efectividad de entrega de CPV en MAC = </v>
      </c>
      <c r="E25" s="118" t="str">
        <f>'[8]PANEL DE CONTROL DISTRITAL'!E24</f>
        <v>(Total de credenciales entregadas / Total de credenciales solicitadas) x 100</v>
      </c>
      <c r="F25" s="119" t="str">
        <f>'[8]PANEL DE CONTROL DISTRITAL'!F24</f>
        <v>Semanal (remesa)</v>
      </c>
      <c r="G25" s="120">
        <f>'[8]PANEL DE CONTROL DISTRITAL'!G24</f>
        <v>0.9</v>
      </c>
      <c r="H25" s="25" t="str">
        <f>'[8]PANEL DE CONTROL DISTRITAL'!H24</f>
        <v xml:space="preserve">Total de credenciales entregadas </v>
      </c>
      <c r="I25" s="23">
        <v>68</v>
      </c>
      <c r="J25" s="23">
        <v>271</v>
      </c>
      <c r="K25" s="23">
        <v>0</v>
      </c>
      <c r="L25" s="23">
        <v>0</v>
      </c>
      <c r="M25" s="23">
        <v>247</v>
      </c>
      <c r="N25" s="23">
        <v>272</v>
      </c>
      <c r="O25" s="23">
        <v>351</v>
      </c>
      <c r="P25" s="23">
        <v>352</v>
      </c>
      <c r="Q25" s="23">
        <v>354</v>
      </c>
      <c r="R25" s="23">
        <v>275</v>
      </c>
      <c r="S25" s="23">
        <v>339</v>
      </c>
      <c r="T25" s="23">
        <v>334</v>
      </c>
      <c r="U25" s="23">
        <v>339</v>
      </c>
      <c r="V25" s="23">
        <v>311</v>
      </c>
      <c r="W25" s="23">
        <v>90</v>
      </c>
      <c r="X25" s="23">
        <v>355</v>
      </c>
      <c r="Y25" s="23">
        <v>323</v>
      </c>
      <c r="Z25" s="23">
        <v>177</v>
      </c>
      <c r="AA25" s="23">
        <v>211</v>
      </c>
      <c r="AB25" s="23">
        <v>140</v>
      </c>
      <c r="AC25" s="23">
        <v>300</v>
      </c>
      <c r="AD25" s="23">
        <v>182</v>
      </c>
      <c r="AE25" s="23">
        <v>261</v>
      </c>
      <c r="AF25" s="23">
        <v>193</v>
      </c>
      <c r="AG25" s="23">
        <v>218</v>
      </c>
      <c r="AH25" s="23">
        <v>279</v>
      </c>
      <c r="AI25" s="23">
        <v>243</v>
      </c>
      <c r="AJ25" s="23">
        <v>232</v>
      </c>
      <c r="AK25" s="23">
        <v>233</v>
      </c>
      <c r="AL25" s="23">
        <v>231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'[8]PANEL DE CONTROL DISTRITAL'!H25</f>
        <v xml:space="preserve"> Total de credenciales solicitadas</v>
      </c>
      <c r="I26" s="45">
        <v>68</v>
      </c>
      <c r="J26" s="45">
        <v>271</v>
      </c>
      <c r="K26" s="45">
        <v>0</v>
      </c>
      <c r="L26" s="45">
        <v>0</v>
      </c>
      <c r="M26" s="45">
        <v>247</v>
      </c>
      <c r="N26" s="45">
        <v>272</v>
      </c>
      <c r="O26" s="45">
        <v>351</v>
      </c>
      <c r="P26" s="45">
        <v>352</v>
      </c>
      <c r="Q26" s="45">
        <v>354</v>
      </c>
      <c r="R26" s="45">
        <v>275</v>
      </c>
      <c r="S26" s="45">
        <v>339</v>
      </c>
      <c r="T26" s="45">
        <v>334</v>
      </c>
      <c r="U26" s="45">
        <v>339</v>
      </c>
      <c r="V26" s="45">
        <v>311</v>
      </c>
      <c r="W26" s="45">
        <v>90</v>
      </c>
      <c r="X26" s="45">
        <v>355</v>
      </c>
      <c r="Y26" s="45">
        <v>323</v>
      </c>
      <c r="Z26" s="45">
        <v>177</v>
      </c>
      <c r="AA26" s="45">
        <v>211</v>
      </c>
      <c r="AB26" s="45">
        <v>140</v>
      </c>
      <c r="AC26" s="45">
        <v>300</v>
      </c>
      <c r="AD26" s="45">
        <v>182</v>
      </c>
      <c r="AE26" s="45">
        <v>261</v>
      </c>
      <c r="AF26" s="45">
        <v>193</v>
      </c>
      <c r="AG26" s="45">
        <v>218</v>
      </c>
      <c r="AH26" s="45">
        <v>279</v>
      </c>
      <c r="AI26" s="45">
        <v>243</v>
      </c>
      <c r="AJ26" s="45">
        <v>232</v>
      </c>
      <c r="AK26" s="45">
        <v>233</v>
      </c>
      <c r="AL26" s="45">
        <v>231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G19:G20"/>
    <mergeCell ref="AV19:AV20"/>
    <mergeCell ref="A19:A20"/>
    <mergeCell ref="B19:B20"/>
    <mergeCell ref="C19:C20"/>
    <mergeCell ref="D19:D20"/>
    <mergeCell ref="E19:E20"/>
    <mergeCell ref="F19:F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458" priority="15" operator="greaterThan">
      <formula>95%</formula>
    </cfRule>
    <cfRule type="cellIs" dxfId="457" priority="16" operator="greaterThanOrEqual">
      <formula>90%</formula>
    </cfRule>
    <cfRule type="cellIs" dxfId="456" priority="17" operator="lessThan">
      <formula>89.99%</formula>
    </cfRule>
  </conditionalFormatting>
  <conditionalFormatting sqref="AV13">
    <cfRule type="cellIs" dxfId="455" priority="12" operator="greaterThan">
      <formula>95%</formula>
    </cfRule>
    <cfRule type="cellIs" dxfId="454" priority="13" operator="greaterThanOrEqual">
      <formula>90%</formula>
    </cfRule>
    <cfRule type="cellIs" dxfId="453" priority="14" operator="lessThan">
      <formula>89.99%</formula>
    </cfRule>
  </conditionalFormatting>
  <conditionalFormatting sqref="AV16">
    <cfRule type="cellIs" dxfId="452" priority="9" operator="greaterThan">
      <formula>95%</formula>
    </cfRule>
    <cfRule type="cellIs" dxfId="451" priority="10" operator="greaterThanOrEqual">
      <formula>90%</formula>
    </cfRule>
    <cfRule type="cellIs" dxfId="450" priority="11" operator="lessThan">
      <formula>89.99%</formula>
    </cfRule>
  </conditionalFormatting>
  <conditionalFormatting sqref="AV19">
    <cfRule type="cellIs" dxfId="449" priority="6" operator="greaterThan">
      <formula>95%</formula>
    </cfRule>
    <cfRule type="cellIs" dxfId="448" priority="7" operator="greaterThanOrEqual">
      <formula>90%</formula>
    </cfRule>
    <cfRule type="cellIs" dxfId="447" priority="8" operator="lessThan">
      <formula>89.99%</formula>
    </cfRule>
  </conditionalFormatting>
  <conditionalFormatting sqref="AV25">
    <cfRule type="cellIs" dxfId="446" priority="3" operator="greaterThan">
      <formula>95%</formula>
    </cfRule>
    <cfRule type="cellIs" dxfId="445" priority="4" operator="greaterThanOrEqual">
      <formula>90%</formula>
    </cfRule>
    <cfRule type="cellIs" dxfId="444" priority="5" operator="lessThan">
      <formula>89.99%</formula>
    </cfRule>
  </conditionalFormatting>
  <conditionalFormatting sqref="AV22">
    <cfRule type="cellIs" dxfId="443" priority="1" operator="greaterThanOrEqual">
      <formula>100%</formula>
    </cfRule>
    <cfRule type="cellIs" dxfId="442" priority="2" operator="lessThan">
      <formula>99.99%</formula>
    </cfRule>
  </conditionalFormatting>
  <dataValidations count="1">
    <dataValidation showDropDown="1" showInputMessage="1" showErrorMessage="1" sqref="C21 G19:G23 G10:G11 G16:G17 G13:G14 G25:G26" xr:uid="{EAF458EB-54CF-4097-B6B8-64FA3F1DB8BD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69C2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7</v>
      </c>
      <c r="F2" s="122" t="s">
        <v>25</v>
      </c>
      <c r="G2" s="122"/>
      <c r="H2" s="20">
        <v>110753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'[8]PANEL DE CONTROL DISTRITAL'!A9</f>
        <v>1</v>
      </c>
      <c r="B10" s="116" t="str">
        <f>'[8]PANEL DE CONTROL DISTRITAL'!B9</f>
        <v>ENTREVISTA</v>
      </c>
      <c r="C10" s="118" t="str">
        <f>'[8]PANEL DE CONTROL DISTRITAL'!C9</f>
        <v xml:space="preserve"> Auxiliar de Atención Ciudadana</v>
      </c>
      <c r="D10" s="117" t="str">
        <f>'[8]PANEL DE CONTROL DISTRITAL'!D9</f>
        <v>Efectividad de la entrevista =</v>
      </c>
      <c r="E10" s="118" t="str">
        <f>'[8]PANEL DE CONTROL DISTRITAL'!E9</f>
        <v>(Número de trámites aplicados / (Número de fichas requisitadas - Notificaciones de improcedencia de trámite)) x 100</v>
      </c>
      <c r="F10" s="119" t="str">
        <f>'[8]PANEL DE CONTROL DISTRITAL'!F9</f>
        <v>Semanal (remesa)</v>
      </c>
      <c r="G10" s="120">
        <f>'[8]PANEL DE CONTROL DISTRITAL'!G9</f>
        <v>0.9</v>
      </c>
      <c r="H10" s="25" t="str">
        <f>'[8]PANEL DE CONTROL DISTRITAL'!H9</f>
        <v>Número de trámites aplicados</v>
      </c>
      <c r="I10" s="23">
        <v>13</v>
      </c>
      <c r="J10" s="23">
        <v>137</v>
      </c>
      <c r="K10" s="23">
        <v>0</v>
      </c>
      <c r="L10" s="23">
        <v>0</v>
      </c>
      <c r="M10" s="23">
        <v>99</v>
      </c>
      <c r="N10" s="23">
        <v>136</v>
      </c>
      <c r="O10" s="23">
        <v>144</v>
      </c>
      <c r="P10" s="23">
        <v>124</v>
      </c>
      <c r="Q10" s="23">
        <v>126</v>
      </c>
      <c r="R10" s="23">
        <v>108</v>
      </c>
      <c r="S10" s="23">
        <v>137</v>
      </c>
      <c r="T10" s="23">
        <v>160</v>
      </c>
      <c r="U10" s="23">
        <v>103</v>
      </c>
      <c r="V10" s="23">
        <v>95</v>
      </c>
      <c r="W10" s="23">
        <v>118</v>
      </c>
      <c r="X10" s="23">
        <v>121</v>
      </c>
      <c r="Y10" s="23">
        <v>213</v>
      </c>
      <c r="Z10" s="23">
        <v>108</v>
      </c>
      <c r="AA10" s="23">
        <v>95</v>
      </c>
      <c r="AB10" s="23">
        <v>115</v>
      </c>
      <c r="AC10" s="23">
        <v>120</v>
      </c>
      <c r="AD10" s="23">
        <v>74</v>
      </c>
      <c r="AE10" s="23">
        <v>114</v>
      </c>
      <c r="AF10" s="23">
        <v>117</v>
      </c>
      <c r="AG10" s="23">
        <v>110</v>
      </c>
      <c r="AH10" s="23">
        <v>67</v>
      </c>
      <c r="AI10" s="23">
        <v>99</v>
      </c>
      <c r="AJ10" s="23">
        <v>119</v>
      </c>
      <c r="AK10" s="23">
        <v>120</v>
      </c>
      <c r="AL10" s="23">
        <v>125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'[8]PANEL DE CONTROL DISTRITAL'!H10</f>
        <v>Número de fichas requisitadas - Notificaciones de improcedencia de trámite</v>
      </c>
      <c r="I11" s="45">
        <v>13</v>
      </c>
      <c r="J11" s="45">
        <v>137</v>
      </c>
      <c r="K11" s="45">
        <v>0</v>
      </c>
      <c r="L11" s="45">
        <v>0</v>
      </c>
      <c r="M11" s="45">
        <v>99</v>
      </c>
      <c r="N11" s="45">
        <v>136</v>
      </c>
      <c r="O11" s="45">
        <v>144</v>
      </c>
      <c r="P11" s="45">
        <v>124</v>
      </c>
      <c r="Q11" s="45">
        <v>126</v>
      </c>
      <c r="R11" s="45">
        <v>108</v>
      </c>
      <c r="S11" s="45">
        <v>137</v>
      </c>
      <c r="T11" s="45">
        <v>160</v>
      </c>
      <c r="U11" s="45">
        <v>103</v>
      </c>
      <c r="V11" s="45">
        <v>95</v>
      </c>
      <c r="W11" s="45">
        <v>118</v>
      </c>
      <c r="X11" s="45">
        <v>121</v>
      </c>
      <c r="Y11" s="45">
        <v>213</v>
      </c>
      <c r="Z11" s="45">
        <v>108</v>
      </c>
      <c r="AA11" s="45">
        <v>95</v>
      </c>
      <c r="AB11" s="45">
        <v>115</v>
      </c>
      <c r="AC11" s="45">
        <v>120</v>
      </c>
      <c r="AD11" s="45">
        <v>74</v>
      </c>
      <c r="AE11" s="45">
        <v>114</v>
      </c>
      <c r="AF11" s="45">
        <v>117</v>
      </c>
      <c r="AG11" s="45">
        <v>110</v>
      </c>
      <c r="AH11" s="45">
        <v>67</v>
      </c>
      <c r="AI11" s="45">
        <v>99</v>
      </c>
      <c r="AJ11" s="45">
        <v>119</v>
      </c>
      <c r="AK11" s="45">
        <v>120</v>
      </c>
      <c r="AL11" s="45">
        <v>125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'[8]PANEL DE CONTROL DISTRITAL'!A12</f>
        <v>2</v>
      </c>
      <c r="B13" s="116" t="str">
        <f>'[8]PANEL DE CONTROL DISTRITAL'!B12</f>
        <v>TRÁMITE</v>
      </c>
      <c r="C13" s="118" t="str">
        <f>'[8]PANEL DE CONTROL DISTRITAL'!C12</f>
        <v>Operador de Equipo Tecnológico</v>
      </c>
      <c r="D13" s="117" t="str">
        <f>'[8]PANEL DE CONTROL DISTRITAL'!D12</f>
        <v>Trámites exitosos efectivos=</v>
      </c>
      <c r="E13" s="118" t="str">
        <f>'[8]PANEL DE CONTROL DISTRITAL'!E12</f>
        <v>(Número de trámites exitosos / Número de trámites aplicados) x 100</v>
      </c>
      <c r="F13" s="119" t="str">
        <f>'[8]PANEL DE CONTROL DISTRITAL'!F12</f>
        <v>Semanal (remesa)</v>
      </c>
      <c r="G13" s="120">
        <f>'[8]PANEL DE CONTROL DISTRITAL'!G12</f>
        <v>0.9</v>
      </c>
      <c r="H13" s="25" t="str">
        <f>'[8]PANEL DE CONTROL DISTRITAL'!H12</f>
        <v>Número de trámites exitosos</v>
      </c>
      <c r="I13" s="23">
        <v>13</v>
      </c>
      <c r="J13" s="23">
        <v>137</v>
      </c>
      <c r="K13" s="23">
        <v>0</v>
      </c>
      <c r="L13" s="23">
        <v>0</v>
      </c>
      <c r="M13" s="23">
        <v>99</v>
      </c>
      <c r="N13" s="23">
        <v>136</v>
      </c>
      <c r="O13" s="23">
        <v>144</v>
      </c>
      <c r="P13" s="23">
        <v>124</v>
      </c>
      <c r="Q13" s="23">
        <v>125</v>
      </c>
      <c r="R13" s="23">
        <v>108</v>
      </c>
      <c r="S13" s="23">
        <v>137</v>
      </c>
      <c r="T13" s="23">
        <v>160</v>
      </c>
      <c r="U13" s="23">
        <v>103</v>
      </c>
      <c r="V13" s="23">
        <v>95</v>
      </c>
      <c r="W13" s="23">
        <v>117</v>
      </c>
      <c r="X13" s="23">
        <v>121</v>
      </c>
      <c r="Y13" s="23">
        <v>58</v>
      </c>
      <c r="Z13" s="23">
        <v>108</v>
      </c>
      <c r="AA13" s="23">
        <v>95</v>
      </c>
      <c r="AB13" s="23">
        <v>114</v>
      </c>
      <c r="AC13" s="23">
        <v>120</v>
      </c>
      <c r="AD13" s="23">
        <v>74</v>
      </c>
      <c r="AE13" s="23">
        <v>114</v>
      </c>
      <c r="AF13" s="23">
        <v>117</v>
      </c>
      <c r="AG13" s="23">
        <v>110</v>
      </c>
      <c r="AH13" s="23">
        <v>67</v>
      </c>
      <c r="AI13" s="23">
        <v>99</v>
      </c>
      <c r="AJ13" s="23">
        <v>117</v>
      </c>
      <c r="AK13" s="23">
        <v>104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0.90643456636617969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'[8]PANEL DE CONTROL DISTRITAL'!H13</f>
        <v>Número de trámites aplicados</v>
      </c>
      <c r="I14" s="45">
        <v>13</v>
      </c>
      <c r="J14" s="45">
        <v>137</v>
      </c>
      <c r="K14" s="45">
        <v>0</v>
      </c>
      <c r="L14" s="45">
        <v>0</v>
      </c>
      <c r="M14" s="45">
        <v>99</v>
      </c>
      <c r="N14" s="45">
        <v>136</v>
      </c>
      <c r="O14" s="45">
        <v>144</v>
      </c>
      <c r="P14" s="45">
        <v>124</v>
      </c>
      <c r="Q14" s="45">
        <v>126</v>
      </c>
      <c r="R14" s="45">
        <v>108</v>
      </c>
      <c r="S14" s="45">
        <v>137</v>
      </c>
      <c r="T14" s="45">
        <v>160</v>
      </c>
      <c r="U14" s="45">
        <v>103</v>
      </c>
      <c r="V14" s="45">
        <v>95</v>
      </c>
      <c r="W14" s="45">
        <v>118</v>
      </c>
      <c r="X14" s="45">
        <v>121</v>
      </c>
      <c r="Y14" s="45">
        <v>213</v>
      </c>
      <c r="Z14" s="45">
        <v>108</v>
      </c>
      <c r="AA14" s="45">
        <v>95</v>
      </c>
      <c r="AB14" s="45">
        <v>115</v>
      </c>
      <c r="AC14" s="45">
        <v>120</v>
      </c>
      <c r="AD14" s="45">
        <v>74</v>
      </c>
      <c r="AE14" s="45">
        <v>114</v>
      </c>
      <c r="AF14" s="45">
        <v>117</v>
      </c>
      <c r="AG14" s="45">
        <v>110</v>
      </c>
      <c r="AH14" s="45">
        <v>67</v>
      </c>
      <c r="AI14" s="45">
        <v>99</v>
      </c>
      <c r="AJ14" s="45">
        <v>119</v>
      </c>
      <c r="AK14" s="45">
        <v>120</v>
      </c>
      <c r="AL14" s="45">
        <v>125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'[8]PANEL DE CONTROL DISTRITAL'!A15</f>
        <v>3</v>
      </c>
      <c r="B16" s="116" t="str">
        <f>'[8]PANEL DE CONTROL DISTRITAL'!B15</f>
        <v>TRANSFERENCIA</v>
      </c>
      <c r="C16" s="118" t="str">
        <f>'[8]PANEL DE CONTROL DISTRITAL'!C15</f>
        <v>Responsable de Módulo</v>
      </c>
      <c r="D16" s="117" t="str">
        <f>'[8]PANEL DE CONTROL DISTRITAL'!D15</f>
        <v xml:space="preserve">Transacciones exitosas = </v>
      </c>
      <c r="E16" s="118" t="str">
        <f>'[8]PANEL DE CONTROL DISTRITAL'!E15</f>
        <v>(Número de Archivos de Transacción aceptados /Total de Archivos de Transacción procesados) x100</v>
      </c>
      <c r="F16" s="119" t="str">
        <f>'[8]PANEL DE CONTROL DISTRITAL'!F15</f>
        <v>Semanal (remesa)</v>
      </c>
      <c r="G16" s="120">
        <f>'[8]PANEL DE CONTROL DISTRITAL'!G15</f>
        <v>0.9</v>
      </c>
      <c r="H16" s="25" t="str">
        <f>'[8]PANEL DE CONTROL DISTRITAL'!H15</f>
        <v>Número de Archivos de Transacción aceptados</v>
      </c>
      <c r="I16" s="23">
        <v>13</v>
      </c>
      <c r="J16" s="23">
        <v>137</v>
      </c>
      <c r="K16" s="23">
        <v>0</v>
      </c>
      <c r="L16" s="23">
        <v>0</v>
      </c>
      <c r="M16" s="23">
        <v>99</v>
      </c>
      <c r="N16" s="23">
        <v>136</v>
      </c>
      <c r="O16" s="23">
        <v>144</v>
      </c>
      <c r="P16" s="23">
        <v>124</v>
      </c>
      <c r="Q16" s="23">
        <v>126</v>
      </c>
      <c r="R16" s="23">
        <v>108</v>
      </c>
      <c r="S16" s="23">
        <v>137</v>
      </c>
      <c r="T16" s="23">
        <v>160</v>
      </c>
      <c r="U16" s="23">
        <v>103</v>
      </c>
      <c r="V16" s="23">
        <v>95</v>
      </c>
      <c r="W16" s="23">
        <v>118</v>
      </c>
      <c r="X16" s="23">
        <v>121</v>
      </c>
      <c r="Y16" s="23">
        <v>213</v>
      </c>
      <c r="Z16" s="23">
        <v>108</v>
      </c>
      <c r="AA16" s="23">
        <v>95</v>
      </c>
      <c r="AB16" s="23">
        <v>115</v>
      </c>
      <c r="AC16" s="23">
        <v>120</v>
      </c>
      <c r="AD16" s="23">
        <v>74</v>
      </c>
      <c r="AE16" s="23">
        <v>114</v>
      </c>
      <c r="AF16" s="23">
        <v>117</v>
      </c>
      <c r="AG16" s="23">
        <v>110</v>
      </c>
      <c r="AH16" s="23">
        <v>67</v>
      </c>
      <c r="AI16" s="23">
        <v>99</v>
      </c>
      <c r="AJ16" s="23">
        <v>119</v>
      </c>
      <c r="AK16" s="23">
        <v>120</v>
      </c>
      <c r="AL16" s="23">
        <v>125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'[8]PANEL DE CONTROL DISTRITAL'!H16</f>
        <v>Total de Archivos de Transacción procesados</v>
      </c>
      <c r="I17" s="45">
        <v>13</v>
      </c>
      <c r="J17" s="45">
        <v>137</v>
      </c>
      <c r="K17" s="45">
        <v>0</v>
      </c>
      <c r="L17" s="45">
        <v>0</v>
      </c>
      <c r="M17" s="45">
        <v>99</v>
      </c>
      <c r="N17" s="45">
        <v>136</v>
      </c>
      <c r="O17" s="45">
        <v>144</v>
      </c>
      <c r="P17" s="45">
        <v>124</v>
      </c>
      <c r="Q17" s="45">
        <v>126</v>
      </c>
      <c r="R17" s="45">
        <v>108</v>
      </c>
      <c r="S17" s="45">
        <v>137</v>
      </c>
      <c r="T17" s="45">
        <v>160</v>
      </c>
      <c r="U17" s="45">
        <v>103</v>
      </c>
      <c r="V17" s="45">
        <v>95</v>
      </c>
      <c r="W17" s="45">
        <v>118</v>
      </c>
      <c r="X17" s="45">
        <v>121</v>
      </c>
      <c r="Y17" s="45">
        <v>213</v>
      </c>
      <c r="Z17" s="45">
        <v>108</v>
      </c>
      <c r="AA17" s="45">
        <v>95</v>
      </c>
      <c r="AB17" s="45">
        <v>115</v>
      </c>
      <c r="AC17" s="45">
        <v>120</v>
      </c>
      <c r="AD17" s="45">
        <v>74</v>
      </c>
      <c r="AE17" s="45">
        <v>114</v>
      </c>
      <c r="AF17" s="45">
        <v>117</v>
      </c>
      <c r="AG17" s="45">
        <v>110</v>
      </c>
      <c r="AH17" s="45">
        <v>67</v>
      </c>
      <c r="AI17" s="45">
        <v>99</v>
      </c>
      <c r="AJ17" s="45">
        <v>119</v>
      </c>
      <c r="AK17" s="45">
        <v>120</v>
      </c>
      <c r="AL17" s="45">
        <v>125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'[8]PANEL DE CONTROL DISTRITAL'!A18</f>
        <v>4</v>
      </c>
      <c r="B19" s="116" t="str">
        <f>'[8]PANEL DE CONTROL DISTRITAL'!B18</f>
        <v>CONCILIACIÓN</v>
      </c>
      <c r="C19" s="118" t="str">
        <f>'[8]PANEL DE CONTROL DISTRITAL'!C18</f>
        <v>Responsable de Módulo</v>
      </c>
      <c r="D19" s="117" t="str">
        <f>'[8]PANEL DE CONTROL DISTRITAL'!D18</f>
        <v xml:space="preserve">Credenciales disponibles para entrega = </v>
      </c>
      <c r="E19" s="118" t="str">
        <f>'[8]PANEL DE CONTROL DISTRITAL'!E18</f>
        <v>((Credenciales recibidas - Credenciales inconsistentes) / Credenciales recibidas) x 100</v>
      </c>
      <c r="F19" s="119" t="str">
        <f>'[8]PANEL DE CONTROL DISTRITAL'!F18</f>
        <v>Semanal (remesa)</v>
      </c>
      <c r="G19" s="120">
        <f>'[8]PANEL DE CONTROL DISTRITAL'!G18</f>
        <v>0.9</v>
      </c>
      <c r="H19" s="25" t="str">
        <f>'[8]PANEL DE CONTROL DISTRITAL'!H18</f>
        <v xml:space="preserve">Credenciales Recibidas - Credenciales inconsistentes </v>
      </c>
      <c r="I19" s="23">
        <v>15</v>
      </c>
      <c r="J19" s="23">
        <v>125</v>
      </c>
      <c r="K19" s="23">
        <v>0</v>
      </c>
      <c r="L19" s="23">
        <v>0</v>
      </c>
      <c r="M19" s="23">
        <v>97</v>
      </c>
      <c r="N19" s="23">
        <v>87</v>
      </c>
      <c r="O19" s="23">
        <v>139</v>
      </c>
      <c r="P19" s="23">
        <v>153</v>
      </c>
      <c r="Q19" s="23">
        <v>134</v>
      </c>
      <c r="R19" s="23">
        <v>97</v>
      </c>
      <c r="S19" s="23">
        <v>96</v>
      </c>
      <c r="T19" s="23">
        <v>182</v>
      </c>
      <c r="U19" s="23">
        <v>102</v>
      </c>
      <c r="V19" s="23">
        <v>156</v>
      </c>
      <c r="W19" s="23">
        <v>0</v>
      </c>
      <c r="X19" s="23">
        <v>129</v>
      </c>
      <c r="Y19" s="23">
        <v>156</v>
      </c>
      <c r="Z19" s="23">
        <v>189</v>
      </c>
      <c r="AA19" s="23">
        <v>116</v>
      </c>
      <c r="AB19" s="23">
        <v>106</v>
      </c>
      <c r="AC19" s="23">
        <v>155</v>
      </c>
      <c r="AD19" s="23">
        <v>77</v>
      </c>
      <c r="AE19" s="23">
        <v>134</v>
      </c>
      <c r="AF19" s="23">
        <v>80</v>
      </c>
      <c r="AG19" s="23">
        <v>119</v>
      </c>
      <c r="AH19" s="23">
        <v>143</v>
      </c>
      <c r="AI19" s="23">
        <v>59</v>
      </c>
      <c r="AJ19" s="23">
        <v>108</v>
      </c>
      <c r="AK19" s="23">
        <v>149</v>
      </c>
      <c r="AL19" s="23">
        <v>19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'[8]PANEL DE CONTROL DISTRITAL'!H19</f>
        <v xml:space="preserve">Credenciales recibidas </v>
      </c>
      <c r="I20" s="45">
        <v>15</v>
      </c>
      <c r="J20" s="45">
        <v>125</v>
      </c>
      <c r="K20" s="45">
        <v>0</v>
      </c>
      <c r="L20" s="45">
        <v>0</v>
      </c>
      <c r="M20" s="45">
        <v>97</v>
      </c>
      <c r="N20" s="45">
        <v>87</v>
      </c>
      <c r="O20" s="45">
        <v>139</v>
      </c>
      <c r="P20" s="45">
        <v>153</v>
      </c>
      <c r="Q20" s="45">
        <v>134</v>
      </c>
      <c r="R20" s="45">
        <v>97</v>
      </c>
      <c r="S20" s="45">
        <v>96</v>
      </c>
      <c r="T20" s="45">
        <v>182</v>
      </c>
      <c r="U20" s="45">
        <v>102</v>
      </c>
      <c r="V20" s="45">
        <v>156</v>
      </c>
      <c r="W20" s="45">
        <v>0</v>
      </c>
      <c r="X20" s="45">
        <v>129</v>
      </c>
      <c r="Y20" s="45">
        <v>156</v>
      </c>
      <c r="Z20" s="45">
        <v>189</v>
      </c>
      <c r="AA20" s="45">
        <v>116</v>
      </c>
      <c r="AB20" s="45">
        <v>106</v>
      </c>
      <c r="AC20" s="45">
        <v>155</v>
      </c>
      <c r="AD20" s="45">
        <v>77</v>
      </c>
      <c r="AE20" s="45">
        <v>134</v>
      </c>
      <c r="AF20" s="45">
        <v>80</v>
      </c>
      <c r="AG20" s="45">
        <v>119</v>
      </c>
      <c r="AH20" s="45">
        <v>143</v>
      </c>
      <c r="AI20" s="45">
        <v>59</v>
      </c>
      <c r="AJ20" s="45">
        <v>108</v>
      </c>
      <c r="AK20" s="45">
        <v>149</v>
      </c>
      <c r="AL20" s="45">
        <v>19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'[8]PANEL DE CONTROL DISTRITAL'!A21</f>
        <v>5</v>
      </c>
      <c r="B22" s="116" t="str">
        <f>'[8]PANEL DE CONTROL DISTRITAL'!B21</f>
        <v>CONCILIACIÓN</v>
      </c>
      <c r="C22" s="118" t="str">
        <f>'[8]PANEL DE CONTROL DISTRITAL'!C21</f>
        <v>Responsable de Módulo</v>
      </c>
      <c r="D22" s="117" t="str">
        <f>'[8]PANEL DE CONTROL DISTRITAL'!D21</f>
        <v xml:space="preserve">Credenciales disponibles para entrega = </v>
      </c>
      <c r="E22" s="118" t="str">
        <f>'[8]PANEL DE CONTROL DISTRITAL'!E21</f>
        <v>(Credenciales en resguardo / Credenciales totales en SIIRFE disponibles para entrega) x 100</v>
      </c>
      <c r="F22" s="119" t="str">
        <f>'[8]PANEL DE CONTROL DISTRITAL'!F21</f>
        <v>Semanal (remesa)</v>
      </c>
      <c r="G22" s="120">
        <f>'[8]PANEL DE CONTROL DISTRITAL'!G21</f>
        <v>1</v>
      </c>
      <c r="H22" s="25" t="str">
        <f>'[8]PANEL DE CONTROL DISTRITAL'!H21</f>
        <v>Credenciales en resguardo</v>
      </c>
      <c r="I22" s="23">
        <v>110</v>
      </c>
      <c r="J22" s="23">
        <v>130</v>
      </c>
      <c r="K22" s="23">
        <v>0</v>
      </c>
      <c r="L22" s="23">
        <v>0</v>
      </c>
      <c r="M22" s="23">
        <v>153</v>
      </c>
      <c r="N22" s="23">
        <v>156</v>
      </c>
      <c r="O22" s="23">
        <v>192</v>
      </c>
      <c r="P22" s="23">
        <v>202</v>
      </c>
      <c r="Q22" s="23">
        <v>162</v>
      </c>
      <c r="R22" s="23">
        <v>138</v>
      </c>
      <c r="S22" s="23">
        <v>127</v>
      </c>
      <c r="T22" s="23">
        <v>250</v>
      </c>
      <c r="U22" s="23">
        <v>167</v>
      </c>
      <c r="V22" s="23">
        <v>201</v>
      </c>
      <c r="W22" s="23">
        <v>80</v>
      </c>
      <c r="X22" s="23">
        <v>143</v>
      </c>
      <c r="Y22" s="23">
        <v>181</v>
      </c>
      <c r="Z22" s="23">
        <v>270</v>
      </c>
      <c r="AA22" s="23">
        <v>291</v>
      </c>
      <c r="AB22" s="23">
        <v>173</v>
      </c>
      <c r="AC22" s="23">
        <v>164</v>
      </c>
      <c r="AD22" s="23">
        <v>164</v>
      </c>
      <c r="AE22" s="23">
        <v>188</v>
      </c>
      <c r="AF22" s="23">
        <v>183</v>
      </c>
      <c r="AG22" s="23">
        <v>192</v>
      </c>
      <c r="AH22" s="23">
        <v>189</v>
      </c>
      <c r="AI22" s="23">
        <v>142</v>
      </c>
      <c r="AJ22" s="23">
        <v>128</v>
      </c>
      <c r="AK22" s="23">
        <v>209</v>
      </c>
      <c r="AL22" s="23">
        <v>178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'[8]PANEL DE CONTROL DISTRITAL'!H22</f>
        <v>Credenciales totales en SIIRFE disponibles para entrega</v>
      </c>
      <c r="I23" s="45">
        <v>110</v>
      </c>
      <c r="J23" s="45">
        <v>130</v>
      </c>
      <c r="K23" s="45">
        <v>0</v>
      </c>
      <c r="L23" s="45">
        <v>0</v>
      </c>
      <c r="M23" s="45">
        <v>153</v>
      </c>
      <c r="N23" s="45">
        <v>156</v>
      </c>
      <c r="O23" s="45">
        <v>192</v>
      </c>
      <c r="P23" s="45">
        <v>202</v>
      </c>
      <c r="Q23" s="45">
        <v>162</v>
      </c>
      <c r="R23" s="45">
        <v>138</v>
      </c>
      <c r="S23" s="45">
        <v>127</v>
      </c>
      <c r="T23" s="45">
        <v>250</v>
      </c>
      <c r="U23" s="45">
        <v>167</v>
      </c>
      <c r="V23" s="45">
        <v>201</v>
      </c>
      <c r="W23" s="45">
        <v>80</v>
      </c>
      <c r="X23" s="45">
        <v>143</v>
      </c>
      <c r="Y23" s="45">
        <v>181</v>
      </c>
      <c r="Z23" s="45">
        <v>270</v>
      </c>
      <c r="AA23" s="45">
        <v>291</v>
      </c>
      <c r="AB23" s="45">
        <v>173</v>
      </c>
      <c r="AC23" s="45">
        <v>164</v>
      </c>
      <c r="AD23" s="45">
        <v>164</v>
      </c>
      <c r="AE23" s="45">
        <v>188</v>
      </c>
      <c r="AF23" s="45">
        <v>183</v>
      </c>
      <c r="AG23" s="45">
        <v>192</v>
      </c>
      <c r="AH23" s="45">
        <v>189</v>
      </c>
      <c r="AI23" s="45">
        <v>142</v>
      </c>
      <c r="AJ23" s="45">
        <v>128</v>
      </c>
      <c r="AK23" s="45">
        <v>209</v>
      </c>
      <c r="AL23" s="45">
        <v>178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'[8]PANEL DE CONTROL DISTRITAL'!A24</f>
        <v>6</v>
      </c>
      <c r="B25" s="116" t="str">
        <f>'[8]PANEL DE CONTROL DISTRITAL'!B24</f>
        <v>ENTREGA</v>
      </c>
      <c r="C25" s="118" t="str">
        <f>'[8]PANEL DE CONTROL DISTRITAL'!C24</f>
        <v>Operador de Equipo Tecnológico</v>
      </c>
      <c r="D25" s="117" t="str">
        <f>'[8]PANEL DE CONTROL DISTRITAL'!D24</f>
        <v xml:space="preserve">Efectividad de entrega de CPV en MAC = </v>
      </c>
      <c r="E25" s="118" t="str">
        <f>'[8]PANEL DE CONTROL DISTRITAL'!E24</f>
        <v>(Total de credenciales entregadas / Total de credenciales solicitadas) x 100</v>
      </c>
      <c r="F25" s="119" t="str">
        <f>'[8]PANEL DE CONTROL DISTRITAL'!F24</f>
        <v>Semanal (remesa)</v>
      </c>
      <c r="G25" s="120">
        <f>'[8]PANEL DE CONTROL DISTRITAL'!G24</f>
        <v>0.9</v>
      </c>
      <c r="H25" s="25" t="str">
        <f>'[8]PANEL DE CONTROL DISTRITAL'!H24</f>
        <v xml:space="preserve">Total de credenciales entregadas </v>
      </c>
      <c r="I25" s="23">
        <v>1</v>
      </c>
      <c r="J25" s="23">
        <v>105</v>
      </c>
      <c r="K25" s="23">
        <v>0</v>
      </c>
      <c r="L25" s="23">
        <v>0</v>
      </c>
      <c r="M25" s="23">
        <v>74</v>
      </c>
      <c r="N25" s="23">
        <v>84</v>
      </c>
      <c r="O25" s="23">
        <v>103</v>
      </c>
      <c r="P25" s="23">
        <v>143</v>
      </c>
      <c r="Q25" s="23">
        <v>174</v>
      </c>
      <c r="R25" s="23">
        <v>121</v>
      </c>
      <c r="S25" s="23">
        <v>107</v>
      </c>
      <c r="T25" s="23">
        <v>59</v>
      </c>
      <c r="U25" s="23">
        <v>179</v>
      </c>
      <c r="V25" s="23">
        <v>122</v>
      </c>
      <c r="W25" s="23">
        <v>121</v>
      </c>
      <c r="X25" s="23">
        <v>66</v>
      </c>
      <c r="Y25" s="23">
        <v>118</v>
      </c>
      <c r="Z25" s="23">
        <v>99</v>
      </c>
      <c r="AA25" s="23">
        <v>95</v>
      </c>
      <c r="AB25" s="23">
        <v>224</v>
      </c>
      <c r="AC25" s="23">
        <v>164</v>
      </c>
      <c r="AD25" s="23">
        <v>77</v>
      </c>
      <c r="AE25" s="23">
        <v>109</v>
      </c>
      <c r="AF25" s="23">
        <v>85</v>
      </c>
      <c r="AG25" s="23">
        <v>110</v>
      </c>
      <c r="AH25" s="23">
        <v>146</v>
      </c>
      <c r="AI25" s="23">
        <v>106</v>
      </c>
      <c r="AJ25" s="23">
        <v>122</v>
      </c>
      <c r="AK25" s="23">
        <v>68</v>
      </c>
      <c r="AL25" s="23">
        <v>103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'[8]PANEL DE CONTROL DISTRITAL'!H25</f>
        <v xml:space="preserve"> Total de credenciales solicitadas</v>
      </c>
      <c r="I26" s="45">
        <v>1</v>
      </c>
      <c r="J26" s="45">
        <v>105</v>
      </c>
      <c r="K26" s="45">
        <v>0</v>
      </c>
      <c r="L26" s="45">
        <v>0</v>
      </c>
      <c r="M26" s="45">
        <v>74</v>
      </c>
      <c r="N26" s="45">
        <v>84</v>
      </c>
      <c r="O26" s="45">
        <v>103</v>
      </c>
      <c r="P26" s="45">
        <v>143</v>
      </c>
      <c r="Q26" s="45">
        <v>174</v>
      </c>
      <c r="R26" s="45">
        <v>121</v>
      </c>
      <c r="S26" s="45">
        <v>107</v>
      </c>
      <c r="T26" s="45">
        <v>59</v>
      </c>
      <c r="U26" s="45">
        <v>179</v>
      </c>
      <c r="V26" s="45">
        <v>122</v>
      </c>
      <c r="W26" s="45">
        <v>121</v>
      </c>
      <c r="X26" s="45">
        <v>66</v>
      </c>
      <c r="Y26" s="45">
        <v>118</v>
      </c>
      <c r="Z26" s="45">
        <v>99</v>
      </c>
      <c r="AA26" s="45">
        <v>95</v>
      </c>
      <c r="AB26" s="45">
        <v>224</v>
      </c>
      <c r="AC26" s="45">
        <v>164</v>
      </c>
      <c r="AD26" s="45">
        <v>77</v>
      </c>
      <c r="AE26" s="45">
        <v>109</v>
      </c>
      <c r="AF26" s="45">
        <v>85</v>
      </c>
      <c r="AG26" s="45">
        <v>110</v>
      </c>
      <c r="AH26" s="45">
        <v>146</v>
      </c>
      <c r="AI26" s="45">
        <v>106</v>
      </c>
      <c r="AJ26" s="45">
        <v>122</v>
      </c>
      <c r="AK26" s="45">
        <v>68</v>
      </c>
      <c r="AL26" s="45">
        <v>103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441" priority="15" operator="greaterThan">
      <formula>95%</formula>
    </cfRule>
    <cfRule type="cellIs" dxfId="440" priority="16" operator="greaterThanOrEqual">
      <formula>90%</formula>
    </cfRule>
    <cfRule type="cellIs" dxfId="439" priority="17" operator="lessThan">
      <formula>89.99%</formula>
    </cfRule>
  </conditionalFormatting>
  <conditionalFormatting sqref="AV13">
    <cfRule type="cellIs" dxfId="438" priority="12" operator="greaterThan">
      <formula>95%</formula>
    </cfRule>
    <cfRule type="cellIs" dxfId="437" priority="13" operator="greaterThanOrEqual">
      <formula>90%</formula>
    </cfRule>
    <cfRule type="cellIs" dxfId="436" priority="14" operator="lessThan">
      <formula>89.99%</formula>
    </cfRule>
  </conditionalFormatting>
  <conditionalFormatting sqref="AV16">
    <cfRule type="cellIs" dxfId="435" priority="9" operator="greaterThan">
      <formula>95%</formula>
    </cfRule>
    <cfRule type="cellIs" dxfId="434" priority="10" operator="greaterThanOrEqual">
      <formula>90%</formula>
    </cfRule>
    <cfRule type="cellIs" dxfId="433" priority="11" operator="lessThan">
      <formula>89.99%</formula>
    </cfRule>
  </conditionalFormatting>
  <conditionalFormatting sqref="AV19">
    <cfRule type="cellIs" dxfId="432" priority="6" operator="greaterThan">
      <formula>95%</formula>
    </cfRule>
    <cfRule type="cellIs" dxfId="431" priority="7" operator="greaterThanOrEqual">
      <formula>90%</formula>
    </cfRule>
    <cfRule type="cellIs" dxfId="430" priority="8" operator="lessThan">
      <formula>89.99%</formula>
    </cfRule>
  </conditionalFormatting>
  <conditionalFormatting sqref="AV25">
    <cfRule type="cellIs" dxfId="429" priority="3" operator="greaterThan">
      <formula>95%</formula>
    </cfRule>
    <cfRule type="cellIs" dxfId="428" priority="4" operator="greaterThanOrEqual">
      <formula>90%</formula>
    </cfRule>
    <cfRule type="cellIs" dxfId="427" priority="5" operator="lessThan">
      <formula>89.99%</formula>
    </cfRule>
  </conditionalFormatting>
  <conditionalFormatting sqref="AV22">
    <cfRule type="cellIs" dxfId="426" priority="1" operator="greaterThanOrEqual">
      <formula>100%</formula>
    </cfRule>
    <cfRule type="cellIs" dxfId="425" priority="2" operator="lessThan">
      <formula>99.99%</formula>
    </cfRule>
  </conditionalFormatting>
  <dataValidations count="1">
    <dataValidation showDropDown="1" showInputMessage="1" showErrorMessage="1" sqref="C21 G19:G23 G10:G11 G16:G17 G13:G14 G25:G26" xr:uid="{878765B2-DDDF-43A7-A5AE-CF48C1873EBA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69C2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7</v>
      </c>
      <c r="F2" s="122" t="s">
        <v>25</v>
      </c>
      <c r="G2" s="122"/>
      <c r="H2" s="20">
        <v>110754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'[8]PANEL DE CONTROL DISTRITAL'!A9</f>
        <v>1</v>
      </c>
      <c r="B10" s="116" t="str">
        <f>'[8]PANEL DE CONTROL DISTRITAL'!B9</f>
        <v>ENTREVISTA</v>
      </c>
      <c r="C10" s="118" t="str">
        <f>'[8]PANEL DE CONTROL DISTRITAL'!C9</f>
        <v xml:space="preserve"> Auxiliar de Atención Ciudadana</v>
      </c>
      <c r="D10" s="117" t="str">
        <f>'[8]PANEL DE CONTROL DISTRITAL'!D9</f>
        <v>Efectividad de la entrevista =</v>
      </c>
      <c r="E10" s="118" t="str">
        <f>'[8]PANEL DE CONTROL DISTRITAL'!E9</f>
        <v>(Número de trámites aplicados / (Número de fichas requisitadas - Notificaciones de improcedencia de trámite)) x 100</v>
      </c>
      <c r="F10" s="119" t="str">
        <f>'[8]PANEL DE CONTROL DISTRITAL'!F9</f>
        <v>Semanal (remesa)</v>
      </c>
      <c r="G10" s="120">
        <f>'[8]PANEL DE CONTROL DISTRITAL'!G9</f>
        <v>0.9</v>
      </c>
      <c r="H10" s="25" t="str">
        <f>'[8]PANEL DE CONTROL DISTRITAL'!H9</f>
        <v>Número de trámites aplicados</v>
      </c>
      <c r="I10" s="23">
        <v>45</v>
      </c>
      <c r="J10" s="23">
        <v>307</v>
      </c>
      <c r="K10" s="23">
        <v>0</v>
      </c>
      <c r="L10" s="23">
        <v>0</v>
      </c>
      <c r="M10" s="23">
        <v>258</v>
      </c>
      <c r="N10" s="23">
        <v>258</v>
      </c>
      <c r="O10" s="23">
        <v>225</v>
      </c>
      <c r="P10" s="23">
        <v>232</v>
      </c>
      <c r="Q10" s="23">
        <v>178</v>
      </c>
      <c r="R10" s="23">
        <v>235</v>
      </c>
      <c r="S10" s="23">
        <v>279</v>
      </c>
      <c r="T10" s="23">
        <v>283</v>
      </c>
      <c r="U10" s="23">
        <v>222</v>
      </c>
      <c r="V10" s="23">
        <v>243</v>
      </c>
      <c r="W10" s="23">
        <v>249</v>
      </c>
      <c r="X10" s="23">
        <v>232</v>
      </c>
      <c r="Y10" s="23">
        <v>226</v>
      </c>
      <c r="Z10" s="23">
        <v>171</v>
      </c>
      <c r="AA10" s="23">
        <v>165</v>
      </c>
      <c r="AB10" s="23">
        <v>207</v>
      </c>
      <c r="AC10" s="23">
        <v>246</v>
      </c>
      <c r="AD10" s="23">
        <v>117</v>
      </c>
      <c r="AE10" s="23">
        <v>298</v>
      </c>
      <c r="AF10" s="23">
        <v>234</v>
      </c>
      <c r="AG10" s="23">
        <v>149</v>
      </c>
      <c r="AH10" s="23">
        <v>180</v>
      </c>
      <c r="AI10" s="23">
        <v>177</v>
      </c>
      <c r="AJ10" s="23">
        <v>193</v>
      </c>
      <c r="AK10" s="23">
        <v>305</v>
      </c>
      <c r="AL10" s="23">
        <v>224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'[8]PANEL DE CONTROL DISTRITAL'!H10</f>
        <v>Número de fichas requisitadas - Notificaciones de improcedencia de trámite</v>
      </c>
      <c r="I11" s="45">
        <v>45</v>
      </c>
      <c r="J11" s="45">
        <v>307</v>
      </c>
      <c r="K11" s="45">
        <v>0</v>
      </c>
      <c r="L11" s="45">
        <v>0</v>
      </c>
      <c r="M11" s="45">
        <v>258</v>
      </c>
      <c r="N11" s="45">
        <v>258</v>
      </c>
      <c r="O11" s="45">
        <v>225</v>
      </c>
      <c r="P11" s="45">
        <v>232</v>
      </c>
      <c r="Q11" s="45">
        <v>178</v>
      </c>
      <c r="R11" s="45">
        <v>235</v>
      </c>
      <c r="S11" s="45">
        <v>279</v>
      </c>
      <c r="T11" s="45">
        <v>283</v>
      </c>
      <c r="U11" s="45">
        <v>222</v>
      </c>
      <c r="V11" s="45">
        <v>243</v>
      </c>
      <c r="W11" s="45">
        <v>249</v>
      </c>
      <c r="X11" s="45">
        <v>232</v>
      </c>
      <c r="Y11" s="45">
        <v>226</v>
      </c>
      <c r="Z11" s="45">
        <v>171</v>
      </c>
      <c r="AA11" s="45">
        <v>165</v>
      </c>
      <c r="AB11" s="45">
        <v>207</v>
      </c>
      <c r="AC11" s="45">
        <v>246</v>
      </c>
      <c r="AD11" s="45">
        <v>117</v>
      </c>
      <c r="AE11" s="45">
        <v>298</v>
      </c>
      <c r="AF11" s="45">
        <v>234</v>
      </c>
      <c r="AG11" s="45">
        <v>149</v>
      </c>
      <c r="AH11" s="45">
        <v>180</v>
      </c>
      <c r="AI11" s="45">
        <v>177</v>
      </c>
      <c r="AJ11" s="45">
        <v>193</v>
      </c>
      <c r="AK11" s="45">
        <v>305</v>
      </c>
      <c r="AL11" s="45">
        <v>224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'[8]PANEL DE CONTROL DISTRITAL'!A12</f>
        <v>2</v>
      </c>
      <c r="B13" s="116" t="str">
        <f>'[8]PANEL DE CONTROL DISTRITAL'!B12</f>
        <v>TRÁMITE</v>
      </c>
      <c r="C13" s="118" t="str">
        <f>'[8]PANEL DE CONTROL DISTRITAL'!C12</f>
        <v>Operador de Equipo Tecnológico</v>
      </c>
      <c r="D13" s="117" t="str">
        <f>'[8]PANEL DE CONTROL DISTRITAL'!D12</f>
        <v>Trámites exitosos efectivos=</v>
      </c>
      <c r="E13" s="118" t="str">
        <f>'[8]PANEL DE CONTROL DISTRITAL'!E12</f>
        <v>(Número de trámites exitosos / Número de trámites aplicados) x 100</v>
      </c>
      <c r="F13" s="119" t="str">
        <f>'[8]PANEL DE CONTROL DISTRITAL'!F12</f>
        <v>Semanal (remesa)</v>
      </c>
      <c r="G13" s="120">
        <f>'[8]PANEL DE CONTROL DISTRITAL'!G12</f>
        <v>0.9</v>
      </c>
      <c r="H13" s="25" t="str">
        <f>'[8]PANEL DE CONTROL DISTRITAL'!H12</f>
        <v>Número de trámites exitosos</v>
      </c>
      <c r="I13" s="23">
        <v>45</v>
      </c>
      <c r="J13" s="23">
        <v>306</v>
      </c>
      <c r="K13" s="23">
        <v>0</v>
      </c>
      <c r="L13" s="23">
        <v>0</v>
      </c>
      <c r="M13" s="23">
        <v>257</v>
      </c>
      <c r="N13" s="23">
        <v>258</v>
      </c>
      <c r="O13" s="23">
        <v>222</v>
      </c>
      <c r="P13" s="23">
        <v>232</v>
      </c>
      <c r="Q13" s="23">
        <v>178</v>
      </c>
      <c r="R13" s="23">
        <v>235</v>
      </c>
      <c r="S13" s="23">
        <v>279</v>
      </c>
      <c r="T13" s="23">
        <v>281</v>
      </c>
      <c r="U13" s="23">
        <v>221</v>
      </c>
      <c r="V13" s="23">
        <v>243</v>
      </c>
      <c r="W13" s="23">
        <v>249</v>
      </c>
      <c r="X13" s="23">
        <v>232</v>
      </c>
      <c r="Y13" s="23">
        <v>203</v>
      </c>
      <c r="Z13" s="23">
        <v>171</v>
      </c>
      <c r="AA13" s="23">
        <v>165</v>
      </c>
      <c r="AB13" s="23">
        <v>205</v>
      </c>
      <c r="AC13" s="23">
        <v>244</v>
      </c>
      <c r="AD13" s="23">
        <v>116</v>
      </c>
      <c r="AE13" s="23">
        <v>298</v>
      </c>
      <c r="AF13" s="23">
        <v>234</v>
      </c>
      <c r="AG13" s="23">
        <v>149</v>
      </c>
      <c r="AH13" s="23">
        <v>180</v>
      </c>
      <c r="AI13" s="23">
        <v>177</v>
      </c>
      <c r="AJ13" s="23">
        <v>193</v>
      </c>
      <c r="AK13" s="23">
        <v>217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0.9433040078201369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'[8]PANEL DE CONTROL DISTRITAL'!H13</f>
        <v>Número de trámites aplicados</v>
      </c>
      <c r="I14" s="45">
        <v>45</v>
      </c>
      <c r="J14" s="45">
        <v>307</v>
      </c>
      <c r="K14" s="45">
        <v>0</v>
      </c>
      <c r="L14" s="45">
        <v>0</v>
      </c>
      <c r="M14" s="45">
        <v>258</v>
      </c>
      <c r="N14" s="45">
        <v>258</v>
      </c>
      <c r="O14" s="45">
        <v>225</v>
      </c>
      <c r="P14" s="45">
        <v>232</v>
      </c>
      <c r="Q14" s="45">
        <v>178</v>
      </c>
      <c r="R14" s="45">
        <v>235</v>
      </c>
      <c r="S14" s="45">
        <v>279</v>
      </c>
      <c r="T14" s="45">
        <v>283</v>
      </c>
      <c r="U14" s="45">
        <v>222</v>
      </c>
      <c r="V14" s="45">
        <v>243</v>
      </c>
      <c r="W14" s="45">
        <v>249</v>
      </c>
      <c r="X14" s="45">
        <v>232</v>
      </c>
      <c r="Y14" s="45">
        <v>226</v>
      </c>
      <c r="Z14" s="45">
        <v>171</v>
      </c>
      <c r="AA14" s="45">
        <v>165</v>
      </c>
      <c r="AB14" s="45">
        <v>207</v>
      </c>
      <c r="AC14" s="45">
        <v>246</v>
      </c>
      <c r="AD14" s="45">
        <v>117</v>
      </c>
      <c r="AE14" s="45">
        <v>298</v>
      </c>
      <c r="AF14" s="45">
        <v>234</v>
      </c>
      <c r="AG14" s="45">
        <v>149</v>
      </c>
      <c r="AH14" s="45">
        <v>180</v>
      </c>
      <c r="AI14" s="45">
        <v>177</v>
      </c>
      <c r="AJ14" s="45">
        <v>193</v>
      </c>
      <c r="AK14" s="45">
        <v>305</v>
      </c>
      <c r="AL14" s="45">
        <v>224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'[8]PANEL DE CONTROL DISTRITAL'!A15</f>
        <v>3</v>
      </c>
      <c r="B16" s="116" t="str">
        <f>'[8]PANEL DE CONTROL DISTRITAL'!B15</f>
        <v>TRANSFERENCIA</v>
      </c>
      <c r="C16" s="118" t="str">
        <f>'[8]PANEL DE CONTROL DISTRITAL'!C15</f>
        <v>Responsable de Módulo</v>
      </c>
      <c r="D16" s="117" t="str">
        <f>'[8]PANEL DE CONTROL DISTRITAL'!D15</f>
        <v xml:space="preserve">Transacciones exitosas = </v>
      </c>
      <c r="E16" s="118" t="str">
        <f>'[8]PANEL DE CONTROL DISTRITAL'!E15</f>
        <v>(Número de Archivos de Transacción aceptados /Total de Archivos de Transacción procesados) x100</v>
      </c>
      <c r="F16" s="119" t="str">
        <f>'[8]PANEL DE CONTROL DISTRITAL'!F15</f>
        <v>Semanal (remesa)</v>
      </c>
      <c r="G16" s="120">
        <f>'[8]PANEL DE CONTROL DISTRITAL'!G15</f>
        <v>0.9</v>
      </c>
      <c r="H16" s="25" t="str">
        <f>'[8]PANEL DE CONTROL DISTRITAL'!H15</f>
        <v>Número de Archivos de Transacción aceptados</v>
      </c>
      <c r="I16" s="23">
        <v>45</v>
      </c>
      <c r="J16" s="23">
        <v>307</v>
      </c>
      <c r="K16" s="23">
        <v>0</v>
      </c>
      <c r="L16" s="23">
        <v>0</v>
      </c>
      <c r="M16" s="23">
        <v>257</v>
      </c>
      <c r="N16" s="23">
        <v>258</v>
      </c>
      <c r="O16" s="23">
        <v>225</v>
      </c>
      <c r="P16" s="23">
        <v>232</v>
      </c>
      <c r="Q16" s="23">
        <v>178</v>
      </c>
      <c r="R16" s="23">
        <v>235</v>
      </c>
      <c r="S16" s="23">
        <v>279</v>
      </c>
      <c r="T16" s="23">
        <v>283</v>
      </c>
      <c r="U16" s="23">
        <v>222</v>
      </c>
      <c r="V16" s="23">
        <v>243</v>
      </c>
      <c r="W16" s="23">
        <v>249</v>
      </c>
      <c r="X16" s="23">
        <v>232</v>
      </c>
      <c r="Y16" s="23">
        <v>226</v>
      </c>
      <c r="Z16" s="23">
        <v>171</v>
      </c>
      <c r="AA16" s="23">
        <v>165</v>
      </c>
      <c r="AB16" s="23">
        <v>207</v>
      </c>
      <c r="AC16" s="23">
        <v>246</v>
      </c>
      <c r="AD16" s="23">
        <v>117</v>
      </c>
      <c r="AE16" s="23">
        <v>298</v>
      </c>
      <c r="AF16" s="23">
        <v>234</v>
      </c>
      <c r="AG16" s="23">
        <v>149</v>
      </c>
      <c r="AH16" s="23">
        <v>180</v>
      </c>
      <c r="AI16" s="23">
        <v>177</v>
      </c>
      <c r="AJ16" s="23">
        <v>193</v>
      </c>
      <c r="AK16" s="23">
        <v>305</v>
      </c>
      <c r="AL16" s="23">
        <v>224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0.99983708048224174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'[8]PANEL DE CONTROL DISTRITAL'!H16</f>
        <v>Total de Archivos de Transacción procesados</v>
      </c>
      <c r="I17" s="45">
        <v>45</v>
      </c>
      <c r="J17" s="45">
        <v>307</v>
      </c>
      <c r="K17" s="45">
        <v>0</v>
      </c>
      <c r="L17" s="45">
        <v>0</v>
      </c>
      <c r="M17" s="45">
        <v>258</v>
      </c>
      <c r="N17" s="45">
        <v>258</v>
      </c>
      <c r="O17" s="45">
        <v>225</v>
      </c>
      <c r="P17" s="45">
        <v>232</v>
      </c>
      <c r="Q17" s="45">
        <v>178</v>
      </c>
      <c r="R17" s="45">
        <v>235</v>
      </c>
      <c r="S17" s="45">
        <v>279</v>
      </c>
      <c r="T17" s="45">
        <v>283</v>
      </c>
      <c r="U17" s="45">
        <v>222</v>
      </c>
      <c r="V17" s="45">
        <v>243</v>
      </c>
      <c r="W17" s="45">
        <v>249</v>
      </c>
      <c r="X17" s="45">
        <v>232</v>
      </c>
      <c r="Y17" s="45">
        <v>226</v>
      </c>
      <c r="Z17" s="45">
        <v>171</v>
      </c>
      <c r="AA17" s="45">
        <v>165</v>
      </c>
      <c r="AB17" s="45">
        <v>207</v>
      </c>
      <c r="AC17" s="45">
        <v>246</v>
      </c>
      <c r="AD17" s="45">
        <v>117</v>
      </c>
      <c r="AE17" s="45">
        <v>298</v>
      </c>
      <c r="AF17" s="45">
        <v>234</v>
      </c>
      <c r="AG17" s="45">
        <v>149</v>
      </c>
      <c r="AH17" s="45">
        <v>180</v>
      </c>
      <c r="AI17" s="45">
        <v>177</v>
      </c>
      <c r="AJ17" s="45">
        <v>193</v>
      </c>
      <c r="AK17" s="45">
        <v>305</v>
      </c>
      <c r="AL17" s="45">
        <v>224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'[8]PANEL DE CONTROL DISTRITAL'!A18</f>
        <v>4</v>
      </c>
      <c r="B19" s="116" t="str">
        <f>'[8]PANEL DE CONTROL DISTRITAL'!B18</f>
        <v>CONCILIACIÓN</v>
      </c>
      <c r="C19" s="118" t="str">
        <f>'[8]PANEL DE CONTROL DISTRITAL'!C18</f>
        <v>Responsable de Módulo</v>
      </c>
      <c r="D19" s="117" t="str">
        <f>'[8]PANEL DE CONTROL DISTRITAL'!D18</f>
        <v xml:space="preserve">Credenciales disponibles para entrega = </v>
      </c>
      <c r="E19" s="118" t="str">
        <f>'[8]PANEL DE CONTROL DISTRITAL'!E18</f>
        <v>((Credenciales recibidas - Credenciales inconsistentes) / Credenciales recibidas) x 100</v>
      </c>
      <c r="F19" s="119" t="str">
        <f>'[8]PANEL DE CONTROL DISTRITAL'!F18</f>
        <v>Semanal (remesa)</v>
      </c>
      <c r="G19" s="120">
        <f>'[8]PANEL DE CONTROL DISTRITAL'!G18</f>
        <v>0.9</v>
      </c>
      <c r="H19" s="25" t="str">
        <f>'[8]PANEL DE CONTROL DISTRITAL'!H18</f>
        <v xml:space="preserve">Credenciales Recibidas - Credenciales inconsistentes </v>
      </c>
      <c r="I19" s="23">
        <v>0</v>
      </c>
      <c r="J19" s="23">
        <v>275</v>
      </c>
      <c r="K19" s="23">
        <v>0</v>
      </c>
      <c r="L19" s="23">
        <v>0</v>
      </c>
      <c r="M19" s="23">
        <v>248</v>
      </c>
      <c r="N19" s="23">
        <v>256</v>
      </c>
      <c r="O19" s="23">
        <v>267</v>
      </c>
      <c r="P19" s="23">
        <v>257</v>
      </c>
      <c r="Q19" s="23">
        <v>250</v>
      </c>
      <c r="R19" s="23">
        <v>101</v>
      </c>
      <c r="S19" s="23">
        <v>383</v>
      </c>
      <c r="T19" s="23">
        <v>154</v>
      </c>
      <c r="U19" s="23">
        <v>344</v>
      </c>
      <c r="V19" s="23">
        <v>145</v>
      </c>
      <c r="W19" s="23">
        <v>0</v>
      </c>
      <c r="X19" s="23">
        <v>567</v>
      </c>
      <c r="Y19" s="23">
        <v>290</v>
      </c>
      <c r="Z19" s="23">
        <v>111</v>
      </c>
      <c r="AA19" s="23">
        <v>127</v>
      </c>
      <c r="AB19" s="23">
        <v>262</v>
      </c>
      <c r="AC19" s="23">
        <v>213</v>
      </c>
      <c r="AD19" s="23">
        <v>183</v>
      </c>
      <c r="AE19" s="23">
        <v>225</v>
      </c>
      <c r="AF19" s="23">
        <v>190</v>
      </c>
      <c r="AG19" s="23">
        <v>328</v>
      </c>
      <c r="AH19" s="23">
        <v>158</v>
      </c>
      <c r="AI19" s="23">
        <v>113</v>
      </c>
      <c r="AJ19" s="23">
        <v>221</v>
      </c>
      <c r="AK19" s="23">
        <v>268</v>
      </c>
      <c r="AL19" s="23">
        <v>62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'[8]PANEL DE CONTROL DISTRITAL'!H19</f>
        <v xml:space="preserve">Credenciales recibidas </v>
      </c>
      <c r="I20" s="45">
        <v>0</v>
      </c>
      <c r="J20" s="45">
        <v>275</v>
      </c>
      <c r="K20" s="45">
        <v>0</v>
      </c>
      <c r="L20" s="45">
        <v>0</v>
      </c>
      <c r="M20" s="45">
        <v>248</v>
      </c>
      <c r="N20" s="45">
        <v>256</v>
      </c>
      <c r="O20" s="45">
        <v>267</v>
      </c>
      <c r="P20" s="45">
        <v>257</v>
      </c>
      <c r="Q20" s="45">
        <v>250</v>
      </c>
      <c r="R20" s="45">
        <v>101</v>
      </c>
      <c r="S20" s="45">
        <v>383</v>
      </c>
      <c r="T20" s="45">
        <v>154</v>
      </c>
      <c r="U20" s="45">
        <v>344</v>
      </c>
      <c r="V20" s="45">
        <v>145</v>
      </c>
      <c r="W20" s="45">
        <v>0</v>
      </c>
      <c r="X20" s="45">
        <v>567</v>
      </c>
      <c r="Y20" s="45">
        <v>290</v>
      </c>
      <c r="Z20" s="45">
        <v>111</v>
      </c>
      <c r="AA20" s="45">
        <v>127</v>
      </c>
      <c r="AB20" s="45">
        <v>262</v>
      </c>
      <c r="AC20" s="45">
        <v>213</v>
      </c>
      <c r="AD20" s="45">
        <v>183</v>
      </c>
      <c r="AE20" s="45">
        <v>225</v>
      </c>
      <c r="AF20" s="45">
        <v>190</v>
      </c>
      <c r="AG20" s="45">
        <v>328</v>
      </c>
      <c r="AH20" s="45">
        <v>158</v>
      </c>
      <c r="AI20" s="45">
        <v>113</v>
      </c>
      <c r="AJ20" s="45">
        <v>221</v>
      </c>
      <c r="AK20" s="45">
        <v>268</v>
      </c>
      <c r="AL20" s="45">
        <v>62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'[8]PANEL DE CONTROL DISTRITAL'!A21</f>
        <v>5</v>
      </c>
      <c r="B22" s="116" t="str">
        <f>'[8]PANEL DE CONTROL DISTRITAL'!B21</f>
        <v>CONCILIACIÓN</v>
      </c>
      <c r="C22" s="118" t="str">
        <f>'[8]PANEL DE CONTROL DISTRITAL'!C21</f>
        <v>Responsable de Módulo</v>
      </c>
      <c r="D22" s="117" t="str">
        <f>'[8]PANEL DE CONTROL DISTRITAL'!D21</f>
        <v xml:space="preserve">Credenciales disponibles para entrega = </v>
      </c>
      <c r="E22" s="118" t="str">
        <f>'[8]PANEL DE CONTROL DISTRITAL'!E21</f>
        <v>(Credenciales en resguardo / Credenciales totales en SIIRFE disponibles para entrega) x 100</v>
      </c>
      <c r="F22" s="119" t="str">
        <f>'[8]PANEL DE CONTROL DISTRITAL'!F21</f>
        <v>Semanal (remesa)</v>
      </c>
      <c r="G22" s="120">
        <f>'[8]PANEL DE CONTROL DISTRITAL'!G21</f>
        <v>1</v>
      </c>
      <c r="H22" s="25" t="str">
        <f>'[8]PANEL DE CONTROL DISTRITAL'!H21</f>
        <v>Credenciales en resguardo</v>
      </c>
      <c r="I22" s="23">
        <v>515</v>
      </c>
      <c r="J22" s="23">
        <v>510</v>
      </c>
      <c r="K22" s="23">
        <v>0</v>
      </c>
      <c r="L22" s="23">
        <v>0</v>
      </c>
      <c r="M22" s="23">
        <v>673</v>
      </c>
      <c r="N22" s="23">
        <v>738</v>
      </c>
      <c r="O22" s="23">
        <v>685</v>
      </c>
      <c r="P22" s="23">
        <v>621</v>
      </c>
      <c r="Q22" s="23">
        <v>654</v>
      </c>
      <c r="R22" s="23">
        <v>541</v>
      </c>
      <c r="S22" s="23">
        <v>721</v>
      </c>
      <c r="T22" s="23">
        <v>686</v>
      </c>
      <c r="U22" s="23">
        <v>753</v>
      </c>
      <c r="V22" s="23">
        <v>606</v>
      </c>
      <c r="W22" s="23">
        <v>366</v>
      </c>
      <c r="X22" s="23">
        <v>705</v>
      </c>
      <c r="Y22" s="23">
        <v>704</v>
      </c>
      <c r="Z22" s="23">
        <v>670</v>
      </c>
      <c r="AA22" s="23">
        <v>570</v>
      </c>
      <c r="AB22" s="23">
        <v>607</v>
      </c>
      <c r="AC22" s="23">
        <v>561</v>
      </c>
      <c r="AD22" s="23">
        <v>580</v>
      </c>
      <c r="AE22" s="23">
        <v>609</v>
      </c>
      <c r="AF22" s="23">
        <v>692</v>
      </c>
      <c r="AG22" s="23">
        <v>841</v>
      </c>
      <c r="AH22" s="23">
        <v>672</v>
      </c>
      <c r="AI22" s="23">
        <v>501</v>
      </c>
      <c r="AJ22" s="23">
        <v>570</v>
      </c>
      <c r="AK22" s="23">
        <v>667</v>
      </c>
      <c r="AL22" s="23">
        <v>582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'[8]PANEL DE CONTROL DISTRITAL'!H22</f>
        <v>Credenciales totales en SIIRFE disponibles para entrega</v>
      </c>
      <c r="I23" s="45">
        <v>515</v>
      </c>
      <c r="J23" s="45">
        <v>510</v>
      </c>
      <c r="K23" s="45">
        <v>0</v>
      </c>
      <c r="L23" s="45">
        <v>0</v>
      </c>
      <c r="M23" s="45">
        <v>673</v>
      </c>
      <c r="N23" s="45">
        <v>738</v>
      </c>
      <c r="O23" s="45">
        <v>685</v>
      </c>
      <c r="P23" s="45">
        <v>621</v>
      </c>
      <c r="Q23" s="45">
        <v>654</v>
      </c>
      <c r="R23" s="45">
        <v>541</v>
      </c>
      <c r="S23" s="45">
        <v>721</v>
      </c>
      <c r="T23" s="45">
        <v>686</v>
      </c>
      <c r="U23" s="45">
        <v>753</v>
      </c>
      <c r="V23" s="45">
        <v>606</v>
      </c>
      <c r="W23" s="45">
        <v>366</v>
      </c>
      <c r="X23" s="45">
        <v>705</v>
      </c>
      <c r="Y23" s="45">
        <v>704</v>
      </c>
      <c r="Z23" s="45">
        <v>670</v>
      </c>
      <c r="AA23" s="45">
        <v>570</v>
      </c>
      <c r="AB23" s="45">
        <v>607</v>
      </c>
      <c r="AC23" s="45">
        <v>561</v>
      </c>
      <c r="AD23" s="45">
        <v>580</v>
      </c>
      <c r="AE23" s="45">
        <v>609</v>
      </c>
      <c r="AF23" s="45">
        <v>692</v>
      </c>
      <c r="AG23" s="45">
        <v>841</v>
      </c>
      <c r="AH23" s="45">
        <v>672</v>
      </c>
      <c r="AI23" s="45">
        <v>501</v>
      </c>
      <c r="AJ23" s="45">
        <v>570</v>
      </c>
      <c r="AK23" s="45">
        <v>667</v>
      </c>
      <c r="AL23" s="45">
        <v>582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'[8]PANEL DE CONTROL DISTRITAL'!A24</f>
        <v>6</v>
      </c>
      <c r="B25" s="116" t="str">
        <f>'[8]PANEL DE CONTROL DISTRITAL'!B24</f>
        <v>ENTREGA</v>
      </c>
      <c r="C25" s="118" t="str">
        <f>'[8]PANEL DE CONTROL DISTRITAL'!C24</f>
        <v>Operador de Equipo Tecnológico</v>
      </c>
      <c r="D25" s="117" t="str">
        <f>'[8]PANEL DE CONTROL DISTRITAL'!D24</f>
        <v xml:space="preserve">Efectividad de entrega de CPV en MAC = </v>
      </c>
      <c r="E25" s="118" t="str">
        <f>'[8]PANEL DE CONTROL DISTRITAL'!E24</f>
        <v>(Total de credenciales entregadas / Total de credenciales solicitadas) x 100</v>
      </c>
      <c r="F25" s="119" t="str">
        <f>'[8]PANEL DE CONTROL DISTRITAL'!F24</f>
        <v>Semanal (remesa)</v>
      </c>
      <c r="G25" s="120">
        <f>'[8]PANEL DE CONTROL DISTRITAL'!G24</f>
        <v>0.9</v>
      </c>
      <c r="H25" s="25" t="str">
        <f>'[8]PANEL DE CONTROL DISTRITAL'!H24</f>
        <v xml:space="preserve">Total de credenciales entregadas </v>
      </c>
      <c r="I25" s="23">
        <v>5</v>
      </c>
      <c r="J25" s="23">
        <v>280</v>
      </c>
      <c r="K25" s="23">
        <v>0</v>
      </c>
      <c r="L25" s="23">
        <v>0</v>
      </c>
      <c r="M25" s="23">
        <v>85</v>
      </c>
      <c r="N25" s="23">
        <v>191</v>
      </c>
      <c r="O25" s="23">
        <v>320</v>
      </c>
      <c r="P25" s="23">
        <v>321</v>
      </c>
      <c r="Q25" s="23">
        <v>217</v>
      </c>
      <c r="R25" s="23">
        <v>214</v>
      </c>
      <c r="S25" s="23">
        <v>195</v>
      </c>
      <c r="T25" s="23">
        <v>189</v>
      </c>
      <c r="U25" s="23">
        <v>241</v>
      </c>
      <c r="V25" s="23">
        <v>292</v>
      </c>
      <c r="W25" s="23">
        <v>240</v>
      </c>
      <c r="X25" s="23">
        <v>228</v>
      </c>
      <c r="Y25" s="23">
        <v>291</v>
      </c>
      <c r="Z25" s="23">
        <v>145</v>
      </c>
      <c r="AA25" s="23">
        <v>227</v>
      </c>
      <c r="AB25" s="23">
        <v>225</v>
      </c>
      <c r="AC25" s="23">
        <v>259</v>
      </c>
      <c r="AD25" s="23">
        <v>164</v>
      </c>
      <c r="AE25" s="23">
        <v>196</v>
      </c>
      <c r="AF25" s="23">
        <v>107</v>
      </c>
      <c r="AG25" s="23">
        <v>179</v>
      </c>
      <c r="AH25" s="23">
        <v>327</v>
      </c>
      <c r="AI25" s="23">
        <v>284</v>
      </c>
      <c r="AJ25" s="23">
        <v>152</v>
      </c>
      <c r="AK25" s="23">
        <v>171</v>
      </c>
      <c r="AL25" s="23">
        <v>147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'[8]PANEL DE CONTROL DISTRITAL'!H25</f>
        <v xml:space="preserve"> Total de credenciales solicitadas</v>
      </c>
      <c r="I26" s="45">
        <v>5</v>
      </c>
      <c r="J26" s="45">
        <v>280</v>
      </c>
      <c r="K26" s="45">
        <v>0</v>
      </c>
      <c r="L26" s="45">
        <v>0</v>
      </c>
      <c r="M26" s="45">
        <v>85</v>
      </c>
      <c r="N26" s="45">
        <v>191</v>
      </c>
      <c r="O26" s="45">
        <v>320</v>
      </c>
      <c r="P26" s="45">
        <v>321</v>
      </c>
      <c r="Q26" s="45">
        <v>217</v>
      </c>
      <c r="R26" s="45">
        <v>214</v>
      </c>
      <c r="S26" s="45">
        <v>195</v>
      </c>
      <c r="T26" s="45">
        <v>189</v>
      </c>
      <c r="U26" s="45">
        <v>241</v>
      </c>
      <c r="V26" s="45">
        <v>292</v>
      </c>
      <c r="W26" s="45">
        <v>240</v>
      </c>
      <c r="X26" s="45">
        <v>228</v>
      </c>
      <c r="Y26" s="45">
        <v>291</v>
      </c>
      <c r="Z26" s="45">
        <v>145</v>
      </c>
      <c r="AA26" s="45">
        <v>227</v>
      </c>
      <c r="AB26" s="45">
        <v>225</v>
      </c>
      <c r="AC26" s="45">
        <v>259</v>
      </c>
      <c r="AD26" s="45">
        <v>164</v>
      </c>
      <c r="AE26" s="45">
        <v>196</v>
      </c>
      <c r="AF26" s="45">
        <v>107</v>
      </c>
      <c r="AG26" s="45">
        <v>179</v>
      </c>
      <c r="AH26" s="45">
        <v>327</v>
      </c>
      <c r="AI26" s="45">
        <v>284</v>
      </c>
      <c r="AJ26" s="45">
        <v>152</v>
      </c>
      <c r="AK26" s="45">
        <v>171</v>
      </c>
      <c r="AL26" s="45">
        <v>147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424" priority="15" operator="greaterThan">
      <formula>95%</formula>
    </cfRule>
    <cfRule type="cellIs" dxfId="423" priority="16" operator="greaterThanOrEqual">
      <formula>90%</formula>
    </cfRule>
    <cfRule type="cellIs" dxfId="422" priority="17" operator="lessThan">
      <formula>89.99%</formula>
    </cfRule>
  </conditionalFormatting>
  <conditionalFormatting sqref="AV13">
    <cfRule type="cellIs" dxfId="421" priority="12" operator="greaterThan">
      <formula>95%</formula>
    </cfRule>
    <cfRule type="cellIs" dxfId="420" priority="13" operator="greaterThanOrEqual">
      <formula>90%</formula>
    </cfRule>
    <cfRule type="cellIs" dxfId="419" priority="14" operator="lessThan">
      <formula>89.99%</formula>
    </cfRule>
  </conditionalFormatting>
  <conditionalFormatting sqref="AV16">
    <cfRule type="cellIs" dxfId="418" priority="9" operator="greaterThan">
      <formula>95%</formula>
    </cfRule>
    <cfRule type="cellIs" dxfId="417" priority="10" operator="greaterThanOrEqual">
      <formula>90%</formula>
    </cfRule>
    <cfRule type="cellIs" dxfId="416" priority="11" operator="lessThan">
      <formula>89.99%</formula>
    </cfRule>
  </conditionalFormatting>
  <conditionalFormatting sqref="AV19">
    <cfRule type="cellIs" dxfId="415" priority="6" operator="greaterThan">
      <formula>95%</formula>
    </cfRule>
    <cfRule type="cellIs" dxfId="414" priority="7" operator="greaterThanOrEqual">
      <formula>90%</formula>
    </cfRule>
    <cfRule type="cellIs" dxfId="413" priority="8" operator="lessThan">
      <formula>89.99%</formula>
    </cfRule>
  </conditionalFormatting>
  <conditionalFormatting sqref="AV25">
    <cfRule type="cellIs" dxfId="412" priority="3" operator="greaterThan">
      <formula>95%</formula>
    </cfRule>
    <cfRule type="cellIs" dxfId="411" priority="4" operator="greaterThanOrEqual">
      <formula>90%</formula>
    </cfRule>
    <cfRule type="cellIs" dxfId="410" priority="5" operator="lessThan">
      <formula>89.99%</formula>
    </cfRule>
  </conditionalFormatting>
  <conditionalFormatting sqref="AV22">
    <cfRule type="cellIs" dxfId="409" priority="1" operator="greaterThanOrEqual">
      <formula>100%</formula>
    </cfRule>
    <cfRule type="cellIs" dxfId="408" priority="2" operator="lessThan">
      <formula>99.99%</formula>
    </cfRule>
  </conditionalFormatting>
  <dataValidations count="1">
    <dataValidation showDropDown="1" showInputMessage="1" showErrorMessage="1" sqref="C21 G19:G23 G10:G11 G16:G17 G13:G14 G25:G26" xr:uid="{0DBF4EDD-7297-4DCA-9B69-753EAE333241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BH48"/>
  <sheetViews>
    <sheetView showGridLines="0" zoomScale="64" zoomScaleNormal="64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8</v>
      </c>
      <c r="F2" s="122" t="s">
        <v>25</v>
      </c>
      <c r="G2" s="122"/>
      <c r="H2" s="20">
        <v>110851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'[9]PANEL DE CONTROL DISTRITAL'!A9</f>
        <v>1</v>
      </c>
      <c r="B10" s="116" t="str">
        <f>'[9]PANEL DE CONTROL DISTRITAL'!B9</f>
        <v>ENTREVISTA</v>
      </c>
      <c r="C10" s="118" t="str">
        <f>'[9]PANEL DE CONTROL DISTRITAL'!C9</f>
        <v xml:space="preserve"> Auxiliar de Atención Ciudadana</v>
      </c>
      <c r="D10" s="117" t="str">
        <f>'[9]PANEL DE CONTROL DISTRITAL'!D9</f>
        <v>Efectividad de la entrevista =</v>
      </c>
      <c r="E10" s="118" t="str">
        <f>'[9]PANEL DE CONTROL DISTRITAL'!E9</f>
        <v>(Número de trámites aplicados / (Número de fichas requisitadas - Notificaciones de improcedencia de trámite)) x 100</v>
      </c>
      <c r="F10" s="119" t="str">
        <f>'[9]PANEL DE CONTROL DISTRITAL'!F9</f>
        <v>Semanal (remesa)</v>
      </c>
      <c r="G10" s="120">
        <f>'[9]PANEL DE CONTROL DISTRITAL'!G9</f>
        <v>0.9</v>
      </c>
      <c r="H10" s="25" t="str">
        <f>'[9]PANEL DE CONTROL DISTRITAL'!H9</f>
        <v>Número de trámites aplicados</v>
      </c>
      <c r="I10" s="23">
        <v>125</v>
      </c>
      <c r="J10" s="23">
        <v>558</v>
      </c>
      <c r="K10" s="23">
        <v>0</v>
      </c>
      <c r="L10" s="23">
        <v>0</v>
      </c>
      <c r="M10" s="23">
        <v>866</v>
      </c>
      <c r="N10" s="23">
        <v>1125</v>
      </c>
      <c r="O10" s="23">
        <v>1030</v>
      </c>
      <c r="P10" s="23">
        <v>920</v>
      </c>
      <c r="Q10" s="23">
        <v>835</v>
      </c>
      <c r="R10" s="23">
        <v>711</v>
      </c>
      <c r="S10" s="23">
        <v>715</v>
      </c>
      <c r="T10" s="23">
        <v>732</v>
      </c>
      <c r="U10" s="23">
        <v>717</v>
      </c>
      <c r="V10" s="23">
        <v>659</v>
      </c>
      <c r="W10" s="23">
        <v>672</v>
      </c>
      <c r="X10" s="23">
        <v>538</v>
      </c>
      <c r="Y10" s="23">
        <v>622</v>
      </c>
      <c r="Z10" s="23">
        <v>431</v>
      </c>
      <c r="AA10" s="23">
        <v>706</v>
      </c>
      <c r="AB10" s="23">
        <v>598</v>
      </c>
      <c r="AC10" s="23">
        <v>602</v>
      </c>
      <c r="AD10" s="23">
        <v>434</v>
      </c>
      <c r="AE10" s="23">
        <v>583</v>
      </c>
      <c r="AF10" s="23">
        <v>609</v>
      </c>
      <c r="AG10" s="23">
        <v>679</v>
      </c>
      <c r="AH10" s="23">
        <v>630</v>
      </c>
      <c r="AI10" s="23">
        <v>598</v>
      </c>
      <c r="AJ10" s="23">
        <v>557</v>
      </c>
      <c r="AK10" s="23">
        <v>584</v>
      </c>
      <c r="AL10" s="23">
        <v>580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'[9]PANEL DE CONTROL DISTRITAL'!H10</f>
        <v>Número de fichas requisitadas - Notificaciones de improcedencia de trámite</v>
      </c>
      <c r="I11" s="45">
        <v>125</v>
      </c>
      <c r="J11" s="45">
        <v>558</v>
      </c>
      <c r="K11" s="45">
        <v>0</v>
      </c>
      <c r="L11" s="45">
        <v>0</v>
      </c>
      <c r="M11" s="45">
        <v>866</v>
      </c>
      <c r="N11" s="45">
        <v>1125</v>
      </c>
      <c r="O11" s="45">
        <v>1030</v>
      </c>
      <c r="P11" s="45">
        <v>920</v>
      </c>
      <c r="Q11" s="45">
        <v>835</v>
      </c>
      <c r="R11" s="45">
        <v>711</v>
      </c>
      <c r="S11" s="45">
        <v>715</v>
      </c>
      <c r="T11" s="45">
        <v>732</v>
      </c>
      <c r="U11" s="45">
        <v>717</v>
      </c>
      <c r="V11" s="45">
        <v>659</v>
      </c>
      <c r="W11" s="45">
        <v>672</v>
      </c>
      <c r="X11" s="45">
        <v>538</v>
      </c>
      <c r="Y11" s="45">
        <v>622</v>
      </c>
      <c r="Z11" s="45">
        <v>431</v>
      </c>
      <c r="AA11" s="45">
        <v>706</v>
      </c>
      <c r="AB11" s="45">
        <v>598</v>
      </c>
      <c r="AC11" s="45">
        <v>602</v>
      </c>
      <c r="AD11" s="45">
        <v>434</v>
      </c>
      <c r="AE11" s="45">
        <v>583</v>
      </c>
      <c r="AF11" s="45">
        <v>609</v>
      </c>
      <c r="AG11" s="45">
        <v>679</v>
      </c>
      <c r="AH11" s="45">
        <v>630</v>
      </c>
      <c r="AI11" s="45">
        <v>598</v>
      </c>
      <c r="AJ11" s="45">
        <v>557</v>
      </c>
      <c r="AK11" s="45">
        <v>584</v>
      </c>
      <c r="AL11" s="45">
        <v>580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'[9]PANEL DE CONTROL DISTRITAL'!A12</f>
        <v>2</v>
      </c>
      <c r="B13" s="116" t="str">
        <f>'[9]PANEL DE CONTROL DISTRITAL'!B12</f>
        <v>TRÁMITE</v>
      </c>
      <c r="C13" s="118" t="str">
        <f>'[9]PANEL DE CONTROL DISTRITAL'!C12</f>
        <v>Operador de Equipo Tecnológico</v>
      </c>
      <c r="D13" s="117" t="str">
        <f>'[9]PANEL DE CONTROL DISTRITAL'!D12</f>
        <v>Trámites exitosos efectivos=</v>
      </c>
      <c r="E13" s="118" t="str">
        <f>'[9]PANEL DE CONTROL DISTRITAL'!E12</f>
        <v>(Número de trámites exitosos / Número de trámites aplicados) x 100</v>
      </c>
      <c r="F13" s="119" t="str">
        <f>'[9]PANEL DE CONTROL DISTRITAL'!F12</f>
        <v>Semanal (remesa)</v>
      </c>
      <c r="G13" s="120">
        <f>'[9]PANEL DE CONTROL DISTRITAL'!G12</f>
        <v>0.9</v>
      </c>
      <c r="H13" s="25" t="str">
        <f>'[9]PANEL DE CONTROL DISTRITAL'!H12</f>
        <v>Número de trámites exitosos</v>
      </c>
      <c r="I13" s="23">
        <v>124</v>
      </c>
      <c r="J13" s="23">
        <v>552</v>
      </c>
      <c r="K13" s="23">
        <v>0</v>
      </c>
      <c r="L13" s="23">
        <v>0</v>
      </c>
      <c r="M13" s="23">
        <v>862</v>
      </c>
      <c r="N13" s="23">
        <v>1116</v>
      </c>
      <c r="O13" s="23">
        <v>1026</v>
      </c>
      <c r="P13" s="23">
        <v>915</v>
      </c>
      <c r="Q13" s="23">
        <v>827</v>
      </c>
      <c r="R13" s="23">
        <v>708</v>
      </c>
      <c r="S13" s="23">
        <v>713</v>
      </c>
      <c r="T13" s="23">
        <v>729</v>
      </c>
      <c r="U13" s="23">
        <v>709</v>
      </c>
      <c r="V13" s="23">
        <v>651</v>
      </c>
      <c r="W13" s="23">
        <v>667</v>
      </c>
      <c r="X13" s="23">
        <v>534</v>
      </c>
      <c r="Y13" s="23">
        <v>622</v>
      </c>
      <c r="Z13" s="23">
        <v>430</v>
      </c>
      <c r="AA13" s="23">
        <v>701</v>
      </c>
      <c r="AB13" s="23">
        <v>591</v>
      </c>
      <c r="AC13" s="23">
        <v>600</v>
      </c>
      <c r="AD13" s="23">
        <v>429</v>
      </c>
      <c r="AE13" s="23">
        <v>580</v>
      </c>
      <c r="AF13" s="23">
        <v>603</v>
      </c>
      <c r="AG13" s="23">
        <v>673</v>
      </c>
      <c r="AH13" s="23">
        <v>629</v>
      </c>
      <c r="AI13" s="23">
        <v>596</v>
      </c>
      <c r="AJ13" s="23">
        <v>551</v>
      </c>
      <c r="AK13" s="23">
        <v>584</v>
      </c>
      <c r="AL13" s="23">
        <v>580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0.99407962631035796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'[9]PANEL DE CONTROL DISTRITAL'!H13</f>
        <v>Número de trámites aplicados</v>
      </c>
      <c r="I14" s="45">
        <v>125</v>
      </c>
      <c r="J14" s="45">
        <v>558</v>
      </c>
      <c r="K14" s="45">
        <v>0</v>
      </c>
      <c r="L14" s="45">
        <v>0</v>
      </c>
      <c r="M14" s="45">
        <v>866</v>
      </c>
      <c r="N14" s="45">
        <v>1125</v>
      </c>
      <c r="O14" s="45">
        <v>1030</v>
      </c>
      <c r="P14" s="45">
        <v>920</v>
      </c>
      <c r="Q14" s="45">
        <v>835</v>
      </c>
      <c r="R14" s="45">
        <v>711</v>
      </c>
      <c r="S14" s="45">
        <v>715</v>
      </c>
      <c r="T14" s="45">
        <v>732</v>
      </c>
      <c r="U14" s="45">
        <v>717</v>
      </c>
      <c r="V14" s="45">
        <v>659</v>
      </c>
      <c r="W14" s="45">
        <v>667</v>
      </c>
      <c r="X14" s="45">
        <v>538</v>
      </c>
      <c r="Y14" s="45">
        <v>622</v>
      </c>
      <c r="Z14" s="45">
        <v>431</v>
      </c>
      <c r="AA14" s="45">
        <v>706</v>
      </c>
      <c r="AB14" s="45">
        <v>598</v>
      </c>
      <c r="AC14" s="45">
        <v>602</v>
      </c>
      <c r="AD14" s="45">
        <v>434</v>
      </c>
      <c r="AE14" s="45">
        <v>583</v>
      </c>
      <c r="AF14" s="45">
        <v>609</v>
      </c>
      <c r="AG14" s="45">
        <v>679</v>
      </c>
      <c r="AH14" s="45">
        <v>630</v>
      </c>
      <c r="AI14" s="45">
        <v>598</v>
      </c>
      <c r="AJ14" s="45">
        <v>557</v>
      </c>
      <c r="AK14" s="45">
        <v>584</v>
      </c>
      <c r="AL14" s="45">
        <v>580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'[9]PANEL DE CONTROL DISTRITAL'!A15</f>
        <v>3</v>
      </c>
      <c r="B16" s="116" t="str">
        <f>'[9]PANEL DE CONTROL DISTRITAL'!B15</f>
        <v>TRANSFERENCIA</v>
      </c>
      <c r="C16" s="118" t="str">
        <f>'[9]PANEL DE CONTROL DISTRITAL'!C15</f>
        <v>Responsable de Módulo</v>
      </c>
      <c r="D16" s="117" t="str">
        <f>'[9]PANEL DE CONTROL DISTRITAL'!D15</f>
        <v xml:space="preserve">Transacciones exitosas = </v>
      </c>
      <c r="E16" s="118" t="str">
        <f>'[9]PANEL DE CONTROL DISTRITAL'!E15</f>
        <v>(Número de Archivos de Transacción aceptados /Total de Archivos de Transacción procesados) x100</v>
      </c>
      <c r="F16" s="119" t="str">
        <f>'[9]PANEL DE CONTROL DISTRITAL'!F15</f>
        <v>Semanal (remesa)</v>
      </c>
      <c r="G16" s="120">
        <f>'[9]PANEL DE CONTROL DISTRITAL'!G15</f>
        <v>0.9</v>
      </c>
      <c r="H16" s="25" t="str">
        <f>'[9]PANEL DE CONTROL DISTRITAL'!H15</f>
        <v>Número de Archivos de Transacción aceptados</v>
      </c>
      <c r="I16" s="23">
        <v>125</v>
      </c>
      <c r="J16" s="23">
        <v>558</v>
      </c>
      <c r="K16" s="23">
        <v>0</v>
      </c>
      <c r="L16" s="23">
        <v>0</v>
      </c>
      <c r="M16" s="23">
        <v>866</v>
      </c>
      <c r="N16" s="23">
        <v>1125</v>
      </c>
      <c r="O16" s="23">
        <v>1030</v>
      </c>
      <c r="P16" s="23">
        <v>920</v>
      </c>
      <c r="Q16" s="23">
        <v>835</v>
      </c>
      <c r="R16" s="23">
        <v>711</v>
      </c>
      <c r="S16" s="23">
        <v>715</v>
      </c>
      <c r="T16" s="23">
        <v>732</v>
      </c>
      <c r="U16" s="23">
        <v>717</v>
      </c>
      <c r="V16" s="23">
        <v>659</v>
      </c>
      <c r="W16" s="23">
        <v>672</v>
      </c>
      <c r="X16" s="23">
        <v>538</v>
      </c>
      <c r="Y16" s="23">
        <v>622</v>
      </c>
      <c r="Z16" s="23">
        <v>431</v>
      </c>
      <c r="AA16" s="23">
        <v>706</v>
      </c>
      <c r="AB16" s="23">
        <v>598</v>
      </c>
      <c r="AC16" s="23">
        <v>602</v>
      </c>
      <c r="AD16" s="23">
        <v>434</v>
      </c>
      <c r="AE16" s="23">
        <v>583</v>
      </c>
      <c r="AF16" s="23">
        <v>609</v>
      </c>
      <c r="AG16" s="23">
        <v>679</v>
      </c>
      <c r="AH16" s="23">
        <v>630</v>
      </c>
      <c r="AI16" s="23">
        <v>598</v>
      </c>
      <c r="AJ16" s="23">
        <v>557</v>
      </c>
      <c r="AK16" s="23">
        <v>584</v>
      </c>
      <c r="AL16" s="23">
        <v>580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'[9]PANEL DE CONTROL DISTRITAL'!H16</f>
        <v>Total de Archivos de Transacción procesados</v>
      </c>
      <c r="I17" s="45">
        <v>125</v>
      </c>
      <c r="J17" s="45">
        <v>558</v>
      </c>
      <c r="K17" s="45">
        <v>0</v>
      </c>
      <c r="L17" s="45">
        <v>0</v>
      </c>
      <c r="M17" s="45">
        <v>866</v>
      </c>
      <c r="N17" s="45">
        <v>1125</v>
      </c>
      <c r="O17" s="45">
        <v>1030</v>
      </c>
      <c r="P17" s="45">
        <v>920</v>
      </c>
      <c r="Q17" s="45">
        <v>835</v>
      </c>
      <c r="R17" s="45">
        <v>711</v>
      </c>
      <c r="S17" s="45">
        <v>715</v>
      </c>
      <c r="T17" s="45">
        <v>732</v>
      </c>
      <c r="U17" s="45">
        <v>717</v>
      </c>
      <c r="V17" s="45">
        <v>659</v>
      </c>
      <c r="W17" s="45">
        <v>672</v>
      </c>
      <c r="X17" s="45">
        <v>538</v>
      </c>
      <c r="Y17" s="45">
        <v>622</v>
      </c>
      <c r="Z17" s="45">
        <v>431</v>
      </c>
      <c r="AA17" s="45">
        <v>706</v>
      </c>
      <c r="AB17" s="45">
        <v>598</v>
      </c>
      <c r="AC17" s="45">
        <v>602</v>
      </c>
      <c r="AD17" s="45">
        <v>434</v>
      </c>
      <c r="AE17" s="45">
        <v>583</v>
      </c>
      <c r="AF17" s="45">
        <v>609</v>
      </c>
      <c r="AG17" s="45">
        <v>679</v>
      </c>
      <c r="AH17" s="45">
        <v>630</v>
      </c>
      <c r="AI17" s="45">
        <v>598</v>
      </c>
      <c r="AJ17" s="45">
        <v>557</v>
      </c>
      <c r="AK17" s="45">
        <v>584</v>
      </c>
      <c r="AL17" s="45">
        <v>580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'[9]PANEL DE CONTROL DISTRITAL'!A18</f>
        <v>4</v>
      </c>
      <c r="B19" s="116" t="str">
        <f>'[9]PANEL DE CONTROL DISTRITAL'!B18</f>
        <v>CONCILIACIÓN</v>
      </c>
      <c r="C19" s="118" t="str">
        <f>'[9]PANEL DE CONTROL DISTRITAL'!C18</f>
        <v>Responsable de Módulo</v>
      </c>
      <c r="D19" s="117" t="str">
        <f>'[9]PANEL DE CONTROL DISTRITAL'!D18</f>
        <v xml:space="preserve">Credenciales disponibles para entrega = </v>
      </c>
      <c r="E19" s="118" t="str">
        <f>'[9]PANEL DE CONTROL DISTRITAL'!E18</f>
        <v>((Credenciales recibidas - Credenciales inconsistentes) / Credenciales recibidas) x 100</v>
      </c>
      <c r="F19" s="119" t="str">
        <f>'[9]PANEL DE CONTROL DISTRITAL'!F18</f>
        <v>Semanal (remesa)</v>
      </c>
      <c r="G19" s="120">
        <f>'[9]PANEL DE CONTROL DISTRITAL'!G18</f>
        <v>0.9</v>
      </c>
      <c r="H19" s="25" t="str">
        <f>'[9]PANEL DE CONTROL DISTRITAL'!H18</f>
        <v xml:space="preserve">Credenciales Recibidas - Credenciales inconsistentes </v>
      </c>
      <c r="I19" s="23">
        <v>88</v>
      </c>
      <c r="J19" s="23">
        <v>556</v>
      </c>
      <c r="K19" s="23">
        <v>0</v>
      </c>
      <c r="L19" s="23">
        <v>0</v>
      </c>
      <c r="M19" s="23">
        <v>245</v>
      </c>
      <c r="N19" s="23">
        <v>1150</v>
      </c>
      <c r="O19" s="23">
        <v>700</v>
      </c>
      <c r="P19" s="23">
        <v>1662</v>
      </c>
      <c r="Q19" s="23">
        <v>675</v>
      </c>
      <c r="R19" s="23">
        <v>650</v>
      </c>
      <c r="S19" s="23">
        <v>1024</v>
      </c>
      <c r="T19" s="23">
        <v>761</v>
      </c>
      <c r="U19" s="23">
        <v>724</v>
      </c>
      <c r="V19" s="23">
        <v>108</v>
      </c>
      <c r="W19" s="23">
        <v>375</v>
      </c>
      <c r="X19" s="23">
        <v>1205</v>
      </c>
      <c r="Y19" s="23">
        <v>809</v>
      </c>
      <c r="Z19" s="23">
        <v>219</v>
      </c>
      <c r="AA19" s="23">
        <v>717</v>
      </c>
      <c r="AB19" s="23">
        <v>784</v>
      </c>
      <c r="AC19" s="23">
        <v>477</v>
      </c>
      <c r="AD19" s="23">
        <v>513</v>
      </c>
      <c r="AE19" s="23">
        <v>658</v>
      </c>
      <c r="AF19" s="23">
        <v>583</v>
      </c>
      <c r="AG19" s="23">
        <v>638</v>
      </c>
      <c r="AH19" s="23">
        <v>658</v>
      </c>
      <c r="AI19" s="23">
        <v>464</v>
      </c>
      <c r="AJ19" s="23">
        <v>706</v>
      </c>
      <c r="AK19" s="23">
        <v>590</v>
      </c>
      <c r="AL19" s="23">
        <v>95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'[9]PANEL DE CONTROL DISTRITAL'!H19</f>
        <v xml:space="preserve">Credenciales recibidas </v>
      </c>
      <c r="I20" s="45">
        <v>88</v>
      </c>
      <c r="J20" s="45">
        <v>556</v>
      </c>
      <c r="K20" s="45">
        <v>0</v>
      </c>
      <c r="L20" s="45">
        <v>0</v>
      </c>
      <c r="M20" s="45">
        <v>245</v>
      </c>
      <c r="N20" s="45">
        <v>1150</v>
      </c>
      <c r="O20" s="45">
        <v>700</v>
      </c>
      <c r="P20" s="45">
        <v>1662</v>
      </c>
      <c r="Q20" s="45">
        <v>675</v>
      </c>
      <c r="R20" s="45">
        <v>650</v>
      </c>
      <c r="S20" s="45">
        <v>1024</v>
      </c>
      <c r="T20" s="45">
        <v>761</v>
      </c>
      <c r="U20" s="45">
        <v>724</v>
      </c>
      <c r="V20" s="45">
        <v>108</v>
      </c>
      <c r="W20" s="45">
        <v>375</v>
      </c>
      <c r="X20" s="45">
        <v>1205</v>
      </c>
      <c r="Y20" s="45">
        <v>809</v>
      </c>
      <c r="Z20" s="45">
        <v>219</v>
      </c>
      <c r="AA20" s="45">
        <v>717</v>
      </c>
      <c r="AB20" s="45">
        <v>784</v>
      </c>
      <c r="AC20" s="45">
        <v>477</v>
      </c>
      <c r="AD20" s="45">
        <v>513</v>
      </c>
      <c r="AE20" s="45">
        <v>658</v>
      </c>
      <c r="AF20" s="45">
        <v>583</v>
      </c>
      <c r="AG20" s="45">
        <v>638</v>
      </c>
      <c r="AH20" s="45">
        <v>658</v>
      </c>
      <c r="AI20" s="45">
        <v>464</v>
      </c>
      <c r="AJ20" s="45">
        <v>706</v>
      </c>
      <c r="AK20" s="45">
        <v>590</v>
      </c>
      <c r="AL20" s="45">
        <v>95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'[9]PANEL DE CONTROL DISTRITAL'!A21</f>
        <v>5</v>
      </c>
      <c r="B22" s="116" t="str">
        <f>'[9]PANEL DE CONTROL DISTRITAL'!B21</f>
        <v>CONCILIACIÓN</v>
      </c>
      <c r="C22" s="118" t="str">
        <f>'[9]PANEL DE CONTROL DISTRITAL'!C21</f>
        <v>Responsable de Módulo</v>
      </c>
      <c r="D22" s="117" t="str">
        <f>'[9]PANEL DE CONTROL DISTRITAL'!D21</f>
        <v xml:space="preserve">Credenciales disponibles para entrega = </v>
      </c>
      <c r="E22" s="118" t="str">
        <f>'[9]PANEL DE CONTROL DISTRITAL'!E21</f>
        <v>(Credenciales en resguardo / Credenciales totales en SIIRFE disponibles para entrega) x 100</v>
      </c>
      <c r="F22" s="119" t="str">
        <f>'[9]PANEL DE CONTROL DISTRITAL'!F21</f>
        <v>Semanal (remesa)</v>
      </c>
      <c r="G22" s="120">
        <f>'[9]PANEL DE CONTROL DISTRITAL'!G21</f>
        <v>1</v>
      </c>
      <c r="H22" s="25" t="str">
        <f>'[9]PANEL DE CONTROL DISTRITAL'!H21</f>
        <v>Credenciales en resguardo</v>
      </c>
      <c r="I22" s="23">
        <v>1081</v>
      </c>
      <c r="J22" s="23">
        <v>997</v>
      </c>
      <c r="K22" s="23">
        <v>0</v>
      </c>
      <c r="L22" s="23">
        <v>0</v>
      </c>
      <c r="M22" s="23">
        <v>778</v>
      </c>
      <c r="N22" s="23">
        <v>1333</v>
      </c>
      <c r="O22" s="23">
        <v>921</v>
      </c>
      <c r="P22" s="23">
        <v>1584</v>
      </c>
      <c r="Q22" s="23">
        <v>1321</v>
      </c>
      <c r="R22" s="23">
        <v>1119</v>
      </c>
      <c r="S22" s="23">
        <v>1341</v>
      </c>
      <c r="T22" s="23">
        <v>1357</v>
      </c>
      <c r="U22" s="23">
        <v>1258</v>
      </c>
      <c r="V22" s="23">
        <v>698</v>
      </c>
      <c r="W22" s="23">
        <v>791</v>
      </c>
      <c r="X22" s="23">
        <v>1186</v>
      </c>
      <c r="Y22" s="23">
        <v>1273</v>
      </c>
      <c r="Z22" s="23">
        <v>979</v>
      </c>
      <c r="AA22" s="23">
        <v>1208</v>
      </c>
      <c r="AB22" s="23">
        <v>1600</v>
      </c>
      <c r="AC22" s="23">
        <v>1143</v>
      </c>
      <c r="AD22" s="23">
        <v>1157</v>
      </c>
      <c r="AE22" s="23">
        <v>1148</v>
      </c>
      <c r="AF22" s="23">
        <v>1145</v>
      </c>
      <c r="AG22" s="23">
        <v>1191</v>
      </c>
      <c r="AH22" s="23">
        <v>1175</v>
      </c>
      <c r="AI22" s="23">
        <v>989</v>
      </c>
      <c r="AJ22" s="23">
        <v>1078</v>
      </c>
      <c r="AK22" s="23">
        <v>1120</v>
      </c>
      <c r="AL22" s="23">
        <v>653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'[9]PANEL DE CONTROL DISTRITAL'!H22</f>
        <v>Credenciales totales en SIIRFE disponibles para entrega</v>
      </c>
      <c r="I23" s="45">
        <v>1081</v>
      </c>
      <c r="J23" s="45">
        <v>997</v>
      </c>
      <c r="K23" s="45">
        <v>0</v>
      </c>
      <c r="L23" s="45">
        <v>0</v>
      </c>
      <c r="M23" s="45">
        <v>778</v>
      </c>
      <c r="N23" s="45">
        <v>1333</v>
      </c>
      <c r="O23" s="45">
        <v>921</v>
      </c>
      <c r="P23" s="45">
        <v>1584</v>
      </c>
      <c r="Q23" s="45">
        <v>1321</v>
      </c>
      <c r="R23" s="45">
        <v>1119</v>
      </c>
      <c r="S23" s="45">
        <v>1341</v>
      </c>
      <c r="T23" s="45">
        <v>1357</v>
      </c>
      <c r="U23" s="45">
        <v>1258</v>
      </c>
      <c r="V23" s="45">
        <v>698</v>
      </c>
      <c r="W23" s="45">
        <v>791</v>
      </c>
      <c r="X23" s="45">
        <v>1186</v>
      </c>
      <c r="Y23" s="45">
        <v>1273</v>
      </c>
      <c r="Z23" s="45">
        <v>979</v>
      </c>
      <c r="AA23" s="45">
        <v>1208</v>
      </c>
      <c r="AB23" s="45">
        <v>1600</v>
      </c>
      <c r="AC23" s="45">
        <v>1143</v>
      </c>
      <c r="AD23" s="45">
        <v>1157</v>
      </c>
      <c r="AE23" s="45">
        <v>1148</v>
      </c>
      <c r="AF23" s="45">
        <v>1145</v>
      </c>
      <c r="AG23" s="45">
        <v>1191</v>
      </c>
      <c r="AH23" s="45">
        <v>1175</v>
      </c>
      <c r="AI23" s="45">
        <v>989</v>
      </c>
      <c r="AJ23" s="45">
        <v>1078</v>
      </c>
      <c r="AK23" s="45">
        <v>1120</v>
      </c>
      <c r="AL23" s="45">
        <v>653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'[9]PANEL DE CONTROL DISTRITAL'!A24</f>
        <v>6</v>
      </c>
      <c r="B25" s="116" t="str">
        <f>'[9]PANEL DE CONTROL DISTRITAL'!B24</f>
        <v>ENTREGA</v>
      </c>
      <c r="C25" s="118" t="str">
        <f>'[9]PANEL DE CONTROL DISTRITAL'!C24</f>
        <v>Operador de Equipo Tecnológico</v>
      </c>
      <c r="D25" s="117" t="str">
        <f>'[9]PANEL DE CONTROL DISTRITAL'!D24</f>
        <v xml:space="preserve">Efectividad de entrega de CPV en MAC = </v>
      </c>
      <c r="E25" s="118" t="str">
        <f>'[9]PANEL DE CONTROL DISTRITAL'!E24</f>
        <v>(Total de credenciales entregadas / Total de credenciales solicitadas) x 100</v>
      </c>
      <c r="F25" s="119" t="str">
        <f>'[9]PANEL DE CONTROL DISTRITAL'!F24</f>
        <v>Semanal (remesa)</v>
      </c>
      <c r="G25" s="120">
        <f>'[9]PANEL DE CONTROL DISTRITAL'!G24</f>
        <v>0.9</v>
      </c>
      <c r="H25" s="25" t="str">
        <f>'[9]PANEL DE CONTROL DISTRITAL'!H24</f>
        <v xml:space="preserve">Total de credenciales entregadas </v>
      </c>
      <c r="I25" s="23">
        <v>160</v>
      </c>
      <c r="J25" s="23">
        <v>640</v>
      </c>
      <c r="K25" s="23">
        <v>0</v>
      </c>
      <c r="L25" s="23">
        <v>0</v>
      </c>
      <c r="M25" s="23">
        <v>464</v>
      </c>
      <c r="N25" s="23">
        <v>595</v>
      </c>
      <c r="O25" s="23">
        <v>1112</v>
      </c>
      <c r="P25" s="23">
        <v>999</v>
      </c>
      <c r="Q25" s="23">
        <v>938</v>
      </c>
      <c r="R25" s="23">
        <v>852</v>
      </c>
      <c r="S25" s="23">
        <v>788</v>
      </c>
      <c r="T25" s="23">
        <v>745</v>
      </c>
      <c r="U25" s="23">
        <v>775</v>
      </c>
      <c r="V25" s="23">
        <v>668</v>
      </c>
      <c r="W25" s="23">
        <v>278</v>
      </c>
      <c r="X25" s="23">
        <v>810</v>
      </c>
      <c r="Y25" s="23">
        <v>722</v>
      </c>
      <c r="Z25" s="23">
        <v>502</v>
      </c>
      <c r="AA25" s="23">
        <v>488</v>
      </c>
      <c r="AB25" s="23">
        <v>392</v>
      </c>
      <c r="AC25" s="23">
        <v>934</v>
      </c>
      <c r="AD25" s="23">
        <v>499</v>
      </c>
      <c r="AE25" s="23">
        <v>658</v>
      </c>
      <c r="AF25" s="23">
        <v>586</v>
      </c>
      <c r="AG25" s="23">
        <v>592</v>
      </c>
      <c r="AH25" s="23">
        <v>674</v>
      </c>
      <c r="AI25" s="23">
        <v>646</v>
      </c>
      <c r="AJ25" s="23">
        <v>617</v>
      </c>
      <c r="AK25" s="23">
        <v>548</v>
      </c>
      <c r="AL25" s="23">
        <v>562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'[9]PANEL DE CONTROL DISTRITAL'!H25</f>
        <v xml:space="preserve"> Total de credenciales solicitadas</v>
      </c>
      <c r="I26" s="45">
        <v>160</v>
      </c>
      <c r="J26" s="45">
        <v>640</v>
      </c>
      <c r="K26" s="45">
        <v>0</v>
      </c>
      <c r="L26" s="45">
        <v>0</v>
      </c>
      <c r="M26" s="45">
        <v>464</v>
      </c>
      <c r="N26" s="45">
        <v>595</v>
      </c>
      <c r="O26" s="45">
        <v>1112</v>
      </c>
      <c r="P26" s="45">
        <v>999</v>
      </c>
      <c r="Q26" s="45">
        <v>938</v>
      </c>
      <c r="R26" s="45">
        <v>852</v>
      </c>
      <c r="S26" s="45">
        <v>788</v>
      </c>
      <c r="T26" s="45">
        <v>745</v>
      </c>
      <c r="U26" s="45">
        <v>775</v>
      </c>
      <c r="V26" s="45">
        <v>668</v>
      </c>
      <c r="W26" s="45">
        <v>278</v>
      </c>
      <c r="X26" s="45">
        <v>810</v>
      </c>
      <c r="Y26" s="45">
        <v>722</v>
      </c>
      <c r="Z26" s="45">
        <v>502</v>
      </c>
      <c r="AA26" s="45">
        <v>488</v>
      </c>
      <c r="AB26" s="45">
        <v>392</v>
      </c>
      <c r="AC26" s="45">
        <v>934</v>
      </c>
      <c r="AD26" s="45">
        <v>499</v>
      </c>
      <c r="AE26" s="45">
        <v>658</v>
      </c>
      <c r="AF26" s="45">
        <v>586</v>
      </c>
      <c r="AG26" s="45">
        <v>592</v>
      </c>
      <c r="AH26" s="45">
        <v>674</v>
      </c>
      <c r="AI26" s="45">
        <v>646</v>
      </c>
      <c r="AJ26" s="45">
        <v>617</v>
      </c>
      <c r="AK26" s="45">
        <v>548</v>
      </c>
      <c r="AL26" s="45">
        <v>562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5.1" customHeight="1" thickTop="1" x14ac:dyDescent="0.2"/>
    <row r="39" spans="2:13" ht="8.1" customHeight="1" x14ac:dyDescent="0.2"/>
    <row r="40" spans="2:13" ht="35.1" customHeight="1" x14ac:dyDescent="0.2"/>
    <row r="41" spans="2:13" ht="35.1" customHeight="1" x14ac:dyDescent="0.2"/>
    <row r="42" spans="2:13" ht="8.1" customHeight="1" x14ac:dyDescent="0.2"/>
    <row r="43" spans="2:13" ht="35.1" customHeight="1" x14ac:dyDescent="0.2"/>
    <row r="44" spans="2:13" ht="43.5" customHeight="1" x14ac:dyDescent="0.2"/>
    <row r="45" spans="2:13" ht="8.1" customHeight="1" x14ac:dyDescent="0.2"/>
    <row r="46" spans="2:13" ht="35.1" customHeight="1" x14ac:dyDescent="0.2"/>
    <row r="47" spans="2:13" ht="35.1" customHeight="1" x14ac:dyDescent="0.2"/>
    <row r="48" spans="2:13" ht="39" customHeight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407" priority="15" operator="greaterThan">
      <formula>95%</formula>
    </cfRule>
    <cfRule type="cellIs" dxfId="406" priority="16" operator="greaterThanOrEqual">
      <formula>90%</formula>
    </cfRule>
    <cfRule type="cellIs" dxfId="405" priority="17" operator="lessThan">
      <formula>89.99%</formula>
    </cfRule>
  </conditionalFormatting>
  <conditionalFormatting sqref="AV13">
    <cfRule type="cellIs" dxfId="404" priority="12" operator="greaterThan">
      <formula>95%</formula>
    </cfRule>
    <cfRule type="cellIs" dxfId="403" priority="13" operator="greaterThanOrEqual">
      <formula>90%</formula>
    </cfRule>
    <cfRule type="cellIs" dxfId="402" priority="14" operator="lessThan">
      <formula>89.99%</formula>
    </cfRule>
  </conditionalFormatting>
  <conditionalFormatting sqref="AV16">
    <cfRule type="cellIs" dxfId="401" priority="9" operator="greaterThan">
      <formula>95%</formula>
    </cfRule>
    <cfRule type="cellIs" dxfId="400" priority="10" operator="greaterThanOrEqual">
      <formula>90%</formula>
    </cfRule>
    <cfRule type="cellIs" dxfId="399" priority="11" operator="lessThan">
      <formula>89.99%</formula>
    </cfRule>
  </conditionalFormatting>
  <conditionalFormatting sqref="AV19">
    <cfRule type="cellIs" dxfId="398" priority="6" operator="greaterThan">
      <formula>95%</formula>
    </cfRule>
    <cfRule type="cellIs" dxfId="397" priority="7" operator="greaterThanOrEqual">
      <formula>90%</formula>
    </cfRule>
    <cfRule type="cellIs" dxfId="396" priority="8" operator="lessThan">
      <formula>89.99%</formula>
    </cfRule>
  </conditionalFormatting>
  <conditionalFormatting sqref="AV22">
    <cfRule type="cellIs" dxfId="395" priority="1" operator="greaterThanOrEqual">
      <formula>100%</formula>
    </cfRule>
    <cfRule type="cellIs" dxfId="394" priority="2" operator="lessThan">
      <formula>99.99%</formula>
    </cfRule>
  </conditionalFormatting>
  <conditionalFormatting sqref="AV25">
    <cfRule type="cellIs" dxfId="393" priority="3" operator="greaterThan">
      <formula>95%</formula>
    </cfRule>
    <cfRule type="cellIs" dxfId="392" priority="4" operator="greaterThanOrEqual">
      <formula>90%</formula>
    </cfRule>
    <cfRule type="cellIs" dxfId="391" priority="5" operator="lessThan">
      <formula>89.99%</formula>
    </cfRule>
  </conditionalFormatting>
  <dataValidations count="1">
    <dataValidation showDropDown="1" showInputMessage="1" showErrorMessage="1" sqref="C21 G19:G23 G10:G11 G16:G17 G13:G14 G25:G26" xr:uid="{AD47FEF7-40C4-47B1-A527-9C16A3FCE314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H38"/>
  <sheetViews>
    <sheetView showGridLines="0" zoomScale="57" zoomScaleNormal="57" workbookViewId="0">
      <selection activeCell="I11" sqref="I11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</v>
      </c>
      <c r="F2" s="122" t="s">
        <v>25</v>
      </c>
      <c r="G2" s="122"/>
      <c r="H2" s="20">
        <v>110151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">
        <v>76</v>
      </c>
      <c r="J9" s="32" t="s">
        <v>77</v>
      </c>
      <c r="K9" s="32" t="s">
        <v>78</v>
      </c>
      <c r="L9" s="32" t="s">
        <v>79</v>
      </c>
      <c r="M9" s="32" t="s">
        <v>80</v>
      </c>
      <c r="N9" s="32" t="s">
        <v>81</v>
      </c>
      <c r="O9" s="32" t="s">
        <v>82</v>
      </c>
      <c r="P9" s="32" t="s">
        <v>83</v>
      </c>
      <c r="Q9" s="32" t="s">
        <v>84</v>
      </c>
      <c r="R9" s="32" t="s">
        <v>85</v>
      </c>
      <c r="S9" s="32" t="s">
        <v>86</v>
      </c>
      <c r="T9" s="32" t="s">
        <v>87</v>
      </c>
      <c r="U9" s="32" t="s">
        <v>88</v>
      </c>
      <c r="V9" s="32" t="s">
        <v>89</v>
      </c>
      <c r="W9" s="32" t="s">
        <v>90</v>
      </c>
      <c r="X9" s="32" t="s">
        <v>91</v>
      </c>
      <c r="Y9" s="32" t="s">
        <v>92</v>
      </c>
      <c r="Z9" s="32" t="s">
        <v>93</v>
      </c>
      <c r="AA9" s="32" t="s">
        <v>94</v>
      </c>
      <c r="AB9" s="32" t="s">
        <v>95</v>
      </c>
      <c r="AC9" s="32" t="s">
        <v>96</v>
      </c>
      <c r="AD9" s="32" t="s">
        <v>97</v>
      </c>
      <c r="AE9" s="32" t="s">
        <v>98</v>
      </c>
      <c r="AF9" s="32" t="s">
        <v>99</v>
      </c>
      <c r="AG9" s="32" t="s">
        <v>100</v>
      </c>
      <c r="AH9" s="32" t="s">
        <v>101</v>
      </c>
      <c r="AI9" s="32" t="s">
        <v>102</v>
      </c>
      <c r="AJ9" s="32" t="s">
        <v>103</v>
      </c>
      <c r="AK9" s="32" t="s">
        <v>104</v>
      </c>
      <c r="AL9" s="32" t="s">
        <v>105</v>
      </c>
      <c r="AM9" s="32" t="s">
        <v>106</v>
      </c>
      <c r="AN9" s="32" t="s">
        <v>107</v>
      </c>
      <c r="AO9" s="32" t="s">
        <v>108</v>
      </c>
      <c r="AP9" s="32" t="s">
        <v>109</v>
      </c>
      <c r="AQ9" s="32" t="s">
        <v>110</v>
      </c>
      <c r="AR9" s="32" t="s">
        <v>111</v>
      </c>
      <c r="AS9" s="32" t="s">
        <v>112</v>
      </c>
      <c r="AT9" s="32" t="s">
        <v>113</v>
      </c>
      <c r="AU9" s="32" t="s">
        <v>114</v>
      </c>
      <c r="AV9" s="126"/>
    </row>
    <row r="10" spans="1:60" s="2" customFormat="1" ht="50.1" customHeight="1" thickTop="1" thickBot="1" x14ac:dyDescent="0.25">
      <c r="A10" s="115">
        <f>'[1]PANEL DE CONTROL DISTRITAL'!A9</f>
        <v>1</v>
      </c>
      <c r="B10" s="116" t="str">
        <f>'[1]PANEL DE CONTROL DISTRITAL'!B9</f>
        <v>ENTREVISTA</v>
      </c>
      <c r="C10" s="118" t="str">
        <f>'[1]PANEL DE CONTROL DISTRITAL'!C9</f>
        <v xml:space="preserve"> Auxiliar de Atención Ciudadana</v>
      </c>
      <c r="D10" s="117" t="str">
        <f>'[1]PANEL DE CONTROL DISTRITAL'!D9</f>
        <v>Efectividad de la entrevista =</v>
      </c>
      <c r="E10" s="118" t="str">
        <f>'[1]PANEL DE CONTROL DISTRITAL'!E9</f>
        <v>(Número de trámites aplicados / (Número de fichas requisitadas - Notificaciones de improcedencia de trámite)) x 100</v>
      </c>
      <c r="F10" s="119" t="str">
        <f>'[1]PANEL DE CONTROL DISTRITAL'!F9</f>
        <v>Semanal (remesa)</v>
      </c>
      <c r="G10" s="120">
        <f>'[1]PANEL DE CONTROL DISTRITAL'!G9</f>
        <v>0.9</v>
      </c>
      <c r="H10" s="25" t="str">
        <f>'[1]PANEL DE CONTROL DISTRITAL'!H9</f>
        <v>Número de trámites aplicados</v>
      </c>
      <c r="I10" s="23">
        <v>65</v>
      </c>
      <c r="J10" s="23">
        <v>326</v>
      </c>
      <c r="K10" s="23">
        <v>0</v>
      </c>
      <c r="L10" s="23">
        <v>0</v>
      </c>
      <c r="M10" s="23">
        <v>321</v>
      </c>
      <c r="N10" s="23">
        <v>456</v>
      </c>
      <c r="O10" s="23">
        <v>444</v>
      </c>
      <c r="P10" s="23">
        <v>431</v>
      </c>
      <c r="Q10" s="23">
        <v>399</v>
      </c>
      <c r="R10" s="23">
        <v>337</v>
      </c>
      <c r="S10" s="23">
        <v>412</v>
      </c>
      <c r="T10" s="23">
        <v>368</v>
      </c>
      <c r="U10" s="23">
        <v>416</v>
      </c>
      <c r="V10" s="23">
        <v>361</v>
      </c>
      <c r="W10" s="23">
        <v>374</v>
      </c>
      <c r="X10" s="23">
        <v>281</v>
      </c>
      <c r="Y10" s="23">
        <v>301</v>
      </c>
      <c r="Z10" s="23">
        <v>230</v>
      </c>
      <c r="AA10" s="23">
        <v>299</v>
      </c>
      <c r="AB10" s="23">
        <v>288</v>
      </c>
      <c r="AC10" s="23">
        <v>314</v>
      </c>
      <c r="AD10" s="23">
        <v>159</v>
      </c>
      <c r="AE10" s="23">
        <v>274</v>
      </c>
      <c r="AF10" s="23">
        <v>302</v>
      </c>
      <c r="AG10" s="23">
        <v>257</v>
      </c>
      <c r="AH10" s="23">
        <v>271</v>
      </c>
      <c r="AI10" s="23">
        <v>309</v>
      </c>
      <c r="AJ10" s="23">
        <v>274</v>
      </c>
      <c r="AK10" s="23">
        <v>309</v>
      </c>
      <c r="AL10" s="23">
        <v>283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0.98291735995562945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'[1]PANEL DE CONTROL DISTRITAL'!H10</f>
        <v>Número de fichas requisitadas - Notificaciones de improcedencia de trámite</v>
      </c>
      <c r="I11" s="45">
        <v>67</v>
      </c>
      <c r="J11" s="45">
        <v>327</v>
      </c>
      <c r="K11" s="45">
        <v>0</v>
      </c>
      <c r="L11" s="45">
        <v>0</v>
      </c>
      <c r="M11" s="45">
        <v>317</v>
      </c>
      <c r="N11" s="45">
        <v>447</v>
      </c>
      <c r="O11" s="45">
        <v>447</v>
      </c>
      <c r="P11" s="45">
        <v>433</v>
      </c>
      <c r="Q11" s="45">
        <v>412</v>
      </c>
      <c r="R11" s="45">
        <v>345</v>
      </c>
      <c r="S11" s="45">
        <v>422</v>
      </c>
      <c r="T11" s="45">
        <v>367</v>
      </c>
      <c r="U11" s="45">
        <v>421</v>
      </c>
      <c r="V11" s="45">
        <v>364</v>
      </c>
      <c r="W11" s="45">
        <v>377</v>
      </c>
      <c r="X11" s="45">
        <v>282</v>
      </c>
      <c r="Y11" s="45">
        <v>304</v>
      </c>
      <c r="Z11" s="45">
        <v>238</v>
      </c>
      <c r="AA11" s="45">
        <v>303</v>
      </c>
      <c r="AB11" s="45">
        <v>292</v>
      </c>
      <c r="AC11" s="45">
        <v>320</v>
      </c>
      <c r="AD11" s="45">
        <v>163</v>
      </c>
      <c r="AE11" s="45">
        <v>284</v>
      </c>
      <c r="AF11" s="45">
        <v>318</v>
      </c>
      <c r="AG11" s="45">
        <v>270</v>
      </c>
      <c r="AH11" s="45">
        <v>281</v>
      </c>
      <c r="AI11" s="45">
        <v>315</v>
      </c>
      <c r="AJ11" s="45">
        <v>280</v>
      </c>
      <c r="AK11" s="45">
        <v>326</v>
      </c>
      <c r="AL11" s="45">
        <v>293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'[1]PANEL DE CONTROL DISTRITAL'!A12</f>
        <v>2</v>
      </c>
      <c r="B13" s="116" t="str">
        <f>'[1]PANEL DE CONTROL DISTRITAL'!B12</f>
        <v>TRÁMITE</v>
      </c>
      <c r="C13" s="118" t="str">
        <f>'[1]PANEL DE CONTROL DISTRITAL'!C12</f>
        <v>Operador de Equipo Tecnológico</v>
      </c>
      <c r="D13" s="117" t="str">
        <f>'[1]PANEL DE CONTROL DISTRITAL'!D12</f>
        <v>Trámites exitosos efectivos=</v>
      </c>
      <c r="E13" s="118" t="str">
        <f>'[1]PANEL DE CONTROL DISTRITAL'!E12</f>
        <v>(Número de trámites exitosos / Número de trámites aplicados) x 100</v>
      </c>
      <c r="F13" s="119" t="str">
        <f>'[1]PANEL DE CONTROL DISTRITAL'!F12</f>
        <v>Semanal (remesa)</v>
      </c>
      <c r="G13" s="120">
        <f>'[1]PANEL DE CONTROL DISTRITAL'!G12</f>
        <v>0.9</v>
      </c>
      <c r="H13" s="25" t="str">
        <f>'[1]PANEL DE CONTROL DISTRITAL'!H12</f>
        <v>Número de trámites exitosos</v>
      </c>
      <c r="I13" s="23">
        <v>64</v>
      </c>
      <c r="J13" s="23">
        <v>324</v>
      </c>
      <c r="K13" s="23">
        <v>0</v>
      </c>
      <c r="L13" s="23">
        <v>0</v>
      </c>
      <c r="M13" s="23">
        <v>321</v>
      </c>
      <c r="N13" s="23">
        <v>455</v>
      </c>
      <c r="O13" s="23">
        <v>444</v>
      </c>
      <c r="P13" s="23">
        <v>430</v>
      </c>
      <c r="Q13" s="23">
        <v>397</v>
      </c>
      <c r="R13" s="23">
        <v>337</v>
      </c>
      <c r="S13" s="23">
        <v>412</v>
      </c>
      <c r="T13" s="23">
        <v>368</v>
      </c>
      <c r="U13" s="23">
        <v>415</v>
      </c>
      <c r="V13" s="23">
        <v>359</v>
      </c>
      <c r="W13" s="23">
        <v>374</v>
      </c>
      <c r="X13" s="23">
        <v>280</v>
      </c>
      <c r="Y13" s="23">
        <v>300</v>
      </c>
      <c r="Z13" s="23">
        <v>230</v>
      </c>
      <c r="AA13" s="23">
        <v>298</v>
      </c>
      <c r="AB13" s="23">
        <v>286</v>
      </c>
      <c r="AC13" s="23">
        <v>314</v>
      </c>
      <c r="AD13" s="23">
        <v>159</v>
      </c>
      <c r="AE13" s="23">
        <v>274</v>
      </c>
      <c r="AF13" s="23">
        <v>302</v>
      </c>
      <c r="AG13" s="23">
        <v>257</v>
      </c>
      <c r="AH13" s="23">
        <v>270</v>
      </c>
      <c r="AI13" s="23">
        <v>307</v>
      </c>
      <c r="AJ13" s="23">
        <v>272</v>
      </c>
      <c r="AK13" s="23">
        <v>254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0.95959823947635703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'[1]PANEL DE CONTROL DISTRITAL'!H13</f>
        <v>Número de trámites aplicados</v>
      </c>
      <c r="I14" s="45">
        <v>65</v>
      </c>
      <c r="J14" s="45">
        <v>326</v>
      </c>
      <c r="K14" s="45">
        <v>0</v>
      </c>
      <c r="L14" s="45">
        <v>0</v>
      </c>
      <c r="M14" s="45">
        <v>321</v>
      </c>
      <c r="N14" s="45">
        <v>456</v>
      </c>
      <c r="O14" s="45">
        <v>444</v>
      </c>
      <c r="P14" s="45">
        <v>431</v>
      </c>
      <c r="Q14" s="45">
        <v>399</v>
      </c>
      <c r="R14" s="45">
        <v>337</v>
      </c>
      <c r="S14" s="45">
        <v>412</v>
      </c>
      <c r="T14" s="45">
        <v>368</v>
      </c>
      <c r="U14" s="45">
        <v>416</v>
      </c>
      <c r="V14" s="45">
        <v>361</v>
      </c>
      <c r="W14" s="45">
        <v>374</v>
      </c>
      <c r="X14" s="45">
        <v>281</v>
      </c>
      <c r="Y14" s="45">
        <v>301</v>
      </c>
      <c r="Z14" s="45">
        <v>230</v>
      </c>
      <c r="AA14" s="45">
        <v>299</v>
      </c>
      <c r="AB14" s="45">
        <v>288</v>
      </c>
      <c r="AC14" s="45">
        <v>314</v>
      </c>
      <c r="AD14" s="45">
        <v>159</v>
      </c>
      <c r="AE14" s="45">
        <v>274</v>
      </c>
      <c r="AF14" s="45">
        <v>302</v>
      </c>
      <c r="AG14" s="45">
        <v>257</v>
      </c>
      <c r="AH14" s="45">
        <v>271</v>
      </c>
      <c r="AI14" s="45">
        <v>309</v>
      </c>
      <c r="AJ14" s="45">
        <v>274</v>
      </c>
      <c r="AK14" s="45">
        <v>309</v>
      </c>
      <c r="AL14" s="45">
        <v>283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'[1]PANEL DE CONTROL DISTRITAL'!A15</f>
        <v>3</v>
      </c>
      <c r="B16" s="116" t="str">
        <f>'[1]PANEL DE CONTROL DISTRITAL'!B15</f>
        <v>TRANSFERENCIA</v>
      </c>
      <c r="C16" s="118" t="str">
        <f>'[1]PANEL DE CONTROL DISTRITAL'!C15</f>
        <v>Responsable de Módulo</v>
      </c>
      <c r="D16" s="117" t="str">
        <f>'[1]PANEL DE CONTROL DISTRITAL'!D15</f>
        <v xml:space="preserve">Transacciones exitosas = </v>
      </c>
      <c r="E16" s="118" t="str">
        <f>'[1]PANEL DE CONTROL DISTRITAL'!E15</f>
        <v>(Número de Archivos de Transacción aceptados /Total de Archivos de Transacción procesados) x100</v>
      </c>
      <c r="F16" s="119" t="str">
        <f>'[1]PANEL DE CONTROL DISTRITAL'!F15</f>
        <v>Semanal (remesa)</v>
      </c>
      <c r="G16" s="120">
        <f>'[1]PANEL DE CONTROL DISTRITAL'!G15</f>
        <v>0.9</v>
      </c>
      <c r="H16" s="25" t="str">
        <f>'[1]PANEL DE CONTROL DISTRITAL'!H15</f>
        <v>Número de Archivos de Transacción aceptados</v>
      </c>
      <c r="I16" s="23">
        <v>65</v>
      </c>
      <c r="J16" s="23">
        <v>326</v>
      </c>
      <c r="K16" s="23">
        <v>0</v>
      </c>
      <c r="L16" s="23">
        <v>0</v>
      </c>
      <c r="M16" s="23">
        <v>321</v>
      </c>
      <c r="N16" s="23">
        <v>456</v>
      </c>
      <c r="O16" s="23">
        <v>444</v>
      </c>
      <c r="P16" s="23">
        <v>431</v>
      </c>
      <c r="Q16" s="23">
        <v>399</v>
      </c>
      <c r="R16" s="23">
        <v>337</v>
      </c>
      <c r="S16" s="23">
        <v>412</v>
      </c>
      <c r="T16" s="23">
        <v>368</v>
      </c>
      <c r="U16" s="23">
        <v>416</v>
      </c>
      <c r="V16" s="23">
        <v>361</v>
      </c>
      <c r="W16" s="23">
        <v>374</v>
      </c>
      <c r="X16" s="23">
        <v>280</v>
      </c>
      <c r="Y16" s="23">
        <v>301</v>
      </c>
      <c r="Z16" s="23">
        <v>230</v>
      </c>
      <c r="AA16" s="23">
        <v>299</v>
      </c>
      <c r="AB16" s="23">
        <v>288</v>
      </c>
      <c r="AC16" s="23">
        <v>314</v>
      </c>
      <c r="AD16" s="23">
        <v>159</v>
      </c>
      <c r="AE16" s="23">
        <v>274</v>
      </c>
      <c r="AF16" s="23">
        <v>302</v>
      </c>
      <c r="AG16" s="23">
        <v>257</v>
      </c>
      <c r="AH16" s="23">
        <v>271</v>
      </c>
      <c r="AI16" s="23">
        <v>309</v>
      </c>
      <c r="AJ16" s="23">
        <v>274</v>
      </c>
      <c r="AK16" s="23">
        <v>309</v>
      </c>
      <c r="AL16" s="23">
        <v>283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'[1]PANEL DE CONTROL DISTRITAL'!H16</f>
        <v>Total de Archivos de Transacción procesados</v>
      </c>
      <c r="I17" s="45">
        <v>65</v>
      </c>
      <c r="J17" s="45">
        <v>326</v>
      </c>
      <c r="K17" s="45">
        <v>0</v>
      </c>
      <c r="L17" s="45">
        <v>0</v>
      </c>
      <c r="M17" s="45">
        <v>321</v>
      </c>
      <c r="N17" s="45">
        <v>456</v>
      </c>
      <c r="O17" s="45">
        <v>444</v>
      </c>
      <c r="P17" s="45">
        <v>431</v>
      </c>
      <c r="Q17" s="45">
        <v>399</v>
      </c>
      <c r="R17" s="45">
        <v>337</v>
      </c>
      <c r="S17" s="45">
        <v>412</v>
      </c>
      <c r="T17" s="45">
        <v>368</v>
      </c>
      <c r="U17" s="45">
        <v>416</v>
      </c>
      <c r="V17" s="45">
        <v>361</v>
      </c>
      <c r="W17" s="45">
        <v>374</v>
      </c>
      <c r="X17" s="45">
        <v>280</v>
      </c>
      <c r="Y17" s="45">
        <v>301</v>
      </c>
      <c r="Z17" s="45">
        <v>230</v>
      </c>
      <c r="AA17" s="45">
        <v>299</v>
      </c>
      <c r="AB17" s="45">
        <v>288</v>
      </c>
      <c r="AC17" s="45">
        <v>314</v>
      </c>
      <c r="AD17" s="45">
        <v>159</v>
      </c>
      <c r="AE17" s="45">
        <v>274</v>
      </c>
      <c r="AF17" s="45">
        <v>302</v>
      </c>
      <c r="AG17" s="45">
        <v>257</v>
      </c>
      <c r="AH17" s="45">
        <v>271</v>
      </c>
      <c r="AI17" s="45">
        <v>309</v>
      </c>
      <c r="AJ17" s="45">
        <v>274</v>
      </c>
      <c r="AK17" s="45">
        <v>309</v>
      </c>
      <c r="AL17" s="45">
        <v>283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'[1]PANEL DE CONTROL DISTRITAL'!A18</f>
        <v>4</v>
      </c>
      <c r="B19" s="116" t="str">
        <f>'[1]PANEL DE CONTROL DISTRITAL'!B18</f>
        <v>CONCILIACIÓN</v>
      </c>
      <c r="C19" s="118" t="str">
        <f>'[1]PANEL DE CONTROL DISTRITAL'!C18</f>
        <v>Responsable de Módulo</v>
      </c>
      <c r="D19" s="117" t="str">
        <f>'[1]PANEL DE CONTROL DISTRITAL'!D18</f>
        <v xml:space="preserve">Credenciales disponibles para entrega = </v>
      </c>
      <c r="E19" s="118" t="str">
        <f>'[1]PANEL DE CONTROL DISTRITAL'!E18</f>
        <v>((Credenciales recibidas - Credenciales inconsistentes) / Credenciales recibidas) x 100</v>
      </c>
      <c r="F19" s="119" t="str">
        <f>'[1]PANEL DE CONTROL DISTRITAL'!F18</f>
        <v>Semanal (remesa)</v>
      </c>
      <c r="G19" s="120">
        <f>'[1]PANEL DE CONTROL DISTRITAL'!G18</f>
        <v>0.9</v>
      </c>
      <c r="H19" s="25" t="str">
        <f>'[1]PANEL DE CONTROL DISTRITAL'!H18</f>
        <v xml:space="preserve">Credenciales Recibidas - Credenciales inconsistentes </v>
      </c>
      <c r="I19" s="23">
        <v>57</v>
      </c>
      <c r="J19" s="23">
        <v>109</v>
      </c>
      <c r="K19" s="23">
        <v>0</v>
      </c>
      <c r="L19" s="23">
        <v>0</v>
      </c>
      <c r="M19" s="23">
        <v>367</v>
      </c>
      <c r="N19" s="23">
        <v>361</v>
      </c>
      <c r="O19" s="23">
        <v>608</v>
      </c>
      <c r="P19" s="23">
        <v>346</v>
      </c>
      <c r="Q19" s="23">
        <v>443</v>
      </c>
      <c r="R19" s="23">
        <v>161</v>
      </c>
      <c r="S19" s="23">
        <v>567</v>
      </c>
      <c r="T19" s="23">
        <v>416</v>
      </c>
      <c r="U19" s="23">
        <v>367</v>
      </c>
      <c r="V19" s="23">
        <v>241</v>
      </c>
      <c r="W19" s="23">
        <v>90</v>
      </c>
      <c r="X19" s="23">
        <v>814</v>
      </c>
      <c r="Y19" s="23">
        <v>277</v>
      </c>
      <c r="Z19" s="23">
        <v>221</v>
      </c>
      <c r="AA19" s="23">
        <v>183</v>
      </c>
      <c r="AB19" s="23">
        <v>408</v>
      </c>
      <c r="AC19" s="23">
        <v>303</v>
      </c>
      <c r="AD19" s="23">
        <v>241</v>
      </c>
      <c r="AE19" s="23">
        <v>290</v>
      </c>
      <c r="AF19" s="23">
        <v>273</v>
      </c>
      <c r="AG19" s="23">
        <v>231</v>
      </c>
      <c r="AH19" s="23">
        <v>276</v>
      </c>
      <c r="AI19" s="23">
        <v>262</v>
      </c>
      <c r="AJ19" s="23">
        <v>355</v>
      </c>
      <c r="AK19" s="23">
        <v>293</v>
      </c>
      <c r="AL19" s="23">
        <v>123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'[1]PANEL DE CONTROL DISTRITAL'!H19</f>
        <v xml:space="preserve">Credenciales recibidas </v>
      </c>
      <c r="I20" s="45">
        <v>57</v>
      </c>
      <c r="J20" s="45">
        <v>109</v>
      </c>
      <c r="K20" s="45">
        <v>0</v>
      </c>
      <c r="L20" s="45">
        <v>0</v>
      </c>
      <c r="M20" s="45">
        <v>367</v>
      </c>
      <c r="N20" s="45">
        <v>361</v>
      </c>
      <c r="O20" s="45">
        <v>608</v>
      </c>
      <c r="P20" s="45">
        <v>346</v>
      </c>
      <c r="Q20" s="45">
        <v>443</v>
      </c>
      <c r="R20" s="45">
        <v>161</v>
      </c>
      <c r="S20" s="45">
        <v>567</v>
      </c>
      <c r="T20" s="45">
        <v>416</v>
      </c>
      <c r="U20" s="45">
        <v>367</v>
      </c>
      <c r="V20" s="45">
        <v>241</v>
      </c>
      <c r="W20" s="45">
        <v>90</v>
      </c>
      <c r="X20" s="45">
        <v>814</v>
      </c>
      <c r="Y20" s="45">
        <v>277</v>
      </c>
      <c r="Z20" s="45">
        <v>221</v>
      </c>
      <c r="AA20" s="45">
        <v>183</v>
      </c>
      <c r="AB20" s="45">
        <v>408</v>
      </c>
      <c r="AC20" s="45">
        <v>303</v>
      </c>
      <c r="AD20" s="45">
        <v>241</v>
      </c>
      <c r="AE20" s="45">
        <v>290</v>
      </c>
      <c r="AF20" s="45">
        <v>273</v>
      </c>
      <c r="AG20" s="45">
        <v>231</v>
      </c>
      <c r="AH20" s="45">
        <v>276</v>
      </c>
      <c r="AI20" s="45">
        <v>262</v>
      </c>
      <c r="AJ20" s="45">
        <v>355</v>
      </c>
      <c r="AK20" s="45">
        <v>293</v>
      </c>
      <c r="AL20" s="45">
        <v>123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'[1]PANEL DE CONTROL DISTRITAL'!A21</f>
        <v>5</v>
      </c>
      <c r="B22" s="116" t="str">
        <f>'[1]PANEL DE CONTROL DISTRITAL'!B21</f>
        <v>CONCILIACIÓN</v>
      </c>
      <c r="C22" s="118" t="str">
        <f>'[1]PANEL DE CONTROL DISTRITAL'!C21</f>
        <v>Responsable de Módulo</v>
      </c>
      <c r="D22" s="117" t="str">
        <f>'[1]PANEL DE CONTROL DISTRITAL'!D21</f>
        <v xml:space="preserve">Credenciales disponibles para entrega = </v>
      </c>
      <c r="E22" s="118" t="str">
        <f>'[1]PANEL DE CONTROL DISTRITAL'!E21</f>
        <v>(Credenciales en resguardo / Credenciales totales en SIIRFE disponibles para entrega) x 100</v>
      </c>
      <c r="F22" s="119" t="str">
        <f>'[1]PANEL DE CONTROL DISTRITAL'!F21</f>
        <v>Semanal (remesa)</v>
      </c>
      <c r="G22" s="120">
        <f>'[1]PANEL DE CONTROL DISTRITAL'!G21</f>
        <v>1</v>
      </c>
      <c r="H22" s="25" t="str">
        <f>'[1]PANEL DE CONTROL DISTRITAL'!H21</f>
        <v>Credenciales en resguardo</v>
      </c>
      <c r="I22" s="23">
        <v>626</v>
      </c>
      <c r="J22" s="23">
        <v>358</v>
      </c>
      <c r="K22" s="23">
        <v>0</v>
      </c>
      <c r="L22" s="23">
        <v>0</v>
      </c>
      <c r="M22" s="23">
        <v>578</v>
      </c>
      <c r="N22" s="23">
        <v>658</v>
      </c>
      <c r="O22" s="23">
        <v>892</v>
      </c>
      <c r="P22" s="23">
        <v>803</v>
      </c>
      <c r="Q22" s="23">
        <v>809</v>
      </c>
      <c r="R22" s="23">
        <v>634</v>
      </c>
      <c r="S22" s="23">
        <v>805</v>
      </c>
      <c r="T22" s="23">
        <v>808</v>
      </c>
      <c r="U22" s="23">
        <v>736</v>
      </c>
      <c r="V22" s="23">
        <v>579</v>
      </c>
      <c r="W22" s="23">
        <v>402</v>
      </c>
      <c r="X22" s="23">
        <v>1033</v>
      </c>
      <c r="Y22" s="23">
        <v>905</v>
      </c>
      <c r="Z22" s="23">
        <v>873</v>
      </c>
      <c r="AA22" s="23">
        <v>587</v>
      </c>
      <c r="AB22" s="23">
        <v>739</v>
      </c>
      <c r="AC22" s="23">
        <v>608</v>
      </c>
      <c r="AD22" s="23">
        <v>581</v>
      </c>
      <c r="AE22" s="23">
        <v>553</v>
      </c>
      <c r="AF22" s="23">
        <v>585</v>
      </c>
      <c r="AG22" s="23">
        <v>528</v>
      </c>
      <c r="AH22" s="23">
        <v>526</v>
      </c>
      <c r="AI22" s="23">
        <v>508</v>
      </c>
      <c r="AJ22" s="23">
        <v>571</v>
      </c>
      <c r="AK22" s="23">
        <v>594</v>
      </c>
      <c r="AL22" s="23">
        <v>417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'[1]PANEL DE CONTROL DISTRITAL'!H22</f>
        <v>Credenciales totales en SIIRFE disponibles para entrega</v>
      </c>
      <c r="I23" s="45">
        <v>626</v>
      </c>
      <c r="J23" s="45">
        <v>358</v>
      </c>
      <c r="K23" s="45">
        <v>0</v>
      </c>
      <c r="L23" s="45">
        <v>0</v>
      </c>
      <c r="M23" s="45">
        <v>578</v>
      </c>
      <c r="N23" s="45">
        <v>658</v>
      </c>
      <c r="O23" s="45">
        <v>892</v>
      </c>
      <c r="P23" s="45">
        <v>803</v>
      </c>
      <c r="Q23" s="45">
        <v>809</v>
      </c>
      <c r="R23" s="45">
        <v>634</v>
      </c>
      <c r="S23" s="45">
        <v>805</v>
      </c>
      <c r="T23" s="45">
        <v>808</v>
      </c>
      <c r="U23" s="45">
        <v>736</v>
      </c>
      <c r="V23" s="45">
        <v>579</v>
      </c>
      <c r="W23" s="45">
        <v>402</v>
      </c>
      <c r="X23" s="45">
        <v>1033</v>
      </c>
      <c r="Y23" s="45">
        <v>905</v>
      </c>
      <c r="Z23" s="45">
        <v>873</v>
      </c>
      <c r="AA23" s="45">
        <v>587</v>
      </c>
      <c r="AB23" s="45">
        <v>739</v>
      </c>
      <c r="AC23" s="45">
        <v>608</v>
      </c>
      <c r="AD23" s="45">
        <v>581</v>
      </c>
      <c r="AE23" s="45">
        <v>553</v>
      </c>
      <c r="AF23" s="45">
        <v>585</v>
      </c>
      <c r="AG23" s="45">
        <v>528</v>
      </c>
      <c r="AH23" s="45">
        <v>526</v>
      </c>
      <c r="AI23" s="45">
        <v>508</v>
      </c>
      <c r="AJ23" s="45">
        <v>571</v>
      </c>
      <c r="AK23" s="45">
        <v>594</v>
      </c>
      <c r="AL23" s="45">
        <v>417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'[1]PANEL DE CONTROL DISTRITAL'!A24</f>
        <v>6</v>
      </c>
      <c r="B25" s="116" t="str">
        <f>'[1]PANEL DE CONTROL DISTRITAL'!B24</f>
        <v>ENTREGA</v>
      </c>
      <c r="C25" s="118" t="str">
        <f>'[1]PANEL DE CONTROL DISTRITAL'!C24</f>
        <v>Operador de Equipo Tecnológico</v>
      </c>
      <c r="D25" s="117" t="str">
        <f>'[1]PANEL DE CONTROL DISTRITAL'!D24</f>
        <v xml:space="preserve">Efectividad de entrega de CPV en MAC = </v>
      </c>
      <c r="E25" s="118" t="str">
        <f>'[1]PANEL DE CONTROL DISTRITAL'!E24</f>
        <v>(Total de credenciales entregadas / Total de credenciales solicitadas) x 100</v>
      </c>
      <c r="F25" s="119" t="str">
        <f>'[1]PANEL DE CONTROL DISTRITAL'!F24</f>
        <v>Semanal (remesa)</v>
      </c>
      <c r="G25" s="120">
        <f>'[1]PANEL DE CONTROL DISTRITAL'!G24</f>
        <v>0.9</v>
      </c>
      <c r="H25" s="25" t="str">
        <f>'[1]PANEL DE CONTROL DISTRITAL'!H24</f>
        <v xml:space="preserve">Total de credenciales entregadas </v>
      </c>
      <c r="I25" s="23">
        <v>57</v>
      </c>
      <c r="J25" s="23">
        <v>377</v>
      </c>
      <c r="K25" s="23">
        <v>0</v>
      </c>
      <c r="L25" s="23">
        <v>0</v>
      </c>
      <c r="M25" s="23">
        <v>147</v>
      </c>
      <c r="N25" s="23">
        <v>281</v>
      </c>
      <c r="O25" s="23">
        <v>374</v>
      </c>
      <c r="P25" s="23">
        <v>435</v>
      </c>
      <c r="Q25" s="23">
        <v>437</v>
      </c>
      <c r="R25" s="23">
        <v>336</v>
      </c>
      <c r="S25" s="23">
        <v>389</v>
      </c>
      <c r="T25" s="23">
        <v>413</v>
      </c>
      <c r="U25" s="23">
        <v>411</v>
      </c>
      <c r="V25" s="23">
        <v>398</v>
      </c>
      <c r="W25" s="23">
        <v>264</v>
      </c>
      <c r="X25" s="23">
        <v>183</v>
      </c>
      <c r="Y25" s="23">
        <v>405</v>
      </c>
      <c r="Z25" s="23">
        <v>244</v>
      </c>
      <c r="AA25" s="23">
        <v>469</v>
      </c>
      <c r="AB25" s="23">
        <v>255</v>
      </c>
      <c r="AC25" s="23">
        <v>434</v>
      </c>
      <c r="AD25" s="23">
        <v>268</v>
      </c>
      <c r="AE25" s="23">
        <v>317</v>
      </c>
      <c r="AF25" s="23">
        <v>241</v>
      </c>
      <c r="AG25" s="23">
        <v>288</v>
      </c>
      <c r="AH25" s="23">
        <v>278</v>
      </c>
      <c r="AI25" s="23">
        <v>274</v>
      </c>
      <c r="AJ25" s="23">
        <v>292</v>
      </c>
      <c r="AK25" s="23">
        <v>270</v>
      </c>
      <c r="AL25" s="23">
        <v>300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'[1]PANEL DE CONTROL DISTRITAL'!H25</f>
        <v xml:space="preserve"> Total de credenciales solicitadas</v>
      </c>
      <c r="I26" s="45">
        <v>57</v>
      </c>
      <c r="J26" s="45">
        <v>377</v>
      </c>
      <c r="K26" s="45">
        <v>0</v>
      </c>
      <c r="L26" s="45">
        <v>0</v>
      </c>
      <c r="M26" s="45">
        <v>147</v>
      </c>
      <c r="N26" s="45">
        <v>281</v>
      </c>
      <c r="O26" s="45">
        <v>374</v>
      </c>
      <c r="P26" s="45">
        <v>435</v>
      </c>
      <c r="Q26" s="45">
        <v>437</v>
      </c>
      <c r="R26" s="45">
        <v>336</v>
      </c>
      <c r="S26" s="45">
        <v>389</v>
      </c>
      <c r="T26" s="45">
        <v>413</v>
      </c>
      <c r="U26" s="45">
        <v>411</v>
      </c>
      <c r="V26" s="45">
        <v>398</v>
      </c>
      <c r="W26" s="45">
        <v>264</v>
      </c>
      <c r="X26" s="45">
        <v>183</v>
      </c>
      <c r="Y26" s="45">
        <v>405</v>
      </c>
      <c r="Z26" s="45">
        <v>244</v>
      </c>
      <c r="AA26" s="45">
        <v>469</v>
      </c>
      <c r="AB26" s="45">
        <v>255</v>
      </c>
      <c r="AC26" s="45">
        <v>434</v>
      </c>
      <c r="AD26" s="45">
        <v>268</v>
      </c>
      <c r="AE26" s="45">
        <v>317</v>
      </c>
      <c r="AF26" s="45">
        <v>241</v>
      </c>
      <c r="AG26" s="45">
        <v>288</v>
      </c>
      <c r="AH26" s="45">
        <v>278</v>
      </c>
      <c r="AI26" s="45">
        <v>274</v>
      </c>
      <c r="AJ26" s="45">
        <v>292</v>
      </c>
      <c r="AK26" s="45">
        <v>270</v>
      </c>
      <c r="AL26" s="45">
        <v>300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AV25:AV26"/>
    <mergeCell ref="I29:L29"/>
    <mergeCell ref="B34:M34"/>
    <mergeCell ref="B35:G35"/>
    <mergeCell ref="H35:M35"/>
    <mergeCell ref="C25:C26"/>
    <mergeCell ref="D25:D26"/>
    <mergeCell ref="E25:E26"/>
    <mergeCell ref="F25:F26"/>
    <mergeCell ref="G25:G26"/>
    <mergeCell ref="A1:AV1"/>
    <mergeCell ref="F2:G2"/>
    <mergeCell ref="AT2:AV2"/>
    <mergeCell ref="A6:A9"/>
    <mergeCell ref="B6:H6"/>
    <mergeCell ref="AV6:AV9"/>
    <mergeCell ref="B7:D7"/>
    <mergeCell ref="E7:H7"/>
    <mergeCell ref="A4:AV4"/>
    <mergeCell ref="A5:AV5"/>
    <mergeCell ref="I6:AU6"/>
    <mergeCell ref="I7:AU7"/>
    <mergeCell ref="B8:AU8"/>
    <mergeCell ref="C10:C11"/>
    <mergeCell ref="C13:C14"/>
    <mergeCell ref="A12:AV12"/>
    <mergeCell ref="A15:AV15"/>
    <mergeCell ref="AV10:AV11"/>
    <mergeCell ref="AV13:AV14"/>
    <mergeCell ref="A13:A14"/>
    <mergeCell ref="A10:A11"/>
    <mergeCell ref="B10:B11"/>
    <mergeCell ref="D10:D11"/>
    <mergeCell ref="E10:E11"/>
    <mergeCell ref="F10:F11"/>
    <mergeCell ref="G10:G11"/>
    <mergeCell ref="AV16:AV17"/>
    <mergeCell ref="AV19:AV20"/>
    <mergeCell ref="B13:B14"/>
    <mergeCell ref="D13:D14"/>
    <mergeCell ref="E13:E14"/>
    <mergeCell ref="F13:F14"/>
    <mergeCell ref="G13:G14"/>
    <mergeCell ref="G19:G20"/>
    <mergeCell ref="A19:A20"/>
    <mergeCell ref="B19:B20"/>
    <mergeCell ref="D19:D20"/>
    <mergeCell ref="AV22:AV23"/>
    <mergeCell ref="A16:A17"/>
    <mergeCell ref="B16:B17"/>
    <mergeCell ref="D16:D17"/>
    <mergeCell ref="E16:E17"/>
    <mergeCell ref="F16:F17"/>
    <mergeCell ref="G16:G17"/>
    <mergeCell ref="C16:C17"/>
    <mergeCell ref="C19:C20"/>
    <mergeCell ref="A18:AV18"/>
    <mergeCell ref="E19:E20"/>
    <mergeCell ref="F19:F20"/>
    <mergeCell ref="A22:A23"/>
    <mergeCell ref="A24:AV24"/>
    <mergeCell ref="A25:A26"/>
    <mergeCell ref="B25:B26"/>
    <mergeCell ref="B22:B23"/>
    <mergeCell ref="D22:D23"/>
    <mergeCell ref="E22:E23"/>
    <mergeCell ref="F22:F23"/>
    <mergeCell ref="G22:G23"/>
    <mergeCell ref="C22:C23"/>
  </mergeCells>
  <phoneticPr fontId="29" type="noConversion"/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96" priority="15" operator="greaterThan">
      <formula>95%</formula>
    </cfRule>
    <cfRule type="cellIs" dxfId="695" priority="16" operator="greaterThanOrEqual">
      <formula>90%</formula>
    </cfRule>
    <cfRule type="cellIs" dxfId="694" priority="17" operator="lessThan">
      <formula>89.99%</formula>
    </cfRule>
  </conditionalFormatting>
  <conditionalFormatting sqref="AV13">
    <cfRule type="cellIs" dxfId="693" priority="12" operator="greaterThan">
      <formula>95%</formula>
    </cfRule>
    <cfRule type="cellIs" dxfId="692" priority="13" operator="greaterThanOrEqual">
      <formula>90%</formula>
    </cfRule>
    <cfRule type="cellIs" dxfId="691" priority="14" operator="lessThan">
      <formula>89.99%</formula>
    </cfRule>
  </conditionalFormatting>
  <conditionalFormatting sqref="AV16">
    <cfRule type="cellIs" dxfId="690" priority="9" operator="greaterThan">
      <formula>95%</formula>
    </cfRule>
    <cfRule type="cellIs" dxfId="689" priority="10" operator="greaterThanOrEqual">
      <formula>90%</formula>
    </cfRule>
    <cfRule type="cellIs" dxfId="688" priority="11" operator="lessThan">
      <formula>89.99%</formula>
    </cfRule>
  </conditionalFormatting>
  <conditionalFormatting sqref="AV19">
    <cfRule type="cellIs" dxfId="687" priority="6" operator="greaterThan">
      <formula>95%</formula>
    </cfRule>
    <cfRule type="cellIs" dxfId="686" priority="7" operator="greaterThanOrEqual">
      <formula>90%</formula>
    </cfRule>
    <cfRule type="cellIs" dxfId="685" priority="8" operator="lessThan">
      <formula>89.99%</formula>
    </cfRule>
  </conditionalFormatting>
  <conditionalFormatting sqref="AV22">
    <cfRule type="cellIs" dxfId="684" priority="4" operator="greaterThanOrEqual">
      <formula>100%</formula>
    </cfRule>
    <cfRule type="cellIs" dxfId="683" priority="5" operator="lessThan">
      <formula>99.99%</formula>
    </cfRule>
  </conditionalFormatting>
  <conditionalFormatting sqref="AV25">
    <cfRule type="cellIs" dxfId="682" priority="1" operator="greaterThan">
      <formula>95%</formula>
    </cfRule>
    <cfRule type="cellIs" dxfId="681" priority="2" operator="greaterThanOrEqual">
      <formula>90%</formula>
    </cfRule>
    <cfRule type="cellIs" dxfId="680" priority="3" operator="lessThan">
      <formula>89.99%</formula>
    </cfRule>
  </conditionalFormatting>
  <dataValidations count="1">
    <dataValidation showDropDown="1" showInputMessage="1" showErrorMessage="1" sqref="C21 G19:G23 G10:G11 G16:G17 G13:G14 G25:G26" xr:uid="{880B00D5-2383-4F8C-917C-A64B4F658AF6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BH38"/>
  <sheetViews>
    <sheetView showGridLines="0" topLeftCell="E1" zoomScale="64" zoomScaleNormal="64" workbookViewId="0">
      <selection activeCell="S29" sqref="S29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8</v>
      </c>
      <c r="F2" s="122" t="s">
        <v>25</v>
      </c>
      <c r="G2" s="122"/>
      <c r="H2" s="20">
        <v>110852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'[9]PANEL DE CONTROL DISTRITAL'!A9</f>
        <v>1</v>
      </c>
      <c r="B10" s="116" t="str">
        <f>'[9]PANEL DE CONTROL DISTRITAL'!B9</f>
        <v>ENTREVISTA</v>
      </c>
      <c r="C10" s="118" t="str">
        <f>'[9]PANEL DE CONTROL DISTRITAL'!C9</f>
        <v xml:space="preserve"> Auxiliar de Atención Ciudadana</v>
      </c>
      <c r="D10" s="117" t="str">
        <f>'[9]PANEL DE CONTROL DISTRITAL'!D9</f>
        <v>Efectividad de la entrevista =</v>
      </c>
      <c r="E10" s="118" t="str">
        <f>'[9]PANEL DE CONTROL DISTRITAL'!E9</f>
        <v>(Número de trámites aplicados / (Número de fichas requisitadas - Notificaciones de improcedencia de trámite)) x 100</v>
      </c>
      <c r="F10" s="119" t="str">
        <f>'[9]PANEL DE CONTROL DISTRITAL'!F9</f>
        <v>Semanal (remesa)</v>
      </c>
      <c r="G10" s="120">
        <f>'[9]PANEL DE CONTROL DISTRITAL'!G9</f>
        <v>0.9</v>
      </c>
      <c r="H10" s="25" t="str">
        <f>'[9]PANEL DE CONTROL DISTRITAL'!H9</f>
        <v>Número de trámites aplicados</v>
      </c>
      <c r="I10" s="23">
        <v>32</v>
      </c>
      <c r="J10" s="23">
        <v>189</v>
      </c>
      <c r="K10" s="23">
        <v>0</v>
      </c>
      <c r="L10" s="23">
        <v>0</v>
      </c>
      <c r="M10" s="23">
        <v>215</v>
      </c>
      <c r="N10" s="23">
        <v>416</v>
      </c>
      <c r="O10" s="23">
        <v>361</v>
      </c>
      <c r="P10" s="23">
        <v>350</v>
      </c>
      <c r="Q10" s="23">
        <v>262</v>
      </c>
      <c r="R10" s="23">
        <v>237</v>
      </c>
      <c r="S10" s="23">
        <v>280</v>
      </c>
      <c r="T10" s="23">
        <v>294</v>
      </c>
      <c r="U10" s="23">
        <v>252</v>
      </c>
      <c r="V10" s="23">
        <v>246</v>
      </c>
      <c r="W10" s="23">
        <v>187</v>
      </c>
      <c r="X10" s="23">
        <v>175</v>
      </c>
      <c r="Y10" s="23">
        <v>213</v>
      </c>
      <c r="Z10" s="23">
        <v>118</v>
      </c>
      <c r="AA10" s="23">
        <v>204</v>
      </c>
      <c r="AB10" s="23">
        <v>203</v>
      </c>
      <c r="AC10" s="23">
        <v>207</v>
      </c>
      <c r="AD10" s="23">
        <v>95</v>
      </c>
      <c r="AE10" s="23">
        <v>173</v>
      </c>
      <c r="AF10" s="23">
        <v>212</v>
      </c>
      <c r="AG10" s="23">
        <v>215</v>
      </c>
      <c r="AH10" s="23">
        <v>207</v>
      </c>
      <c r="AI10" s="23">
        <v>206</v>
      </c>
      <c r="AJ10" s="23">
        <v>193</v>
      </c>
      <c r="AK10" s="23">
        <v>201</v>
      </c>
      <c r="AL10" s="23">
        <v>204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'[9]PANEL DE CONTROL DISTRITAL'!H10</f>
        <v>Número de fichas requisitadas - Notificaciones de improcedencia de trámite</v>
      </c>
      <c r="I11" s="45">
        <v>32</v>
      </c>
      <c r="J11" s="45">
        <v>189</v>
      </c>
      <c r="K11" s="45">
        <v>0</v>
      </c>
      <c r="L11" s="45">
        <v>0</v>
      </c>
      <c r="M11" s="45">
        <v>215</v>
      </c>
      <c r="N11" s="45">
        <v>416</v>
      </c>
      <c r="O11" s="45">
        <v>361</v>
      </c>
      <c r="P11" s="45">
        <v>350</v>
      </c>
      <c r="Q11" s="45">
        <v>262</v>
      </c>
      <c r="R11" s="45">
        <v>237</v>
      </c>
      <c r="S11" s="45">
        <v>280</v>
      </c>
      <c r="T11" s="45">
        <v>294</v>
      </c>
      <c r="U11" s="45">
        <v>252</v>
      </c>
      <c r="V11" s="45">
        <v>246</v>
      </c>
      <c r="W11" s="45">
        <v>187</v>
      </c>
      <c r="X11" s="45">
        <v>175</v>
      </c>
      <c r="Y11" s="45">
        <v>213</v>
      </c>
      <c r="Z11" s="45">
        <v>118</v>
      </c>
      <c r="AA11" s="45">
        <v>204</v>
      </c>
      <c r="AB11" s="45">
        <v>203</v>
      </c>
      <c r="AC11" s="45">
        <v>207</v>
      </c>
      <c r="AD11" s="45">
        <v>95</v>
      </c>
      <c r="AE11" s="45">
        <v>173</v>
      </c>
      <c r="AF11" s="45">
        <v>212</v>
      </c>
      <c r="AG11" s="45">
        <v>215</v>
      </c>
      <c r="AH11" s="45">
        <v>207</v>
      </c>
      <c r="AI11" s="45">
        <v>206</v>
      </c>
      <c r="AJ11" s="45">
        <v>193</v>
      </c>
      <c r="AK11" s="45">
        <v>201</v>
      </c>
      <c r="AL11" s="45">
        <v>204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'[9]PANEL DE CONTROL DISTRITAL'!A12</f>
        <v>2</v>
      </c>
      <c r="B13" s="116" t="str">
        <f>'[9]PANEL DE CONTROL DISTRITAL'!B12</f>
        <v>TRÁMITE</v>
      </c>
      <c r="C13" s="118" t="str">
        <f>'[9]PANEL DE CONTROL DISTRITAL'!C12</f>
        <v>Operador de Equipo Tecnológico</v>
      </c>
      <c r="D13" s="117" t="str">
        <f>'[9]PANEL DE CONTROL DISTRITAL'!D12</f>
        <v>Trámites exitosos efectivos=</v>
      </c>
      <c r="E13" s="118" t="str">
        <f>'[9]PANEL DE CONTROL DISTRITAL'!E12</f>
        <v>(Número de trámites exitosos / Número de trámites aplicados) x 100</v>
      </c>
      <c r="F13" s="119" t="str">
        <f>'[9]PANEL DE CONTROL DISTRITAL'!F12</f>
        <v>Semanal (remesa)</v>
      </c>
      <c r="G13" s="120">
        <f>'[9]PANEL DE CONTROL DISTRITAL'!G12</f>
        <v>0.9</v>
      </c>
      <c r="H13" s="25" t="str">
        <f>'[9]PANEL DE CONTROL DISTRITAL'!H12</f>
        <v>Número de trámites exitosos</v>
      </c>
      <c r="I13" s="23">
        <v>32</v>
      </c>
      <c r="J13" s="23">
        <v>189</v>
      </c>
      <c r="K13" s="23">
        <v>0</v>
      </c>
      <c r="L13" s="23">
        <v>0</v>
      </c>
      <c r="M13" s="23">
        <v>215</v>
      </c>
      <c r="N13" s="23">
        <v>416</v>
      </c>
      <c r="O13" s="23">
        <v>361</v>
      </c>
      <c r="P13" s="23">
        <v>350</v>
      </c>
      <c r="Q13" s="23">
        <v>262</v>
      </c>
      <c r="R13" s="23">
        <v>237</v>
      </c>
      <c r="S13" s="23">
        <v>280</v>
      </c>
      <c r="T13" s="23">
        <v>294</v>
      </c>
      <c r="U13" s="23">
        <v>252</v>
      </c>
      <c r="V13" s="23">
        <v>246</v>
      </c>
      <c r="W13" s="23">
        <v>187</v>
      </c>
      <c r="X13" s="23">
        <v>175</v>
      </c>
      <c r="Y13" s="23">
        <v>213</v>
      </c>
      <c r="Z13" s="23">
        <v>118</v>
      </c>
      <c r="AA13" s="23">
        <v>204</v>
      </c>
      <c r="AB13" s="23">
        <v>202</v>
      </c>
      <c r="AC13" s="23">
        <v>207</v>
      </c>
      <c r="AD13" s="23">
        <v>95</v>
      </c>
      <c r="AE13" s="23">
        <v>171</v>
      </c>
      <c r="AF13" s="23">
        <v>212</v>
      </c>
      <c r="AG13" s="23">
        <v>215</v>
      </c>
      <c r="AH13" s="23">
        <v>206</v>
      </c>
      <c r="AI13" s="23">
        <v>206</v>
      </c>
      <c r="AJ13" s="23">
        <v>193</v>
      </c>
      <c r="AK13" s="23">
        <v>201</v>
      </c>
      <c r="AL13" s="23">
        <v>204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0.99934927606962742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'[9]PANEL DE CONTROL DISTRITAL'!H13</f>
        <v>Número de trámites aplicados</v>
      </c>
      <c r="I14" s="45">
        <v>32</v>
      </c>
      <c r="J14" s="45">
        <v>189</v>
      </c>
      <c r="K14" s="45">
        <v>0</v>
      </c>
      <c r="L14" s="45">
        <v>0</v>
      </c>
      <c r="M14" s="45">
        <v>215</v>
      </c>
      <c r="N14" s="45">
        <v>416</v>
      </c>
      <c r="O14" s="45">
        <v>361</v>
      </c>
      <c r="P14" s="45">
        <v>350</v>
      </c>
      <c r="Q14" s="45">
        <v>262</v>
      </c>
      <c r="R14" s="45">
        <v>237</v>
      </c>
      <c r="S14" s="45">
        <v>280</v>
      </c>
      <c r="T14" s="45">
        <v>294</v>
      </c>
      <c r="U14" s="45">
        <v>252</v>
      </c>
      <c r="V14" s="45">
        <v>246</v>
      </c>
      <c r="W14" s="45">
        <v>187</v>
      </c>
      <c r="X14" s="45">
        <v>175</v>
      </c>
      <c r="Y14" s="45">
        <v>213</v>
      </c>
      <c r="Z14" s="45">
        <v>118</v>
      </c>
      <c r="AA14" s="45">
        <v>204</v>
      </c>
      <c r="AB14" s="45">
        <v>203</v>
      </c>
      <c r="AC14" s="45">
        <v>207</v>
      </c>
      <c r="AD14" s="45">
        <v>95</v>
      </c>
      <c r="AE14" s="45">
        <v>173</v>
      </c>
      <c r="AF14" s="45">
        <v>212</v>
      </c>
      <c r="AG14" s="45">
        <v>215</v>
      </c>
      <c r="AH14" s="45">
        <v>207</v>
      </c>
      <c r="AI14" s="45">
        <v>206</v>
      </c>
      <c r="AJ14" s="45">
        <v>193</v>
      </c>
      <c r="AK14" s="45">
        <v>201</v>
      </c>
      <c r="AL14" s="45">
        <v>204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'[9]PANEL DE CONTROL DISTRITAL'!A15</f>
        <v>3</v>
      </c>
      <c r="B16" s="116" t="str">
        <f>'[9]PANEL DE CONTROL DISTRITAL'!B15</f>
        <v>TRANSFERENCIA</v>
      </c>
      <c r="C16" s="118" t="str">
        <f>'[9]PANEL DE CONTROL DISTRITAL'!C15</f>
        <v>Responsable de Módulo</v>
      </c>
      <c r="D16" s="117" t="str">
        <f>'[9]PANEL DE CONTROL DISTRITAL'!D15</f>
        <v xml:space="preserve">Transacciones exitosas = </v>
      </c>
      <c r="E16" s="118" t="str">
        <f>'[9]PANEL DE CONTROL DISTRITAL'!E15</f>
        <v>(Número de Archivos de Transacción aceptados /Total de Archivos de Transacción procesados) x100</v>
      </c>
      <c r="F16" s="119" t="str">
        <f>'[9]PANEL DE CONTROL DISTRITAL'!F15</f>
        <v>Semanal (remesa)</v>
      </c>
      <c r="G16" s="120">
        <f>'[9]PANEL DE CONTROL DISTRITAL'!G15</f>
        <v>0.9</v>
      </c>
      <c r="H16" s="25" t="str">
        <f>'[9]PANEL DE CONTROL DISTRITAL'!H15</f>
        <v>Número de Archivos de Transacción aceptados</v>
      </c>
      <c r="I16" s="23">
        <v>32</v>
      </c>
      <c r="J16" s="23">
        <v>189</v>
      </c>
      <c r="K16" s="23">
        <v>0</v>
      </c>
      <c r="L16" s="23">
        <v>0</v>
      </c>
      <c r="M16" s="23">
        <v>215</v>
      </c>
      <c r="N16" s="23">
        <v>416</v>
      </c>
      <c r="O16" s="23">
        <v>361</v>
      </c>
      <c r="P16" s="23">
        <v>350</v>
      </c>
      <c r="Q16" s="23">
        <v>262</v>
      </c>
      <c r="R16" s="23">
        <v>237</v>
      </c>
      <c r="S16" s="23">
        <v>280</v>
      </c>
      <c r="T16" s="23">
        <v>294</v>
      </c>
      <c r="U16" s="23">
        <v>252</v>
      </c>
      <c r="V16" s="23">
        <v>246</v>
      </c>
      <c r="W16" s="23">
        <v>187</v>
      </c>
      <c r="X16" s="23">
        <v>175</v>
      </c>
      <c r="Y16" s="23">
        <v>213</v>
      </c>
      <c r="Z16" s="23">
        <v>118</v>
      </c>
      <c r="AA16" s="23">
        <v>204</v>
      </c>
      <c r="AB16" s="23">
        <v>203</v>
      </c>
      <c r="AC16" s="23">
        <v>207</v>
      </c>
      <c r="AD16" s="23">
        <v>95</v>
      </c>
      <c r="AE16" s="23">
        <v>173</v>
      </c>
      <c r="AF16" s="23">
        <v>212</v>
      </c>
      <c r="AG16" s="23">
        <v>215</v>
      </c>
      <c r="AH16" s="23">
        <v>207</v>
      </c>
      <c r="AI16" s="23">
        <v>206</v>
      </c>
      <c r="AJ16" s="23">
        <v>193</v>
      </c>
      <c r="AK16" s="23">
        <v>201</v>
      </c>
      <c r="AL16" s="23">
        <v>204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'[9]PANEL DE CONTROL DISTRITAL'!H16</f>
        <v>Total de Archivos de Transacción procesados</v>
      </c>
      <c r="I17" s="45">
        <v>32</v>
      </c>
      <c r="J17" s="45">
        <v>189</v>
      </c>
      <c r="K17" s="45">
        <v>0</v>
      </c>
      <c r="L17" s="45">
        <v>0</v>
      </c>
      <c r="M17" s="45">
        <v>215</v>
      </c>
      <c r="N17" s="45">
        <v>416</v>
      </c>
      <c r="O17" s="45">
        <v>361</v>
      </c>
      <c r="P17" s="45">
        <v>350</v>
      </c>
      <c r="Q17" s="45">
        <v>262</v>
      </c>
      <c r="R17" s="45">
        <v>237</v>
      </c>
      <c r="S17" s="45">
        <v>280</v>
      </c>
      <c r="T17" s="45">
        <v>294</v>
      </c>
      <c r="U17" s="45">
        <v>252</v>
      </c>
      <c r="V17" s="45">
        <v>246</v>
      </c>
      <c r="W17" s="45">
        <v>187</v>
      </c>
      <c r="X17" s="45">
        <v>175</v>
      </c>
      <c r="Y17" s="45">
        <v>213</v>
      </c>
      <c r="Z17" s="45">
        <v>118</v>
      </c>
      <c r="AA17" s="45">
        <v>204</v>
      </c>
      <c r="AB17" s="45">
        <v>203</v>
      </c>
      <c r="AC17" s="45">
        <v>207</v>
      </c>
      <c r="AD17" s="45">
        <v>95</v>
      </c>
      <c r="AE17" s="45">
        <v>173</v>
      </c>
      <c r="AF17" s="45">
        <v>212</v>
      </c>
      <c r="AG17" s="45">
        <v>215</v>
      </c>
      <c r="AH17" s="45">
        <v>207</v>
      </c>
      <c r="AI17" s="45">
        <v>206</v>
      </c>
      <c r="AJ17" s="45">
        <v>193</v>
      </c>
      <c r="AK17" s="45">
        <v>201</v>
      </c>
      <c r="AL17" s="45">
        <v>204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'[9]PANEL DE CONTROL DISTRITAL'!A18</f>
        <v>4</v>
      </c>
      <c r="B19" s="116" t="str">
        <f>'[9]PANEL DE CONTROL DISTRITAL'!B18</f>
        <v>CONCILIACIÓN</v>
      </c>
      <c r="C19" s="118" t="str">
        <f>'[9]PANEL DE CONTROL DISTRITAL'!C18</f>
        <v>Responsable de Módulo</v>
      </c>
      <c r="D19" s="117" t="str">
        <f>'[9]PANEL DE CONTROL DISTRITAL'!D18</f>
        <v xml:space="preserve">Credenciales disponibles para entrega = </v>
      </c>
      <c r="E19" s="118" t="str">
        <f>'[9]PANEL DE CONTROL DISTRITAL'!E18</f>
        <v>((Credenciales recibidas - Credenciales inconsistentes) / Credenciales recibidas) x 100</v>
      </c>
      <c r="F19" s="119" t="str">
        <f>'[9]PANEL DE CONTROL DISTRITAL'!F18</f>
        <v>Semanal (remesa)</v>
      </c>
      <c r="G19" s="120">
        <f>'[9]PANEL DE CONTROL DISTRITAL'!G18</f>
        <v>0.9</v>
      </c>
      <c r="H19" s="25" t="str">
        <f>'[9]PANEL DE CONTROL DISTRITAL'!H18</f>
        <v xml:space="preserve">Credenciales Recibidas - Credenciales inconsistentes </v>
      </c>
      <c r="I19" s="23">
        <v>49</v>
      </c>
      <c r="J19" s="23">
        <v>138</v>
      </c>
      <c r="K19" s="23">
        <v>0</v>
      </c>
      <c r="L19" s="23">
        <v>0</v>
      </c>
      <c r="M19" s="23">
        <v>139</v>
      </c>
      <c r="N19" s="23">
        <v>336</v>
      </c>
      <c r="O19" s="23">
        <v>291</v>
      </c>
      <c r="P19" s="23">
        <v>599</v>
      </c>
      <c r="Q19" s="23">
        <v>184</v>
      </c>
      <c r="R19" s="23">
        <v>242</v>
      </c>
      <c r="S19" s="23">
        <v>316</v>
      </c>
      <c r="T19" s="23">
        <v>341</v>
      </c>
      <c r="U19" s="23">
        <v>261</v>
      </c>
      <c r="V19" s="23">
        <v>51</v>
      </c>
      <c r="W19" s="23">
        <v>138</v>
      </c>
      <c r="X19" s="23">
        <v>389</v>
      </c>
      <c r="Y19" s="23">
        <v>211</v>
      </c>
      <c r="Z19" s="23">
        <v>122</v>
      </c>
      <c r="AA19" s="23">
        <v>196</v>
      </c>
      <c r="AB19" s="23">
        <v>248</v>
      </c>
      <c r="AC19" s="23">
        <v>182</v>
      </c>
      <c r="AD19" s="23">
        <v>138</v>
      </c>
      <c r="AE19" s="23">
        <v>144</v>
      </c>
      <c r="AF19" s="23">
        <v>217</v>
      </c>
      <c r="AG19" s="23">
        <v>168</v>
      </c>
      <c r="AH19" s="23">
        <v>279</v>
      </c>
      <c r="AI19" s="23">
        <v>142</v>
      </c>
      <c r="AJ19" s="23">
        <v>243</v>
      </c>
      <c r="AK19" s="23">
        <v>192</v>
      </c>
      <c r="AL19" s="23">
        <v>45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'[9]PANEL DE CONTROL DISTRITAL'!H19</f>
        <v xml:space="preserve">Credenciales recibidas </v>
      </c>
      <c r="I20" s="45">
        <v>49</v>
      </c>
      <c r="J20" s="45">
        <v>138</v>
      </c>
      <c r="K20" s="45">
        <v>0</v>
      </c>
      <c r="L20" s="45">
        <v>0</v>
      </c>
      <c r="M20" s="45">
        <v>139</v>
      </c>
      <c r="N20" s="45">
        <v>336</v>
      </c>
      <c r="O20" s="45">
        <v>291</v>
      </c>
      <c r="P20" s="45">
        <v>599</v>
      </c>
      <c r="Q20" s="45">
        <v>184</v>
      </c>
      <c r="R20" s="45">
        <v>242</v>
      </c>
      <c r="S20" s="45">
        <v>316</v>
      </c>
      <c r="T20" s="45">
        <v>341</v>
      </c>
      <c r="U20" s="45">
        <v>261</v>
      </c>
      <c r="V20" s="45">
        <v>51</v>
      </c>
      <c r="W20" s="45">
        <v>138</v>
      </c>
      <c r="X20" s="45">
        <v>389</v>
      </c>
      <c r="Y20" s="45">
        <v>211</v>
      </c>
      <c r="Z20" s="45">
        <v>122</v>
      </c>
      <c r="AA20" s="45">
        <v>196</v>
      </c>
      <c r="AB20" s="45">
        <v>248</v>
      </c>
      <c r="AC20" s="45">
        <v>182</v>
      </c>
      <c r="AD20" s="45">
        <v>138</v>
      </c>
      <c r="AE20" s="45">
        <v>144</v>
      </c>
      <c r="AF20" s="45">
        <v>217</v>
      </c>
      <c r="AG20" s="45">
        <v>168</v>
      </c>
      <c r="AH20" s="45">
        <v>279</v>
      </c>
      <c r="AI20" s="45">
        <v>142</v>
      </c>
      <c r="AJ20" s="45">
        <v>243</v>
      </c>
      <c r="AK20" s="45">
        <v>192</v>
      </c>
      <c r="AL20" s="45">
        <v>45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'[9]PANEL DE CONTROL DISTRITAL'!A21</f>
        <v>5</v>
      </c>
      <c r="B22" s="116" t="str">
        <f>'[9]PANEL DE CONTROL DISTRITAL'!B21</f>
        <v>CONCILIACIÓN</v>
      </c>
      <c r="C22" s="118" t="str">
        <f>'[9]PANEL DE CONTROL DISTRITAL'!C21</f>
        <v>Responsable de Módulo</v>
      </c>
      <c r="D22" s="117" t="str">
        <f>'[9]PANEL DE CONTROL DISTRITAL'!D21</f>
        <v xml:space="preserve">Credenciales disponibles para entrega = </v>
      </c>
      <c r="E22" s="118" t="str">
        <f>'[9]PANEL DE CONTROL DISTRITAL'!E21</f>
        <v>(Credenciales en resguardo / Credenciales totales en SIIRFE disponibles para entrega) x 100</v>
      </c>
      <c r="F22" s="119" t="str">
        <f>'[9]PANEL DE CONTROL DISTRITAL'!F21</f>
        <v>Semanal (remesa)</v>
      </c>
      <c r="G22" s="120">
        <f>'[9]PANEL DE CONTROL DISTRITAL'!G21</f>
        <v>1</v>
      </c>
      <c r="H22" s="25" t="str">
        <f>'[9]PANEL DE CONTROL DISTRITAL'!H21</f>
        <v>Credenciales en resguardo</v>
      </c>
      <c r="I22" s="23">
        <v>250</v>
      </c>
      <c r="J22" s="23">
        <v>186</v>
      </c>
      <c r="K22" s="23">
        <v>0</v>
      </c>
      <c r="L22" s="23">
        <v>0</v>
      </c>
      <c r="M22" s="23">
        <v>240</v>
      </c>
      <c r="N22" s="23">
        <v>294</v>
      </c>
      <c r="O22" s="23">
        <v>217</v>
      </c>
      <c r="P22" s="23">
        <v>518</v>
      </c>
      <c r="Q22" s="23">
        <v>412</v>
      </c>
      <c r="R22" s="23">
        <v>393</v>
      </c>
      <c r="S22" s="23">
        <v>382</v>
      </c>
      <c r="T22" s="23">
        <v>419</v>
      </c>
      <c r="U22" s="23">
        <v>376</v>
      </c>
      <c r="V22" s="23">
        <v>182</v>
      </c>
      <c r="W22" s="23">
        <v>269</v>
      </c>
      <c r="X22" s="23">
        <v>375</v>
      </c>
      <c r="Y22" s="23">
        <v>314</v>
      </c>
      <c r="Z22" s="23">
        <v>301</v>
      </c>
      <c r="AA22" s="23">
        <v>432</v>
      </c>
      <c r="AB22" s="23">
        <v>504</v>
      </c>
      <c r="AC22" s="23">
        <v>341</v>
      </c>
      <c r="AD22" s="23">
        <v>334</v>
      </c>
      <c r="AE22" s="23">
        <v>282</v>
      </c>
      <c r="AF22" s="23">
        <v>321</v>
      </c>
      <c r="AG22" s="23">
        <v>293</v>
      </c>
      <c r="AH22" s="23">
        <v>349</v>
      </c>
      <c r="AI22" s="23">
        <v>261</v>
      </c>
      <c r="AJ22" s="23">
        <v>316</v>
      </c>
      <c r="AK22" s="23">
        <v>304</v>
      </c>
      <c r="AL22" s="23">
        <v>170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'[9]PANEL DE CONTROL DISTRITAL'!H22</f>
        <v>Credenciales totales en SIIRFE disponibles para entrega</v>
      </c>
      <c r="I23" s="45">
        <v>250</v>
      </c>
      <c r="J23" s="45">
        <v>186</v>
      </c>
      <c r="K23" s="45">
        <v>0</v>
      </c>
      <c r="L23" s="45">
        <v>0</v>
      </c>
      <c r="M23" s="45">
        <v>240</v>
      </c>
      <c r="N23" s="45">
        <v>294</v>
      </c>
      <c r="O23" s="45">
        <v>217</v>
      </c>
      <c r="P23" s="45">
        <v>518</v>
      </c>
      <c r="Q23" s="45">
        <v>412</v>
      </c>
      <c r="R23" s="45">
        <v>393</v>
      </c>
      <c r="S23" s="45">
        <v>382</v>
      </c>
      <c r="T23" s="45">
        <v>419</v>
      </c>
      <c r="U23" s="45">
        <v>376</v>
      </c>
      <c r="V23" s="45">
        <v>182</v>
      </c>
      <c r="W23" s="45">
        <v>269</v>
      </c>
      <c r="X23" s="45">
        <v>375</v>
      </c>
      <c r="Y23" s="45">
        <v>314</v>
      </c>
      <c r="Z23" s="45">
        <v>301</v>
      </c>
      <c r="AA23" s="45">
        <v>432</v>
      </c>
      <c r="AB23" s="45">
        <v>504</v>
      </c>
      <c r="AC23" s="45">
        <v>341</v>
      </c>
      <c r="AD23" s="45">
        <v>334</v>
      </c>
      <c r="AE23" s="45">
        <v>282</v>
      </c>
      <c r="AF23" s="45">
        <v>321</v>
      </c>
      <c r="AG23" s="45">
        <v>293</v>
      </c>
      <c r="AH23" s="45">
        <v>349</v>
      </c>
      <c r="AI23" s="45">
        <v>261</v>
      </c>
      <c r="AJ23" s="45">
        <v>316</v>
      </c>
      <c r="AK23" s="45">
        <v>304</v>
      </c>
      <c r="AL23" s="45">
        <v>170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'[9]PANEL DE CONTROL DISTRITAL'!A24</f>
        <v>6</v>
      </c>
      <c r="B25" s="116" t="str">
        <f>'[9]PANEL DE CONTROL DISTRITAL'!B24</f>
        <v>ENTREGA</v>
      </c>
      <c r="C25" s="118" t="str">
        <f>'[9]PANEL DE CONTROL DISTRITAL'!C24</f>
        <v>Operador de Equipo Tecnológico</v>
      </c>
      <c r="D25" s="117" t="str">
        <f>'[9]PANEL DE CONTROL DISTRITAL'!D24</f>
        <v xml:space="preserve">Efectividad de entrega de CPV en MAC = </v>
      </c>
      <c r="E25" s="118" t="str">
        <f>'[9]PANEL DE CONTROL DISTRITAL'!E24</f>
        <v>(Total de credenciales entregadas / Total de credenciales solicitadas) x 100</v>
      </c>
      <c r="F25" s="119" t="str">
        <f>'[9]PANEL DE CONTROL DISTRITAL'!F24</f>
        <v>Semanal (remesa)</v>
      </c>
      <c r="G25" s="120">
        <f>'[9]PANEL DE CONTROL DISTRITAL'!G24</f>
        <v>0.9</v>
      </c>
      <c r="H25" s="25" t="str">
        <f>'[9]PANEL DE CONTROL DISTRITAL'!H24</f>
        <v xml:space="preserve">Total de credenciales entregadas </v>
      </c>
      <c r="I25" s="23">
        <v>63</v>
      </c>
      <c r="J25" s="23">
        <v>202</v>
      </c>
      <c r="K25" s="23">
        <v>0</v>
      </c>
      <c r="L25" s="23">
        <v>0</v>
      </c>
      <c r="M25" s="23">
        <v>85</v>
      </c>
      <c r="N25" s="23">
        <v>282</v>
      </c>
      <c r="O25" s="23">
        <v>368</v>
      </c>
      <c r="P25" s="23">
        <v>298</v>
      </c>
      <c r="Q25" s="23">
        <v>290</v>
      </c>
      <c r="R25" s="23">
        <v>261</v>
      </c>
      <c r="S25" s="23">
        <v>324</v>
      </c>
      <c r="T25" s="23">
        <v>304</v>
      </c>
      <c r="U25" s="23">
        <v>288</v>
      </c>
      <c r="V25" s="23">
        <v>245</v>
      </c>
      <c r="W25" s="23">
        <v>49</v>
      </c>
      <c r="X25" s="23">
        <v>283</v>
      </c>
      <c r="Y25" s="23">
        <v>272</v>
      </c>
      <c r="Z25" s="23">
        <v>134</v>
      </c>
      <c r="AA25" s="23">
        <v>65</v>
      </c>
      <c r="AB25" s="23">
        <v>176</v>
      </c>
      <c r="AC25" s="23">
        <v>345</v>
      </c>
      <c r="AD25" s="23">
        <v>145</v>
      </c>
      <c r="AE25" s="23">
        <v>194</v>
      </c>
      <c r="AF25" s="23">
        <v>178</v>
      </c>
      <c r="AG25" s="23">
        <v>196</v>
      </c>
      <c r="AH25" s="23">
        <v>223</v>
      </c>
      <c r="AI25" s="23">
        <v>229</v>
      </c>
      <c r="AJ25" s="23">
        <v>188</v>
      </c>
      <c r="AK25" s="23">
        <v>204</v>
      </c>
      <c r="AL25" s="23">
        <v>179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'[9]PANEL DE CONTROL DISTRITAL'!H25</f>
        <v xml:space="preserve"> Total de credenciales solicitadas</v>
      </c>
      <c r="I26" s="45">
        <v>63</v>
      </c>
      <c r="J26" s="45">
        <v>202</v>
      </c>
      <c r="K26" s="45">
        <v>0</v>
      </c>
      <c r="L26" s="45">
        <v>0</v>
      </c>
      <c r="M26" s="45">
        <v>85</v>
      </c>
      <c r="N26" s="45">
        <v>282</v>
      </c>
      <c r="O26" s="45">
        <v>368</v>
      </c>
      <c r="P26" s="45">
        <v>298</v>
      </c>
      <c r="Q26" s="45">
        <v>290</v>
      </c>
      <c r="R26" s="45">
        <v>261</v>
      </c>
      <c r="S26" s="45">
        <v>324</v>
      </c>
      <c r="T26" s="45">
        <v>304</v>
      </c>
      <c r="U26" s="45">
        <v>288</v>
      </c>
      <c r="V26" s="45">
        <v>245</v>
      </c>
      <c r="W26" s="45">
        <v>49</v>
      </c>
      <c r="X26" s="45">
        <v>283</v>
      </c>
      <c r="Y26" s="45">
        <v>272</v>
      </c>
      <c r="Z26" s="45">
        <v>134</v>
      </c>
      <c r="AA26" s="45">
        <v>65</v>
      </c>
      <c r="AB26" s="45">
        <v>176</v>
      </c>
      <c r="AC26" s="45">
        <v>345</v>
      </c>
      <c r="AD26" s="45">
        <v>145</v>
      </c>
      <c r="AE26" s="45">
        <v>194</v>
      </c>
      <c r="AF26" s="45">
        <v>178</v>
      </c>
      <c r="AG26" s="45">
        <v>196</v>
      </c>
      <c r="AH26" s="45">
        <v>223</v>
      </c>
      <c r="AI26" s="45">
        <v>229</v>
      </c>
      <c r="AJ26" s="45">
        <v>188</v>
      </c>
      <c r="AK26" s="45">
        <v>204</v>
      </c>
      <c r="AL26" s="45">
        <v>179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90" priority="15" operator="greaterThan">
      <formula>95%</formula>
    </cfRule>
    <cfRule type="cellIs" dxfId="389" priority="16" operator="greaterThanOrEqual">
      <formula>90%</formula>
    </cfRule>
    <cfRule type="cellIs" dxfId="388" priority="17" operator="lessThan">
      <formula>89.99%</formula>
    </cfRule>
  </conditionalFormatting>
  <conditionalFormatting sqref="AV13">
    <cfRule type="cellIs" dxfId="387" priority="12" operator="greaterThan">
      <formula>95%</formula>
    </cfRule>
    <cfRule type="cellIs" dxfId="386" priority="13" operator="greaterThanOrEqual">
      <formula>90%</formula>
    </cfRule>
    <cfRule type="cellIs" dxfId="385" priority="14" operator="lessThan">
      <formula>89.99%</formula>
    </cfRule>
  </conditionalFormatting>
  <conditionalFormatting sqref="AV16">
    <cfRule type="cellIs" dxfId="384" priority="9" operator="greaterThan">
      <formula>95%</formula>
    </cfRule>
    <cfRule type="cellIs" dxfId="383" priority="10" operator="greaterThanOrEqual">
      <formula>90%</formula>
    </cfRule>
    <cfRule type="cellIs" dxfId="382" priority="11" operator="lessThan">
      <formula>89.99%</formula>
    </cfRule>
  </conditionalFormatting>
  <conditionalFormatting sqref="AV19">
    <cfRule type="cellIs" dxfId="381" priority="6" operator="greaterThan">
      <formula>95%</formula>
    </cfRule>
    <cfRule type="cellIs" dxfId="380" priority="7" operator="greaterThanOrEqual">
      <formula>90%</formula>
    </cfRule>
    <cfRule type="cellIs" dxfId="379" priority="8" operator="lessThan">
      <formula>89.99%</formula>
    </cfRule>
  </conditionalFormatting>
  <conditionalFormatting sqref="AV22">
    <cfRule type="cellIs" dxfId="378" priority="1" operator="greaterThanOrEqual">
      <formula>100%</formula>
    </cfRule>
    <cfRule type="cellIs" dxfId="377" priority="2" operator="lessThan">
      <formula>99.99%</formula>
    </cfRule>
  </conditionalFormatting>
  <conditionalFormatting sqref="AV25">
    <cfRule type="cellIs" dxfId="376" priority="3" operator="greaterThan">
      <formula>95%</formula>
    </cfRule>
    <cfRule type="cellIs" dxfId="375" priority="4" operator="greaterThanOrEqual">
      <formula>90%</formula>
    </cfRule>
    <cfRule type="cellIs" dxfId="374" priority="5" operator="lessThan">
      <formula>89.99%</formula>
    </cfRule>
  </conditionalFormatting>
  <dataValidations count="1">
    <dataValidation showDropDown="1" showInputMessage="1" showErrorMessage="1" sqref="C21 G19:G23 G10:G11 G16:G17 G13:G14 G25:G26" xr:uid="{0A4BE893-3ACC-4153-8938-060D185F4297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8</v>
      </c>
      <c r="F2" s="122" t="s">
        <v>25</v>
      </c>
      <c r="G2" s="122"/>
      <c r="H2" s="20">
        <v>110853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'[9]PANEL DE CONTROL DISTRITAL'!A9</f>
        <v>1</v>
      </c>
      <c r="B10" s="116" t="str">
        <f>'[9]PANEL DE CONTROL DISTRITAL'!B9</f>
        <v>ENTREVISTA</v>
      </c>
      <c r="C10" s="118" t="str">
        <f>'[9]PANEL DE CONTROL DISTRITAL'!C9</f>
        <v xml:space="preserve"> Auxiliar de Atención Ciudadana</v>
      </c>
      <c r="D10" s="117" t="str">
        <f>'[9]PANEL DE CONTROL DISTRITAL'!D9</f>
        <v>Efectividad de la entrevista =</v>
      </c>
      <c r="E10" s="118" t="str">
        <f>'[9]PANEL DE CONTROL DISTRITAL'!E9</f>
        <v>(Número de trámites aplicados / (Número de fichas requisitadas - Notificaciones de improcedencia de trámite)) x 100</v>
      </c>
      <c r="F10" s="119" t="str">
        <f>'[9]PANEL DE CONTROL DISTRITAL'!F9</f>
        <v>Semanal (remesa)</v>
      </c>
      <c r="G10" s="120">
        <f>'[9]PANEL DE CONTROL DISTRITAL'!G9</f>
        <v>0.9</v>
      </c>
      <c r="H10" s="25" t="str">
        <f>'[9]PANEL DE CONTROL DISTRITAL'!H9</f>
        <v>Número de trámites aplicados</v>
      </c>
      <c r="I10" s="23">
        <v>186</v>
      </c>
      <c r="J10" s="23">
        <v>172</v>
      </c>
      <c r="K10" s="23">
        <v>0</v>
      </c>
      <c r="L10" s="23">
        <v>0</v>
      </c>
      <c r="M10" s="23">
        <v>291</v>
      </c>
      <c r="N10" s="23">
        <v>344</v>
      </c>
      <c r="O10" s="23">
        <v>344</v>
      </c>
      <c r="P10" s="23">
        <v>358</v>
      </c>
      <c r="Q10" s="23">
        <v>318</v>
      </c>
      <c r="R10" s="23">
        <v>269</v>
      </c>
      <c r="S10" s="23">
        <v>308</v>
      </c>
      <c r="T10" s="23">
        <v>361</v>
      </c>
      <c r="U10" s="23">
        <v>299</v>
      </c>
      <c r="V10" s="23">
        <v>278</v>
      </c>
      <c r="W10" s="23">
        <v>172</v>
      </c>
      <c r="X10" s="23">
        <v>143</v>
      </c>
      <c r="Y10" s="23">
        <v>185</v>
      </c>
      <c r="Z10" s="23">
        <v>131</v>
      </c>
      <c r="AA10" s="23">
        <v>185</v>
      </c>
      <c r="AB10" s="23">
        <v>194</v>
      </c>
      <c r="AC10" s="23">
        <v>186</v>
      </c>
      <c r="AD10" s="23">
        <v>136</v>
      </c>
      <c r="AE10" s="23">
        <v>145</v>
      </c>
      <c r="AF10" s="23">
        <v>185</v>
      </c>
      <c r="AG10" s="23">
        <v>175</v>
      </c>
      <c r="AH10" s="23">
        <v>166</v>
      </c>
      <c r="AI10" s="23">
        <v>186</v>
      </c>
      <c r="AJ10" s="23">
        <v>153</v>
      </c>
      <c r="AK10" s="23">
        <v>197</v>
      </c>
      <c r="AL10" s="23">
        <v>176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'[9]PANEL DE CONTROL DISTRITAL'!H10</f>
        <v>Número de fichas requisitadas - Notificaciones de improcedencia de trámite</v>
      </c>
      <c r="I11" s="45">
        <v>186</v>
      </c>
      <c r="J11" s="45">
        <v>172</v>
      </c>
      <c r="K11" s="45">
        <v>0</v>
      </c>
      <c r="L11" s="45">
        <v>0</v>
      </c>
      <c r="M11" s="45">
        <v>291</v>
      </c>
      <c r="N11" s="45">
        <v>344</v>
      </c>
      <c r="O11" s="45">
        <v>344</v>
      </c>
      <c r="P11" s="45">
        <v>358</v>
      </c>
      <c r="Q11" s="45">
        <v>318</v>
      </c>
      <c r="R11" s="45">
        <v>269</v>
      </c>
      <c r="S11" s="45">
        <v>308</v>
      </c>
      <c r="T11" s="45">
        <v>361</v>
      </c>
      <c r="U11" s="45">
        <v>299</v>
      </c>
      <c r="V11" s="45">
        <v>278</v>
      </c>
      <c r="W11" s="45">
        <v>172</v>
      </c>
      <c r="X11" s="45">
        <v>143</v>
      </c>
      <c r="Y11" s="45">
        <v>185</v>
      </c>
      <c r="Z11" s="45">
        <v>131</v>
      </c>
      <c r="AA11" s="45">
        <v>185</v>
      </c>
      <c r="AB11" s="45">
        <v>194</v>
      </c>
      <c r="AC11" s="45">
        <v>186</v>
      </c>
      <c r="AD11" s="45">
        <v>136</v>
      </c>
      <c r="AE11" s="45">
        <v>145</v>
      </c>
      <c r="AF11" s="45">
        <v>185</v>
      </c>
      <c r="AG11" s="45">
        <v>175</v>
      </c>
      <c r="AH11" s="45">
        <v>166</v>
      </c>
      <c r="AI11" s="45">
        <v>186</v>
      </c>
      <c r="AJ11" s="45">
        <v>153</v>
      </c>
      <c r="AK11" s="45">
        <v>197</v>
      </c>
      <c r="AL11" s="45">
        <v>176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'[9]PANEL DE CONTROL DISTRITAL'!A12</f>
        <v>2</v>
      </c>
      <c r="B13" s="116" t="str">
        <f>'[9]PANEL DE CONTROL DISTRITAL'!B12</f>
        <v>TRÁMITE</v>
      </c>
      <c r="C13" s="118" t="str">
        <f>'[9]PANEL DE CONTROL DISTRITAL'!C12</f>
        <v>Operador de Equipo Tecnológico</v>
      </c>
      <c r="D13" s="117" t="str">
        <f>'[9]PANEL DE CONTROL DISTRITAL'!D12</f>
        <v>Trámites exitosos efectivos=</v>
      </c>
      <c r="E13" s="118" t="str">
        <f>'[9]PANEL DE CONTROL DISTRITAL'!E12</f>
        <v>(Número de trámites exitosos / Número de trámites aplicados) x 100</v>
      </c>
      <c r="F13" s="119" t="str">
        <f>'[9]PANEL DE CONTROL DISTRITAL'!F12</f>
        <v>Semanal (remesa)</v>
      </c>
      <c r="G13" s="120">
        <f>'[9]PANEL DE CONTROL DISTRITAL'!G12</f>
        <v>0.9</v>
      </c>
      <c r="H13" s="25" t="str">
        <f>'[9]PANEL DE CONTROL DISTRITAL'!H12</f>
        <v>Número de trámites exitosos</v>
      </c>
      <c r="I13" s="23">
        <v>186</v>
      </c>
      <c r="J13" s="23">
        <v>172</v>
      </c>
      <c r="K13" s="23">
        <v>0</v>
      </c>
      <c r="L13" s="23">
        <v>0</v>
      </c>
      <c r="M13" s="23">
        <v>291</v>
      </c>
      <c r="N13" s="23">
        <v>344</v>
      </c>
      <c r="O13" s="23">
        <v>344</v>
      </c>
      <c r="P13" s="23">
        <v>358</v>
      </c>
      <c r="Q13" s="23">
        <v>318</v>
      </c>
      <c r="R13" s="23">
        <v>269</v>
      </c>
      <c r="S13" s="23">
        <v>308</v>
      </c>
      <c r="T13" s="23">
        <v>361</v>
      </c>
      <c r="U13" s="23">
        <v>299</v>
      </c>
      <c r="V13" s="23">
        <v>278</v>
      </c>
      <c r="W13" s="23">
        <v>172</v>
      </c>
      <c r="X13" s="23">
        <v>143</v>
      </c>
      <c r="Y13" s="23">
        <v>185</v>
      </c>
      <c r="Z13" s="23">
        <v>130</v>
      </c>
      <c r="AA13" s="23">
        <v>185</v>
      </c>
      <c r="AB13" s="23">
        <v>194</v>
      </c>
      <c r="AC13" s="23">
        <v>183</v>
      </c>
      <c r="AD13" s="23">
        <v>136</v>
      </c>
      <c r="AE13" s="23">
        <v>142</v>
      </c>
      <c r="AF13" s="23">
        <v>183</v>
      </c>
      <c r="AG13" s="23">
        <v>174</v>
      </c>
      <c r="AH13" s="23">
        <v>165</v>
      </c>
      <c r="AI13" s="23">
        <v>185</v>
      </c>
      <c r="AJ13" s="23">
        <v>152</v>
      </c>
      <c r="AK13" s="23">
        <v>196</v>
      </c>
      <c r="AL13" s="23">
        <v>176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0.99775748838699341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'[9]PANEL DE CONTROL DISTRITAL'!H13</f>
        <v>Número de trámites aplicados</v>
      </c>
      <c r="I14" s="45">
        <v>186</v>
      </c>
      <c r="J14" s="45">
        <v>172</v>
      </c>
      <c r="K14" s="45">
        <v>0</v>
      </c>
      <c r="L14" s="45">
        <v>0</v>
      </c>
      <c r="M14" s="45">
        <v>291</v>
      </c>
      <c r="N14" s="45">
        <v>344</v>
      </c>
      <c r="O14" s="45">
        <v>344</v>
      </c>
      <c r="P14" s="45">
        <v>358</v>
      </c>
      <c r="Q14" s="45">
        <v>318</v>
      </c>
      <c r="R14" s="45">
        <v>269</v>
      </c>
      <c r="S14" s="45">
        <v>308</v>
      </c>
      <c r="T14" s="45">
        <v>361</v>
      </c>
      <c r="U14" s="45">
        <v>299</v>
      </c>
      <c r="V14" s="45">
        <v>278</v>
      </c>
      <c r="W14" s="45">
        <v>172</v>
      </c>
      <c r="X14" s="45">
        <v>143</v>
      </c>
      <c r="Y14" s="45">
        <v>185</v>
      </c>
      <c r="Z14" s="45">
        <v>131</v>
      </c>
      <c r="AA14" s="45">
        <v>185</v>
      </c>
      <c r="AB14" s="45">
        <v>194</v>
      </c>
      <c r="AC14" s="45">
        <v>186</v>
      </c>
      <c r="AD14" s="45">
        <v>136</v>
      </c>
      <c r="AE14" s="45">
        <v>145</v>
      </c>
      <c r="AF14" s="45">
        <v>185</v>
      </c>
      <c r="AG14" s="45">
        <v>175</v>
      </c>
      <c r="AH14" s="45">
        <v>166</v>
      </c>
      <c r="AI14" s="45">
        <v>186</v>
      </c>
      <c r="AJ14" s="45">
        <v>153</v>
      </c>
      <c r="AK14" s="45">
        <v>197</v>
      </c>
      <c r="AL14" s="45">
        <v>176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'[9]PANEL DE CONTROL DISTRITAL'!A15</f>
        <v>3</v>
      </c>
      <c r="B16" s="116" t="str">
        <f>'[9]PANEL DE CONTROL DISTRITAL'!B15</f>
        <v>TRANSFERENCIA</v>
      </c>
      <c r="C16" s="118" t="str">
        <f>'[9]PANEL DE CONTROL DISTRITAL'!C15</f>
        <v>Responsable de Módulo</v>
      </c>
      <c r="D16" s="117" t="str">
        <f>'[9]PANEL DE CONTROL DISTRITAL'!D15</f>
        <v xml:space="preserve">Transacciones exitosas = </v>
      </c>
      <c r="E16" s="118" t="str">
        <f>'[9]PANEL DE CONTROL DISTRITAL'!E15</f>
        <v>(Número de Archivos de Transacción aceptados /Total de Archivos de Transacción procesados) x100</v>
      </c>
      <c r="F16" s="119" t="str">
        <f>'[9]PANEL DE CONTROL DISTRITAL'!F15</f>
        <v>Semanal (remesa)</v>
      </c>
      <c r="G16" s="120">
        <f>'[9]PANEL DE CONTROL DISTRITAL'!G15</f>
        <v>0.9</v>
      </c>
      <c r="H16" s="25" t="str">
        <f>'[9]PANEL DE CONTROL DISTRITAL'!H15</f>
        <v>Número de Archivos de Transacción aceptados</v>
      </c>
      <c r="I16" s="23">
        <v>186</v>
      </c>
      <c r="J16" s="23">
        <v>172</v>
      </c>
      <c r="K16" s="23">
        <v>0</v>
      </c>
      <c r="L16" s="23">
        <v>0</v>
      </c>
      <c r="M16" s="23">
        <v>291</v>
      </c>
      <c r="N16" s="23">
        <v>344</v>
      </c>
      <c r="O16" s="23">
        <v>344</v>
      </c>
      <c r="P16" s="23">
        <v>358</v>
      </c>
      <c r="Q16" s="23">
        <v>318</v>
      </c>
      <c r="R16" s="23">
        <v>269</v>
      </c>
      <c r="S16" s="23">
        <v>308</v>
      </c>
      <c r="T16" s="23">
        <v>361</v>
      </c>
      <c r="U16" s="23">
        <v>299</v>
      </c>
      <c r="V16" s="23">
        <v>278</v>
      </c>
      <c r="W16" s="23">
        <v>172</v>
      </c>
      <c r="X16" s="23">
        <v>143</v>
      </c>
      <c r="Y16" s="23">
        <v>185</v>
      </c>
      <c r="Z16" s="23">
        <v>131</v>
      </c>
      <c r="AA16" s="23">
        <v>185</v>
      </c>
      <c r="AB16" s="23">
        <v>194</v>
      </c>
      <c r="AC16" s="23">
        <v>186</v>
      </c>
      <c r="AD16" s="23">
        <v>136</v>
      </c>
      <c r="AE16" s="23">
        <v>145</v>
      </c>
      <c r="AF16" s="23">
        <v>185</v>
      </c>
      <c r="AG16" s="23">
        <v>175</v>
      </c>
      <c r="AH16" s="23">
        <v>166</v>
      </c>
      <c r="AI16" s="23">
        <v>186</v>
      </c>
      <c r="AJ16" s="23">
        <v>153</v>
      </c>
      <c r="AK16" s="23">
        <v>197</v>
      </c>
      <c r="AL16" s="23">
        <v>176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'[9]PANEL DE CONTROL DISTRITAL'!H16</f>
        <v>Total de Archivos de Transacción procesados</v>
      </c>
      <c r="I17" s="45">
        <v>186</v>
      </c>
      <c r="J17" s="45">
        <v>172</v>
      </c>
      <c r="K17" s="45">
        <v>0</v>
      </c>
      <c r="L17" s="45">
        <v>0</v>
      </c>
      <c r="M17" s="45">
        <v>291</v>
      </c>
      <c r="N17" s="45">
        <v>344</v>
      </c>
      <c r="O17" s="45">
        <v>344</v>
      </c>
      <c r="P17" s="45">
        <v>358</v>
      </c>
      <c r="Q17" s="45">
        <v>318</v>
      </c>
      <c r="R17" s="45">
        <v>269</v>
      </c>
      <c r="S17" s="45">
        <v>308</v>
      </c>
      <c r="T17" s="45">
        <v>361</v>
      </c>
      <c r="U17" s="45">
        <v>299</v>
      </c>
      <c r="V17" s="45">
        <v>278</v>
      </c>
      <c r="W17" s="45">
        <v>172</v>
      </c>
      <c r="X17" s="45">
        <v>143</v>
      </c>
      <c r="Y17" s="45">
        <v>185</v>
      </c>
      <c r="Z17" s="45">
        <v>131</v>
      </c>
      <c r="AA17" s="45">
        <v>185</v>
      </c>
      <c r="AB17" s="45">
        <v>194</v>
      </c>
      <c r="AC17" s="45">
        <v>186</v>
      </c>
      <c r="AD17" s="45">
        <v>136</v>
      </c>
      <c r="AE17" s="45">
        <v>145</v>
      </c>
      <c r="AF17" s="45">
        <v>185</v>
      </c>
      <c r="AG17" s="45">
        <v>175</v>
      </c>
      <c r="AH17" s="45">
        <v>166</v>
      </c>
      <c r="AI17" s="45">
        <v>186</v>
      </c>
      <c r="AJ17" s="45">
        <v>153</v>
      </c>
      <c r="AK17" s="45">
        <v>197</v>
      </c>
      <c r="AL17" s="45">
        <v>176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'[9]PANEL DE CONTROL DISTRITAL'!A18</f>
        <v>4</v>
      </c>
      <c r="B19" s="116" t="str">
        <f>'[9]PANEL DE CONTROL DISTRITAL'!B18</f>
        <v>CONCILIACIÓN</v>
      </c>
      <c r="C19" s="118" t="str">
        <f>'[9]PANEL DE CONTROL DISTRITAL'!C18</f>
        <v>Responsable de Módulo</v>
      </c>
      <c r="D19" s="117" t="str">
        <f>'[9]PANEL DE CONTROL DISTRITAL'!D18</f>
        <v xml:space="preserve">Credenciales disponibles para entrega = </v>
      </c>
      <c r="E19" s="118" t="str">
        <f>'[9]PANEL DE CONTROL DISTRITAL'!E18</f>
        <v>((Credenciales recibidas - Credenciales inconsistentes) / Credenciales recibidas) x 100</v>
      </c>
      <c r="F19" s="119" t="str">
        <f>'[9]PANEL DE CONTROL DISTRITAL'!F18</f>
        <v>Semanal (remesa)</v>
      </c>
      <c r="G19" s="120">
        <f>'[9]PANEL DE CONTROL DISTRITAL'!G18</f>
        <v>0.9</v>
      </c>
      <c r="H19" s="25" t="str">
        <f>'[9]PANEL DE CONTROL DISTRITAL'!H18</f>
        <v xml:space="preserve">Credenciales Recibidas - Credenciales inconsistentes </v>
      </c>
      <c r="I19" s="23">
        <v>125</v>
      </c>
      <c r="J19" s="23">
        <v>204</v>
      </c>
      <c r="K19" s="23">
        <v>0</v>
      </c>
      <c r="L19" s="23">
        <v>0</v>
      </c>
      <c r="M19" s="23">
        <v>257</v>
      </c>
      <c r="N19" s="23">
        <v>373</v>
      </c>
      <c r="O19" s="23">
        <v>354</v>
      </c>
      <c r="P19" s="23">
        <v>358</v>
      </c>
      <c r="Q19" s="23">
        <v>268</v>
      </c>
      <c r="R19" s="23">
        <v>328</v>
      </c>
      <c r="S19" s="23">
        <v>269</v>
      </c>
      <c r="T19" s="23">
        <v>31</v>
      </c>
      <c r="U19" s="23">
        <v>1</v>
      </c>
      <c r="V19" s="23">
        <v>460</v>
      </c>
      <c r="W19" s="23">
        <v>112</v>
      </c>
      <c r="X19" s="23">
        <v>332</v>
      </c>
      <c r="Y19" s="23">
        <v>228</v>
      </c>
      <c r="Z19" s="23">
        <v>64</v>
      </c>
      <c r="AA19" s="23">
        <v>195</v>
      </c>
      <c r="AB19" s="23">
        <v>238</v>
      </c>
      <c r="AC19" s="23">
        <v>158</v>
      </c>
      <c r="AD19" s="23">
        <v>156</v>
      </c>
      <c r="AE19" s="23">
        <v>81</v>
      </c>
      <c r="AF19" s="23">
        <v>271</v>
      </c>
      <c r="AG19" s="23">
        <v>181</v>
      </c>
      <c r="AH19" s="23">
        <v>155</v>
      </c>
      <c r="AI19" s="23">
        <v>130</v>
      </c>
      <c r="AJ19" s="23">
        <v>212</v>
      </c>
      <c r="AK19" s="23">
        <v>175</v>
      </c>
      <c r="AL19" s="23">
        <v>38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'[9]PANEL DE CONTROL DISTRITAL'!H19</f>
        <v xml:space="preserve">Credenciales recibidas </v>
      </c>
      <c r="I20" s="45">
        <v>125</v>
      </c>
      <c r="J20" s="45">
        <v>204</v>
      </c>
      <c r="K20" s="45">
        <v>0</v>
      </c>
      <c r="L20" s="45">
        <v>0</v>
      </c>
      <c r="M20" s="45">
        <v>257</v>
      </c>
      <c r="N20" s="45">
        <v>373</v>
      </c>
      <c r="O20" s="45">
        <v>354</v>
      </c>
      <c r="P20" s="45">
        <v>358</v>
      </c>
      <c r="Q20" s="45">
        <v>268</v>
      </c>
      <c r="R20" s="45">
        <v>328</v>
      </c>
      <c r="S20" s="45">
        <v>269</v>
      </c>
      <c r="T20" s="45">
        <v>31</v>
      </c>
      <c r="U20" s="45">
        <v>1</v>
      </c>
      <c r="V20" s="45">
        <v>460</v>
      </c>
      <c r="W20" s="45">
        <v>112</v>
      </c>
      <c r="X20" s="45">
        <v>332</v>
      </c>
      <c r="Y20" s="45">
        <v>228</v>
      </c>
      <c r="Z20" s="45">
        <v>64</v>
      </c>
      <c r="AA20" s="45">
        <v>195</v>
      </c>
      <c r="AB20" s="45">
        <v>238</v>
      </c>
      <c r="AC20" s="45">
        <v>158</v>
      </c>
      <c r="AD20" s="45">
        <v>156</v>
      </c>
      <c r="AE20" s="45">
        <v>81</v>
      </c>
      <c r="AF20" s="45">
        <v>271</v>
      </c>
      <c r="AG20" s="45">
        <v>181</v>
      </c>
      <c r="AH20" s="45">
        <v>155</v>
      </c>
      <c r="AI20" s="45">
        <v>130</v>
      </c>
      <c r="AJ20" s="45">
        <v>212</v>
      </c>
      <c r="AK20" s="45">
        <v>175</v>
      </c>
      <c r="AL20" s="45">
        <v>38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'[9]PANEL DE CONTROL DISTRITAL'!A21</f>
        <v>5</v>
      </c>
      <c r="B22" s="116" t="str">
        <f>'[9]PANEL DE CONTROL DISTRITAL'!B21</f>
        <v>CONCILIACIÓN</v>
      </c>
      <c r="C22" s="118" t="str">
        <f>'[9]PANEL DE CONTROL DISTRITAL'!C21</f>
        <v>Responsable de Módulo</v>
      </c>
      <c r="D22" s="117" t="str">
        <f>'[9]PANEL DE CONTROL DISTRITAL'!D21</f>
        <v xml:space="preserve">Credenciales disponibles para entrega = </v>
      </c>
      <c r="E22" s="118" t="str">
        <f>'[9]PANEL DE CONTROL DISTRITAL'!E21</f>
        <v>(Credenciales en resguardo / Credenciales totales en SIIRFE disponibles para entrega) x 100</v>
      </c>
      <c r="F22" s="119" t="str">
        <f>'[9]PANEL DE CONTROL DISTRITAL'!F21</f>
        <v>Semanal (remesa)</v>
      </c>
      <c r="G22" s="120">
        <f>'[9]PANEL DE CONTROL DISTRITAL'!G21</f>
        <v>1</v>
      </c>
      <c r="H22" s="25" t="str">
        <f>'[9]PANEL DE CONTROL DISTRITAL'!H21</f>
        <v>Credenciales en resguardo</v>
      </c>
      <c r="I22" s="23">
        <v>420</v>
      </c>
      <c r="J22" s="23">
        <v>396</v>
      </c>
      <c r="K22" s="23">
        <v>0</v>
      </c>
      <c r="L22" s="23">
        <v>0</v>
      </c>
      <c r="M22" s="23">
        <v>462</v>
      </c>
      <c r="N22" s="23">
        <v>709</v>
      </c>
      <c r="O22" s="23">
        <v>722</v>
      </c>
      <c r="P22" s="23">
        <v>609</v>
      </c>
      <c r="Q22" s="23">
        <v>490</v>
      </c>
      <c r="R22" s="23">
        <v>517</v>
      </c>
      <c r="S22" s="23">
        <v>449</v>
      </c>
      <c r="T22" s="23">
        <v>236</v>
      </c>
      <c r="U22" s="23">
        <v>152</v>
      </c>
      <c r="V22" s="23">
        <v>509</v>
      </c>
      <c r="W22" s="23">
        <v>246</v>
      </c>
      <c r="X22" s="23">
        <v>338</v>
      </c>
      <c r="Y22" s="23">
        <v>354</v>
      </c>
      <c r="Z22" s="23">
        <v>301</v>
      </c>
      <c r="AA22" s="23">
        <v>350</v>
      </c>
      <c r="AB22" s="23">
        <v>466</v>
      </c>
      <c r="AC22" s="23">
        <v>336</v>
      </c>
      <c r="AD22" s="23">
        <v>362</v>
      </c>
      <c r="AE22" s="23">
        <v>239</v>
      </c>
      <c r="AF22" s="23">
        <v>392</v>
      </c>
      <c r="AG22" s="23">
        <v>377</v>
      </c>
      <c r="AH22" s="23">
        <v>332</v>
      </c>
      <c r="AI22" s="23">
        <v>314</v>
      </c>
      <c r="AJ22" s="23">
        <v>331</v>
      </c>
      <c r="AK22" s="23">
        <v>336</v>
      </c>
      <c r="AL22" s="23">
        <v>198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'[9]PANEL DE CONTROL DISTRITAL'!H22</f>
        <v>Credenciales totales en SIIRFE disponibles para entrega</v>
      </c>
      <c r="I23" s="45">
        <v>420</v>
      </c>
      <c r="J23" s="45">
        <v>396</v>
      </c>
      <c r="K23" s="45">
        <v>0</v>
      </c>
      <c r="L23" s="45">
        <v>0</v>
      </c>
      <c r="M23" s="45">
        <v>462</v>
      </c>
      <c r="N23" s="45">
        <v>709</v>
      </c>
      <c r="O23" s="45">
        <v>722</v>
      </c>
      <c r="P23" s="45">
        <v>609</v>
      </c>
      <c r="Q23" s="45">
        <v>490</v>
      </c>
      <c r="R23" s="45">
        <v>517</v>
      </c>
      <c r="S23" s="45">
        <v>449</v>
      </c>
      <c r="T23" s="45">
        <v>236</v>
      </c>
      <c r="U23" s="45">
        <v>152</v>
      </c>
      <c r="V23" s="45">
        <v>509</v>
      </c>
      <c r="W23" s="45">
        <v>246</v>
      </c>
      <c r="X23" s="45">
        <v>338</v>
      </c>
      <c r="Y23" s="45">
        <v>354</v>
      </c>
      <c r="Z23" s="45">
        <v>301</v>
      </c>
      <c r="AA23" s="45">
        <v>350</v>
      </c>
      <c r="AB23" s="45">
        <v>466</v>
      </c>
      <c r="AC23" s="45">
        <v>336</v>
      </c>
      <c r="AD23" s="45">
        <v>362</v>
      </c>
      <c r="AE23" s="45">
        <v>239</v>
      </c>
      <c r="AF23" s="45">
        <v>392</v>
      </c>
      <c r="AG23" s="45">
        <v>377</v>
      </c>
      <c r="AH23" s="45">
        <v>332</v>
      </c>
      <c r="AI23" s="45">
        <v>314</v>
      </c>
      <c r="AJ23" s="45">
        <v>331</v>
      </c>
      <c r="AK23" s="45">
        <v>336</v>
      </c>
      <c r="AL23" s="45">
        <v>198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52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4"/>
    </row>
    <row r="25" spans="1:60" ht="50.1" customHeight="1" thickTop="1" thickBot="1" x14ac:dyDescent="0.25">
      <c r="A25" s="115">
        <f>'[9]PANEL DE CONTROL DISTRITAL'!A24</f>
        <v>6</v>
      </c>
      <c r="B25" s="116" t="str">
        <f>'[9]PANEL DE CONTROL DISTRITAL'!B24</f>
        <v>ENTREGA</v>
      </c>
      <c r="C25" s="118" t="str">
        <f>'[9]PANEL DE CONTROL DISTRITAL'!C24</f>
        <v>Operador de Equipo Tecnológico</v>
      </c>
      <c r="D25" s="117" t="str">
        <f>'[9]PANEL DE CONTROL DISTRITAL'!D24</f>
        <v xml:space="preserve">Efectividad de entrega de CPV en MAC = </v>
      </c>
      <c r="E25" s="118" t="str">
        <f>'[9]PANEL DE CONTROL DISTRITAL'!E24</f>
        <v>(Total de credenciales entregadas / Total de credenciales solicitadas) x 100</v>
      </c>
      <c r="F25" s="119" t="str">
        <f>'[9]PANEL DE CONTROL DISTRITAL'!F24</f>
        <v>Semanal (remesa)</v>
      </c>
      <c r="G25" s="120">
        <f>'[9]PANEL DE CONTROL DISTRITAL'!G24</f>
        <v>0.9</v>
      </c>
      <c r="H25" s="25" t="str">
        <f>'[9]PANEL DE CONTROL DISTRITAL'!H24</f>
        <v xml:space="preserve">Total de credenciales entregadas </v>
      </c>
      <c r="I25" s="23">
        <v>136</v>
      </c>
      <c r="J25" s="23">
        <v>252</v>
      </c>
      <c r="K25" s="23">
        <v>0</v>
      </c>
      <c r="L25" s="23">
        <v>0</v>
      </c>
      <c r="M25" s="23">
        <v>191</v>
      </c>
      <c r="N25" s="23">
        <v>126</v>
      </c>
      <c r="O25" s="23">
        <v>340</v>
      </c>
      <c r="P25" s="23">
        <v>471</v>
      </c>
      <c r="Q25" s="23">
        <v>386</v>
      </c>
      <c r="R25" s="23">
        <v>301</v>
      </c>
      <c r="S25" s="23">
        <v>337</v>
      </c>
      <c r="T25" s="23">
        <v>244</v>
      </c>
      <c r="U25" s="23">
        <v>61</v>
      </c>
      <c r="V25" s="23">
        <v>103</v>
      </c>
      <c r="W25" s="23">
        <v>69</v>
      </c>
      <c r="X25" s="23">
        <v>240</v>
      </c>
      <c r="Y25" s="23">
        <v>212</v>
      </c>
      <c r="Z25" s="23">
        <v>115</v>
      </c>
      <c r="AA25" s="23">
        <v>146</v>
      </c>
      <c r="AB25" s="23">
        <v>122</v>
      </c>
      <c r="AC25" s="23">
        <v>288</v>
      </c>
      <c r="AD25" s="23">
        <v>130</v>
      </c>
      <c r="AE25" s="23">
        <v>203</v>
      </c>
      <c r="AF25" s="23">
        <v>118</v>
      </c>
      <c r="AG25" s="23">
        <v>196</v>
      </c>
      <c r="AH25" s="23">
        <v>200</v>
      </c>
      <c r="AI25" s="23">
        <v>144</v>
      </c>
      <c r="AJ25" s="23">
        <v>195</v>
      </c>
      <c r="AK25" s="23">
        <v>169</v>
      </c>
      <c r="AL25" s="23">
        <v>176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'[9]PANEL DE CONTROL DISTRITAL'!H25</f>
        <v xml:space="preserve"> Total de credenciales solicitadas</v>
      </c>
      <c r="I26" s="45">
        <v>136</v>
      </c>
      <c r="J26" s="45">
        <v>252</v>
      </c>
      <c r="K26" s="45">
        <v>0</v>
      </c>
      <c r="L26" s="45">
        <v>0</v>
      </c>
      <c r="M26" s="45">
        <v>191</v>
      </c>
      <c r="N26" s="45">
        <v>126</v>
      </c>
      <c r="O26" s="45">
        <v>340</v>
      </c>
      <c r="P26" s="45">
        <v>471</v>
      </c>
      <c r="Q26" s="45">
        <v>386</v>
      </c>
      <c r="R26" s="45">
        <v>301</v>
      </c>
      <c r="S26" s="45">
        <v>337</v>
      </c>
      <c r="T26" s="45">
        <v>244</v>
      </c>
      <c r="U26" s="45">
        <v>61</v>
      </c>
      <c r="V26" s="45">
        <v>103</v>
      </c>
      <c r="W26" s="45">
        <v>69</v>
      </c>
      <c r="X26" s="45">
        <v>240</v>
      </c>
      <c r="Y26" s="45">
        <v>212</v>
      </c>
      <c r="Z26" s="45">
        <v>115</v>
      </c>
      <c r="AA26" s="45">
        <v>146</v>
      </c>
      <c r="AB26" s="45">
        <v>122</v>
      </c>
      <c r="AC26" s="45">
        <v>288</v>
      </c>
      <c r="AD26" s="45">
        <v>130</v>
      </c>
      <c r="AE26" s="45">
        <v>203</v>
      </c>
      <c r="AF26" s="45">
        <v>118</v>
      </c>
      <c r="AG26" s="45">
        <v>196</v>
      </c>
      <c r="AH26" s="45">
        <v>200</v>
      </c>
      <c r="AI26" s="45">
        <v>144</v>
      </c>
      <c r="AJ26" s="45">
        <v>195</v>
      </c>
      <c r="AK26" s="45">
        <v>169</v>
      </c>
      <c r="AL26" s="45">
        <v>176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73" priority="15" operator="greaterThan">
      <formula>95%</formula>
    </cfRule>
    <cfRule type="cellIs" dxfId="372" priority="16" operator="greaterThanOrEqual">
      <formula>90%</formula>
    </cfRule>
    <cfRule type="cellIs" dxfId="371" priority="17" operator="lessThan">
      <formula>89.99%</formula>
    </cfRule>
  </conditionalFormatting>
  <conditionalFormatting sqref="AV13">
    <cfRule type="cellIs" dxfId="370" priority="12" operator="greaterThan">
      <formula>95%</formula>
    </cfRule>
    <cfRule type="cellIs" dxfId="369" priority="13" operator="greaterThanOrEqual">
      <formula>90%</formula>
    </cfRule>
    <cfRule type="cellIs" dxfId="368" priority="14" operator="lessThan">
      <formula>89.99%</formula>
    </cfRule>
  </conditionalFormatting>
  <conditionalFormatting sqref="AV16">
    <cfRule type="cellIs" dxfId="367" priority="9" operator="greaterThan">
      <formula>95%</formula>
    </cfRule>
    <cfRule type="cellIs" dxfId="366" priority="10" operator="greaterThanOrEqual">
      <formula>90%</formula>
    </cfRule>
    <cfRule type="cellIs" dxfId="365" priority="11" operator="lessThan">
      <formula>89.99%</formula>
    </cfRule>
  </conditionalFormatting>
  <conditionalFormatting sqref="AV19">
    <cfRule type="cellIs" dxfId="364" priority="6" operator="greaterThan">
      <formula>95%</formula>
    </cfRule>
    <cfRule type="cellIs" dxfId="363" priority="7" operator="greaterThanOrEqual">
      <formula>90%</formula>
    </cfRule>
    <cfRule type="cellIs" dxfId="362" priority="8" operator="lessThan">
      <formula>89.99%</formula>
    </cfRule>
  </conditionalFormatting>
  <conditionalFormatting sqref="AV22">
    <cfRule type="cellIs" dxfId="361" priority="1" operator="greaterThanOrEqual">
      <formula>100%</formula>
    </cfRule>
    <cfRule type="cellIs" dxfId="360" priority="2" operator="lessThan">
      <formula>99.99%</formula>
    </cfRule>
  </conditionalFormatting>
  <conditionalFormatting sqref="AV25">
    <cfRule type="cellIs" dxfId="359" priority="3" operator="greaterThan">
      <formula>95%</formula>
    </cfRule>
    <cfRule type="cellIs" dxfId="358" priority="4" operator="greaterThanOrEqual">
      <formula>90%</formula>
    </cfRule>
    <cfRule type="cellIs" dxfId="357" priority="5" operator="lessThan">
      <formula>89.99%</formula>
    </cfRule>
  </conditionalFormatting>
  <dataValidations count="1">
    <dataValidation showDropDown="1" showInputMessage="1" showErrorMessage="1" sqref="C21 G19:G23 G10:G11 G16:G17 G13:G14 G25:G26" xr:uid="{2D8E7C56-4EE4-4568-A511-82B4DA75C04E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BH38"/>
  <sheetViews>
    <sheetView showGridLines="0" topLeftCell="L7" zoomScale="70" zoomScaleNormal="70" workbookViewId="0">
      <selection activeCell="V31" sqref="V31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8</v>
      </c>
      <c r="F2" s="122" t="s">
        <v>25</v>
      </c>
      <c r="G2" s="122"/>
      <c r="H2" s="20">
        <v>110854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'[9]PANEL DE CONTROL DISTRITAL'!A9</f>
        <v>1</v>
      </c>
      <c r="B10" s="116" t="str">
        <f>'[9]PANEL DE CONTROL DISTRITAL'!B9</f>
        <v>ENTREVISTA</v>
      </c>
      <c r="C10" s="118" t="str">
        <f>'[9]PANEL DE CONTROL DISTRITAL'!C9</f>
        <v xml:space="preserve"> Auxiliar de Atención Ciudadana</v>
      </c>
      <c r="D10" s="117" t="str">
        <f>'[9]PANEL DE CONTROL DISTRITAL'!D9</f>
        <v>Efectividad de la entrevista =</v>
      </c>
      <c r="E10" s="118" t="str">
        <f>'[9]PANEL DE CONTROL DISTRITAL'!E9</f>
        <v>(Número de trámites aplicados / (Número de fichas requisitadas - Notificaciones de improcedencia de trámite)) x 100</v>
      </c>
      <c r="F10" s="119" t="str">
        <f>'[9]PANEL DE CONTROL DISTRITAL'!F9</f>
        <v>Semanal (remesa)</v>
      </c>
      <c r="G10" s="120">
        <f>'[9]PANEL DE CONTROL DISTRITAL'!G9</f>
        <v>0.9</v>
      </c>
      <c r="H10" s="25" t="str">
        <f>'[9]PANEL DE CONTROL DISTRITAL'!H9</f>
        <v>Número de trámites aplicados</v>
      </c>
      <c r="I10" s="23">
        <v>7</v>
      </c>
      <c r="J10" s="23">
        <v>45</v>
      </c>
      <c r="K10" s="23">
        <v>0</v>
      </c>
      <c r="L10" s="23">
        <v>0</v>
      </c>
      <c r="M10" s="23">
        <v>65</v>
      </c>
      <c r="N10" s="23">
        <v>132</v>
      </c>
      <c r="O10" s="23">
        <v>184</v>
      </c>
      <c r="P10" s="23">
        <v>71</v>
      </c>
      <c r="Q10" s="23">
        <v>117</v>
      </c>
      <c r="R10" s="23">
        <v>45</v>
      </c>
      <c r="S10" s="23">
        <v>90</v>
      </c>
      <c r="T10" s="23">
        <v>80</v>
      </c>
      <c r="U10" s="23">
        <v>45</v>
      </c>
      <c r="V10" s="23">
        <v>53</v>
      </c>
      <c r="W10" s="23">
        <v>54</v>
      </c>
      <c r="X10" s="23">
        <v>86</v>
      </c>
      <c r="Y10" s="23">
        <v>55</v>
      </c>
      <c r="Z10" s="23">
        <v>55</v>
      </c>
      <c r="AA10" s="23">
        <v>29</v>
      </c>
      <c r="AB10" s="23">
        <v>67</v>
      </c>
      <c r="AC10" s="23">
        <v>79</v>
      </c>
      <c r="AD10" s="23">
        <v>23</v>
      </c>
      <c r="AE10" s="23">
        <v>51</v>
      </c>
      <c r="AF10" s="23">
        <v>17</v>
      </c>
      <c r="AG10" s="23">
        <v>91</v>
      </c>
      <c r="AH10" s="23">
        <v>30</v>
      </c>
      <c r="AI10" s="23">
        <v>42</v>
      </c>
      <c r="AJ10" s="23">
        <v>62</v>
      </c>
      <c r="AK10" s="23">
        <v>50</v>
      </c>
      <c r="AL10" s="23">
        <v>67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'[9]PANEL DE CONTROL DISTRITAL'!H10</f>
        <v>Número de fichas requisitadas - Notificaciones de improcedencia de trámite</v>
      </c>
      <c r="I11" s="45">
        <v>7</v>
      </c>
      <c r="J11" s="45">
        <v>45</v>
      </c>
      <c r="K11" s="45">
        <v>0</v>
      </c>
      <c r="L11" s="45">
        <v>0</v>
      </c>
      <c r="M11" s="45">
        <v>65</v>
      </c>
      <c r="N11" s="45">
        <v>132</v>
      </c>
      <c r="O11" s="45">
        <v>184</v>
      </c>
      <c r="P11" s="45">
        <v>71</v>
      </c>
      <c r="Q11" s="45">
        <v>117</v>
      </c>
      <c r="R11" s="45">
        <v>45</v>
      </c>
      <c r="S11" s="45">
        <v>90</v>
      </c>
      <c r="T11" s="45">
        <v>80</v>
      </c>
      <c r="U11" s="45">
        <v>45</v>
      </c>
      <c r="V11" s="45">
        <v>53</v>
      </c>
      <c r="W11" s="45">
        <v>54</v>
      </c>
      <c r="X11" s="45">
        <v>86</v>
      </c>
      <c r="Y11" s="45">
        <v>55</v>
      </c>
      <c r="Z11" s="45">
        <v>55</v>
      </c>
      <c r="AA11" s="45">
        <v>29</v>
      </c>
      <c r="AB11" s="45">
        <v>67</v>
      </c>
      <c r="AC11" s="45">
        <v>79</v>
      </c>
      <c r="AD11" s="45">
        <v>23</v>
      </c>
      <c r="AE11" s="45">
        <v>51</v>
      </c>
      <c r="AF11" s="45">
        <v>17</v>
      </c>
      <c r="AG11" s="45">
        <v>91</v>
      </c>
      <c r="AH11" s="45">
        <v>30</v>
      </c>
      <c r="AI11" s="45">
        <v>42</v>
      </c>
      <c r="AJ11" s="45">
        <v>62</v>
      </c>
      <c r="AK11" s="45">
        <v>50</v>
      </c>
      <c r="AL11" s="45">
        <v>67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'[9]PANEL DE CONTROL DISTRITAL'!A12</f>
        <v>2</v>
      </c>
      <c r="B13" s="116" t="str">
        <f>'[9]PANEL DE CONTROL DISTRITAL'!B12</f>
        <v>TRÁMITE</v>
      </c>
      <c r="C13" s="118" t="str">
        <f>'[9]PANEL DE CONTROL DISTRITAL'!C12</f>
        <v>Operador de Equipo Tecnológico</v>
      </c>
      <c r="D13" s="117" t="str">
        <f>'[9]PANEL DE CONTROL DISTRITAL'!D12</f>
        <v>Trámites exitosos efectivos=</v>
      </c>
      <c r="E13" s="118" t="str">
        <f>'[9]PANEL DE CONTROL DISTRITAL'!E12</f>
        <v>(Número de trámites exitosos / Número de trámites aplicados) x 100</v>
      </c>
      <c r="F13" s="119" t="str">
        <f>'[9]PANEL DE CONTROL DISTRITAL'!F12</f>
        <v>Semanal (remesa)</v>
      </c>
      <c r="G13" s="120">
        <f>'[9]PANEL DE CONTROL DISTRITAL'!G12</f>
        <v>0.9</v>
      </c>
      <c r="H13" s="25" t="str">
        <f>'[9]PANEL DE CONTROL DISTRITAL'!H12</f>
        <v>Número de trámites exitosos</v>
      </c>
      <c r="I13" s="23">
        <v>7</v>
      </c>
      <c r="J13" s="23">
        <v>45</v>
      </c>
      <c r="K13" s="23">
        <v>0</v>
      </c>
      <c r="L13" s="23">
        <v>0</v>
      </c>
      <c r="M13" s="23">
        <v>65</v>
      </c>
      <c r="N13" s="23">
        <v>132</v>
      </c>
      <c r="O13" s="23">
        <v>184</v>
      </c>
      <c r="P13" s="23">
        <v>71</v>
      </c>
      <c r="Q13" s="23">
        <v>117</v>
      </c>
      <c r="R13" s="23">
        <v>45</v>
      </c>
      <c r="S13" s="23">
        <v>90</v>
      </c>
      <c r="T13" s="23">
        <v>80</v>
      </c>
      <c r="U13" s="23">
        <v>45</v>
      </c>
      <c r="V13" s="23">
        <v>53</v>
      </c>
      <c r="W13" s="23">
        <v>54</v>
      </c>
      <c r="X13" s="23">
        <v>86</v>
      </c>
      <c r="Y13" s="23">
        <v>55</v>
      </c>
      <c r="Z13" s="23">
        <v>55</v>
      </c>
      <c r="AA13" s="23">
        <v>29</v>
      </c>
      <c r="AB13" s="23">
        <v>67</v>
      </c>
      <c r="AC13" s="23">
        <v>79</v>
      </c>
      <c r="AD13" s="23">
        <v>23</v>
      </c>
      <c r="AE13" s="23">
        <v>51</v>
      </c>
      <c r="AF13" s="23">
        <v>17</v>
      </c>
      <c r="AG13" s="23">
        <v>91</v>
      </c>
      <c r="AH13" s="23">
        <v>29</v>
      </c>
      <c r="AI13" s="23">
        <v>42</v>
      </c>
      <c r="AJ13" s="23">
        <v>62</v>
      </c>
      <c r="AK13" s="23">
        <v>50</v>
      </c>
      <c r="AL13" s="23">
        <v>67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0.9994419642857143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'[9]PANEL DE CONTROL DISTRITAL'!H13</f>
        <v>Número de trámites aplicados</v>
      </c>
      <c r="I14" s="45">
        <v>7</v>
      </c>
      <c r="J14" s="45">
        <v>45</v>
      </c>
      <c r="K14" s="45">
        <v>0</v>
      </c>
      <c r="L14" s="45">
        <v>0</v>
      </c>
      <c r="M14" s="45">
        <v>65</v>
      </c>
      <c r="N14" s="45">
        <v>132</v>
      </c>
      <c r="O14" s="45">
        <v>184</v>
      </c>
      <c r="P14" s="45">
        <v>71</v>
      </c>
      <c r="Q14" s="45">
        <v>117</v>
      </c>
      <c r="R14" s="45">
        <v>45</v>
      </c>
      <c r="S14" s="45">
        <v>90</v>
      </c>
      <c r="T14" s="45">
        <v>80</v>
      </c>
      <c r="U14" s="45">
        <v>45</v>
      </c>
      <c r="V14" s="45">
        <v>53</v>
      </c>
      <c r="W14" s="45">
        <v>54</v>
      </c>
      <c r="X14" s="45">
        <v>86</v>
      </c>
      <c r="Y14" s="45">
        <v>55</v>
      </c>
      <c r="Z14" s="45">
        <v>55</v>
      </c>
      <c r="AA14" s="45">
        <v>29</v>
      </c>
      <c r="AB14" s="45">
        <v>67</v>
      </c>
      <c r="AC14" s="45">
        <v>79</v>
      </c>
      <c r="AD14" s="45">
        <v>23</v>
      </c>
      <c r="AE14" s="45">
        <v>51</v>
      </c>
      <c r="AF14" s="45">
        <v>17</v>
      </c>
      <c r="AG14" s="45">
        <v>91</v>
      </c>
      <c r="AH14" s="45">
        <v>30</v>
      </c>
      <c r="AI14" s="45">
        <v>42</v>
      </c>
      <c r="AJ14" s="45">
        <v>62</v>
      </c>
      <c r="AK14" s="45">
        <v>50</v>
      </c>
      <c r="AL14" s="45">
        <v>67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52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4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'[9]PANEL DE CONTROL DISTRITAL'!A15</f>
        <v>3</v>
      </c>
      <c r="B16" s="116" t="str">
        <f>'[9]PANEL DE CONTROL DISTRITAL'!B15</f>
        <v>TRANSFERENCIA</v>
      </c>
      <c r="C16" s="118" t="str">
        <f>'[9]PANEL DE CONTROL DISTRITAL'!C15</f>
        <v>Responsable de Módulo</v>
      </c>
      <c r="D16" s="117" t="str">
        <f>'[9]PANEL DE CONTROL DISTRITAL'!D15</f>
        <v xml:space="preserve">Transacciones exitosas = </v>
      </c>
      <c r="E16" s="118" t="str">
        <f>'[9]PANEL DE CONTROL DISTRITAL'!E15</f>
        <v>(Número de Archivos de Transacción aceptados /Total de Archivos de Transacción procesados) x100</v>
      </c>
      <c r="F16" s="119" t="str">
        <f>'[9]PANEL DE CONTROL DISTRITAL'!F15</f>
        <v>Semanal (remesa)</v>
      </c>
      <c r="G16" s="120">
        <f>'[9]PANEL DE CONTROL DISTRITAL'!G15</f>
        <v>0.9</v>
      </c>
      <c r="H16" s="25" t="str">
        <f>'[9]PANEL DE CONTROL DISTRITAL'!H15</f>
        <v>Número de Archivos de Transacción aceptados</v>
      </c>
      <c r="I16" s="23">
        <v>7</v>
      </c>
      <c r="J16" s="23">
        <v>45</v>
      </c>
      <c r="K16" s="23">
        <v>0</v>
      </c>
      <c r="L16" s="23">
        <v>0</v>
      </c>
      <c r="M16" s="23">
        <v>65</v>
      </c>
      <c r="N16" s="23">
        <v>132</v>
      </c>
      <c r="O16" s="23">
        <v>184</v>
      </c>
      <c r="P16" s="23">
        <v>71</v>
      </c>
      <c r="Q16" s="23">
        <v>117</v>
      </c>
      <c r="R16" s="23">
        <v>45</v>
      </c>
      <c r="S16" s="23">
        <v>90</v>
      </c>
      <c r="T16" s="23">
        <v>80</v>
      </c>
      <c r="U16" s="23">
        <v>45</v>
      </c>
      <c r="V16" s="23">
        <v>53</v>
      </c>
      <c r="W16" s="23">
        <v>54</v>
      </c>
      <c r="X16" s="23">
        <v>86</v>
      </c>
      <c r="Y16" s="23">
        <v>55</v>
      </c>
      <c r="Z16" s="23">
        <v>55</v>
      </c>
      <c r="AA16" s="23">
        <v>29</v>
      </c>
      <c r="AB16" s="23">
        <v>67</v>
      </c>
      <c r="AC16" s="23">
        <v>79</v>
      </c>
      <c r="AD16" s="23">
        <v>23</v>
      </c>
      <c r="AE16" s="23">
        <v>51</v>
      </c>
      <c r="AF16" s="23">
        <v>17</v>
      </c>
      <c r="AG16" s="23">
        <v>91</v>
      </c>
      <c r="AH16" s="23">
        <v>30</v>
      </c>
      <c r="AI16" s="23">
        <v>42</v>
      </c>
      <c r="AJ16" s="23">
        <v>62</v>
      </c>
      <c r="AK16" s="23">
        <v>50</v>
      </c>
      <c r="AL16" s="23">
        <v>67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'[9]PANEL DE CONTROL DISTRITAL'!H16</f>
        <v>Total de Archivos de Transacción procesados</v>
      </c>
      <c r="I17" s="45">
        <v>7</v>
      </c>
      <c r="J17" s="45">
        <v>45</v>
      </c>
      <c r="K17" s="45">
        <v>0</v>
      </c>
      <c r="L17" s="45">
        <v>0</v>
      </c>
      <c r="M17" s="45">
        <v>65</v>
      </c>
      <c r="N17" s="45">
        <v>132</v>
      </c>
      <c r="O17" s="45">
        <v>184</v>
      </c>
      <c r="P17" s="45">
        <v>71</v>
      </c>
      <c r="Q17" s="45">
        <v>117</v>
      </c>
      <c r="R17" s="45">
        <v>45</v>
      </c>
      <c r="S17" s="45">
        <v>90</v>
      </c>
      <c r="T17" s="45">
        <v>80</v>
      </c>
      <c r="U17" s="45">
        <v>45</v>
      </c>
      <c r="V17" s="45">
        <v>53</v>
      </c>
      <c r="W17" s="45">
        <v>54</v>
      </c>
      <c r="X17" s="45">
        <v>86</v>
      </c>
      <c r="Y17" s="45">
        <v>55</v>
      </c>
      <c r="Z17" s="45">
        <v>55</v>
      </c>
      <c r="AA17" s="45">
        <v>29</v>
      </c>
      <c r="AB17" s="45">
        <v>67</v>
      </c>
      <c r="AC17" s="45">
        <v>79</v>
      </c>
      <c r="AD17" s="45">
        <v>23</v>
      </c>
      <c r="AE17" s="45">
        <v>51</v>
      </c>
      <c r="AF17" s="45">
        <v>17</v>
      </c>
      <c r="AG17" s="45">
        <v>91</v>
      </c>
      <c r="AH17" s="45">
        <v>30</v>
      </c>
      <c r="AI17" s="45">
        <v>42</v>
      </c>
      <c r="AJ17" s="45">
        <v>62</v>
      </c>
      <c r="AK17" s="45">
        <v>50</v>
      </c>
      <c r="AL17" s="45">
        <v>67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'[9]PANEL DE CONTROL DISTRITAL'!A18</f>
        <v>4</v>
      </c>
      <c r="B19" s="116" t="str">
        <f>'[9]PANEL DE CONTROL DISTRITAL'!B18</f>
        <v>CONCILIACIÓN</v>
      </c>
      <c r="C19" s="118" t="str">
        <f>'[9]PANEL DE CONTROL DISTRITAL'!C18</f>
        <v>Responsable de Módulo</v>
      </c>
      <c r="D19" s="117" t="str">
        <f>'[9]PANEL DE CONTROL DISTRITAL'!D18</f>
        <v xml:space="preserve">Credenciales disponibles para entrega = </v>
      </c>
      <c r="E19" s="118" t="str">
        <f>'[9]PANEL DE CONTROL DISTRITAL'!E18</f>
        <v>((Credenciales recibidas - Credenciales inconsistentes) / Credenciales recibidas) x 100</v>
      </c>
      <c r="F19" s="119" t="str">
        <f>'[9]PANEL DE CONTROL DISTRITAL'!F18</f>
        <v>Semanal (remesa)</v>
      </c>
      <c r="G19" s="120">
        <f>'[9]PANEL DE CONTROL DISTRITAL'!G18</f>
        <v>0.9</v>
      </c>
      <c r="H19" s="25" t="str">
        <f>'[9]PANEL DE CONTROL DISTRITAL'!H18</f>
        <v xml:space="preserve">Credenciales Recibidas - Credenciales inconsistentes </v>
      </c>
      <c r="I19" s="23">
        <v>62</v>
      </c>
      <c r="J19" s="23">
        <v>38</v>
      </c>
      <c r="K19" s="23">
        <v>0</v>
      </c>
      <c r="L19" s="23">
        <v>0</v>
      </c>
      <c r="M19" s="23">
        <v>37</v>
      </c>
      <c r="N19" s="23">
        <v>73</v>
      </c>
      <c r="O19" s="23">
        <v>113</v>
      </c>
      <c r="P19" s="23">
        <v>233</v>
      </c>
      <c r="Q19" s="23">
        <v>51</v>
      </c>
      <c r="R19" s="23">
        <v>99</v>
      </c>
      <c r="S19" s="23">
        <v>71</v>
      </c>
      <c r="T19" s="23">
        <v>110</v>
      </c>
      <c r="U19" s="23">
        <v>45</v>
      </c>
      <c r="V19" s="23">
        <v>24</v>
      </c>
      <c r="W19" s="23">
        <v>1</v>
      </c>
      <c r="X19" s="23">
        <v>133</v>
      </c>
      <c r="Y19" s="23">
        <v>100</v>
      </c>
      <c r="Z19" s="23">
        <v>23</v>
      </c>
      <c r="AA19" s="23">
        <v>72</v>
      </c>
      <c r="AB19" s="23">
        <v>35</v>
      </c>
      <c r="AC19" s="23">
        <v>98</v>
      </c>
      <c r="AD19" s="23">
        <v>26</v>
      </c>
      <c r="AE19" s="23">
        <v>49</v>
      </c>
      <c r="AF19" s="23">
        <v>32</v>
      </c>
      <c r="AG19" s="23">
        <v>31</v>
      </c>
      <c r="AH19" s="23">
        <v>78</v>
      </c>
      <c r="AI19" s="23">
        <v>29</v>
      </c>
      <c r="AJ19" s="23">
        <v>45</v>
      </c>
      <c r="AK19" s="23">
        <v>58</v>
      </c>
      <c r="AL19" s="23">
        <v>22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'[9]PANEL DE CONTROL DISTRITAL'!H19</f>
        <v xml:space="preserve">Credenciales recibidas </v>
      </c>
      <c r="I20" s="45">
        <v>62</v>
      </c>
      <c r="J20" s="45">
        <v>38</v>
      </c>
      <c r="K20" s="45">
        <v>0</v>
      </c>
      <c r="L20" s="45">
        <v>0</v>
      </c>
      <c r="M20" s="45">
        <v>37</v>
      </c>
      <c r="N20" s="45">
        <v>73</v>
      </c>
      <c r="O20" s="45">
        <v>113</v>
      </c>
      <c r="P20" s="45">
        <v>233</v>
      </c>
      <c r="Q20" s="45">
        <v>51</v>
      </c>
      <c r="R20" s="45">
        <v>99</v>
      </c>
      <c r="S20" s="45">
        <v>71</v>
      </c>
      <c r="T20" s="45">
        <v>110</v>
      </c>
      <c r="U20" s="45">
        <v>45</v>
      </c>
      <c r="V20" s="45">
        <v>24</v>
      </c>
      <c r="W20" s="45">
        <v>1</v>
      </c>
      <c r="X20" s="45">
        <v>133</v>
      </c>
      <c r="Y20" s="45">
        <v>100</v>
      </c>
      <c r="Z20" s="45">
        <v>23</v>
      </c>
      <c r="AA20" s="45">
        <v>72</v>
      </c>
      <c r="AB20" s="45">
        <v>35</v>
      </c>
      <c r="AC20" s="45">
        <v>98</v>
      </c>
      <c r="AD20" s="45">
        <v>26</v>
      </c>
      <c r="AE20" s="45">
        <v>49</v>
      </c>
      <c r="AF20" s="45">
        <v>32</v>
      </c>
      <c r="AG20" s="45">
        <v>31</v>
      </c>
      <c r="AH20" s="45">
        <v>78</v>
      </c>
      <c r="AI20" s="45">
        <v>29</v>
      </c>
      <c r="AJ20" s="45">
        <v>45</v>
      </c>
      <c r="AK20" s="45">
        <v>58</v>
      </c>
      <c r="AL20" s="45">
        <v>22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'[9]PANEL DE CONTROL DISTRITAL'!A21</f>
        <v>5</v>
      </c>
      <c r="B22" s="116" t="str">
        <f>'[9]PANEL DE CONTROL DISTRITAL'!B21</f>
        <v>CONCILIACIÓN</v>
      </c>
      <c r="C22" s="118" t="str">
        <f>'[9]PANEL DE CONTROL DISTRITAL'!C21</f>
        <v>Responsable de Módulo</v>
      </c>
      <c r="D22" s="117" t="str">
        <f>'[9]PANEL DE CONTROL DISTRITAL'!D21</f>
        <v xml:space="preserve">Credenciales disponibles para entrega = </v>
      </c>
      <c r="E22" s="118" t="str">
        <f>'[9]PANEL DE CONTROL DISTRITAL'!E21</f>
        <v>(Credenciales en resguardo / Credenciales totales en SIIRFE disponibles para entrega) x 100</v>
      </c>
      <c r="F22" s="119" t="str">
        <f>'[9]PANEL DE CONTROL DISTRITAL'!F21</f>
        <v>Semanal (remesa)</v>
      </c>
      <c r="G22" s="120">
        <f>'[9]PANEL DE CONTROL DISTRITAL'!G21</f>
        <v>1</v>
      </c>
      <c r="H22" s="25" t="str">
        <f>'[9]PANEL DE CONTROL DISTRITAL'!H21</f>
        <v>Credenciales en resguardo</v>
      </c>
      <c r="I22" s="23">
        <v>166</v>
      </c>
      <c r="J22" s="23">
        <v>173</v>
      </c>
      <c r="K22" s="23">
        <v>0</v>
      </c>
      <c r="L22" s="23">
        <v>0</v>
      </c>
      <c r="M22" s="23">
        <v>190</v>
      </c>
      <c r="N22" s="23">
        <v>229</v>
      </c>
      <c r="O22" s="23">
        <v>293</v>
      </c>
      <c r="P22" s="23">
        <v>473</v>
      </c>
      <c r="Q22" s="23">
        <v>488</v>
      </c>
      <c r="R22" s="23">
        <v>528</v>
      </c>
      <c r="S22" s="23">
        <v>409</v>
      </c>
      <c r="T22" s="23">
        <v>403</v>
      </c>
      <c r="U22" s="23">
        <v>378</v>
      </c>
      <c r="V22" s="23">
        <v>299</v>
      </c>
      <c r="W22" s="23">
        <v>226</v>
      </c>
      <c r="X22" s="23">
        <v>267</v>
      </c>
      <c r="Y22" s="23">
        <v>312</v>
      </c>
      <c r="Z22" s="23">
        <v>298</v>
      </c>
      <c r="AA22" s="23">
        <v>320</v>
      </c>
      <c r="AB22" s="23">
        <v>262</v>
      </c>
      <c r="AC22" s="23">
        <v>290</v>
      </c>
      <c r="AD22" s="23">
        <v>293</v>
      </c>
      <c r="AE22" s="23">
        <v>290</v>
      </c>
      <c r="AF22" s="23">
        <v>276</v>
      </c>
      <c r="AG22" s="23">
        <v>211</v>
      </c>
      <c r="AH22" s="23">
        <v>242</v>
      </c>
      <c r="AI22" s="23">
        <v>217</v>
      </c>
      <c r="AJ22" s="23">
        <v>251</v>
      </c>
      <c r="AK22" s="23">
        <v>238</v>
      </c>
      <c r="AL22" s="23">
        <v>217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'[9]PANEL DE CONTROL DISTRITAL'!H22</f>
        <v>Credenciales totales en SIIRFE disponibles para entrega</v>
      </c>
      <c r="I23" s="45">
        <v>166</v>
      </c>
      <c r="J23" s="45">
        <v>173</v>
      </c>
      <c r="K23" s="45">
        <v>0</v>
      </c>
      <c r="L23" s="45">
        <v>0</v>
      </c>
      <c r="M23" s="45">
        <v>190</v>
      </c>
      <c r="N23" s="45">
        <v>229</v>
      </c>
      <c r="O23" s="45">
        <v>293</v>
      </c>
      <c r="P23" s="45">
        <v>473</v>
      </c>
      <c r="Q23" s="45">
        <v>488</v>
      </c>
      <c r="R23" s="45">
        <v>528</v>
      </c>
      <c r="S23" s="45">
        <v>409</v>
      </c>
      <c r="T23" s="45">
        <v>403</v>
      </c>
      <c r="U23" s="45">
        <v>378</v>
      </c>
      <c r="V23" s="45">
        <v>299</v>
      </c>
      <c r="W23" s="45">
        <v>226</v>
      </c>
      <c r="X23" s="45">
        <v>267</v>
      </c>
      <c r="Y23" s="45">
        <v>312</v>
      </c>
      <c r="Z23" s="45">
        <v>298</v>
      </c>
      <c r="AA23" s="45">
        <v>320</v>
      </c>
      <c r="AB23" s="45">
        <v>262</v>
      </c>
      <c r="AC23" s="45">
        <v>290</v>
      </c>
      <c r="AD23" s="45">
        <v>293</v>
      </c>
      <c r="AE23" s="45">
        <v>290</v>
      </c>
      <c r="AF23" s="45">
        <v>276</v>
      </c>
      <c r="AG23" s="45">
        <v>211</v>
      </c>
      <c r="AH23" s="45">
        <v>242</v>
      </c>
      <c r="AI23" s="45">
        <v>217</v>
      </c>
      <c r="AJ23" s="45">
        <v>251</v>
      </c>
      <c r="AK23" s="45">
        <v>238</v>
      </c>
      <c r="AL23" s="45">
        <v>217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'[9]PANEL DE CONTROL DISTRITAL'!A24</f>
        <v>6</v>
      </c>
      <c r="B25" s="116" t="str">
        <f>'[9]PANEL DE CONTROL DISTRITAL'!B24</f>
        <v>ENTREGA</v>
      </c>
      <c r="C25" s="118" t="str">
        <f>'[9]PANEL DE CONTROL DISTRITAL'!C24</f>
        <v>Operador de Equipo Tecnológico</v>
      </c>
      <c r="D25" s="117" t="str">
        <f>'[9]PANEL DE CONTROL DISTRITAL'!D24</f>
        <v xml:space="preserve">Efectividad de entrega de CPV en MAC = </v>
      </c>
      <c r="E25" s="118" t="str">
        <f>'[9]PANEL DE CONTROL DISTRITAL'!E24</f>
        <v>(Total de credenciales entregadas / Total de credenciales solicitadas) x 100</v>
      </c>
      <c r="F25" s="119" t="str">
        <f>'[9]PANEL DE CONTROL DISTRITAL'!F24</f>
        <v>Semanal (remesa)</v>
      </c>
      <c r="G25" s="120">
        <f>'[9]PANEL DE CONTROL DISTRITAL'!G24</f>
        <v>0.9</v>
      </c>
      <c r="H25" s="25" t="str">
        <f>'[9]PANEL DE CONTROL DISTRITAL'!H24</f>
        <v xml:space="preserve">Total de credenciales entregadas </v>
      </c>
      <c r="I25" s="23">
        <v>16</v>
      </c>
      <c r="J25" s="23">
        <v>31</v>
      </c>
      <c r="K25" s="23">
        <v>0</v>
      </c>
      <c r="L25" s="23">
        <v>0</v>
      </c>
      <c r="M25" s="23">
        <v>20</v>
      </c>
      <c r="N25" s="23">
        <v>34</v>
      </c>
      <c r="O25" s="23">
        <v>49</v>
      </c>
      <c r="P25" s="23">
        <v>53</v>
      </c>
      <c r="Q25" s="23">
        <v>36</v>
      </c>
      <c r="R25" s="23">
        <v>59</v>
      </c>
      <c r="S25" s="23">
        <v>190</v>
      </c>
      <c r="T25" s="23">
        <v>116</v>
      </c>
      <c r="U25" s="23">
        <v>66</v>
      </c>
      <c r="V25" s="23">
        <v>103</v>
      </c>
      <c r="W25" s="23">
        <v>74</v>
      </c>
      <c r="X25" s="23">
        <v>92</v>
      </c>
      <c r="Y25" s="23">
        <v>55</v>
      </c>
      <c r="Z25" s="23">
        <v>37</v>
      </c>
      <c r="AA25" s="23">
        <v>50</v>
      </c>
      <c r="AB25" s="23">
        <v>93</v>
      </c>
      <c r="AC25" s="23">
        <v>70</v>
      </c>
      <c r="AD25" s="23">
        <v>23</v>
      </c>
      <c r="AE25" s="23">
        <v>52</v>
      </c>
      <c r="AF25" s="23">
        <v>46</v>
      </c>
      <c r="AG25" s="23">
        <v>96</v>
      </c>
      <c r="AH25" s="23">
        <v>47</v>
      </c>
      <c r="AI25" s="23">
        <v>54</v>
      </c>
      <c r="AJ25" s="23">
        <v>11</v>
      </c>
      <c r="AK25" s="23">
        <v>71</v>
      </c>
      <c r="AL25" s="23">
        <v>43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'[9]PANEL DE CONTROL DISTRITAL'!H25</f>
        <v xml:space="preserve"> Total de credenciales solicitadas</v>
      </c>
      <c r="I26" s="45">
        <v>16</v>
      </c>
      <c r="J26" s="45">
        <v>31</v>
      </c>
      <c r="K26" s="45">
        <v>0</v>
      </c>
      <c r="L26" s="45">
        <v>0</v>
      </c>
      <c r="M26" s="45">
        <v>20</v>
      </c>
      <c r="N26" s="45">
        <v>34</v>
      </c>
      <c r="O26" s="45">
        <v>49</v>
      </c>
      <c r="P26" s="45">
        <v>53</v>
      </c>
      <c r="Q26" s="45">
        <v>36</v>
      </c>
      <c r="R26" s="45">
        <v>59</v>
      </c>
      <c r="S26" s="45">
        <v>190</v>
      </c>
      <c r="T26" s="45">
        <v>116</v>
      </c>
      <c r="U26" s="45">
        <v>66</v>
      </c>
      <c r="V26" s="45">
        <v>103</v>
      </c>
      <c r="W26" s="45">
        <v>74</v>
      </c>
      <c r="X26" s="45">
        <v>92</v>
      </c>
      <c r="Y26" s="45">
        <v>55</v>
      </c>
      <c r="Z26" s="45">
        <v>37</v>
      </c>
      <c r="AA26" s="45">
        <v>50</v>
      </c>
      <c r="AB26" s="45">
        <v>93</v>
      </c>
      <c r="AC26" s="45">
        <v>70</v>
      </c>
      <c r="AD26" s="45">
        <v>23</v>
      </c>
      <c r="AE26" s="45">
        <v>52</v>
      </c>
      <c r="AF26" s="45">
        <v>46</v>
      </c>
      <c r="AG26" s="45">
        <v>96</v>
      </c>
      <c r="AH26" s="45">
        <v>47</v>
      </c>
      <c r="AI26" s="45">
        <v>54</v>
      </c>
      <c r="AJ26" s="45">
        <v>11</v>
      </c>
      <c r="AK26" s="45">
        <v>71</v>
      </c>
      <c r="AL26" s="45">
        <v>43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AV25:AV26"/>
    <mergeCell ref="I29:L29"/>
    <mergeCell ref="B34:M34"/>
    <mergeCell ref="B35:G35"/>
    <mergeCell ref="H35:M35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F10:F11"/>
    <mergeCell ref="G10:G11"/>
    <mergeCell ref="AV10:AV11"/>
    <mergeCell ref="A12:AV12"/>
    <mergeCell ref="A10:A11"/>
    <mergeCell ref="B10:B11"/>
    <mergeCell ref="C10:C11"/>
    <mergeCell ref="D10:D11"/>
    <mergeCell ref="E10:E11"/>
    <mergeCell ref="AV19:AV20"/>
    <mergeCell ref="A19:A20"/>
    <mergeCell ref="B19:B20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22:A23"/>
    <mergeCell ref="B22:B23"/>
    <mergeCell ref="C22:C23"/>
    <mergeCell ref="D22:D23"/>
    <mergeCell ref="E22:E23"/>
    <mergeCell ref="C19:C20"/>
    <mergeCell ref="D19:D20"/>
    <mergeCell ref="E19:E20"/>
    <mergeCell ref="F19:F20"/>
    <mergeCell ref="G19:G20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56" priority="15" operator="greaterThan">
      <formula>95%</formula>
    </cfRule>
    <cfRule type="cellIs" dxfId="355" priority="16" operator="greaterThanOrEqual">
      <formula>90%</formula>
    </cfRule>
    <cfRule type="cellIs" dxfId="354" priority="17" operator="lessThan">
      <formula>89.99%</formula>
    </cfRule>
  </conditionalFormatting>
  <conditionalFormatting sqref="AV13">
    <cfRule type="cellIs" dxfId="353" priority="12" operator="greaterThan">
      <formula>95%</formula>
    </cfRule>
    <cfRule type="cellIs" dxfId="352" priority="13" operator="greaterThanOrEqual">
      <formula>90%</formula>
    </cfRule>
    <cfRule type="cellIs" dxfId="351" priority="14" operator="lessThan">
      <formula>89.99%</formula>
    </cfRule>
  </conditionalFormatting>
  <conditionalFormatting sqref="AV16">
    <cfRule type="cellIs" dxfId="350" priority="9" operator="greaterThan">
      <formula>95%</formula>
    </cfRule>
    <cfRule type="cellIs" dxfId="349" priority="10" operator="greaterThanOrEqual">
      <formula>90%</formula>
    </cfRule>
    <cfRule type="cellIs" dxfId="348" priority="11" operator="lessThan">
      <formula>89.99%</formula>
    </cfRule>
  </conditionalFormatting>
  <conditionalFormatting sqref="AV19">
    <cfRule type="cellIs" dxfId="347" priority="6" operator="greaterThan">
      <formula>95%</formula>
    </cfRule>
    <cfRule type="cellIs" dxfId="346" priority="7" operator="greaterThanOrEqual">
      <formula>90%</formula>
    </cfRule>
    <cfRule type="cellIs" dxfId="345" priority="8" operator="lessThan">
      <formula>89.99%</formula>
    </cfRule>
  </conditionalFormatting>
  <conditionalFormatting sqref="AV22">
    <cfRule type="cellIs" dxfId="344" priority="1" operator="greaterThanOrEqual">
      <formula>100%</formula>
    </cfRule>
    <cfRule type="cellIs" dxfId="343" priority="2" operator="lessThan">
      <formula>99.99%</formula>
    </cfRule>
  </conditionalFormatting>
  <conditionalFormatting sqref="AV25">
    <cfRule type="cellIs" dxfId="342" priority="3" operator="greaterThan">
      <formula>95%</formula>
    </cfRule>
    <cfRule type="cellIs" dxfId="341" priority="4" operator="greaterThanOrEqual">
      <formula>90%</formula>
    </cfRule>
    <cfRule type="cellIs" dxfId="340" priority="5" operator="lessThan">
      <formula>89.99%</formula>
    </cfRule>
  </conditionalFormatting>
  <dataValidations count="1">
    <dataValidation showDropDown="1" showInputMessage="1" showErrorMessage="1" sqref="C21 G19:G23 G10:G11 G16:G17 G13:G14 G25:G26" xr:uid="{7B9C61C5-A21A-4A36-9787-7D4CC62C0E51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H48"/>
  <sheetViews>
    <sheetView showGridLines="0" zoomScale="55" zoomScaleNormal="55" workbookViewId="0">
      <selection activeCell="I10" sqref="I10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9</v>
      </c>
      <c r="F2" s="122" t="s">
        <v>25</v>
      </c>
      <c r="G2" s="122"/>
      <c r="H2" s="20">
        <v>110951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'[10]PANEL DE CONTROL DISTRITAL'!A9</f>
        <v>1</v>
      </c>
      <c r="B10" s="116" t="str">
        <f>'[10]PANEL DE CONTROL DISTRITAL'!B9</f>
        <v>ENTREVISTA</v>
      </c>
      <c r="C10" s="118" t="str">
        <f>'[10]PANEL DE CONTROL DISTRITAL'!C9</f>
        <v xml:space="preserve"> Auxiliar de Atención Ciudadana</v>
      </c>
      <c r="D10" s="117" t="str">
        <f>'[10]PANEL DE CONTROL DISTRITAL'!D9</f>
        <v>Efectividad de la entrevista =</v>
      </c>
      <c r="E10" s="118" t="str">
        <f>'[10]PANEL DE CONTROL DISTRITAL'!E9</f>
        <v>(Número de trámites aplicados / (Número de fichas requisitadas - Notificaciones de improcedencia de trámite)) x 100</v>
      </c>
      <c r="F10" s="119" t="str">
        <f>'[10]PANEL DE CONTROL DISTRITAL'!F9</f>
        <v>Semanal (remesa)</v>
      </c>
      <c r="G10" s="120">
        <f>'[10]PANEL DE CONTROL DISTRITAL'!G9</f>
        <v>0.9</v>
      </c>
      <c r="H10" s="25" t="str">
        <f>'[10]PANEL DE CONTROL DISTRITAL'!H9</f>
        <v>Número de trámites aplicados</v>
      </c>
      <c r="I10" s="23">
        <v>62</v>
      </c>
      <c r="J10" s="23">
        <v>333</v>
      </c>
      <c r="K10" s="23">
        <v>0</v>
      </c>
      <c r="L10" s="23">
        <v>0</v>
      </c>
      <c r="M10" s="23">
        <v>594</v>
      </c>
      <c r="N10" s="23">
        <v>678</v>
      </c>
      <c r="O10" s="23">
        <v>701</v>
      </c>
      <c r="P10" s="23">
        <v>626</v>
      </c>
      <c r="Q10" s="23">
        <v>524</v>
      </c>
      <c r="R10" s="23">
        <v>462</v>
      </c>
      <c r="S10" s="23">
        <v>491</v>
      </c>
      <c r="T10" s="23">
        <v>495</v>
      </c>
      <c r="U10" s="23">
        <v>464</v>
      </c>
      <c r="V10" s="23">
        <v>453</v>
      </c>
      <c r="W10" s="23">
        <v>415</v>
      </c>
      <c r="X10" s="23">
        <v>354</v>
      </c>
      <c r="Y10" s="23">
        <v>453</v>
      </c>
      <c r="Z10" s="23">
        <v>333</v>
      </c>
      <c r="AA10" s="23">
        <v>458</v>
      </c>
      <c r="AB10" s="23">
        <v>431</v>
      </c>
      <c r="AC10" s="23">
        <v>427</v>
      </c>
      <c r="AD10" s="23">
        <v>227</v>
      </c>
      <c r="AE10" s="23">
        <v>390</v>
      </c>
      <c r="AF10" s="23">
        <v>414</v>
      </c>
      <c r="AG10" s="23">
        <v>430</v>
      </c>
      <c r="AH10" s="23">
        <v>415</v>
      </c>
      <c r="AI10" s="23">
        <v>396</v>
      </c>
      <c r="AJ10" s="23">
        <v>390</v>
      </c>
      <c r="AK10" s="23">
        <v>390</v>
      </c>
      <c r="AL10" s="23">
        <v>385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0.99624090871945736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'[10]PANEL DE CONTROL DISTRITAL'!H10</f>
        <v>Número de fichas requisitadas - Notificaciones de improcedencia de trámite</v>
      </c>
      <c r="I11" s="45">
        <v>62</v>
      </c>
      <c r="J11" s="45">
        <v>336</v>
      </c>
      <c r="K11" s="45">
        <v>0</v>
      </c>
      <c r="L11" s="45">
        <v>0</v>
      </c>
      <c r="M11" s="45">
        <v>598</v>
      </c>
      <c r="N11" s="45">
        <v>678</v>
      </c>
      <c r="O11" s="45">
        <v>705</v>
      </c>
      <c r="P11" s="45">
        <v>626</v>
      </c>
      <c r="Q11" s="45">
        <v>524</v>
      </c>
      <c r="R11" s="45">
        <v>464</v>
      </c>
      <c r="S11" s="45">
        <v>491</v>
      </c>
      <c r="T11" s="45">
        <v>498</v>
      </c>
      <c r="U11" s="45">
        <v>464</v>
      </c>
      <c r="V11" s="45">
        <v>455</v>
      </c>
      <c r="W11" s="45">
        <v>416</v>
      </c>
      <c r="X11" s="45">
        <v>354</v>
      </c>
      <c r="Y11" s="45">
        <v>456</v>
      </c>
      <c r="Z11" s="45">
        <v>335</v>
      </c>
      <c r="AA11" s="45">
        <v>458</v>
      </c>
      <c r="AB11" s="45">
        <v>431</v>
      </c>
      <c r="AC11" s="45">
        <v>430</v>
      </c>
      <c r="AD11" s="45">
        <v>227</v>
      </c>
      <c r="AE11" s="45">
        <v>396</v>
      </c>
      <c r="AF11" s="45">
        <v>418</v>
      </c>
      <c r="AG11" s="45">
        <v>430</v>
      </c>
      <c r="AH11" s="45">
        <v>417</v>
      </c>
      <c r="AI11" s="45">
        <v>396</v>
      </c>
      <c r="AJ11" s="45">
        <v>390</v>
      </c>
      <c r="AK11" s="45">
        <v>392</v>
      </c>
      <c r="AL11" s="45">
        <v>390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'[10]PANEL DE CONTROL DISTRITAL'!A12</f>
        <v>2</v>
      </c>
      <c r="B13" s="116" t="str">
        <f>'[10]PANEL DE CONTROL DISTRITAL'!B12</f>
        <v>TRÁMITE</v>
      </c>
      <c r="C13" s="118" t="str">
        <f>'[10]PANEL DE CONTROL DISTRITAL'!C12</f>
        <v>Operador de Equipo Tecnológico</v>
      </c>
      <c r="D13" s="117" t="str">
        <f>'[10]PANEL DE CONTROL DISTRITAL'!D12</f>
        <v>Trámites exitosos efectivos=</v>
      </c>
      <c r="E13" s="118" t="str">
        <f>'[10]PANEL DE CONTROL DISTRITAL'!E12</f>
        <v>(Número de trámites exitosos / Número de trámites aplicados) x 100</v>
      </c>
      <c r="F13" s="119" t="str">
        <f>'[10]PANEL DE CONTROL DISTRITAL'!F12</f>
        <v>Semanal (remesa)</v>
      </c>
      <c r="G13" s="120">
        <f>'[10]PANEL DE CONTROL DISTRITAL'!G12</f>
        <v>0.9</v>
      </c>
      <c r="H13" s="25" t="str">
        <f>'[10]PANEL DE CONTROL DISTRITAL'!H12</f>
        <v>Número de trámites exitosos</v>
      </c>
      <c r="I13" s="23">
        <v>62</v>
      </c>
      <c r="J13" s="23">
        <v>333</v>
      </c>
      <c r="K13" s="23">
        <v>0</v>
      </c>
      <c r="L13" s="23">
        <v>0</v>
      </c>
      <c r="M13" s="23">
        <v>594</v>
      </c>
      <c r="N13" s="23">
        <v>678</v>
      </c>
      <c r="O13" s="23">
        <v>701</v>
      </c>
      <c r="P13" s="23">
        <v>626</v>
      </c>
      <c r="Q13" s="23">
        <v>524</v>
      </c>
      <c r="R13" s="23">
        <v>462</v>
      </c>
      <c r="S13" s="23">
        <v>491</v>
      </c>
      <c r="T13" s="23">
        <v>495</v>
      </c>
      <c r="U13" s="23">
        <v>464</v>
      </c>
      <c r="V13" s="23">
        <v>453</v>
      </c>
      <c r="W13" s="23">
        <v>415</v>
      </c>
      <c r="X13" s="23">
        <v>354</v>
      </c>
      <c r="Y13" s="23">
        <v>451</v>
      </c>
      <c r="Z13" s="23">
        <v>333</v>
      </c>
      <c r="AA13" s="23">
        <v>458</v>
      </c>
      <c r="AB13" s="23">
        <v>431</v>
      </c>
      <c r="AC13" s="23">
        <v>426</v>
      </c>
      <c r="AD13" s="23">
        <v>227</v>
      </c>
      <c r="AE13" s="23">
        <v>390</v>
      </c>
      <c r="AF13" s="23">
        <v>414</v>
      </c>
      <c r="AG13" s="23">
        <v>430</v>
      </c>
      <c r="AH13" s="23">
        <v>415</v>
      </c>
      <c r="AI13" s="23">
        <v>396</v>
      </c>
      <c r="AJ13" s="23">
        <v>390</v>
      </c>
      <c r="AK13" s="23">
        <v>390</v>
      </c>
      <c r="AL13" s="23">
        <v>385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0.99975391682388648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'[10]PANEL DE CONTROL DISTRITAL'!H13</f>
        <v>Número de trámites aplicados</v>
      </c>
      <c r="I14" s="45">
        <v>62</v>
      </c>
      <c r="J14" s="45">
        <v>333</v>
      </c>
      <c r="K14" s="45">
        <v>0</v>
      </c>
      <c r="L14" s="45">
        <v>0</v>
      </c>
      <c r="M14" s="45">
        <v>594</v>
      </c>
      <c r="N14" s="45">
        <v>678</v>
      </c>
      <c r="O14" s="45">
        <v>701</v>
      </c>
      <c r="P14" s="45">
        <v>626</v>
      </c>
      <c r="Q14" s="45">
        <v>524</v>
      </c>
      <c r="R14" s="45">
        <v>462</v>
      </c>
      <c r="S14" s="45">
        <v>491</v>
      </c>
      <c r="T14" s="45">
        <v>495</v>
      </c>
      <c r="U14" s="45">
        <v>464</v>
      </c>
      <c r="V14" s="45">
        <v>453</v>
      </c>
      <c r="W14" s="45">
        <v>415</v>
      </c>
      <c r="X14" s="45">
        <v>354</v>
      </c>
      <c r="Y14" s="45">
        <v>453</v>
      </c>
      <c r="Z14" s="45">
        <v>333</v>
      </c>
      <c r="AA14" s="45">
        <v>458</v>
      </c>
      <c r="AB14" s="45">
        <v>431</v>
      </c>
      <c r="AC14" s="45">
        <v>427</v>
      </c>
      <c r="AD14" s="45">
        <v>227</v>
      </c>
      <c r="AE14" s="45">
        <v>390</v>
      </c>
      <c r="AF14" s="45">
        <v>414</v>
      </c>
      <c r="AG14" s="45">
        <v>430</v>
      </c>
      <c r="AH14" s="45">
        <v>415</v>
      </c>
      <c r="AI14" s="45">
        <v>396</v>
      </c>
      <c r="AJ14" s="45">
        <v>390</v>
      </c>
      <c r="AK14" s="45">
        <v>390</v>
      </c>
      <c r="AL14" s="45">
        <v>385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52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4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'[10]PANEL DE CONTROL DISTRITAL'!A15</f>
        <v>3</v>
      </c>
      <c r="B16" s="116" t="str">
        <f>'[10]PANEL DE CONTROL DISTRITAL'!B15</f>
        <v>TRANSFERENCIA</v>
      </c>
      <c r="C16" s="118" t="str">
        <f>'[10]PANEL DE CONTROL DISTRITAL'!C15</f>
        <v>Responsable de Módulo</v>
      </c>
      <c r="D16" s="117" t="str">
        <f>'[10]PANEL DE CONTROL DISTRITAL'!D15</f>
        <v xml:space="preserve">Transacciones exitosas = </v>
      </c>
      <c r="E16" s="118" t="str">
        <f>'[10]PANEL DE CONTROL DISTRITAL'!E15</f>
        <v>(Número de Archivos de Transacción aceptados /Total de Archivos de Transacción procesados) x100</v>
      </c>
      <c r="F16" s="119" t="str">
        <f>'[10]PANEL DE CONTROL DISTRITAL'!F15</f>
        <v>Semanal (remesa)</v>
      </c>
      <c r="G16" s="120">
        <f>'[10]PANEL DE CONTROL DISTRITAL'!G15</f>
        <v>0.9</v>
      </c>
      <c r="H16" s="25" t="str">
        <f>'[10]PANEL DE CONTROL DISTRITAL'!H15</f>
        <v>Número de Archivos de Transacción aceptados</v>
      </c>
      <c r="I16" s="23">
        <v>62</v>
      </c>
      <c r="J16" s="23">
        <v>333</v>
      </c>
      <c r="K16" s="23">
        <v>0</v>
      </c>
      <c r="L16" s="23">
        <v>0</v>
      </c>
      <c r="M16" s="23">
        <v>594</v>
      </c>
      <c r="N16" s="23">
        <v>678</v>
      </c>
      <c r="O16" s="23">
        <v>701</v>
      </c>
      <c r="P16" s="23">
        <v>626</v>
      </c>
      <c r="Q16" s="23">
        <v>524</v>
      </c>
      <c r="R16" s="23">
        <v>462</v>
      </c>
      <c r="S16" s="23">
        <v>491</v>
      </c>
      <c r="T16" s="23">
        <v>495</v>
      </c>
      <c r="U16" s="23">
        <v>464</v>
      </c>
      <c r="V16" s="23">
        <v>453</v>
      </c>
      <c r="W16" s="23">
        <v>415</v>
      </c>
      <c r="X16" s="23">
        <v>354</v>
      </c>
      <c r="Y16" s="23">
        <v>453</v>
      </c>
      <c r="Z16" s="23">
        <v>333</v>
      </c>
      <c r="AA16" s="23">
        <v>458</v>
      </c>
      <c r="AB16" s="23">
        <v>431</v>
      </c>
      <c r="AC16" s="23">
        <v>427</v>
      </c>
      <c r="AD16" s="23">
        <v>227</v>
      </c>
      <c r="AE16" s="23">
        <v>390</v>
      </c>
      <c r="AF16" s="23">
        <v>414</v>
      </c>
      <c r="AG16" s="23">
        <v>430</v>
      </c>
      <c r="AH16" s="23">
        <v>415</v>
      </c>
      <c r="AI16" s="23">
        <v>396</v>
      </c>
      <c r="AJ16" s="23">
        <v>390</v>
      </c>
      <c r="AK16" s="23">
        <v>390</v>
      </c>
      <c r="AL16" s="23">
        <v>385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'[10]PANEL DE CONTROL DISTRITAL'!H16</f>
        <v>Total de Archivos de Transacción procesados</v>
      </c>
      <c r="I17" s="45">
        <v>62</v>
      </c>
      <c r="J17" s="45">
        <v>333</v>
      </c>
      <c r="K17" s="45">
        <v>0</v>
      </c>
      <c r="L17" s="45">
        <v>0</v>
      </c>
      <c r="M17" s="45">
        <v>594</v>
      </c>
      <c r="N17" s="45">
        <v>678</v>
      </c>
      <c r="O17" s="45">
        <v>701</v>
      </c>
      <c r="P17" s="45">
        <v>626</v>
      </c>
      <c r="Q17" s="45">
        <v>524</v>
      </c>
      <c r="R17" s="45">
        <v>462</v>
      </c>
      <c r="S17" s="45">
        <v>491</v>
      </c>
      <c r="T17" s="45">
        <v>495</v>
      </c>
      <c r="U17" s="45">
        <v>464</v>
      </c>
      <c r="V17" s="45">
        <v>453</v>
      </c>
      <c r="W17" s="45">
        <v>415</v>
      </c>
      <c r="X17" s="45">
        <v>354</v>
      </c>
      <c r="Y17" s="45">
        <v>453</v>
      </c>
      <c r="Z17" s="45">
        <v>333</v>
      </c>
      <c r="AA17" s="45">
        <v>458</v>
      </c>
      <c r="AB17" s="45">
        <v>431</v>
      </c>
      <c r="AC17" s="45">
        <v>427</v>
      </c>
      <c r="AD17" s="45">
        <v>227</v>
      </c>
      <c r="AE17" s="45">
        <v>390</v>
      </c>
      <c r="AF17" s="45">
        <v>414</v>
      </c>
      <c r="AG17" s="45">
        <v>430</v>
      </c>
      <c r="AH17" s="45">
        <v>415</v>
      </c>
      <c r="AI17" s="45">
        <v>396</v>
      </c>
      <c r="AJ17" s="45">
        <v>390</v>
      </c>
      <c r="AK17" s="45">
        <v>390</v>
      </c>
      <c r="AL17" s="45">
        <v>385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'[10]PANEL DE CONTROL DISTRITAL'!A18</f>
        <v>4</v>
      </c>
      <c r="B19" s="116" t="str">
        <f>'[10]PANEL DE CONTROL DISTRITAL'!B18</f>
        <v>CONCILIACIÓN</v>
      </c>
      <c r="C19" s="118" t="str">
        <f>'[10]PANEL DE CONTROL DISTRITAL'!C18</f>
        <v>Responsable de Módulo</v>
      </c>
      <c r="D19" s="117" t="str">
        <f>'[10]PANEL DE CONTROL DISTRITAL'!D18</f>
        <v xml:space="preserve">Credenciales disponibles para entrega = </v>
      </c>
      <c r="E19" s="118" t="str">
        <f>'[10]PANEL DE CONTROL DISTRITAL'!E18</f>
        <v>((Credenciales recibidas - Credenciales inconsistentes) / Credenciales recibidas) x 100</v>
      </c>
      <c r="F19" s="119" t="str">
        <f>'[10]PANEL DE CONTROL DISTRITAL'!F18</f>
        <v>Semanal (remesa)</v>
      </c>
      <c r="G19" s="120">
        <f>'[10]PANEL DE CONTROL DISTRITAL'!G18</f>
        <v>0.9</v>
      </c>
      <c r="H19" s="25" t="str">
        <f>'[10]PANEL DE CONTROL DISTRITAL'!H18</f>
        <v xml:space="preserve">Credenciales Recibidas - Credenciales inconsistentes </v>
      </c>
      <c r="I19" s="23">
        <v>0</v>
      </c>
      <c r="J19" s="23">
        <v>374</v>
      </c>
      <c r="K19" s="23">
        <v>0</v>
      </c>
      <c r="L19" s="23">
        <v>0</v>
      </c>
      <c r="M19" s="23">
        <v>149</v>
      </c>
      <c r="N19" s="23">
        <v>628</v>
      </c>
      <c r="O19" s="23">
        <v>612</v>
      </c>
      <c r="P19" s="23">
        <v>994</v>
      </c>
      <c r="Q19" s="23">
        <v>504</v>
      </c>
      <c r="R19" s="23">
        <v>372</v>
      </c>
      <c r="S19" s="23">
        <v>690</v>
      </c>
      <c r="T19" s="23">
        <v>477</v>
      </c>
      <c r="U19" s="23">
        <v>508</v>
      </c>
      <c r="V19" s="23">
        <v>150</v>
      </c>
      <c r="W19" s="23">
        <v>248</v>
      </c>
      <c r="X19" s="23">
        <v>805</v>
      </c>
      <c r="Y19" s="23">
        <v>531</v>
      </c>
      <c r="Z19" s="23">
        <v>167</v>
      </c>
      <c r="AA19" s="23">
        <v>522</v>
      </c>
      <c r="AB19" s="23">
        <v>457</v>
      </c>
      <c r="AC19" s="23">
        <v>434</v>
      </c>
      <c r="AD19" s="23">
        <v>240</v>
      </c>
      <c r="AE19" s="23">
        <v>486</v>
      </c>
      <c r="AF19" s="23">
        <v>321</v>
      </c>
      <c r="AG19" s="23">
        <v>376</v>
      </c>
      <c r="AH19" s="23">
        <v>271</v>
      </c>
      <c r="AI19" s="23">
        <v>587</v>
      </c>
      <c r="AJ19" s="23">
        <v>334</v>
      </c>
      <c r="AK19" s="23">
        <v>454</v>
      </c>
      <c r="AL19" s="23">
        <v>142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'[10]PANEL DE CONTROL DISTRITAL'!H19</f>
        <v xml:space="preserve">Credenciales recibidas </v>
      </c>
      <c r="I20" s="45">
        <v>0</v>
      </c>
      <c r="J20" s="45">
        <v>374</v>
      </c>
      <c r="K20" s="45">
        <v>0</v>
      </c>
      <c r="L20" s="45">
        <v>0</v>
      </c>
      <c r="M20" s="45">
        <v>149</v>
      </c>
      <c r="N20" s="45">
        <v>628</v>
      </c>
      <c r="O20" s="45">
        <v>612</v>
      </c>
      <c r="P20" s="45">
        <v>994</v>
      </c>
      <c r="Q20" s="45">
        <v>504</v>
      </c>
      <c r="R20" s="45">
        <v>372</v>
      </c>
      <c r="S20" s="45">
        <v>690</v>
      </c>
      <c r="T20" s="45">
        <v>477</v>
      </c>
      <c r="U20" s="45">
        <v>508</v>
      </c>
      <c r="V20" s="45">
        <v>150</v>
      </c>
      <c r="W20" s="45">
        <v>248</v>
      </c>
      <c r="X20" s="45">
        <v>805</v>
      </c>
      <c r="Y20" s="45">
        <v>531</v>
      </c>
      <c r="Z20" s="45">
        <v>167</v>
      </c>
      <c r="AA20" s="45">
        <v>522</v>
      </c>
      <c r="AB20" s="45">
        <v>457</v>
      </c>
      <c r="AC20" s="45">
        <v>434</v>
      </c>
      <c r="AD20" s="45">
        <v>240</v>
      </c>
      <c r="AE20" s="45">
        <v>486</v>
      </c>
      <c r="AF20" s="45">
        <v>321</v>
      </c>
      <c r="AG20" s="45">
        <v>376</v>
      </c>
      <c r="AH20" s="45">
        <v>271</v>
      </c>
      <c r="AI20" s="45">
        <v>587</v>
      </c>
      <c r="AJ20" s="45">
        <v>334</v>
      </c>
      <c r="AK20" s="45">
        <v>454</v>
      </c>
      <c r="AL20" s="45">
        <v>142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'[10]PANEL DE CONTROL DISTRITAL'!A21</f>
        <v>5</v>
      </c>
      <c r="B22" s="116" t="str">
        <f>'[10]PANEL DE CONTROL DISTRITAL'!B21</f>
        <v>CONCILIACIÓN</v>
      </c>
      <c r="C22" s="118" t="str">
        <f>'[10]PANEL DE CONTROL DISTRITAL'!C21</f>
        <v>Responsable de Módulo</v>
      </c>
      <c r="D22" s="117" t="str">
        <f>'[10]PANEL DE CONTROL DISTRITAL'!D21</f>
        <v xml:space="preserve">Credenciales disponibles para entrega = </v>
      </c>
      <c r="E22" s="118" t="str">
        <f>'[10]PANEL DE CONTROL DISTRITAL'!E21</f>
        <v>(Credenciales en resguardo / Credenciales totales en SIIRFE disponibles para entrega) x 100</v>
      </c>
      <c r="F22" s="119" t="str">
        <f>'[10]PANEL DE CONTROL DISTRITAL'!F21</f>
        <v>Semanal (remesa)</v>
      </c>
      <c r="G22" s="120">
        <f>'[10]PANEL DE CONTROL DISTRITAL'!G21</f>
        <v>1</v>
      </c>
      <c r="H22" s="25" t="str">
        <f>'[10]PANEL DE CONTROL DISTRITAL'!H21</f>
        <v>Credenciales en resguardo</v>
      </c>
      <c r="I22" s="23">
        <v>664</v>
      </c>
      <c r="J22" s="23">
        <v>736</v>
      </c>
      <c r="K22" s="23">
        <v>0</v>
      </c>
      <c r="L22" s="23">
        <v>0</v>
      </c>
      <c r="M22" s="23">
        <v>736</v>
      </c>
      <c r="N22" s="23">
        <v>911</v>
      </c>
      <c r="O22" s="23">
        <v>803</v>
      </c>
      <c r="P22" s="23">
        <v>1121</v>
      </c>
      <c r="Q22" s="23">
        <v>1008</v>
      </c>
      <c r="R22" s="23">
        <v>861</v>
      </c>
      <c r="S22" s="23">
        <v>1010</v>
      </c>
      <c r="T22" s="23">
        <v>969</v>
      </c>
      <c r="U22" s="23">
        <v>918</v>
      </c>
      <c r="V22" s="23">
        <v>565</v>
      </c>
      <c r="W22" s="23">
        <v>614</v>
      </c>
      <c r="X22" s="23">
        <v>956</v>
      </c>
      <c r="Y22" s="23">
        <v>1027</v>
      </c>
      <c r="Z22" s="23">
        <v>810</v>
      </c>
      <c r="AA22" s="23">
        <v>1039</v>
      </c>
      <c r="AB22" s="23">
        <v>1092</v>
      </c>
      <c r="AC22" s="23">
        <v>906</v>
      </c>
      <c r="AD22" s="23">
        <v>835</v>
      </c>
      <c r="AE22" s="23">
        <v>877</v>
      </c>
      <c r="AF22" s="23">
        <v>797</v>
      </c>
      <c r="AG22" s="23">
        <v>810</v>
      </c>
      <c r="AH22" s="23">
        <v>687</v>
      </c>
      <c r="AI22" s="23">
        <v>851</v>
      </c>
      <c r="AJ22" s="23">
        <v>766</v>
      </c>
      <c r="AK22" s="23">
        <v>780</v>
      </c>
      <c r="AL22" s="23">
        <v>564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'[10]PANEL DE CONTROL DISTRITAL'!H22</f>
        <v>Credenciales totales en SIIRFE disponibles para entrega</v>
      </c>
      <c r="I23" s="45">
        <v>664</v>
      </c>
      <c r="J23" s="45">
        <v>736</v>
      </c>
      <c r="K23" s="45">
        <v>0</v>
      </c>
      <c r="L23" s="45">
        <v>0</v>
      </c>
      <c r="M23" s="45">
        <v>736</v>
      </c>
      <c r="N23" s="45">
        <v>911</v>
      </c>
      <c r="O23" s="45">
        <v>803</v>
      </c>
      <c r="P23" s="45">
        <v>1121</v>
      </c>
      <c r="Q23" s="45">
        <v>1008</v>
      </c>
      <c r="R23" s="45">
        <v>861</v>
      </c>
      <c r="S23" s="45">
        <v>1010</v>
      </c>
      <c r="T23" s="45">
        <v>969</v>
      </c>
      <c r="U23" s="45">
        <v>918</v>
      </c>
      <c r="V23" s="45">
        <v>565</v>
      </c>
      <c r="W23" s="45">
        <v>614</v>
      </c>
      <c r="X23" s="45">
        <v>956</v>
      </c>
      <c r="Y23" s="45">
        <v>1027</v>
      </c>
      <c r="Z23" s="45">
        <v>810</v>
      </c>
      <c r="AA23" s="45">
        <v>1039</v>
      </c>
      <c r="AB23" s="45">
        <v>1092</v>
      </c>
      <c r="AC23" s="45">
        <v>906</v>
      </c>
      <c r="AD23" s="45">
        <v>835</v>
      </c>
      <c r="AE23" s="45">
        <v>877</v>
      </c>
      <c r="AF23" s="45">
        <v>797</v>
      </c>
      <c r="AG23" s="45">
        <v>810</v>
      </c>
      <c r="AH23" s="45">
        <v>687</v>
      </c>
      <c r="AI23" s="45">
        <v>851</v>
      </c>
      <c r="AJ23" s="45">
        <v>766</v>
      </c>
      <c r="AK23" s="45">
        <v>780</v>
      </c>
      <c r="AL23" s="45">
        <v>564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'[10]PANEL DE CONTROL DISTRITAL'!A24</f>
        <v>6</v>
      </c>
      <c r="B25" s="116" t="str">
        <f>'[10]PANEL DE CONTROL DISTRITAL'!B24</f>
        <v>ENTREGA</v>
      </c>
      <c r="C25" s="118" t="str">
        <f>'[10]PANEL DE CONTROL DISTRITAL'!C24</f>
        <v>Operador de Equipo Tecnológico</v>
      </c>
      <c r="D25" s="117" t="str">
        <f>'[10]PANEL DE CONTROL DISTRITAL'!D24</f>
        <v xml:space="preserve">Efectividad de entrega de CPV en MAC = </v>
      </c>
      <c r="E25" s="118" t="str">
        <f>'[10]PANEL DE CONTROL DISTRITAL'!E24</f>
        <v>(Total de credenciales entregadas / Total de credenciales solicitadas) x 100</v>
      </c>
      <c r="F25" s="119" t="str">
        <f>'[10]PANEL DE CONTROL DISTRITAL'!F24</f>
        <v>Semanal (remesa)</v>
      </c>
      <c r="G25" s="120">
        <f>'[10]PANEL DE CONTROL DISTRITAL'!G24</f>
        <v>0.9</v>
      </c>
      <c r="H25" s="25" t="str">
        <f>'[10]PANEL DE CONTROL DISTRITAL'!H24</f>
        <v xml:space="preserve">Total de credenciales entregadas </v>
      </c>
      <c r="I25" s="23">
        <v>93</v>
      </c>
      <c r="J25" s="23">
        <v>302</v>
      </c>
      <c r="K25" s="23">
        <v>0</v>
      </c>
      <c r="L25" s="23">
        <v>0</v>
      </c>
      <c r="M25" s="23">
        <v>149</v>
      </c>
      <c r="N25" s="23">
        <v>453</v>
      </c>
      <c r="O25" s="23">
        <v>720</v>
      </c>
      <c r="P25" s="23">
        <v>676</v>
      </c>
      <c r="Q25" s="23">
        <v>617</v>
      </c>
      <c r="R25" s="23">
        <v>519</v>
      </c>
      <c r="S25" s="23">
        <v>528</v>
      </c>
      <c r="T25" s="23">
        <v>518</v>
      </c>
      <c r="U25" s="23">
        <v>516</v>
      </c>
      <c r="V25" s="23">
        <v>503</v>
      </c>
      <c r="W25" s="23">
        <v>196</v>
      </c>
      <c r="X25" s="23">
        <v>463</v>
      </c>
      <c r="Y25" s="23">
        <v>460</v>
      </c>
      <c r="Z25" s="23">
        <v>381</v>
      </c>
      <c r="AA25" s="23">
        <v>293</v>
      </c>
      <c r="AB25" s="23">
        <v>404</v>
      </c>
      <c r="AC25" s="23">
        <v>620</v>
      </c>
      <c r="AD25" s="23">
        <v>311</v>
      </c>
      <c r="AE25" s="23">
        <v>441</v>
      </c>
      <c r="AF25" s="23">
        <v>401</v>
      </c>
      <c r="AG25" s="23">
        <v>363</v>
      </c>
      <c r="AH25" s="23">
        <v>394</v>
      </c>
      <c r="AI25" s="23">
        <v>417</v>
      </c>
      <c r="AJ25" s="23">
        <v>419</v>
      </c>
      <c r="AK25" s="23">
        <v>440</v>
      </c>
      <c r="AL25" s="23">
        <v>358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'[10]PANEL DE CONTROL DISTRITAL'!H25</f>
        <v xml:space="preserve"> Total de credenciales solicitadas</v>
      </c>
      <c r="I26" s="45">
        <v>93</v>
      </c>
      <c r="J26" s="45">
        <v>302</v>
      </c>
      <c r="K26" s="45">
        <v>0</v>
      </c>
      <c r="L26" s="45">
        <v>0</v>
      </c>
      <c r="M26" s="45">
        <v>149</v>
      </c>
      <c r="N26" s="45">
        <v>453</v>
      </c>
      <c r="O26" s="45">
        <v>720</v>
      </c>
      <c r="P26" s="45">
        <v>676</v>
      </c>
      <c r="Q26" s="45">
        <v>617</v>
      </c>
      <c r="R26" s="45">
        <v>519</v>
      </c>
      <c r="S26" s="45">
        <v>528</v>
      </c>
      <c r="T26" s="45">
        <v>518</v>
      </c>
      <c r="U26" s="45">
        <v>516</v>
      </c>
      <c r="V26" s="45">
        <v>503</v>
      </c>
      <c r="W26" s="45">
        <v>196</v>
      </c>
      <c r="X26" s="45">
        <v>463</v>
      </c>
      <c r="Y26" s="45">
        <v>460</v>
      </c>
      <c r="Z26" s="45">
        <v>381</v>
      </c>
      <c r="AA26" s="45">
        <v>293</v>
      </c>
      <c r="AB26" s="45">
        <v>404</v>
      </c>
      <c r="AC26" s="45">
        <v>620</v>
      </c>
      <c r="AD26" s="45">
        <v>311</v>
      </c>
      <c r="AE26" s="45">
        <v>441</v>
      </c>
      <c r="AF26" s="45">
        <v>401</v>
      </c>
      <c r="AG26" s="45">
        <v>363</v>
      </c>
      <c r="AH26" s="45">
        <v>394</v>
      </c>
      <c r="AI26" s="45">
        <v>417</v>
      </c>
      <c r="AJ26" s="45">
        <v>419</v>
      </c>
      <c r="AK26" s="45">
        <v>440</v>
      </c>
      <c r="AL26" s="45">
        <v>358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5.1" customHeight="1" thickTop="1" x14ac:dyDescent="0.2"/>
    <row r="39" spans="2:13" ht="8.1" customHeight="1" x14ac:dyDescent="0.2"/>
    <row r="40" spans="2:13" ht="35.1" customHeight="1" x14ac:dyDescent="0.2"/>
    <row r="41" spans="2:13" ht="35.1" customHeight="1" x14ac:dyDescent="0.2"/>
    <row r="42" spans="2:13" ht="8.1" customHeight="1" x14ac:dyDescent="0.2"/>
    <row r="43" spans="2:13" ht="35.1" customHeight="1" x14ac:dyDescent="0.2"/>
    <row r="44" spans="2:13" ht="43.5" customHeight="1" x14ac:dyDescent="0.2"/>
    <row r="45" spans="2:13" ht="8.1" customHeight="1" x14ac:dyDescent="0.2"/>
    <row r="46" spans="2:13" ht="35.1" customHeight="1" x14ac:dyDescent="0.2"/>
    <row r="47" spans="2:13" ht="35.1" customHeight="1" x14ac:dyDescent="0.2"/>
    <row r="48" spans="2:13" ht="39" customHeight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39" priority="15" operator="greaterThan">
      <formula>95%</formula>
    </cfRule>
    <cfRule type="cellIs" dxfId="338" priority="16" operator="greaterThanOrEqual">
      <formula>90%</formula>
    </cfRule>
    <cfRule type="cellIs" dxfId="337" priority="17" operator="lessThan">
      <formula>89.99%</formula>
    </cfRule>
  </conditionalFormatting>
  <conditionalFormatting sqref="AV13">
    <cfRule type="cellIs" dxfId="336" priority="12" operator="greaterThan">
      <formula>95%</formula>
    </cfRule>
    <cfRule type="cellIs" dxfId="335" priority="13" operator="greaterThanOrEqual">
      <formula>90%</formula>
    </cfRule>
    <cfRule type="cellIs" dxfId="334" priority="14" operator="lessThan">
      <formula>89.99%</formula>
    </cfRule>
  </conditionalFormatting>
  <conditionalFormatting sqref="AV16">
    <cfRule type="cellIs" dxfId="333" priority="9" operator="greaterThan">
      <formula>95%</formula>
    </cfRule>
    <cfRule type="cellIs" dxfId="332" priority="10" operator="greaterThanOrEqual">
      <formula>90%</formula>
    </cfRule>
    <cfRule type="cellIs" dxfId="331" priority="11" operator="lessThan">
      <formula>89.99%</formula>
    </cfRule>
  </conditionalFormatting>
  <conditionalFormatting sqref="AV19">
    <cfRule type="cellIs" dxfId="330" priority="6" operator="greaterThan">
      <formula>95%</formula>
    </cfRule>
    <cfRule type="cellIs" dxfId="329" priority="7" operator="greaterThanOrEqual">
      <formula>90%</formula>
    </cfRule>
    <cfRule type="cellIs" dxfId="328" priority="8" operator="lessThan">
      <formula>89.99%</formula>
    </cfRule>
  </conditionalFormatting>
  <conditionalFormatting sqref="AV22">
    <cfRule type="cellIs" dxfId="327" priority="1" operator="greaterThanOrEqual">
      <formula>100%</formula>
    </cfRule>
    <cfRule type="cellIs" dxfId="326" priority="2" operator="lessThan">
      <formula>99.99%</formula>
    </cfRule>
  </conditionalFormatting>
  <conditionalFormatting sqref="AV25">
    <cfRule type="cellIs" dxfId="325" priority="3" operator="greaterThan">
      <formula>95%</formula>
    </cfRule>
    <cfRule type="cellIs" dxfId="324" priority="4" operator="greaterThanOrEqual">
      <formula>90%</formula>
    </cfRule>
    <cfRule type="cellIs" dxfId="323" priority="5" operator="lessThan">
      <formula>89.99%</formula>
    </cfRule>
  </conditionalFormatting>
  <dataValidations count="1">
    <dataValidation showDropDown="1" showInputMessage="1" showErrorMessage="1" sqref="C21 G19:G23 G10:G11 G16:G17 G13:G14 G25:G26" xr:uid="{8C28AA79-3076-427D-BCE6-86ED514B0F64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H38"/>
  <sheetViews>
    <sheetView showGridLines="0" topLeftCell="E1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9</v>
      </c>
      <c r="F2" s="122" t="s">
        <v>25</v>
      </c>
      <c r="G2" s="122"/>
      <c r="H2" s="20">
        <v>110952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'[10]PANEL DE CONTROL DISTRITAL'!A9</f>
        <v>1</v>
      </c>
      <c r="B10" s="116" t="str">
        <f>'[10]PANEL DE CONTROL DISTRITAL'!B9</f>
        <v>ENTREVISTA</v>
      </c>
      <c r="C10" s="118" t="str">
        <f>'[10]PANEL DE CONTROL DISTRITAL'!C9</f>
        <v xml:space="preserve"> Auxiliar de Atención Ciudadana</v>
      </c>
      <c r="D10" s="117" t="str">
        <f>'[10]PANEL DE CONTROL DISTRITAL'!D9</f>
        <v>Efectividad de la entrevista =</v>
      </c>
      <c r="E10" s="118" t="str">
        <f>'[10]PANEL DE CONTROL DISTRITAL'!E9</f>
        <v>(Número de trámites aplicados / (Número de fichas requisitadas - Notificaciones de improcedencia de trámite)) x 100</v>
      </c>
      <c r="F10" s="119" t="str">
        <f>'[10]PANEL DE CONTROL DISTRITAL'!F9</f>
        <v>Semanal (remesa)</v>
      </c>
      <c r="G10" s="120">
        <f>'[10]PANEL DE CONTROL DISTRITAL'!G9</f>
        <v>0.9</v>
      </c>
      <c r="H10" s="25" t="str">
        <f>'[10]PANEL DE CONTROL DISTRITAL'!H9</f>
        <v>Número de trámites aplicados</v>
      </c>
      <c r="I10" s="23">
        <v>115</v>
      </c>
      <c r="J10" s="23">
        <v>504</v>
      </c>
      <c r="K10" s="23">
        <v>0</v>
      </c>
      <c r="L10" s="23">
        <v>0</v>
      </c>
      <c r="M10" s="23">
        <v>490</v>
      </c>
      <c r="N10" s="23">
        <v>595</v>
      </c>
      <c r="O10" s="23">
        <v>527</v>
      </c>
      <c r="P10" s="23">
        <v>600</v>
      </c>
      <c r="Q10" s="23">
        <v>613</v>
      </c>
      <c r="R10" s="23">
        <v>475</v>
      </c>
      <c r="S10" s="23">
        <v>541</v>
      </c>
      <c r="T10" s="23">
        <v>534</v>
      </c>
      <c r="U10" s="23">
        <v>531</v>
      </c>
      <c r="V10" s="23">
        <v>525</v>
      </c>
      <c r="W10" s="23">
        <v>528</v>
      </c>
      <c r="X10" s="23">
        <v>458</v>
      </c>
      <c r="Y10" s="23">
        <v>449</v>
      </c>
      <c r="Z10" s="23">
        <v>370</v>
      </c>
      <c r="AA10" s="23">
        <v>535</v>
      </c>
      <c r="AB10" s="23">
        <v>551</v>
      </c>
      <c r="AC10" s="23">
        <v>517</v>
      </c>
      <c r="AD10" s="23">
        <v>325</v>
      </c>
      <c r="AE10" s="23">
        <v>440</v>
      </c>
      <c r="AF10" s="23">
        <v>498</v>
      </c>
      <c r="AG10" s="23">
        <v>447</v>
      </c>
      <c r="AH10" s="23">
        <v>471</v>
      </c>
      <c r="AI10" s="23">
        <v>440</v>
      </c>
      <c r="AJ10" s="23">
        <v>419</v>
      </c>
      <c r="AK10" s="23">
        <v>388</v>
      </c>
      <c r="AL10" s="23">
        <v>452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0.99753197217859546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'[10]PANEL DE CONTROL DISTRITAL'!H10</f>
        <v>Número de fichas requisitadas - Notificaciones de improcedencia de trámite</v>
      </c>
      <c r="I11" s="45">
        <v>115</v>
      </c>
      <c r="J11" s="45">
        <v>504</v>
      </c>
      <c r="K11" s="45">
        <v>0</v>
      </c>
      <c r="L11" s="45">
        <v>0</v>
      </c>
      <c r="M11" s="45">
        <v>490</v>
      </c>
      <c r="N11" s="45">
        <v>598</v>
      </c>
      <c r="O11" s="45">
        <v>527</v>
      </c>
      <c r="P11" s="45">
        <v>600</v>
      </c>
      <c r="Q11" s="45">
        <v>613</v>
      </c>
      <c r="R11" s="45">
        <v>478</v>
      </c>
      <c r="S11" s="45">
        <v>542</v>
      </c>
      <c r="T11" s="45">
        <v>534</v>
      </c>
      <c r="U11" s="45">
        <v>531</v>
      </c>
      <c r="V11" s="45">
        <v>525</v>
      </c>
      <c r="W11" s="45">
        <v>528</v>
      </c>
      <c r="X11" s="45">
        <v>459</v>
      </c>
      <c r="Y11" s="45">
        <v>450</v>
      </c>
      <c r="Z11" s="45">
        <v>372</v>
      </c>
      <c r="AA11" s="45">
        <v>538</v>
      </c>
      <c r="AB11" s="45">
        <v>551</v>
      </c>
      <c r="AC11" s="45">
        <v>519</v>
      </c>
      <c r="AD11" s="45">
        <v>327</v>
      </c>
      <c r="AE11" s="45">
        <v>442</v>
      </c>
      <c r="AF11" s="45">
        <v>501</v>
      </c>
      <c r="AG11" s="45">
        <v>449</v>
      </c>
      <c r="AH11" s="45">
        <v>473</v>
      </c>
      <c r="AI11" s="45">
        <v>442</v>
      </c>
      <c r="AJ11" s="45">
        <v>420</v>
      </c>
      <c r="AK11" s="45">
        <v>389</v>
      </c>
      <c r="AL11" s="45">
        <v>454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'[10]PANEL DE CONTROL DISTRITAL'!A12</f>
        <v>2</v>
      </c>
      <c r="B13" s="116" t="str">
        <f>'[10]PANEL DE CONTROL DISTRITAL'!B12</f>
        <v>TRÁMITE</v>
      </c>
      <c r="C13" s="118" t="str">
        <f>'[10]PANEL DE CONTROL DISTRITAL'!C12</f>
        <v>Operador de Equipo Tecnológico</v>
      </c>
      <c r="D13" s="117" t="str">
        <f>'[10]PANEL DE CONTROL DISTRITAL'!D12</f>
        <v>Trámites exitosos efectivos=</v>
      </c>
      <c r="E13" s="118" t="str">
        <f>'[10]PANEL DE CONTROL DISTRITAL'!E12</f>
        <v>(Número de trámites exitosos / Número de trámites aplicados) x 100</v>
      </c>
      <c r="F13" s="119" t="str">
        <f>'[10]PANEL DE CONTROL DISTRITAL'!F12</f>
        <v>Semanal (remesa)</v>
      </c>
      <c r="G13" s="120">
        <f>'[10]PANEL DE CONTROL DISTRITAL'!G12</f>
        <v>0.9</v>
      </c>
      <c r="H13" s="25" t="str">
        <f>'[10]PANEL DE CONTROL DISTRITAL'!H12</f>
        <v>Número de trámites exitosos</v>
      </c>
      <c r="I13" s="23">
        <v>115</v>
      </c>
      <c r="J13" s="23">
        <v>504</v>
      </c>
      <c r="K13" s="23">
        <v>0</v>
      </c>
      <c r="L13" s="23">
        <v>0</v>
      </c>
      <c r="M13" s="23">
        <v>490</v>
      </c>
      <c r="N13" s="23">
        <v>595</v>
      </c>
      <c r="O13" s="23">
        <v>527</v>
      </c>
      <c r="P13" s="23">
        <v>600</v>
      </c>
      <c r="Q13" s="23">
        <v>613</v>
      </c>
      <c r="R13" s="23">
        <v>475</v>
      </c>
      <c r="S13" s="23">
        <v>541</v>
      </c>
      <c r="T13" s="23">
        <v>534</v>
      </c>
      <c r="U13" s="23">
        <v>531</v>
      </c>
      <c r="V13" s="23">
        <v>525</v>
      </c>
      <c r="W13" s="23">
        <v>528</v>
      </c>
      <c r="X13" s="23">
        <v>457</v>
      </c>
      <c r="Y13" s="23">
        <v>448</v>
      </c>
      <c r="Z13" s="23">
        <v>369</v>
      </c>
      <c r="AA13" s="23">
        <v>533</v>
      </c>
      <c r="AB13" s="23">
        <v>550</v>
      </c>
      <c r="AC13" s="23">
        <v>517</v>
      </c>
      <c r="AD13" s="23">
        <v>325</v>
      </c>
      <c r="AE13" s="23">
        <v>440</v>
      </c>
      <c r="AF13" s="23">
        <v>498</v>
      </c>
      <c r="AG13" s="23">
        <v>447</v>
      </c>
      <c r="AH13" s="23">
        <v>471</v>
      </c>
      <c r="AI13" s="23">
        <v>440</v>
      </c>
      <c r="AJ13" s="23">
        <v>419</v>
      </c>
      <c r="AK13" s="23">
        <v>388</v>
      </c>
      <c r="AL13" s="23">
        <v>452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0.99955015744489428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'[10]PANEL DE CONTROL DISTRITAL'!H13</f>
        <v>Número de trámites aplicados</v>
      </c>
      <c r="I14" s="45">
        <v>115</v>
      </c>
      <c r="J14" s="45">
        <v>504</v>
      </c>
      <c r="K14" s="45">
        <v>0</v>
      </c>
      <c r="L14" s="45">
        <v>0</v>
      </c>
      <c r="M14" s="45">
        <v>490</v>
      </c>
      <c r="N14" s="45">
        <v>595</v>
      </c>
      <c r="O14" s="45">
        <v>527</v>
      </c>
      <c r="P14" s="45">
        <v>600</v>
      </c>
      <c r="Q14" s="45">
        <v>613</v>
      </c>
      <c r="R14" s="45">
        <v>475</v>
      </c>
      <c r="S14" s="45">
        <v>541</v>
      </c>
      <c r="T14" s="45">
        <v>534</v>
      </c>
      <c r="U14" s="45">
        <v>531</v>
      </c>
      <c r="V14" s="45">
        <v>525</v>
      </c>
      <c r="W14" s="45">
        <v>528</v>
      </c>
      <c r="X14" s="45">
        <v>458</v>
      </c>
      <c r="Y14" s="45">
        <v>449</v>
      </c>
      <c r="Z14" s="45">
        <v>370</v>
      </c>
      <c r="AA14" s="45">
        <v>535</v>
      </c>
      <c r="AB14" s="45">
        <v>551</v>
      </c>
      <c r="AC14" s="45">
        <v>515</v>
      </c>
      <c r="AD14" s="45">
        <v>322</v>
      </c>
      <c r="AE14" s="45">
        <v>438</v>
      </c>
      <c r="AF14" s="45">
        <v>497</v>
      </c>
      <c r="AG14" s="45">
        <v>445</v>
      </c>
      <c r="AH14" s="45">
        <v>473</v>
      </c>
      <c r="AI14" s="45">
        <v>443</v>
      </c>
      <c r="AJ14" s="45">
        <v>422</v>
      </c>
      <c r="AK14" s="45">
        <v>390</v>
      </c>
      <c r="AL14" s="45">
        <v>452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'[10]PANEL DE CONTROL DISTRITAL'!A15</f>
        <v>3</v>
      </c>
      <c r="B16" s="116" t="str">
        <f>'[10]PANEL DE CONTROL DISTRITAL'!B15</f>
        <v>TRANSFERENCIA</v>
      </c>
      <c r="C16" s="118" t="str">
        <f>'[10]PANEL DE CONTROL DISTRITAL'!C15</f>
        <v>Responsable de Módulo</v>
      </c>
      <c r="D16" s="117" t="str">
        <f>'[10]PANEL DE CONTROL DISTRITAL'!D15</f>
        <v xml:space="preserve">Transacciones exitosas = </v>
      </c>
      <c r="E16" s="118" t="str">
        <f>'[10]PANEL DE CONTROL DISTRITAL'!E15</f>
        <v>(Número de Archivos de Transacción aceptados /Total de Archivos de Transacción procesados) x100</v>
      </c>
      <c r="F16" s="119" t="str">
        <f>'[10]PANEL DE CONTROL DISTRITAL'!F15</f>
        <v>Semanal (remesa)</v>
      </c>
      <c r="G16" s="120">
        <f>'[10]PANEL DE CONTROL DISTRITAL'!G15</f>
        <v>0.9</v>
      </c>
      <c r="H16" s="25" t="str">
        <f>'[10]PANEL DE CONTROL DISTRITAL'!H15</f>
        <v>Número de Archivos de Transacción aceptados</v>
      </c>
      <c r="I16" s="23">
        <v>115</v>
      </c>
      <c r="J16" s="23">
        <v>504</v>
      </c>
      <c r="K16" s="23">
        <v>0</v>
      </c>
      <c r="L16" s="23">
        <v>0</v>
      </c>
      <c r="M16" s="23">
        <v>490</v>
      </c>
      <c r="N16" s="23">
        <v>595</v>
      </c>
      <c r="O16" s="23">
        <v>527</v>
      </c>
      <c r="P16" s="23">
        <v>600</v>
      </c>
      <c r="Q16" s="23">
        <v>613</v>
      </c>
      <c r="R16" s="23">
        <v>475</v>
      </c>
      <c r="S16" s="23">
        <v>541</v>
      </c>
      <c r="T16" s="23">
        <v>534</v>
      </c>
      <c r="U16" s="23">
        <v>531</v>
      </c>
      <c r="V16" s="23">
        <v>525</v>
      </c>
      <c r="W16" s="23">
        <v>528</v>
      </c>
      <c r="X16" s="23">
        <v>458</v>
      </c>
      <c r="Y16" s="23">
        <v>449</v>
      </c>
      <c r="Z16" s="23">
        <v>370</v>
      </c>
      <c r="AA16" s="23">
        <v>535</v>
      </c>
      <c r="AB16" s="23">
        <v>551</v>
      </c>
      <c r="AC16" s="23">
        <v>517</v>
      </c>
      <c r="AD16" s="23">
        <v>325</v>
      </c>
      <c r="AE16" s="23">
        <v>440</v>
      </c>
      <c r="AF16" s="23">
        <v>498</v>
      </c>
      <c r="AG16" s="23">
        <v>447</v>
      </c>
      <c r="AH16" s="23">
        <v>471</v>
      </c>
      <c r="AI16" s="23">
        <v>440</v>
      </c>
      <c r="AJ16" s="23">
        <v>419</v>
      </c>
      <c r="AK16" s="23">
        <v>388</v>
      </c>
      <c r="AL16" s="23">
        <v>452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'[10]PANEL DE CONTROL DISTRITAL'!H16</f>
        <v>Total de Archivos de Transacción procesados</v>
      </c>
      <c r="I17" s="45">
        <v>115</v>
      </c>
      <c r="J17" s="45">
        <v>504</v>
      </c>
      <c r="K17" s="45">
        <v>0</v>
      </c>
      <c r="L17" s="45">
        <v>0</v>
      </c>
      <c r="M17" s="45">
        <v>490</v>
      </c>
      <c r="N17" s="45">
        <v>595</v>
      </c>
      <c r="O17" s="45">
        <v>527</v>
      </c>
      <c r="P17" s="45">
        <v>600</v>
      </c>
      <c r="Q17" s="45">
        <v>613</v>
      </c>
      <c r="R17" s="45">
        <v>475</v>
      </c>
      <c r="S17" s="45">
        <v>541</v>
      </c>
      <c r="T17" s="45">
        <v>534</v>
      </c>
      <c r="U17" s="45">
        <v>531</v>
      </c>
      <c r="V17" s="45">
        <v>525</v>
      </c>
      <c r="W17" s="45">
        <v>528</v>
      </c>
      <c r="X17" s="45">
        <v>458</v>
      </c>
      <c r="Y17" s="45">
        <v>449</v>
      </c>
      <c r="Z17" s="45">
        <v>370</v>
      </c>
      <c r="AA17" s="45">
        <v>535</v>
      </c>
      <c r="AB17" s="45">
        <v>551</v>
      </c>
      <c r="AC17" s="45">
        <v>517</v>
      </c>
      <c r="AD17" s="45">
        <v>325</v>
      </c>
      <c r="AE17" s="45">
        <v>440</v>
      </c>
      <c r="AF17" s="45">
        <v>498</v>
      </c>
      <c r="AG17" s="45">
        <v>447</v>
      </c>
      <c r="AH17" s="45">
        <v>471</v>
      </c>
      <c r="AI17" s="45">
        <v>440</v>
      </c>
      <c r="AJ17" s="45">
        <v>419</v>
      </c>
      <c r="AK17" s="45">
        <v>388</v>
      </c>
      <c r="AL17" s="45">
        <v>452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'[10]PANEL DE CONTROL DISTRITAL'!A18</f>
        <v>4</v>
      </c>
      <c r="B19" s="116" t="str">
        <f>'[10]PANEL DE CONTROL DISTRITAL'!B18</f>
        <v>CONCILIACIÓN</v>
      </c>
      <c r="C19" s="118" t="str">
        <f>'[10]PANEL DE CONTROL DISTRITAL'!C18</f>
        <v>Responsable de Módulo</v>
      </c>
      <c r="D19" s="117" t="str">
        <f>'[10]PANEL DE CONTROL DISTRITAL'!D18</f>
        <v xml:space="preserve">Credenciales disponibles para entrega = </v>
      </c>
      <c r="E19" s="118" t="str">
        <f>'[10]PANEL DE CONTROL DISTRITAL'!E18</f>
        <v>((Credenciales recibidas - Credenciales inconsistentes) / Credenciales recibidas) x 100</v>
      </c>
      <c r="F19" s="119" t="str">
        <f>'[10]PANEL DE CONTROL DISTRITAL'!F18</f>
        <v>Semanal (remesa)</v>
      </c>
      <c r="G19" s="120">
        <f>'[10]PANEL DE CONTROL DISTRITAL'!G18</f>
        <v>0.9</v>
      </c>
      <c r="H19" s="25" t="str">
        <f>'[10]PANEL DE CONTROL DISTRITAL'!H18</f>
        <v xml:space="preserve">Credenciales Recibidas - Credenciales inconsistentes </v>
      </c>
      <c r="I19" s="23">
        <v>65</v>
      </c>
      <c r="J19" s="23">
        <v>403</v>
      </c>
      <c r="K19" s="23">
        <v>0</v>
      </c>
      <c r="L19" s="23">
        <v>0</v>
      </c>
      <c r="M19" s="23">
        <v>281</v>
      </c>
      <c r="N19" s="23">
        <v>683</v>
      </c>
      <c r="O19" s="23">
        <v>400</v>
      </c>
      <c r="P19" s="23">
        <v>901</v>
      </c>
      <c r="Q19" s="23">
        <v>415</v>
      </c>
      <c r="R19" s="23">
        <v>541</v>
      </c>
      <c r="S19" s="23">
        <v>685</v>
      </c>
      <c r="T19" s="23">
        <v>422</v>
      </c>
      <c r="U19" s="23">
        <v>524</v>
      </c>
      <c r="V19" s="23">
        <v>211</v>
      </c>
      <c r="W19" s="23">
        <v>12</v>
      </c>
      <c r="X19" s="23">
        <v>1288</v>
      </c>
      <c r="Y19" s="23">
        <v>555</v>
      </c>
      <c r="Z19" s="23">
        <v>238</v>
      </c>
      <c r="AA19" s="23">
        <v>567</v>
      </c>
      <c r="AB19" s="23">
        <v>661</v>
      </c>
      <c r="AC19" s="23">
        <v>437</v>
      </c>
      <c r="AD19" s="23">
        <v>303</v>
      </c>
      <c r="AE19" s="23">
        <v>582</v>
      </c>
      <c r="AF19" s="23">
        <v>344</v>
      </c>
      <c r="AG19" s="23">
        <v>513</v>
      </c>
      <c r="AH19" s="23">
        <v>451</v>
      </c>
      <c r="AI19" s="23">
        <v>460</v>
      </c>
      <c r="AJ19" s="23">
        <v>436</v>
      </c>
      <c r="AK19" s="23">
        <v>407</v>
      </c>
      <c r="AL19" s="23">
        <v>154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'[10]PANEL DE CONTROL DISTRITAL'!H19</f>
        <v xml:space="preserve">Credenciales recibidas </v>
      </c>
      <c r="I20" s="45">
        <v>65</v>
      </c>
      <c r="J20" s="45">
        <v>403</v>
      </c>
      <c r="K20" s="45">
        <v>0</v>
      </c>
      <c r="L20" s="45">
        <v>0</v>
      </c>
      <c r="M20" s="45">
        <v>281</v>
      </c>
      <c r="N20" s="45">
        <v>683</v>
      </c>
      <c r="O20" s="45">
        <v>400</v>
      </c>
      <c r="P20" s="45">
        <v>901</v>
      </c>
      <c r="Q20" s="45">
        <v>415</v>
      </c>
      <c r="R20" s="45">
        <v>541</v>
      </c>
      <c r="S20" s="45">
        <v>685</v>
      </c>
      <c r="T20" s="45">
        <v>422</v>
      </c>
      <c r="U20" s="45">
        <v>524</v>
      </c>
      <c r="V20" s="45">
        <v>211</v>
      </c>
      <c r="W20" s="45">
        <v>12</v>
      </c>
      <c r="X20" s="45">
        <v>1288</v>
      </c>
      <c r="Y20" s="45">
        <v>555</v>
      </c>
      <c r="Z20" s="45">
        <v>238</v>
      </c>
      <c r="AA20" s="45">
        <v>567</v>
      </c>
      <c r="AB20" s="45">
        <v>661</v>
      </c>
      <c r="AC20" s="45">
        <v>437</v>
      </c>
      <c r="AD20" s="45">
        <v>303</v>
      </c>
      <c r="AE20" s="45">
        <v>582</v>
      </c>
      <c r="AF20" s="45">
        <v>344</v>
      </c>
      <c r="AG20" s="45">
        <v>513</v>
      </c>
      <c r="AH20" s="45">
        <v>451</v>
      </c>
      <c r="AI20" s="45">
        <v>460</v>
      </c>
      <c r="AJ20" s="45">
        <v>436</v>
      </c>
      <c r="AK20" s="45">
        <v>407</v>
      </c>
      <c r="AL20" s="45">
        <v>154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'[10]PANEL DE CONTROL DISTRITAL'!A21</f>
        <v>5</v>
      </c>
      <c r="B22" s="116" t="str">
        <f>'[10]PANEL DE CONTROL DISTRITAL'!B21</f>
        <v>CONCILIACIÓN</v>
      </c>
      <c r="C22" s="118" t="str">
        <f>'[10]PANEL DE CONTROL DISTRITAL'!C21</f>
        <v>Responsable de Módulo</v>
      </c>
      <c r="D22" s="117" t="str">
        <f>'[10]PANEL DE CONTROL DISTRITAL'!D21</f>
        <v xml:space="preserve">Credenciales disponibles para entrega = </v>
      </c>
      <c r="E22" s="118" t="str">
        <f>'[10]PANEL DE CONTROL DISTRITAL'!E21</f>
        <v>(Credenciales en resguardo / Credenciales totales en SIIRFE disponibles para entrega) x 100</v>
      </c>
      <c r="F22" s="119" t="str">
        <f>'[10]PANEL DE CONTROL DISTRITAL'!F21</f>
        <v>Semanal (remesa)</v>
      </c>
      <c r="G22" s="120">
        <f>'[10]PANEL DE CONTROL DISTRITAL'!G21</f>
        <v>1</v>
      </c>
      <c r="H22" s="25" t="str">
        <f>'[10]PANEL DE CONTROL DISTRITAL'!H21</f>
        <v>Credenciales en resguardo</v>
      </c>
      <c r="I22" s="23">
        <v>816</v>
      </c>
      <c r="J22" s="23">
        <v>697</v>
      </c>
      <c r="K22" s="23">
        <v>0</v>
      </c>
      <c r="L22" s="23">
        <v>0</v>
      </c>
      <c r="M22" s="23">
        <v>752</v>
      </c>
      <c r="N22" s="23">
        <v>833</v>
      </c>
      <c r="O22" s="23">
        <v>603</v>
      </c>
      <c r="P22" s="23">
        <v>990</v>
      </c>
      <c r="Q22" s="23">
        <v>802</v>
      </c>
      <c r="R22" s="23">
        <v>778</v>
      </c>
      <c r="S22" s="23">
        <v>935</v>
      </c>
      <c r="T22" s="23">
        <v>803</v>
      </c>
      <c r="U22" s="23">
        <v>774</v>
      </c>
      <c r="V22" s="23">
        <v>440</v>
      </c>
      <c r="W22" s="23">
        <v>287</v>
      </c>
      <c r="X22" s="23">
        <v>1365</v>
      </c>
      <c r="Y22" s="23">
        <v>1406</v>
      </c>
      <c r="Z22" s="23">
        <v>1055</v>
      </c>
      <c r="AA22" s="23">
        <v>1112</v>
      </c>
      <c r="AB22" s="23">
        <v>1528</v>
      </c>
      <c r="AC22" s="23">
        <v>1283</v>
      </c>
      <c r="AD22" s="23">
        <v>956</v>
      </c>
      <c r="AE22" s="23">
        <v>836</v>
      </c>
      <c r="AF22" s="23">
        <v>750</v>
      </c>
      <c r="AG22" s="23">
        <v>811</v>
      </c>
      <c r="AH22" s="23">
        <v>769</v>
      </c>
      <c r="AI22" s="23">
        <v>778</v>
      </c>
      <c r="AJ22" s="23">
        <v>768</v>
      </c>
      <c r="AK22" s="23">
        <v>747</v>
      </c>
      <c r="AL22" s="23">
        <v>469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'[10]PANEL DE CONTROL DISTRITAL'!H22</f>
        <v>Credenciales totales en SIIRFE disponibles para entrega</v>
      </c>
      <c r="I23" s="45">
        <v>816</v>
      </c>
      <c r="J23" s="45">
        <v>697</v>
      </c>
      <c r="K23" s="45">
        <v>0</v>
      </c>
      <c r="L23" s="45">
        <v>0</v>
      </c>
      <c r="M23" s="45">
        <v>752</v>
      </c>
      <c r="N23" s="45">
        <v>833</v>
      </c>
      <c r="O23" s="45">
        <v>603</v>
      </c>
      <c r="P23" s="45">
        <v>990</v>
      </c>
      <c r="Q23" s="45">
        <v>802</v>
      </c>
      <c r="R23" s="45">
        <v>778</v>
      </c>
      <c r="S23" s="45">
        <v>935</v>
      </c>
      <c r="T23" s="45">
        <v>803</v>
      </c>
      <c r="U23" s="45">
        <v>774</v>
      </c>
      <c r="V23" s="45">
        <v>440</v>
      </c>
      <c r="W23" s="45">
        <v>287</v>
      </c>
      <c r="X23" s="45">
        <v>1365</v>
      </c>
      <c r="Y23" s="45">
        <v>1406</v>
      </c>
      <c r="Z23" s="45">
        <v>1055</v>
      </c>
      <c r="AA23" s="45">
        <v>1112</v>
      </c>
      <c r="AB23" s="45">
        <v>1528</v>
      </c>
      <c r="AC23" s="45">
        <v>1283</v>
      </c>
      <c r="AD23" s="45">
        <v>956</v>
      </c>
      <c r="AE23" s="45">
        <v>836</v>
      </c>
      <c r="AF23" s="45">
        <v>750</v>
      </c>
      <c r="AG23" s="45">
        <v>811</v>
      </c>
      <c r="AH23" s="45">
        <v>769</v>
      </c>
      <c r="AI23" s="45">
        <v>778</v>
      </c>
      <c r="AJ23" s="45">
        <v>768</v>
      </c>
      <c r="AK23" s="45">
        <v>747</v>
      </c>
      <c r="AL23" s="45">
        <v>469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'[10]PANEL DE CONTROL DISTRITAL'!A24</f>
        <v>6</v>
      </c>
      <c r="B25" s="116" t="str">
        <f>'[10]PANEL DE CONTROL DISTRITAL'!B24</f>
        <v>ENTREGA</v>
      </c>
      <c r="C25" s="118" t="str">
        <f>'[10]PANEL DE CONTROL DISTRITAL'!C24</f>
        <v>Operador de Equipo Tecnológico</v>
      </c>
      <c r="D25" s="117" t="str">
        <f>'[10]PANEL DE CONTROL DISTRITAL'!D24</f>
        <v xml:space="preserve">Efectividad de entrega de CPV en MAC = </v>
      </c>
      <c r="E25" s="118" t="str">
        <f>'[10]PANEL DE CONTROL DISTRITAL'!E24</f>
        <v>(Total de credenciales entregadas / Total de credenciales solicitadas) x 100</v>
      </c>
      <c r="F25" s="119" t="str">
        <f>'[10]PANEL DE CONTROL DISTRITAL'!F24</f>
        <v>Semanal (remesa)</v>
      </c>
      <c r="G25" s="120">
        <f>'[10]PANEL DE CONTROL DISTRITAL'!G24</f>
        <v>0.9</v>
      </c>
      <c r="H25" s="25" t="str">
        <f>'[10]PANEL DE CONTROL DISTRITAL'!H24</f>
        <v xml:space="preserve">Total de credenciales entregadas </v>
      </c>
      <c r="I25" s="23">
        <v>115</v>
      </c>
      <c r="J25" s="23">
        <v>522</v>
      </c>
      <c r="K25" s="23">
        <v>0</v>
      </c>
      <c r="L25" s="23">
        <v>0</v>
      </c>
      <c r="M25" s="23">
        <v>226</v>
      </c>
      <c r="N25" s="23">
        <v>602</v>
      </c>
      <c r="O25" s="23">
        <v>630</v>
      </c>
      <c r="P25" s="23">
        <v>514</v>
      </c>
      <c r="Q25" s="23">
        <v>603</v>
      </c>
      <c r="R25" s="23">
        <v>565</v>
      </c>
      <c r="S25" s="23">
        <v>521</v>
      </c>
      <c r="T25" s="23">
        <v>554</v>
      </c>
      <c r="U25" s="23">
        <v>534</v>
      </c>
      <c r="V25" s="23">
        <v>545</v>
      </c>
      <c r="W25" s="23">
        <v>165</v>
      </c>
      <c r="X25" s="23">
        <v>210</v>
      </c>
      <c r="Y25" s="23">
        <v>514</v>
      </c>
      <c r="Z25" s="23">
        <v>587</v>
      </c>
      <c r="AA25" s="23">
        <v>510</v>
      </c>
      <c r="AB25" s="23">
        <v>245</v>
      </c>
      <c r="AC25" s="23">
        <v>682</v>
      </c>
      <c r="AD25" s="23">
        <v>630</v>
      </c>
      <c r="AE25" s="23">
        <v>699</v>
      </c>
      <c r="AF25" s="23">
        <v>430</v>
      </c>
      <c r="AG25" s="23">
        <v>452</v>
      </c>
      <c r="AH25" s="23">
        <v>493</v>
      </c>
      <c r="AI25" s="23">
        <v>447</v>
      </c>
      <c r="AJ25" s="23">
        <v>446</v>
      </c>
      <c r="AK25" s="23">
        <v>428</v>
      </c>
      <c r="AL25" s="23">
        <v>432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0.99759993999849994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'[10]PANEL DE CONTROL DISTRITAL'!H25</f>
        <v xml:space="preserve"> Total de credenciales solicitadas</v>
      </c>
      <c r="I26" s="45">
        <v>115</v>
      </c>
      <c r="J26" s="45">
        <v>522</v>
      </c>
      <c r="K26" s="45">
        <v>0</v>
      </c>
      <c r="L26" s="45">
        <v>0</v>
      </c>
      <c r="M26" s="45">
        <v>226</v>
      </c>
      <c r="N26" s="45">
        <v>602</v>
      </c>
      <c r="O26" s="45">
        <v>630</v>
      </c>
      <c r="P26" s="45">
        <v>514</v>
      </c>
      <c r="Q26" s="45">
        <v>603</v>
      </c>
      <c r="R26" s="45">
        <v>565</v>
      </c>
      <c r="S26" s="45">
        <v>521</v>
      </c>
      <c r="T26" s="45">
        <v>554</v>
      </c>
      <c r="U26" s="45">
        <v>534</v>
      </c>
      <c r="V26" s="45">
        <v>545</v>
      </c>
      <c r="W26" s="45">
        <v>165</v>
      </c>
      <c r="X26" s="45">
        <v>212</v>
      </c>
      <c r="Y26" s="45">
        <v>514</v>
      </c>
      <c r="Z26" s="45">
        <v>589</v>
      </c>
      <c r="AA26" s="45">
        <v>512</v>
      </c>
      <c r="AB26" s="45">
        <v>245</v>
      </c>
      <c r="AC26" s="45">
        <v>684</v>
      </c>
      <c r="AD26" s="45">
        <v>633</v>
      </c>
      <c r="AE26" s="45">
        <v>701</v>
      </c>
      <c r="AF26" s="45">
        <v>433</v>
      </c>
      <c r="AG26" s="45">
        <v>455</v>
      </c>
      <c r="AH26" s="45">
        <v>495</v>
      </c>
      <c r="AI26" s="45">
        <v>449</v>
      </c>
      <c r="AJ26" s="45">
        <v>449</v>
      </c>
      <c r="AK26" s="45">
        <v>431</v>
      </c>
      <c r="AL26" s="45">
        <v>435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22" priority="15" operator="greaterThan">
      <formula>95%</formula>
    </cfRule>
    <cfRule type="cellIs" dxfId="321" priority="16" operator="greaterThanOrEqual">
      <formula>90%</formula>
    </cfRule>
    <cfRule type="cellIs" dxfId="320" priority="17" operator="lessThan">
      <formula>89.99%</formula>
    </cfRule>
  </conditionalFormatting>
  <conditionalFormatting sqref="AV13">
    <cfRule type="cellIs" dxfId="319" priority="12" operator="greaterThan">
      <formula>95%</formula>
    </cfRule>
    <cfRule type="cellIs" dxfId="318" priority="13" operator="greaterThanOrEqual">
      <formula>90%</formula>
    </cfRule>
    <cfRule type="cellIs" dxfId="317" priority="14" operator="lessThan">
      <formula>89.99%</formula>
    </cfRule>
  </conditionalFormatting>
  <conditionalFormatting sqref="AV16">
    <cfRule type="cellIs" dxfId="316" priority="9" operator="greaterThan">
      <formula>95%</formula>
    </cfRule>
    <cfRule type="cellIs" dxfId="315" priority="10" operator="greaterThanOrEqual">
      <formula>90%</formula>
    </cfRule>
    <cfRule type="cellIs" dxfId="314" priority="11" operator="lessThan">
      <formula>89.99%</formula>
    </cfRule>
  </conditionalFormatting>
  <conditionalFormatting sqref="AV19">
    <cfRule type="cellIs" dxfId="313" priority="6" operator="greaterThan">
      <formula>95%</formula>
    </cfRule>
    <cfRule type="cellIs" dxfId="312" priority="7" operator="greaterThanOrEqual">
      <formula>90%</formula>
    </cfRule>
    <cfRule type="cellIs" dxfId="311" priority="8" operator="lessThan">
      <formula>89.99%</formula>
    </cfRule>
  </conditionalFormatting>
  <conditionalFormatting sqref="AV22">
    <cfRule type="cellIs" dxfId="310" priority="1" operator="greaterThanOrEqual">
      <formula>100%</formula>
    </cfRule>
    <cfRule type="cellIs" dxfId="309" priority="2" operator="lessThan">
      <formula>99.99%</formula>
    </cfRule>
  </conditionalFormatting>
  <conditionalFormatting sqref="AV25">
    <cfRule type="cellIs" dxfId="308" priority="3" operator="greaterThan">
      <formula>95%</formula>
    </cfRule>
    <cfRule type="cellIs" dxfId="307" priority="4" operator="greaterThanOrEqual">
      <formula>90%</formula>
    </cfRule>
    <cfRule type="cellIs" dxfId="306" priority="5" operator="lessThan">
      <formula>89.99%</formula>
    </cfRule>
  </conditionalFormatting>
  <dataValidations count="1">
    <dataValidation showDropDown="1" showInputMessage="1" showErrorMessage="1" sqref="C21 G19:G23 G10:G11 G16:G17 G13:G14 G25:G26" xr:uid="{E049FFDC-2840-4C74-881E-8B1E341F0393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BH38"/>
  <sheetViews>
    <sheetView showGridLines="0" zoomScale="85" zoomScaleNormal="85" workbookViewId="0">
      <selection activeCell="K17" sqref="K17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9</v>
      </c>
      <c r="F2" s="122" t="s">
        <v>25</v>
      </c>
      <c r="G2" s="122"/>
      <c r="H2" s="20">
        <v>110953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'[10]PANEL DE CONTROL DISTRITAL'!A9</f>
        <v>1</v>
      </c>
      <c r="B10" s="116" t="str">
        <f>'[10]PANEL DE CONTROL DISTRITAL'!B9</f>
        <v>ENTREVISTA</v>
      </c>
      <c r="C10" s="118" t="str">
        <f>'[10]PANEL DE CONTROL DISTRITAL'!C9</f>
        <v xml:space="preserve"> Auxiliar de Atención Ciudadana</v>
      </c>
      <c r="D10" s="117" t="str">
        <f>'[10]PANEL DE CONTROL DISTRITAL'!D9</f>
        <v>Efectividad de la entrevista =</v>
      </c>
      <c r="E10" s="118" t="str">
        <f>'[10]PANEL DE CONTROL DISTRITAL'!E9</f>
        <v>(Número de trámites aplicados / (Número de fichas requisitadas - Notificaciones de improcedencia de trámite)) x 100</v>
      </c>
      <c r="F10" s="119" t="str">
        <f>'[10]PANEL DE CONTROL DISTRITAL'!F9</f>
        <v>Semanal (remesa)</v>
      </c>
      <c r="G10" s="120">
        <f>'[10]PANEL DE CONTROL DISTRITAL'!G9</f>
        <v>0.9</v>
      </c>
      <c r="H10" s="25" t="str">
        <f>'[10]PANEL DE CONTROL DISTRITAL'!H9</f>
        <v>Número de trámites aplicados</v>
      </c>
      <c r="I10" s="23">
        <v>10</v>
      </c>
      <c r="J10" s="23">
        <v>103</v>
      </c>
      <c r="K10" s="23">
        <v>0</v>
      </c>
      <c r="L10" s="23">
        <v>0</v>
      </c>
      <c r="M10" s="23">
        <v>79</v>
      </c>
      <c r="N10" s="23">
        <v>243</v>
      </c>
      <c r="O10" s="23">
        <v>192</v>
      </c>
      <c r="P10" s="23">
        <v>195</v>
      </c>
      <c r="Q10" s="23">
        <v>93</v>
      </c>
      <c r="R10" s="23">
        <v>56</v>
      </c>
      <c r="S10" s="23">
        <v>124</v>
      </c>
      <c r="T10" s="23">
        <v>107</v>
      </c>
      <c r="U10" s="23">
        <v>166</v>
      </c>
      <c r="V10" s="23">
        <v>128</v>
      </c>
      <c r="W10" s="23">
        <v>176</v>
      </c>
      <c r="X10" s="23">
        <v>163</v>
      </c>
      <c r="Y10" s="23">
        <v>126</v>
      </c>
      <c r="Z10" s="23">
        <v>83</v>
      </c>
      <c r="AA10" s="23">
        <v>84</v>
      </c>
      <c r="AB10" s="23">
        <v>76</v>
      </c>
      <c r="AC10" s="23">
        <v>93</v>
      </c>
      <c r="AD10" s="23">
        <v>70</v>
      </c>
      <c r="AE10" s="23">
        <v>129</v>
      </c>
      <c r="AF10" s="23">
        <v>167</v>
      </c>
      <c r="AG10" s="23">
        <v>103</v>
      </c>
      <c r="AH10" s="23">
        <v>124</v>
      </c>
      <c r="AI10" s="23">
        <v>135</v>
      </c>
      <c r="AJ10" s="23">
        <v>44</v>
      </c>
      <c r="AK10" s="23">
        <v>44</v>
      </c>
      <c r="AL10" s="23">
        <v>107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'[10]PANEL DE CONTROL DISTRITAL'!H10</f>
        <v>Número de fichas requisitadas - Notificaciones de improcedencia de trámite</v>
      </c>
      <c r="I11" s="45">
        <v>10</v>
      </c>
      <c r="J11" s="45">
        <v>103</v>
      </c>
      <c r="K11" s="45">
        <v>0</v>
      </c>
      <c r="L11" s="45">
        <v>0</v>
      </c>
      <c r="M11" s="45">
        <v>79</v>
      </c>
      <c r="N11" s="45">
        <v>243</v>
      </c>
      <c r="O11" s="45">
        <v>192</v>
      </c>
      <c r="P11" s="45">
        <v>195</v>
      </c>
      <c r="Q11" s="45">
        <v>93</v>
      </c>
      <c r="R11" s="45">
        <v>56</v>
      </c>
      <c r="S11" s="45">
        <v>124</v>
      </c>
      <c r="T11" s="45">
        <v>107</v>
      </c>
      <c r="U11" s="45">
        <v>166</v>
      </c>
      <c r="V11" s="45">
        <v>128</v>
      </c>
      <c r="W11" s="45">
        <v>176</v>
      </c>
      <c r="X11" s="45">
        <v>163</v>
      </c>
      <c r="Y11" s="45">
        <v>126</v>
      </c>
      <c r="Z11" s="45">
        <v>83</v>
      </c>
      <c r="AA11" s="45">
        <v>84</v>
      </c>
      <c r="AB11" s="45">
        <v>76</v>
      </c>
      <c r="AC11" s="45">
        <v>93</v>
      </c>
      <c r="AD11" s="45">
        <v>70</v>
      </c>
      <c r="AE11" s="45">
        <v>129</v>
      </c>
      <c r="AF11" s="45">
        <v>167</v>
      </c>
      <c r="AG11" s="45">
        <v>103</v>
      </c>
      <c r="AH11" s="45">
        <v>124</v>
      </c>
      <c r="AI11" s="45">
        <v>135</v>
      </c>
      <c r="AJ11" s="45">
        <v>44</v>
      </c>
      <c r="AK11" s="45">
        <v>44</v>
      </c>
      <c r="AL11" s="45">
        <v>107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'[10]PANEL DE CONTROL DISTRITAL'!A12</f>
        <v>2</v>
      </c>
      <c r="B13" s="116" t="str">
        <f>'[10]PANEL DE CONTROL DISTRITAL'!B12</f>
        <v>TRÁMITE</v>
      </c>
      <c r="C13" s="118" t="str">
        <f>'[10]PANEL DE CONTROL DISTRITAL'!C12</f>
        <v>Operador de Equipo Tecnológico</v>
      </c>
      <c r="D13" s="117" t="str">
        <f>'[10]PANEL DE CONTROL DISTRITAL'!D12</f>
        <v>Trámites exitosos efectivos=</v>
      </c>
      <c r="E13" s="118" t="str">
        <f>'[10]PANEL DE CONTROL DISTRITAL'!E12</f>
        <v>(Número de trámites exitosos / Número de trámites aplicados) x 100</v>
      </c>
      <c r="F13" s="119" t="str">
        <f>'[10]PANEL DE CONTROL DISTRITAL'!F12</f>
        <v>Semanal (remesa)</v>
      </c>
      <c r="G13" s="120">
        <f>'[10]PANEL DE CONTROL DISTRITAL'!G12</f>
        <v>0.9</v>
      </c>
      <c r="H13" s="25" t="str">
        <f>'[10]PANEL DE CONTROL DISTRITAL'!H12</f>
        <v>Número de trámites exitosos</v>
      </c>
      <c r="I13" s="23">
        <v>10</v>
      </c>
      <c r="J13" s="23">
        <v>103</v>
      </c>
      <c r="K13" s="23">
        <v>0</v>
      </c>
      <c r="L13" s="23">
        <v>0</v>
      </c>
      <c r="M13" s="23">
        <v>79</v>
      </c>
      <c r="N13" s="23">
        <v>243</v>
      </c>
      <c r="O13" s="23">
        <v>192</v>
      </c>
      <c r="P13" s="23">
        <v>195</v>
      </c>
      <c r="Q13" s="23">
        <v>93</v>
      </c>
      <c r="R13" s="23">
        <v>56</v>
      </c>
      <c r="S13" s="23">
        <v>124</v>
      </c>
      <c r="T13" s="23">
        <v>107</v>
      </c>
      <c r="U13" s="23">
        <v>166</v>
      </c>
      <c r="V13" s="23">
        <v>128</v>
      </c>
      <c r="W13" s="23">
        <v>176</v>
      </c>
      <c r="X13" s="23">
        <v>163</v>
      </c>
      <c r="Y13" s="23">
        <v>126</v>
      </c>
      <c r="Z13" s="23">
        <v>83</v>
      </c>
      <c r="AA13" s="23">
        <v>84</v>
      </c>
      <c r="AB13" s="23">
        <v>76</v>
      </c>
      <c r="AC13" s="23">
        <v>93</v>
      </c>
      <c r="AD13" s="23">
        <v>70</v>
      </c>
      <c r="AE13" s="23">
        <v>129</v>
      </c>
      <c r="AF13" s="23">
        <v>167</v>
      </c>
      <c r="AG13" s="23">
        <v>103</v>
      </c>
      <c r="AH13" s="23">
        <v>124</v>
      </c>
      <c r="AI13" s="23">
        <v>135</v>
      </c>
      <c r="AJ13" s="23">
        <v>44</v>
      </c>
      <c r="AK13" s="23">
        <v>44</v>
      </c>
      <c r="AL13" s="23">
        <v>107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1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'[10]PANEL DE CONTROL DISTRITAL'!H13</f>
        <v>Número de trámites aplicados</v>
      </c>
      <c r="I14" s="45">
        <v>10</v>
      </c>
      <c r="J14" s="45">
        <v>103</v>
      </c>
      <c r="K14" s="45">
        <v>0</v>
      </c>
      <c r="L14" s="45">
        <v>0</v>
      </c>
      <c r="M14" s="45">
        <v>79</v>
      </c>
      <c r="N14" s="45">
        <v>243</v>
      </c>
      <c r="O14" s="45">
        <v>192</v>
      </c>
      <c r="P14" s="45">
        <v>195</v>
      </c>
      <c r="Q14" s="45">
        <v>93</v>
      </c>
      <c r="R14" s="45">
        <v>56</v>
      </c>
      <c r="S14" s="45">
        <v>124</v>
      </c>
      <c r="T14" s="45">
        <v>107</v>
      </c>
      <c r="U14" s="45">
        <v>166</v>
      </c>
      <c r="V14" s="45">
        <v>128</v>
      </c>
      <c r="W14" s="45">
        <v>176</v>
      </c>
      <c r="X14" s="45">
        <v>163</v>
      </c>
      <c r="Y14" s="45">
        <v>126</v>
      </c>
      <c r="Z14" s="45">
        <v>83</v>
      </c>
      <c r="AA14" s="45">
        <v>84</v>
      </c>
      <c r="AB14" s="45">
        <v>76</v>
      </c>
      <c r="AC14" s="45">
        <v>93</v>
      </c>
      <c r="AD14" s="45">
        <v>70</v>
      </c>
      <c r="AE14" s="45">
        <v>129</v>
      </c>
      <c r="AF14" s="45">
        <v>167</v>
      </c>
      <c r="AG14" s="45">
        <v>103</v>
      </c>
      <c r="AH14" s="45">
        <v>124</v>
      </c>
      <c r="AI14" s="45">
        <v>135</v>
      </c>
      <c r="AJ14" s="45">
        <v>44</v>
      </c>
      <c r="AK14" s="45">
        <v>44</v>
      </c>
      <c r="AL14" s="45">
        <v>107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52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4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'[10]PANEL DE CONTROL DISTRITAL'!A15</f>
        <v>3</v>
      </c>
      <c r="B16" s="116" t="str">
        <f>'[10]PANEL DE CONTROL DISTRITAL'!B15</f>
        <v>TRANSFERENCIA</v>
      </c>
      <c r="C16" s="118" t="str">
        <f>'[10]PANEL DE CONTROL DISTRITAL'!C15</f>
        <v>Responsable de Módulo</v>
      </c>
      <c r="D16" s="117" t="str">
        <f>'[10]PANEL DE CONTROL DISTRITAL'!D15</f>
        <v xml:space="preserve">Transacciones exitosas = </v>
      </c>
      <c r="E16" s="118" t="str">
        <f>'[10]PANEL DE CONTROL DISTRITAL'!E15</f>
        <v>(Número de Archivos de Transacción aceptados /Total de Archivos de Transacción procesados) x100</v>
      </c>
      <c r="F16" s="119" t="str">
        <f>'[10]PANEL DE CONTROL DISTRITAL'!F15</f>
        <v>Semanal (remesa)</v>
      </c>
      <c r="G16" s="120">
        <f>'[10]PANEL DE CONTROL DISTRITAL'!G15</f>
        <v>0.9</v>
      </c>
      <c r="H16" s="25" t="str">
        <f>'[10]PANEL DE CONTROL DISTRITAL'!H15</f>
        <v>Número de Archivos de Transacción aceptados</v>
      </c>
      <c r="I16" s="23">
        <v>10</v>
      </c>
      <c r="J16" s="23">
        <v>103</v>
      </c>
      <c r="K16" s="23">
        <v>0</v>
      </c>
      <c r="L16" s="23">
        <v>0</v>
      </c>
      <c r="M16" s="23">
        <v>79</v>
      </c>
      <c r="N16" s="23">
        <v>243</v>
      </c>
      <c r="O16" s="23">
        <v>192</v>
      </c>
      <c r="P16" s="23">
        <v>195</v>
      </c>
      <c r="Q16" s="23">
        <v>93</v>
      </c>
      <c r="R16" s="23">
        <v>56</v>
      </c>
      <c r="S16" s="23">
        <v>124</v>
      </c>
      <c r="T16" s="23">
        <v>107</v>
      </c>
      <c r="U16" s="23">
        <v>166</v>
      </c>
      <c r="V16" s="23">
        <v>128</v>
      </c>
      <c r="W16" s="23">
        <v>176</v>
      </c>
      <c r="X16" s="23">
        <v>163</v>
      </c>
      <c r="Y16" s="23">
        <v>126</v>
      </c>
      <c r="Z16" s="23">
        <v>83</v>
      </c>
      <c r="AA16" s="23">
        <v>84</v>
      </c>
      <c r="AB16" s="23">
        <v>76</v>
      </c>
      <c r="AC16" s="23">
        <v>93</v>
      </c>
      <c r="AD16" s="23">
        <v>70</v>
      </c>
      <c r="AE16" s="23">
        <v>129</v>
      </c>
      <c r="AF16" s="23">
        <v>167</v>
      </c>
      <c r="AG16" s="23">
        <v>103</v>
      </c>
      <c r="AH16" s="23">
        <v>124</v>
      </c>
      <c r="AI16" s="23">
        <v>135</v>
      </c>
      <c r="AJ16" s="23">
        <v>44</v>
      </c>
      <c r="AK16" s="23">
        <v>44</v>
      </c>
      <c r="AL16" s="23">
        <v>107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'[10]PANEL DE CONTROL DISTRITAL'!H16</f>
        <v>Total de Archivos de Transacción procesados</v>
      </c>
      <c r="I17" s="45">
        <v>10</v>
      </c>
      <c r="J17" s="45">
        <v>103</v>
      </c>
      <c r="K17" s="45">
        <v>0</v>
      </c>
      <c r="L17" s="45">
        <v>0</v>
      </c>
      <c r="M17" s="45">
        <v>79</v>
      </c>
      <c r="N17" s="45">
        <v>243</v>
      </c>
      <c r="O17" s="45">
        <v>192</v>
      </c>
      <c r="P17" s="45">
        <v>195</v>
      </c>
      <c r="Q17" s="45">
        <v>93</v>
      </c>
      <c r="R17" s="45">
        <v>56</v>
      </c>
      <c r="S17" s="45">
        <v>124</v>
      </c>
      <c r="T17" s="45">
        <v>107</v>
      </c>
      <c r="U17" s="45">
        <v>166</v>
      </c>
      <c r="V17" s="45">
        <v>128</v>
      </c>
      <c r="W17" s="45">
        <v>176</v>
      </c>
      <c r="X17" s="45">
        <v>163</v>
      </c>
      <c r="Y17" s="45">
        <v>126</v>
      </c>
      <c r="Z17" s="45">
        <v>83</v>
      </c>
      <c r="AA17" s="45">
        <v>84</v>
      </c>
      <c r="AB17" s="45">
        <v>76</v>
      </c>
      <c r="AC17" s="45">
        <v>93</v>
      </c>
      <c r="AD17" s="45">
        <v>70</v>
      </c>
      <c r="AE17" s="45">
        <v>129</v>
      </c>
      <c r="AF17" s="45">
        <v>167</v>
      </c>
      <c r="AG17" s="45">
        <v>103</v>
      </c>
      <c r="AH17" s="45">
        <v>124</v>
      </c>
      <c r="AI17" s="45">
        <v>135</v>
      </c>
      <c r="AJ17" s="45">
        <v>44</v>
      </c>
      <c r="AK17" s="45">
        <v>44</v>
      </c>
      <c r="AL17" s="45">
        <v>107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'[10]PANEL DE CONTROL DISTRITAL'!A18</f>
        <v>4</v>
      </c>
      <c r="B19" s="116" t="str">
        <f>'[10]PANEL DE CONTROL DISTRITAL'!B18</f>
        <v>CONCILIACIÓN</v>
      </c>
      <c r="C19" s="118" t="str">
        <f>'[10]PANEL DE CONTROL DISTRITAL'!C18</f>
        <v>Responsable de Módulo</v>
      </c>
      <c r="D19" s="117" t="str">
        <f>'[10]PANEL DE CONTROL DISTRITAL'!D18</f>
        <v xml:space="preserve">Credenciales disponibles para entrega = </v>
      </c>
      <c r="E19" s="118" t="str">
        <f>'[10]PANEL DE CONTROL DISTRITAL'!E18</f>
        <v>((Credenciales recibidas - Credenciales inconsistentes) / Credenciales recibidas) x 100</v>
      </c>
      <c r="F19" s="119" t="str">
        <f>'[10]PANEL DE CONTROL DISTRITAL'!F18</f>
        <v>Semanal (remesa)</v>
      </c>
      <c r="G19" s="120">
        <f>'[10]PANEL DE CONTROL DISTRITAL'!G18</f>
        <v>0.9</v>
      </c>
      <c r="H19" s="25" t="str">
        <f>'[10]PANEL DE CONTROL DISTRITAL'!H18</f>
        <v xml:space="preserve">Credenciales Recibidas - Credenciales inconsistentes </v>
      </c>
      <c r="I19" s="23">
        <v>25</v>
      </c>
      <c r="J19" s="23">
        <v>41</v>
      </c>
      <c r="K19" s="23">
        <v>0</v>
      </c>
      <c r="L19" s="23">
        <v>0</v>
      </c>
      <c r="M19" s="23">
        <v>70</v>
      </c>
      <c r="N19" s="23">
        <v>80</v>
      </c>
      <c r="O19" s="23">
        <v>238</v>
      </c>
      <c r="P19" s="23">
        <v>308</v>
      </c>
      <c r="Q19" s="23">
        <v>105</v>
      </c>
      <c r="R19" s="23">
        <v>66</v>
      </c>
      <c r="S19" s="23">
        <v>104</v>
      </c>
      <c r="T19" s="23">
        <v>103</v>
      </c>
      <c r="U19" s="23">
        <v>143</v>
      </c>
      <c r="V19" s="23">
        <v>39</v>
      </c>
      <c r="W19" s="23">
        <v>43</v>
      </c>
      <c r="X19" s="23">
        <v>347</v>
      </c>
      <c r="Y19" s="23">
        <v>181</v>
      </c>
      <c r="Z19" s="23">
        <v>49</v>
      </c>
      <c r="AA19" s="23">
        <v>133</v>
      </c>
      <c r="AB19" s="23">
        <v>93</v>
      </c>
      <c r="AC19" s="23">
        <v>68</v>
      </c>
      <c r="AD19" s="23">
        <v>77</v>
      </c>
      <c r="AE19" s="23">
        <v>117</v>
      </c>
      <c r="AF19" s="23">
        <v>129</v>
      </c>
      <c r="AG19" s="23">
        <v>160</v>
      </c>
      <c r="AH19" s="23">
        <v>83</v>
      </c>
      <c r="AI19" s="23">
        <v>170</v>
      </c>
      <c r="AJ19" s="23">
        <v>82</v>
      </c>
      <c r="AK19" s="23">
        <v>45</v>
      </c>
      <c r="AL19" s="23">
        <v>16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'[10]PANEL DE CONTROL DISTRITAL'!H19</f>
        <v xml:space="preserve">Credenciales recibidas </v>
      </c>
      <c r="I20" s="45">
        <v>25</v>
      </c>
      <c r="J20" s="45">
        <v>41</v>
      </c>
      <c r="K20" s="45">
        <v>0</v>
      </c>
      <c r="L20" s="45">
        <v>0</v>
      </c>
      <c r="M20" s="45">
        <v>70</v>
      </c>
      <c r="N20" s="45">
        <v>80</v>
      </c>
      <c r="O20" s="45">
        <v>238</v>
      </c>
      <c r="P20" s="45">
        <v>308</v>
      </c>
      <c r="Q20" s="45">
        <v>105</v>
      </c>
      <c r="R20" s="45">
        <v>66</v>
      </c>
      <c r="S20" s="45">
        <v>104</v>
      </c>
      <c r="T20" s="45">
        <v>103</v>
      </c>
      <c r="U20" s="45">
        <v>143</v>
      </c>
      <c r="V20" s="45">
        <v>39</v>
      </c>
      <c r="W20" s="45">
        <v>43</v>
      </c>
      <c r="X20" s="45">
        <v>347</v>
      </c>
      <c r="Y20" s="45">
        <v>181</v>
      </c>
      <c r="Z20" s="45">
        <v>49</v>
      </c>
      <c r="AA20" s="45">
        <v>133</v>
      </c>
      <c r="AB20" s="45">
        <v>93</v>
      </c>
      <c r="AC20" s="45">
        <v>68</v>
      </c>
      <c r="AD20" s="45">
        <v>77</v>
      </c>
      <c r="AE20" s="45">
        <v>117</v>
      </c>
      <c r="AF20" s="45">
        <v>129</v>
      </c>
      <c r="AG20" s="45">
        <v>160</v>
      </c>
      <c r="AH20" s="45">
        <v>83</v>
      </c>
      <c r="AI20" s="45">
        <v>170</v>
      </c>
      <c r="AJ20" s="45">
        <v>82</v>
      </c>
      <c r="AK20" s="45">
        <v>45</v>
      </c>
      <c r="AL20" s="45">
        <v>16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'[10]PANEL DE CONTROL DISTRITAL'!A21</f>
        <v>5</v>
      </c>
      <c r="B22" s="116" t="str">
        <f>'[10]PANEL DE CONTROL DISTRITAL'!B21</f>
        <v>CONCILIACIÓN</v>
      </c>
      <c r="C22" s="118" t="str">
        <f>'[10]PANEL DE CONTROL DISTRITAL'!C21</f>
        <v>Responsable de Módulo</v>
      </c>
      <c r="D22" s="117" t="str">
        <f>'[10]PANEL DE CONTROL DISTRITAL'!D21</f>
        <v xml:space="preserve">Credenciales disponibles para entrega = </v>
      </c>
      <c r="E22" s="118" t="str">
        <f>'[10]PANEL DE CONTROL DISTRITAL'!E21</f>
        <v>(Credenciales en resguardo / Credenciales totales en SIIRFE disponibles para entrega) x 100</v>
      </c>
      <c r="F22" s="119" t="str">
        <f>'[10]PANEL DE CONTROL DISTRITAL'!F21</f>
        <v>Semanal (remesa)</v>
      </c>
      <c r="G22" s="120">
        <f>'[10]PANEL DE CONTROL DISTRITAL'!G21</f>
        <v>1</v>
      </c>
      <c r="H22" s="25" t="str">
        <f>'[10]PANEL DE CONTROL DISTRITAL'!H21</f>
        <v>Credenciales en resguardo</v>
      </c>
      <c r="I22" s="23">
        <v>304</v>
      </c>
      <c r="J22" s="23">
        <v>244</v>
      </c>
      <c r="K22" s="23">
        <v>0</v>
      </c>
      <c r="L22" s="23">
        <v>0</v>
      </c>
      <c r="M22" s="23">
        <v>284</v>
      </c>
      <c r="N22" s="23">
        <v>331</v>
      </c>
      <c r="O22" s="23">
        <v>549</v>
      </c>
      <c r="P22" s="23">
        <v>791</v>
      </c>
      <c r="Q22" s="23">
        <v>802</v>
      </c>
      <c r="R22" s="23">
        <v>771</v>
      </c>
      <c r="S22" s="23">
        <v>588</v>
      </c>
      <c r="T22" s="23">
        <v>380</v>
      </c>
      <c r="U22" s="23">
        <v>375</v>
      </c>
      <c r="V22" s="23">
        <v>386</v>
      </c>
      <c r="W22" s="23">
        <v>317</v>
      </c>
      <c r="X22" s="23">
        <v>641</v>
      </c>
      <c r="Y22" s="23">
        <v>723</v>
      </c>
      <c r="Z22" s="23">
        <v>659</v>
      </c>
      <c r="AA22" s="23">
        <v>622</v>
      </c>
      <c r="AB22" s="23">
        <v>505</v>
      </c>
      <c r="AC22" s="23">
        <v>425</v>
      </c>
      <c r="AD22" s="23">
        <v>418</v>
      </c>
      <c r="AE22" s="23">
        <v>398</v>
      </c>
      <c r="AF22" s="23">
        <v>494</v>
      </c>
      <c r="AG22" s="23">
        <v>590</v>
      </c>
      <c r="AH22" s="23">
        <v>543</v>
      </c>
      <c r="AI22" s="23">
        <v>581</v>
      </c>
      <c r="AJ22" s="23">
        <v>544</v>
      </c>
      <c r="AK22" s="23">
        <v>466</v>
      </c>
      <c r="AL22" s="23">
        <v>383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'[10]PANEL DE CONTROL DISTRITAL'!H22</f>
        <v>Credenciales totales en SIIRFE disponibles para entrega</v>
      </c>
      <c r="I23" s="45">
        <v>304</v>
      </c>
      <c r="J23" s="45">
        <v>244</v>
      </c>
      <c r="K23" s="45">
        <v>0</v>
      </c>
      <c r="L23" s="45">
        <v>0</v>
      </c>
      <c r="M23" s="45">
        <v>284</v>
      </c>
      <c r="N23" s="45">
        <v>331</v>
      </c>
      <c r="O23" s="45">
        <v>549</v>
      </c>
      <c r="P23" s="45">
        <v>791</v>
      </c>
      <c r="Q23" s="45">
        <v>802</v>
      </c>
      <c r="R23" s="45">
        <v>771</v>
      </c>
      <c r="S23" s="45">
        <v>588</v>
      </c>
      <c r="T23" s="45">
        <v>380</v>
      </c>
      <c r="U23" s="45">
        <v>375</v>
      </c>
      <c r="V23" s="45">
        <v>386</v>
      </c>
      <c r="W23" s="45">
        <v>317</v>
      </c>
      <c r="X23" s="45">
        <v>641</v>
      </c>
      <c r="Y23" s="45">
        <v>723</v>
      </c>
      <c r="Z23" s="45">
        <v>659</v>
      </c>
      <c r="AA23" s="45">
        <v>622</v>
      </c>
      <c r="AB23" s="45">
        <v>505</v>
      </c>
      <c r="AC23" s="45">
        <v>425</v>
      </c>
      <c r="AD23" s="45">
        <v>418</v>
      </c>
      <c r="AE23" s="45">
        <v>398</v>
      </c>
      <c r="AF23" s="45">
        <v>494</v>
      </c>
      <c r="AG23" s="45">
        <v>590</v>
      </c>
      <c r="AH23" s="45">
        <v>543</v>
      </c>
      <c r="AI23" s="45">
        <v>581</v>
      </c>
      <c r="AJ23" s="45">
        <v>544</v>
      </c>
      <c r="AK23" s="45">
        <v>466</v>
      </c>
      <c r="AL23" s="45">
        <v>383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'[10]PANEL DE CONTROL DISTRITAL'!A24</f>
        <v>6</v>
      </c>
      <c r="B25" s="116" t="str">
        <f>'[10]PANEL DE CONTROL DISTRITAL'!B24</f>
        <v>ENTREGA</v>
      </c>
      <c r="C25" s="118" t="str">
        <f>'[10]PANEL DE CONTROL DISTRITAL'!C24</f>
        <v>Operador de Equipo Tecnológico</v>
      </c>
      <c r="D25" s="117" t="str">
        <f>'[10]PANEL DE CONTROL DISTRITAL'!D24</f>
        <v xml:space="preserve">Efectividad de entrega de CPV en MAC = </v>
      </c>
      <c r="E25" s="118" t="str">
        <f>'[10]PANEL DE CONTROL DISTRITAL'!E24</f>
        <v>(Total de credenciales entregadas / Total de credenciales solicitadas) x 100</v>
      </c>
      <c r="F25" s="119" t="str">
        <f>'[10]PANEL DE CONTROL DISTRITAL'!F24</f>
        <v>Semanal (remesa)</v>
      </c>
      <c r="G25" s="120">
        <f>'[10]PANEL DE CONTROL DISTRITAL'!G24</f>
        <v>0.9</v>
      </c>
      <c r="H25" s="25" t="str">
        <f>'[10]PANEL DE CONTROL DISTRITAL'!H24</f>
        <v xml:space="preserve">Total de credenciales entregadas </v>
      </c>
      <c r="I25" s="23">
        <v>19</v>
      </c>
      <c r="J25" s="23">
        <v>101</v>
      </c>
      <c r="K25" s="23">
        <v>0</v>
      </c>
      <c r="L25" s="23">
        <v>0</v>
      </c>
      <c r="M25" s="23">
        <v>30</v>
      </c>
      <c r="N25" s="23">
        <v>33</v>
      </c>
      <c r="O25" s="23">
        <v>20</v>
      </c>
      <c r="P25" s="23">
        <v>66</v>
      </c>
      <c r="Q25" s="23">
        <v>94</v>
      </c>
      <c r="R25" s="23">
        <v>97</v>
      </c>
      <c r="S25" s="23">
        <v>279</v>
      </c>
      <c r="T25" s="23">
        <v>311</v>
      </c>
      <c r="U25" s="23">
        <v>125</v>
      </c>
      <c r="V25" s="23">
        <v>28</v>
      </c>
      <c r="W25" s="23">
        <v>110</v>
      </c>
      <c r="X25" s="23">
        <v>23</v>
      </c>
      <c r="Y25" s="23">
        <v>99</v>
      </c>
      <c r="Z25" s="23">
        <v>110</v>
      </c>
      <c r="AA25" s="23">
        <v>170</v>
      </c>
      <c r="AB25" s="23">
        <v>210</v>
      </c>
      <c r="AC25" s="23">
        <v>148</v>
      </c>
      <c r="AD25" s="23">
        <v>84</v>
      </c>
      <c r="AE25" s="23">
        <v>136</v>
      </c>
      <c r="AF25" s="23">
        <v>33</v>
      </c>
      <c r="AG25" s="23">
        <v>64</v>
      </c>
      <c r="AH25" s="23">
        <v>130</v>
      </c>
      <c r="AI25" s="23">
        <v>128</v>
      </c>
      <c r="AJ25" s="23">
        <v>119</v>
      </c>
      <c r="AK25" s="23">
        <v>123</v>
      </c>
      <c r="AL25" s="23">
        <v>99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'[10]PANEL DE CONTROL DISTRITAL'!H25</f>
        <v xml:space="preserve"> Total de credenciales solicitadas</v>
      </c>
      <c r="I26" s="45">
        <v>19</v>
      </c>
      <c r="J26" s="45">
        <v>101</v>
      </c>
      <c r="K26" s="45">
        <v>0</v>
      </c>
      <c r="L26" s="45">
        <v>0</v>
      </c>
      <c r="M26" s="45">
        <v>30</v>
      </c>
      <c r="N26" s="45">
        <v>33</v>
      </c>
      <c r="O26" s="45">
        <v>20</v>
      </c>
      <c r="P26" s="45">
        <v>66</v>
      </c>
      <c r="Q26" s="45">
        <v>94</v>
      </c>
      <c r="R26" s="45">
        <v>97</v>
      </c>
      <c r="S26" s="45">
        <v>279</v>
      </c>
      <c r="T26" s="45">
        <v>311</v>
      </c>
      <c r="U26" s="45">
        <v>125</v>
      </c>
      <c r="V26" s="45">
        <v>28</v>
      </c>
      <c r="W26" s="45">
        <v>110</v>
      </c>
      <c r="X26" s="45">
        <v>23</v>
      </c>
      <c r="Y26" s="45">
        <v>99</v>
      </c>
      <c r="Z26" s="45">
        <v>110</v>
      </c>
      <c r="AA26" s="45">
        <v>170</v>
      </c>
      <c r="AB26" s="45">
        <v>210</v>
      </c>
      <c r="AC26" s="45">
        <v>148</v>
      </c>
      <c r="AD26" s="45">
        <v>84</v>
      </c>
      <c r="AE26" s="45">
        <v>136</v>
      </c>
      <c r="AF26" s="45">
        <v>33</v>
      </c>
      <c r="AG26" s="45">
        <v>64</v>
      </c>
      <c r="AH26" s="45">
        <v>130</v>
      </c>
      <c r="AI26" s="45">
        <v>128</v>
      </c>
      <c r="AJ26" s="45">
        <v>119</v>
      </c>
      <c r="AK26" s="45">
        <v>123</v>
      </c>
      <c r="AL26" s="45">
        <v>99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E22:E23"/>
    <mergeCell ref="B35:G35"/>
    <mergeCell ref="H35:M35"/>
    <mergeCell ref="B36:G37"/>
    <mergeCell ref="H36:M37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I29:L29"/>
    <mergeCell ref="B34:M34"/>
    <mergeCell ref="F22:F23"/>
    <mergeCell ref="G22:G23"/>
    <mergeCell ref="AV22:AV23"/>
    <mergeCell ref="A18:AV18"/>
    <mergeCell ref="A19:A20"/>
    <mergeCell ref="B19:B20"/>
    <mergeCell ref="C19:C20"/>
    <mergeCell ref="D19:D20"/>
    <mergeCell ref="E19:E20"/>
    <mergeCell ref="F19:F20"/>
    <mergeCell ref="G19:G20"/>
    <mergeCell ref="AV19:AV20"/>
    <mergeCell ref="A22:A23"/>
    <mergeCell ref="B22:B23"/>
    <mergeCell ref="C22:C23"/>
    <mergeCell ref="D22:D23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B10:B11"/>
    <mergeCell ref="C10:C11"/>
    <mergeCell ref="D10:D11"/>
    <mergeCell ref="E10:E11"/>
    <mergeCell ref="F10:F11"/>
    <mergeCell ref="A12:AV12"/>
    <mergeCell ref="A13:A14"/>
    <mergeCell ref="B13:B14"/>
    <mergeCell ref="C13:C14"/>
    <mergeCell ref="D13:D14"/>
    <mergeCell ref="E13:E14"/>
    <mergeCell ref="F13:F14"/>
    <mergeCell ref="G13:G14"/>
    <mergeCell ref="AV13:AV14"/>
    <mergeCell ref="G10:G11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0:AV11"/>
    <mergeCell ref="A10:A11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05" priority="15" operator="greaterThan">
      <formula>95%</formula>
    </cfRule>
    <cfRule type="cellIs" dxfId="304" priority="16" operator="greaterThanOrEqual">
      <formula>90%</formula>
    </cfRule>
    <cfRule type="cellIs" dxfId="303" priority="17" operator="lessThan">
      <formula>89.99%</formula>
    </cfRule>
  </conditionalFormatting>
  <conditionalFormatting sqref="AV13">
    <cfRule type="cellIs" dxfId="302" priority="12" operator="greaterThan">
      <formula>95%</formula>
    </cfRule>
    <cfRule type="cellIs" dxfId="301" priority="13" operator="greaterThanOrEqual">
      <formula>90%</formula>
    </cfRule>
    <cfRule type="cellIs" dxfId="300" priority="14" operator="lessThan">
      <formula>89.99%</formula>
    </cfRule>
  </conditionalFormatting>
  <conditionalFormatting sqref="AV16">
    <cfRule type="cellIs" dxfId="299" priority="9" operator="greaterThan">
      <formula>95%</formula>
    </cfRule>
    <cfRule type="cellIs" dxfId="298" priority="10" operator="greaterThanOrEqual">
      <formula>90%</formula>
    </cfRule>
    <cfRule type="cellIs" dxfId="297" priority="11" operator="lessThan">
      <formula>89.99%</formula>
    </cfRule>
  </conditionalFormatting>
  <conditionalFormatting sqref="AV19">
    <cfRule type="cellIs" dxfId="296" priority="6" operator="greaterThan">
      <formula>95%</formula>
    </cfRule>
    <cfRule type="cellIs" dxfId="295" priority="7" operator="greaterThanOrEqual">
      <formula>90%</formula>
    </cfRule>
    <cfRule type="cellIs" dxfId="294" priority="8" operator="lessThan">
      <formula>89.99%</formula>
    </cfRule>
  </conditionalFormatting>
  <conditionalFormatting sqref="AV22">
    <cfRule type="cellIs" dxfId="293" priority="1" operator="greaterThanOrEqual">
      <formula>100%</formula>
    </cfRule>
    <cfRule type="cellIs" dxfId="292" priority="2" operator="lessThan">
      <formula>99.99%</formula>
    </cfRule>
  </conditionalFormatting>
  <conditionalFormatting sqref="AV25">
    <cfRule type="cellIs" dxfId="291" priority="3" operator="greaterThan">
      <formula>95%</formula>
    </cfRule>
    <cfRule type="cellIs" dxfId="290" priority="4" operator="greaterThanOrEqual">
      <formula>90%</formula>
    </cfRule>
    <cfRule type="cellIs" dxfId="289" priority="5" operator="lessThan">
      <formula>89.99%</formula>
    </cfRule>
  </conditionalFormatting>
  <dataValidations count="1">
    <dataValidation showDropDown="1" showInputMessage="1" showErrorMessage="1" sqref="C21 G19:G23 G10:G11 G16:G17 G13:G14 G25:G26" xr:uid="{FA58703C-966B-4321-A4F7-AFB4F9192FD4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BH38"/>
  <sheetViews>
    <sheetView showGridLines="0" topLeftCell="A4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10</v>
      </c>
      <c r="F2" s="122" t="s">
        <v>25</v>
      </c>
      <c r="G2" s="122"/>
      <c r="H2" s="20">
        <v>111051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58">
        <f>'[11]PANEL DE CONTROL DISTRITAL'!A9</f>
        <v>1</v>
      </c>
      <c r="B10" s="160" t="str">
        <f>'[11]PANEL DE CONTROL DISTRITAL'!B9</f>
        <v>ENTREVISTA</v>
      </c>
      <c r="C10" s="159" t="str">
        <f>'[11]PANEL DE CONTROL DISTRITAL'!C9</f>
        <v xml:space="preserve"> Auxiliar de Atención Ciudadana</v>
      </c>
      <c r="D10" s="161" t="str">
        <f>'[11]PANEL DE CONTROL DISTRITAL'!D9</f>
        <v>Efectividad de la entrevista =</v>
      </c>
      <c r="E10" s="159" t="str">
        <f>'[11]PANEL DE CONTROL DISTRITAL'!E9</f>
        <v>(Número de trámites aplicados / (Número de fichas requisitadas - Notificaciones de improcedencia de trámite)) x 100</v>
      </c>
      <c r="F10" s="157" t="str">
        <f>'[11]PANEL DE CONTROL DISTRITAL'!F9</f>
        <v>Semanal (remesa)</v>
      </c>
      <c r="G10" s="156">
        <f>'[11]PANEL DE CONTROL DISTRITAL'!G9</f>
        <v>0.9</v>
      </c>
      <c r="H10" s="61" t="str">
        <f>'[11]PANEL DE CONTROL DISTRITAL'!H9</f>
        <v>Número de trámites aplicados</v>
      </c>
      <c r="I10" s="62">
        <v>102</v>
      </c>
      <c r="J10" s="62">
        <v>588</v>
      </c>
      <c r="K10" s="62">
        <v>0</v>
      </c>
      <c r="L10" s="62">
        <v>0</v>
      </c>
      <c r="M10" s="62">
        <v>452</v>
      </c>
      <c r="N10" s="62">
        <v>628</v>
      </c>
      <c r="O10" s="62">
        <v>588</v>
      </c>
      <c r="P10" s="62">
        <v>565</v>
      </c>
      <c r="Q10" s="62">
        <v>501</v>
      </c>
      <c r="R10" s="62">
        <v>452</v>
      </c>
      <c r="S10" s="62">
        <v>558</v>
      </c>
      <c r="T10" s="62">
        <v>536</v>
      </c>
      <c r="U10" s="62">
        <v>490</v>
      </c>
      <c r="V10" s="62">
        <v>403</v>
      </c>
      <c r="W10" s="62">
        <v>521</v>
      </c>
      <c r="X10" s="62">
        <v>381</v>
      </c>
      <c r="Y10" s="62">
        <v>454</v>
      </c>
      <c r="Z10" s="63">
        <v>313</v>
      </c>
      <c r="AA10" s="63">
        <v>467</v>
      </c>
      <c r="AB10" s="63">
        <v>370</v>
      </c>
      <c r="AC10" s="63">
        <v>413</v>
      </c>
      <c r="AD10" s="63">
        <v>219</v>
      </c>
      <c r="AE10" s="63">
        <v>362</v>
      </c>
      <c r="AF10" s="63">
        <v>398</v>
      </c>
      <c r="AG10" s="63">
        <v>390</v>
      </c>
      <c r="AH10" s="63">
        <v>401</v>
      </c>
      <c r="AI10" s="63">
        <v>411</v>
      </c>
      <c r="AJ10" s="63">
        <v>388</v>
      </c>
      <c r="AK10" s="63">
        <v>383</v>
      </c>
      <c r="AL10" s="63">
        <v>397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155">
        <f>IFERROR(SUM(I10:AU10)/SUM(I11:AU11),0)</f>
        <v>1</v>
      </c>
    </row>
    <row r="11" spans="1:60" s="2" customFormat="1" ht="50.1" customHeight="1" thickTop="1" thickBot="1" x14ac:dyDescent="0.25">
      <c r="A11" s="158"/>
      <c r="B11" s="160"/>
      <c r="C11" s="159"/>
      <c r="D11" s="161"/>
      <c r="E11" s="159"/>
      <c r="F11" s="157"/>
      <c r="G11" s="156"/>
      <c r="H11" s="61" t="str">
        <f>'[11]PANEL DE CONTROL DISTRITAL'!H10</f>
        <v>Número de fichas requisitadas - Notificaciones de improcedencia de trámite</v>
      </c>
      <c r="I11" s="64">
        <v>102</v>
      </c>
      <c r="J11" s="64">
        <v>588</v>
      </c>
      <c r="K11" s="64">
        <v>0</v>
      </c>
      <c r="L11" s="64">
        <v>0</v>
      </c>
      <c r="M11" s="64">
        <v>452</v>
      </c>
      <c r="N11" s="64">
        <v>628</v>
      </c>
      <c r="O11" s="64">
        <v>588</v>
      </c>
      <c r="P11" s="64">
        <v>565</v>
      </c>
      <c r="Q11" s="64">
        <v>501</v>
      </c>
      <c r="R11" s="64">
        <v>452</v>
      </c>
      <c r="S11" s="64">
        <v>558</v>
      </c>
      <c r="T11" s="64">
        <v>536</v>
      </c>
      <c r="U11" s="64">
        <v>490</v>
      </c>
      <c r="V11" s="64">
        <v>403</v>
      </c>
      <c r="W11" s="64">
        <v>521</v>
      </c>
      <c r="X11" s="64">
        <v>381</v>
      </c>
      <c r="Y11" s="64">
        <v>454</v>
      </c>
      <c r="Z11" s="65">
        <v>313</v>
      </c>
      <c r="AA11" s="65">
        <v>467</v>
      </c>
      <c r="AB11" s="65">
        <v>370</v>
      </c>
      <c r="AC11" s="65">
        <v>413</v>
      </c>
      <c r="AD11" s="65">
        <v>219</v>
      </c>
      <c r="AE11" s="65">
        <v>362</v>
      </c>
      <c r="AF11" s="65">
        <v>398</v>
      </c>
      <c r="AG11" s="65">
        <v>390</v>
      </c>
      <c r="AH11" s="65">
        <v>401</v>
      </c>
      <c r="AI11" s="65">
        <v>411</v>
      </c>
      <c r="AJ11" s="65">
        <v>388</v>
      </c>
      <c r="AK11" s="65">
        <v>383</v>
      </c>
      <c r="AL11" s="65">
        <v>397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155"/>
    </row>
    <row r="12" spans="1:60" s="47" customFormat="1" ht="8.1" customHeight="1" thickTop="1" thickBo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58">
        <f>'[11]PANEL DE CONTROL DISTRITAL'!A12</f>
        <v>2</v>
      </c>
      <c r="B13" s="160" t="str">
        <f>'[11]PANEL DE CONTROL DISTRITAL'!B12</f>
        <v>TRÁMITE</v>
      </c>
      <c r="C13" s="159" t="str">
        <f>'[11]PANEL DE CONTROL DISTRITAL'!C12</f>
        <v>Operador de Equipo Tecnológico</v>
      </c>
      <c r="D13" s="161" t="str">
        <f>'[11]PANEL DE CONTROL DISTRITAL'!D12</f>
        <v>Trámites exitosos efectivos=</v>
      </c>
      <c r="E13" s="159" t="str">
        <f>'[11]PANEL DE CONTROL DISTRITAL'!E12</f>
        <v>(Número de trámites exitosos / Número de trámites aplicados) x 100</v>
      </c>
      <c r="F13" s="157" t="str">
        <f>'[11]PANEL DE CONTROL DISTRITAL'!F12</f>
        <v>Semanal (remesa)</v>
      </c>
      <c r="G13" s="156">
        <f>'[11]PANEL DE CONTROL DISTRITAL'!G12</f>
        <v>0.9</v>
      </c>
      <c r="H13" s="61" t="str">
        <f>'[11]PANEL DE CONTROL DISTRITAL'!H12</f>
        <v>Número de trámites exitosos</v>
      </c>
      <c r="I13" s="62">
        <v>102</v>
      </c>
      <c r="J13" s="62">
        <v>579</v>
      </c>
      <c r="K13" s="62">
        <v>0</v>
      </c>
      <c r="L13" s="62">
        <v>0</v>
      </c>
      <c r="M13" s="62">
        <v>447</v>
      </c>
      <c r="N13" s="62">
        <v>627</v>
      </c>
      <c r="O13" s="62">
        <v>587</v>
      </c>
      <c r="P13" s="62">
        <v>561</v>
      </c>
      <c r="Q13" s="62">
        <v>499</v>
      </c>
      <c r="R13" s="62">
        <v>451</v>
      </c>
      <c r="S13" s="62">
        <v>553</v>
      </c>
      <c r="T13" s="62">
        <v>535</v>
      </c>
      <c r="U13" s="62">
        <v>489</v>
      </c>
      <c r="V13" s="62">
        <v>395</v>
      </c>
      <c r="W13" s="62">
        <v>520</v>
      </c>
      <c r="X13" s="62">
        <v>379</v>
      </c>
      <c r="Y13" s="62">
        <v>451</v>
      </c>
      <c r="Z13" s="66">
        <v>312</v>
      </c>
      <c r="AA13" s="66">
        <v>465</v>
      </c>
      <c r="AB13" s="66">
        <v>367</v>
      </c>
      <c r="AC13" s="66">
        <v>412</v>
      </c>
      <c r="AD13" s="66">
        <v>219</v>
      </c>
      <c r="AE13" s="66">
        <v>361</v>
      </c>
      <c r="AF13" s="66">
        <v>394</v>
      </c>
      <c r="AG13" s="66">
        <v>389</v>
      </c>
      <c r="AH13" s="66">
        <v>397</v>
      </c>
      <c r="AI13" s="66">
        <v>410</v>
      </c>
      <c r="AJ13" s="66">
        <v>381</v>
      </c>
      <c r="AK13" s="66">
        <v>382</v>
      </c>
      <c r="AL13" s="66">
        <v>389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155">
        <f>IFERROR(SUM(I13:AU13)/SUM(I14:AU14),0)</f>
        <v>0.9935701920699036</v>
      </c>
    </row>
    <row r="14" spans="1:60" s="3" customFormat="1" ht="50.1" customHeight="1" thickTop="1" thickBot="1" x14ac:dyDescent="0.25">
      <c r="A14" s="158"/>
      <c r="B14" s="160"/>
      <c r="C14" s="159"/>
      <c r="D14" s="161"/>
      <c r="E14" s="159"/>
      <c r="F14" s="157"/>
      <c r="G14" s="156"/>
      <c r="H14" s="61" t="str">
        <f>'[11]PANEL DE CONTROL DISTRITAL'!H13</f>
        <v>Número de trámites aplicados</v>
      </c>
      <c r="I14" s="64">
        <v>102</v>
      </c>
      <c r="J14" s="64">
        <v>588</v>
      </c>
      <c r="K14" s="64">
        <v>0</v>
      </c>
      <c r="L14" s="64">
        <v>0</v>
      </c>
      <c r="M14" s="64">
        <v>452</v>
      </c>
      <c r="N14" s="64">
        <v>628</v>
      </c>
      <c r="O14" s="64">
        <v>588</v>
      </c>
      <c r="P14" s="64">
        <v>565</v>
      </c>
      <c r="Q14" s="64">
        <v>501</v>
      </c>
      <c r="R14" s="64">
        <v>452</v>
      </c>
      <c r="S14" s="64">
        <v>558</v>
      </c>
      <c r="T14" s="64">
        <v>536</v>
      </c>
      <c r="U14" s="64">
        <v>490</v>
      </c>
      <c r="V14" s="64">
        <v>403</v>
      </c>
      <c r="W14" s="64">
        <v>521</v>
      </c>
      <c r="X14" s="64">
        <v>381</v>
      </c>
      <c r="Y14" s="64">
        <v>454</v>
      </c>
      <c r="Z14" s="67">
        <v>313</v>
      </c>
      <c r="AA14" s="67">
        <v>467</v>
      </c>
      <c r="AB14" s="67">
        <v>370</v>
      </c>
      <c r="AC14" s="67">
        <v>413</v>
      </c>
      <c r="AD14" s="67">
        <v>219</v>
      </c>
      <c r="AE14" s="67">
        <v>362</v>
      </c>
      <c r="AF14" s="67">
        <v>398</v>
      </c>
      <c r="AG14" s="67">
        <v>390</v>
      </c>
      <c r="AH14" s="67">
        <v>401</v>
      </c>
      <c r="AI14" s="67">
        <v>411</v>
      </c>
      <c r="AJ14" s="67">
        <v>388</v>
      </c>
      <c r="AK14" s="67">
        <v>383</v>
      </c>
      <c r="AL14" s="67">
        <v>397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155"/>
    </row>
    <row r="15" spans="1:60" s="47" customFormat="1" ht="8.1" customHeight="1" thickTop="1" thickBo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58">
        <f>'[11]PANEL DE CONTROL DISTRITAL'!A15</f>
        <v>3</v>
      </c>
      <c r="B16" s="160" t="str">
        <f>'[11]PANEL DE CONTROL DISTRITAL'!B15</f>
        <v>TRANSFERENCIA</v>
      </c>
      <c r="C16" s="159" t="str">
        <f>'[11]PANEL DE CONTROL DISTRITAL'!C15</f>
        <v>Responsable de Módulo</v>
      </c>
      <c r="D16" s="161" t="str">
        <f>'[11]PANEL DE CONTROL DISTRITAL'!D15</f>
        <v xml:space="preserve">Transacciones exitosas = </v>
      </c>
      <c r="E16" s="159" t="str">
        <f>'[11]PANEL DE CONTROL DISTRITAL'!E15</f>
        <v>(Número de Archivos de Transacción aceptados /Total de Archivos de Transacción procesados) x100</v>
      </c>
      <c r="F16" s="157" t="str">
        <f>'[11]PANEL DE CONTROL DISTRITAL'!F15</f>
        <v>Semanal (remesa)</v>
      </c>
      <c r="G16" s="156">
        <f>'[11]PANEL DE CONTROL DISTRITAL'!G15</f>
        <v>0.9</v>
      </c>
      <c r="H16" s="61" t="str">
        <f>'[11]PANEL DE CONTROL DISTRITAL'!H15</f>
        <v>Número de Archivos de Transacción aceptados</v>
      </c>
      <c r="I16" s="62">
        <v>102</v>
      </c>
      <c r="J16" s="62">
        <v>588</v>
      </c>
      <c r="K16" s="62">
        <v>0</v>
      </c>
      <c r="L16" s="62">
        <v>0</v>
      </c>
      <c r="M16" s="62">
        <v>452</v>
      </c>
      <c r="N16" s="62">
        <v>628</v>
      </c>
      <c r="O16" s="62">
        <v>588</v>
      </c>
      <c r="P16" s="62">
        <v>565</v>
      </c>
      <c r="Q16" s="62">
        <v>501</v>
      </c>
      <c r="R16" s="62">
        <v>452</v>
      </c>
      <c r="S16" s="62">
        <v>558</v>
      </c>
      <c r="T16" s="62">
        <v>536</v>
      </c>
      <c r="U16" s="62">
        <v>490</v>
      </c>
      <c r="V16" s="62">
        <v>403</v>
      </c>
      <c r="W16" s="62">
        <v>521</v>
      </c>
      <c r="X16" s="62">
        <v>381</v>
      </c>
      <c r="Y16" s="62">
        <v>454</v>
      </c>
      <c r="Z16" s="66">
        <v>313</v>
      </c>
      <c r="AA16" s="66">
        <v>467</v>
      </c>
      <c r="AB16" s="66">
        <v>370</v>
      </c>
      <c r="AC16" s="66">
        <v>413</v>
      </c>
      <c r="AD16" s="66">
        <v>219</v>
      </c>
      <c r="AE16" s="66">
        <v>362</v>
      </c>
      <c r="AF16" s="66">
        <v>398</v>
      </c>
      <c r="AG16" s="66">
        <v>390</v>
      </c>
      <c r="AH16" s="66">
        <v>401</v>
      </c>
      <c r="AI16" s="66">
        <v>411</v>
      </c>
      <c r="AJ16" s="66">
        <v>388</v>
      </c>
      <c r="AK16" s="66">
        <v>383</v>
      </c>
      <c r="AL16" s="66">
        <v>397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155">
        <f>IFERROR(SUM(I16:AU16)/SUM(I17:AU17),0)</f>
        <v>1</v>
      </c>
    </row>
    <row r="17" spans="1:60" s="3" customFormat="1" ht="50.1" customHeight="1" thickTop="1" thickBot="1" x14ac:dyDescent="0.25">
      <c r="A17" s="158"/>
      <c r="B17" s="160"/>
      <c r="C17" s="159"/>
      <c r="D17" s="161"/>
      <c r="E17" s="159"/>
      <c r="F17" s="157"/>
      <c r="G17" s="156"/>
      <c r="H17" s="61" t="str">
        <f>'[11]PANEL DE CONTROL DISTRITAL'!H16</f>
        <v>Total de Archivos de Transacción procesados</v>
      </c>
      <c r="I17" s="64">
        <v>102</v>
      </c>
      <c r="J17" s="64">
        <v>588</v>
      </c>
      <c r="K17" s="64">
        <v>0</v>
      </c>
      <c r="L17" s="64">
        <v>0</v>
      </c>
      <c r="M17" s="64">
        <v>452</v>
      </c>
      <c r="N17" s="64">
        <v>628</v>
      </c>
      <c r="O17" s="64">
        <v>588</v>
      </c>
      <c r="P17" s="64">
        <v>565</v>
      </c>
      <c r="Q17" s="64">
        <v>501</v>
      </c>
      <c r="R17" s="64">
        <v>452</v>
      </c>
      <c r="S17" s="64">
        <v>558</v>
      </c>
      <c r="T17" s="64">
        <v>536</v>
      </c>
      <c r="U17" s="64">
        <v>490</v>
      </c>
      <c r="V17" s="64">
        <v>403</v>
      </c>
      <c r="W17" s="64">
        <v>521</v>
      </c>
      <c r="X17" s="64">
        <v>381</v>
      </c>
      <c r="Y17" s="64">
        <v>454</v>
      </c>
      <c r="Z17" s="67">
        <v>313</v>
      </c>
      <c r="AA17" s="67">
        <v>467</v>
      </c>
      <c r="AB17" s="67">
        <v>370</v>
      </c>
      <c r="AC17" s="67">
        <v>413</v>
      </c>
      <c r="AD17" s="67">
        <v>219</v>
      </c>
      <c r="AE17" s="67">
        <v>362</v>
      </c>
      <c r="AF17" s="67">
        <v>398</v>
      </c>
      <c r="AG17" s="67">
        <v>390</v>
      </c>
      <c r="AH17" s="67">
        <v>401</v>
      </c>
      <c r="AI17" s="67">
        <v>411</v>
      </c>
      <c r="AJ17" s="67">
        <v>388</v>
      </c>
      <c r="AK17" s="67">
        <v>383</v>
      </c>
      <c r="AL17" s="67">
        <v>397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155"/>
    </row>
    <row r="18" spans="1:60" s="47" customFormat="1" ht="8.1" customHeight="1" thickTop="1" thickBo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58">
        <f>'[11]PANEL DE CONTROL DISTRITAL'!A18</f>
        <v>4</v>
      </c>
      <c r="B19" s="160" t="str">
        <f>'[11]PANEL DE CONTROL DISTRITAL'!B18</f>
        <v>CONCILIACIÓN</v>
      </c>
      <c r="C19" s="159" t="str">
        <f>'[11]PANEL DE CONTROL DISTRITAL'!C18</f>
        <v>Responsable de Módulo</v>
      </c>
      <c r="D19" s="161" t="str">
        <f>'[11]PANEL DE CONTROL DISTRITAL'!D18</f>
        <v xml:space="preserve">Credenciales disponibles para entrega = </v>
      </c>
      <c r="E19" s="159" t="str">
        <f>'[11]PANEL DE CONTROL DISTRITAL'!E18</f>
        <v>((Credenciales recibidas - Credenciales inconsistentes) / Credenciales recibidas) x 100</v>
      </c>
      <c r="F19" s="157" t="str">
        <f>'[11]PANEL DE CONTROL DISTRITAL'!F18</f>
        <v>Semanal (remesa)</v>
      </c>
      <c r="G19" s="156">
        <f>'[11]PANEL DE CONTROL DISTRITAL'!G18</f>
        <v>0.9</v>
      </c>
      <c r="H19" s="61" t="str">
        <f>'[11]PANEL DE CONTROL DISTRITAL'!H18</f>
        <v xml:space="preserve">Credenciales Recibidas - Credenciales inconsistentes </v>
      </c>
      <c r="I19" s="62">
        <v>133</v>
      </c>
      <c r="J19" s="62">
        <v>322</v>
      </c>
      <c r="K19" s="62">
        <v>0</v>
      </c>
      <c r="L19" s="62">
        <v>0</v>
      </c>
      <c r="M19" s="62">
        <v>480</v>
      </c>
      <c r="N19" s="62">
        <v>552</v>
      </c>
      <c r="O19" s="62">
        <v>528</v>
      </c>
      <c r="P19" s="62">
        <v>948</v>
      </c>
      <c r="Q19" s="62">
        <v>376</v>
      </c>
      <c r="R19" s="62">
        <v>406</v>
      </c>
      <c r="S19" s="62">
        <v>733</v>
      </c>
      <c r="T19" s="62">
        <v>538</v>
      </c>
      <c r="U19" s="62">
        <v>508</v>
      </c>
      <c r="V19" s="62">
        <v>96</v>
      </c>
      <c r="W19" s="62">
        <v>133</v>
      </c>
      <c r="X19" s="62">
        <v>1004</v>
      </c>
      <c r="Y19" s="62">
        <v>561</v>
      </c>
      <c r="Z19" s="66">
        <v>171</v>
      </c>
      <c r="AA19" s="66">
        <v>499</v>
      </c>
      <c r="AB19" s="66">
        <v>494</v>
      </c>
      <c r="AC19" s="66">
        <v>297</v>
      </c>
      <c r="AD19" s="66">
        <v>173</v>
      </c>
      <c r="AE19" s="66">
        <v>531</v>
      </c>
      <c r="AF19" s="66">
        <v>390</v>
      </c>
      <c r="AG19" s="66">
        <v>322</v>
      </c>
      <c r="AH19" s="66">
        <v>390</v>
      </c>
      <c r="AI19" s="66">
        <v>400</v>
      </c>
      <c r="AJ19" s="66">
        <v>490</v>
      </c>
      <c r="AK19" s="66">
        <v>373</v>
      </c>
      <c r="AL19" s="66">
        <v>75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155">
        <f>IFERROR(SUM(I19:AU19)/SUM(I20:AU20),0)</f>
        <v>1</v>
      </c>
    </row>
    <row r="20" spans="1:60" s="3" customFormat="1" ht="50.1" customHeight="1" thickTop="1" thickBot="1" x14ac:dyDescent="0.25">
      <c r="A20" s="158"/>
      <c r="B20" s="160"/>
      <c r="C20" s="159"/>
      <c r="D20" s="161"/>
      <c r="E20" s="159"/>
      <c r="F20" s="157"/>
      <c r="G20" s="156"/>
      <c r="H20" s="61" t="str">
        <f>'[11]PANEL DE CONTROL DISTRITAL'!H19</f>
        <v xml:space="preserve">Credenciales recibidas </v>
      </c>
      <c r="I20" s="64">
        <v>133</v>
      </c>
      <c r="J20" s="64">
        <v>322</v>
      </c>
      <c r="K20" s="64">
        <v>0</v>
      </c>
      <c r="L20" s="64">
        <v>0</v>
      </c>
      <c r="M20" s="64">
        <v>480</v>
      </c>
      <c r="N20" s="64">
        <v>552</v>
      </c>
      <c r="O20" s="64">
        <v>528</v>
      </c>
      <c r="P20" s="64">
        <v>948</v>
      </c>
      <c r="Q20" s="64">
        <v>376</v>
      </c>
      <c r="R20" s="64">
        <v>406</v>
      </c>
      <c r="S20" s="64">
        <v>733</v>
      </c>
      <c r="T20" s="64">
        <v>538</v>
      </c>
      <c r="U20" s="64">
        <v>508</v>
      </c>
      <c r="V20" s="64">
        <v>96</v>
      </c>
      <c r="W20" s="64">
        <v>133</v>
      </c>
      <c r="X20" s="64">
        <v>1004</v>
      </c>
      <c r="Y20" s="64">
        <v>561</v>
      </c>
      <c r="Z20" s="67">
        <v>171</v>
      </c>
      <c r="AA20" s="67">
        <v>499</v>
      </c>
      <c r="AB20" s="67">
        <v>494</v>
      </c>
      <c r="AC20" s="67">
        <v>297</v>
      </c>
      <c r="AD20" s="67">
        <v>173</v>
      </c>
      <c r="AE20" s="67">
        <v>531</v>
      </c>
      <c r="AF20" s="67">
        <v>390</v>
      </c>
      <c r="AG20" s="67">
        <v>322</v>
      </c>
      <c r="AH20" s="67">
        <v>390</v>
      </c>
      <c r="AI20" s="67">
        <v>400</v>
      </c>
      <c r="AJ20" s="67">
        <v>490</v>
      </c>
      <c r="AK20" s="67">
        <v>373</v>
      </c>
      <c r="AL20" s="67">
        <v>75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155"/>
    </row>
    <row r="21" spans="1:60" s="47" customFormat="1" ht="8.1" customHeight="1" thickTop="1" thickBot="1" x14ac:dyDescent="0.25">
      <c r="A21" s="68"/>
      <c r="B21" s="69"/>
      <c r="C21" s="70"/>
      <c r="D21" s="71"/>
      <c r="E21" s="70"/>
      <c r="F21" s="60"/>
      <c r="G21" s="7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58">
        <f>'[11]PANEL DE CONTROL DISTRITAL'!A21</f>
        <v>5</v>
      </c>
      <c r="B22" s="160" t="str">
        <f>'[11]PANEL DE CONTROL DISTRITAL'!B21</f>
        <v>CONCILIACIÓN</v>
      </c>
      <c r="C22" s="159" t="str">
        <f>'[11]PANEL DE CONTROL DISTRITAL'!C21</f>
        <v>Responsable de Módulo</v>
      </c>
      <c r="D22" s="161" t="str">
        <f>'[11]PANEL DE CONTROL DISTRITAL'!D21</f>
        <v xml:space="preserve">Credenciales disponibles para entrega = </v>
      </c>
      <c r="E22" s="159" t="str">
        <f>'[11]PANEL DE CONTROL DISTRITAL'!E21</f>
        <v>(Credenciales en resguardo / Credenciales totales en SIIRFE disponibles para entrega) x 100</v>
      </c>
      <c r="F22" s="157" t="str">
        <f>'[11]PANEL DE CONTROL DISTRITAL'!F21</f>
        <v>Semanal (remesa)</v>
      </c>
      <c r="G22" s="156">
        <f>'[11]PANEL DE CONTROL DISTRITAL'!G21</f>
        <v>1</v>
      </c>
      <c r="H22" s="61" t="str">
        <f>'[11]PANEL DE CONTROL DISTRITAL'!H21</f>
        <v>Credenciales en resguardo</v>
      </c>
      <c r="I22" s="62">
        <v>1112</v>
      </c>
      <c r="J22" s="62">
        <v>883</v>
      </c>
      <c r="K22" s="62">
        <v>0</v>
      </c>
      <c r="L22" s="62">
        <v>0</v>
      </c>
      <c r="M22" s="62">
        <v>946</v>
      </c>
      <c r="N22" s="62">
        <v>1100</v>
      </c>
      <c r="O22" s="62">
        <v>954</v>
      </c>
      <c r="P22" s="62">
        <v>1300</v>
      </c>
      <c r="Q22" s="62">
        <v>1130</v>
      </c>
      <c r="R22" s="62">
        <v>1156</v>
      </c>
      <c r="S22" s="62">
        <v>1342</v>
      </c>
      <c r="T22" s="62">
        <v>1339</v>
      </c>
      <c r="U22" s="62">
        <v>1275</v>
      </c>
      <c r="V22" s="62">
        <v>937</v>
      </c>
      <c r="W22" s="62">
        <v>829</v>
      </c>
      <c r="X22" s="62">
        <v>1526</v>
      </c>
      <c r="Y22" s="62">
        <v>1382</v>
      </c>
      <c r="Z22" s="66">
        <v>1189</v>
      </c>
      <c r="AA22" s="66">
        <v>1318</v>
      </c>
      <c r="AB22" s="66">
        <v>1524</v>
      </c>
      <c r="AC22" s="66">
        <v>1357</v>
      </c>
      <c r="AD22" s="66">
        <v>1171</v>
      </c>
      <c r="AE22" s="66">
        <v>1219</v>
      </c>
      <c r="AF22" s="66">
        <v>1261</v>
      </c>
      <c r="AG22" s="66">
        <v>1229</v>
      </c>
      <c r="AH22" s="66">
        <v>1209</v>
      </c>
      <c r="AI22" s="66">
        <v>1190</v>
      </c>
      <c r="AJ22" s="66">
        <v>1245</v>
      </c>
      <c r="AK22" s="66">
        <v>1216</v>
      </c>
      <c r="AL22" s="66">
        <v>953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155">
        <f>IFERROR(SUM(I22:AU22)/SUM(I23:AU23),0)</f>
        <v>1</v>
      </c>
    </row>
    <row r="23" spans="1:60" s="3" customFormat="1" ht="50.1" customHeight="1" thickTop="1" thickBot="1" x14ac:dyDescent="0.25">
      <c r="A23" s="158"/>
      <c r="B23" s="160"/>
      <c r="C23" s="159"/>
      <c r="D23" s="161"/>
      <c r="E23" s="159"/>
      <c r="F23" s="157"/>
      <c r="G23" s="156"/>
      <c r="H23" s="61" t="str">
        <f>'[11]PANEL DE CONTROL DISTRITAL'!H22</f>
        <v>Credenciales totales en SIIRFE disponibles para entrega</v>
      </c>
      <c r="I23" s="64">
        <v>1112</v>
      </c>
      <c r="J23" s="64">
        <v>883</v>
      </c>
      <c r="K23" s="64">
        <v>0</v>
      </c>
      <c r="L23" s="64">
        <v>0</v>
      </c>
      <c r="M23" s="64">
        <v>946</v>
      </c>
      <c r="N23" s="64">
        <v>1100</v>
      </c>
      <c r="O23" s="64">
        <v>954</v>
      </c>
      <c r="P23" s="64">
        <v>1300</v>
      </c>
      <c r="Q23" s="64">
        <v>1130</v>
      </c>
      <c r="R23" s="64">
        <v>1156</v>
      </c>
      <c r="S23" s="64">
        <v>1342</v>
      </c>
      <c r="T23" s="64">
        <v>1339</v>
      </c>
      <c r="U23" s="64">
        <v>1275</v>
      </c>
      <c r="V23" s="64">
        <v>937</v>
      </c>
      <c r="W23" s="64">
        <v>829</v>
      </c>
      <c r="X23" s="64">
        <v>1526</v>
      </c>
      <c r="Y23" s="64">
        <v>1382</v>
      </c>
      <c r="Z23" s="67">
        <v>1189</v>
      </c>
      <c r="AA23" s="67">
        <v>1318</v>
      </c>
      <c r="AB23" s="67">
        <v>1524</v>
      </c>
      <c r="AC23" s="67">
        <v>1357</v>
      </c>
      <c r="AD23" s="67">
        <v>1171</v>
      </c>
      <c r="AE23" s="67">
        <v>1219</v>
      </c>
      <c r="AF23" s="67">
        <v>1261</v>
      </c>
      <c r="AG23" s="67">
        <v>1229</v>
      </c>
      <c r="AH23" s="67">
        <v>1209</v>
      </c>
      <c r="AI23" s="67">
        <v>1190</v>
      </c>
      <c r="AJ23" s="67">
        <v>1245</v>
      </c>
      <c r="AK23" s="67">
        <v>1216</v>
      </c>
      <c r="AL23" s="67">
        <v>953</v>
      </c>
      <c r="AM23" s="64">
        <v>0</v>
      </c>
      <c r="AN23" s="64">
        <v>0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64">
        <v>0</v>
      </c>
      <c r="AV23" s="155"/>
    </row>
    <row r="24" spans="1:60" s="4" customFormat="1" ht="9" customHeight="1" thickTop="1" thickBo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</row>
    <row r="25" spans="1:60" ht="50.1" customHeight="1" thickTop="1" thickBot="1" x14ac:dyDescent="0.25">
      <c r="A25" s="158">
        <f>'[11]PANEL DE CONTROL DISTRITAL'!A24</f>
        <v>6</v>
      </c>
      <c r="B25" s="160" t="str">
        <f>'[11]PANEL DE CONTROL DISTRITAL'!B24</f>
        <v>ENTREGA</v>
      </c>
      <c r="C25" s="159" t="str">
        <f>'[11]PANEL DE CONTROL DISTRITAL'!C24</f>
        <v>Operador de Equipo Tecnológico</v>
      </c>
      <c r="D25" s="161" t="str">
        <f>'[11]PANEL DE CONTROL DISTRITAL'!D24</f>
        <v xml:space="preserve">Efectividad de entrega de CPV en MAC = </v>
      </c>
      <c r="E25" s="159" t="str">
        <f>'[11]PANEL DE CONTROL DISTRITAL'!E24</f>
        <v>(Total de credenciales entregadas / Total de credenciales solicitadas) x 100</v>
      </c>
      <c r="F25" s="157" t="str">
        <f>'[11]PANEL DE CONTROL DISTRITAL'!F24</f>
        <v>Semanal (remesa)</v>
      </c>
      <c r="G25" s="156">
        <f>'[11]PANEL DE CONTROL DISTRITAL'!G24</f>
        <v>0.9</v>
      </c>
      <c r="H25" s="61" t="str">
        <f>'[11]PANEL DE CONTROL DISTRITAL'!H24</f>
        <v xml:space="preserve">Total de credenciales entregadas </v>
      </c>
      <c r="I25" s="62">
        <v>68</v>
      </c>
      <c r="J25" s="62">
        <v>551</v>
      </c>
      <c r="K25" s="62">
        <v>0</v>
      </c>
      <c r="L25" s="62">
        <v>0</v>
      </c>
      <c r="M25" s="62">
        <v>417</v>
      </c>
      <c r="N25" s="62">
        <v>398</v>
      </c>
      <c r="O25" s="62">
        <v>674</v>
      </c>
      <c r="P25" s="62">
        <v>602</v>
      </c>
      <c r="Q25" s="62">
        <v>546</v>
      </c>
      <c r="R25" s="62">
        <v>380</v>
      </c>
      <c r="S25" s="62">
        <v>544</v>
      </c>
      <c r="T25" s="62">
        <v>541</v>
      </c>
      <c r="U25" s="62">
        <v>532</v>
      </c>
      <c r="V25" s="62">
        <v>434</v>
      </c>
      <c r="W25" s="62">
        <v>239</v>
      </c>
      <c r="X25" s="62">
        <v>307</v>
      </c>
      <c r="Y25" s="62">
        <v>705</v>
      </c>
      <c r="Z25" s="66">
        <v>359</v>
      </c>
      <c r="AA25" s="66">
        <v>370</v>
      </c>
      <c r="AB25" s="66">
        <v>288</v>
      </c>
      <c r="AC25" s="66">
        <v>464</v>
      </c>
      <c r="AD25" s="66">
        <v>359</v>
      </c>
      <c r="AE25" s="66">
        <v>482</v>
      </c>
      <c r="AF25" s="66">
        <v>348</v>
      </c>
      <c r="AG25" s="66">
        <v>354</v>
      </c>
      <c r="AH25" s="66">
        <v>410</v>
      </c>
      <c r="AI25" s="66">
        <v>418</v>
      </c>
      <c r="AJ25" s="66">
        <v>435</v>
      </c>
      <c r="AK25" s="66">
        <v>402</v>
      </c>
      <c r="AL25" s="66">
        <v>338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155">
        <f>IFERROR(SUM(I25:AU25)/SUM(I26:AU26),0)</f>
        <v>1</v>
      </c>
    </row>
    <row r="26" spans="1:60" ht="50.1" customHeight="1" thickTop="1" thickBot="1" x14ac:dyDescent="0.25">
      <c r="A26" s="158"/>
      <c r="B26" s="160"/>
      <c r="C26" s="159"/>
      <c r="D26" s="161"/>
      <c r="E26" s="159"/>
      <c r="F26" s="157"/>
      <c r="G26" s="156"/>
      <c r="H26" s="61" t="str">
        <f>'[11]PANEL DE CONTROL DISTRITAL'!H25</f>
        <v xml:space="preserve"> Total de credenciales solicitadas</v>
      </c>
      <c r="I26" s="64">
        <v>68</v>
      </c>
      <c r="J26" s="64">
        <v>551</v>
      </c>
      <c r="K26" s="64">
        <v>0</v>
      </c>
      <c r="L26" s="64">
        <v>0</v>
      </c>
      <c r="M26" s="64">
        <v>417</v>
      </c>
      <c r="N26" s="64">
        <v>398</v>
      </c>
      <c r="O26" s="64">
        <v>674</v>
      </c>
      <c r="P26" s="64">
        <v>602</v>
      </c>
      <c r="Q26" s="64">
        <v>546</v>
      </c>
      <c r="R26" s="64">
        <v>380</v>
      </c>
      <c r="S26" s="64">
        <v>544</v>
      </c>
      <c r="T26" s="64">
        <v>541</v>
      </c>
      <c r="U26" s="64">
        <v>532</v>
      </c>
      <c r="V26" s="64">
        <v>434</v>
      </c>
      <c r="W26" s="64">
        <v>239</v>
      </c>
      <c r="X26" s="64">
        <v>307</v>
      </c>
      <c r="Y26" s="64">
        <v>705</v>
      </c>
      <c r="Z26" s="67">
        <v>359</v>
      </c>
      <c r="AA26" s="67">
        <v>370</v>
      </c>
      <c r="AB26" s="67">
        <v>288</v>
      </c>
      <c r="AC26" s="67">
        <v>464</v>
      </c>
      <c r="AD26" s="67">
        <v>359</v>
      </c>
      <c r="AE26" s="67">
        <v>482</v>
      </c>
      <c r="AF26" s="67">
        <v>348</v>
      </c>
      <c r="AG26" s="67">
        <v>354</v>
      </c>
      <c r="AH26" s="67">
        <v>410</v>
      </c>
      <c r="AI26" s="67">
        <v>418</v>
      </c>
      <c r="AJ26" s="67">
        <v>435</v>
      </c>
      <c r="AK26" s="67">
        <v>402</v>
      </c>
      <c r="AL26" s="67">
        <v>338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155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288" priority="15" operator="greaterThan">
      <formula>95%</formula>
    </cfRule>
    <cfRule type="cellIs" dxfId="287" priority="16" operator="greaterThanOrEqual">
      <formula>90%</formula>
    </cfRule>
    <cfRule type="cellIs" dxfId="286" priority="17" operator="lessThan">
      <formula>89.99%</formula>
    </cfRule>
  </conditionalFormatting>
  <conditionalFormatting sqref="AV13">
    <cfRule type="cellIs" dxfId="285" priority="12" operator="greaterThan">
      <formula>95%</formula>
    </cfRule>
    <cfRule type="cellIs" dxfId="284" priority="13" operator="greaterThanOrEqual">
      <formula>90%</formula>
    </cfRule>
    <cfRule type="cellIs" dxfId="283" priority="14" operator="lessThan">
      <formula>89.99%</formula>
    </cfRule>
  </conditionalFormatting>
  <conditionalFormatting sqref="AV16">
    <cfRule type="cellIs" dxfId="282" priority="9" operator="greaterThan">
      <formula>95%</formula>
    </cfRule>
    <cfRule type="cellIs" dxfId="281" priority="10" operator="greaterThanOrEqual">
      <formula>90%</formula>
    </cfRule>
    <cfRule type="cellIs" dxfId="280" priority="11" operator="lessThan">
      <formula>89.99%</formula>
    </cfRule>
  </conditionalFormatting>
  <conditionalFormatting sqref="AV19">
    <cfRule type="cellIs" dxfId="279" priority="6" operator="greaterThan">
      <formula>95%</formula>
    </cfRule>
    <cfRule type="cellIs" dxfId="278" priority="7" operator="greaterThanOrEqual">
      <formula>90%</formula>
    </cfRule>
    <cfRule type="cellIs" dxfId="277" priority="8" operator="lessThan">
      <formula>89.99%</formula>
    </cfRule>
  </conditionalFormatting>
  <conditionalFormatting sqref="AV22">
    <cfRule type="cellIs" dxfId="276" priority="1" operator="greaterThanOrEqual">
      <formula>100%</formula>
    </cfRule>
    <cfRule type="cellIs" dxfId="275" priority="2" operator="lessThan">
      <formula>99.99%</formula>
    </cfRule>
  </conditionalFormatting>
  <conditionalFormatting sqref="AV25">
    <cfRule type="cellIs" dxfId="274" priority="3" operator="greaterThan">
      <formula>95%</formula>
    </cfRule>
    <cfRule type="cellIs" dxfId="273" priority="4" operator="greaterThanOrEqual">
      <formula>90%</formula>
    </cfRule>
    <cfRule type="cellIs" dxfId="272" priority="5" operator="lessThan">
      <formula>89.99%</formula>
    </cfRule>
  </conditionalFormatting>
  <dataValidations count="1">
    <dataValidation showDropDown="1" showInputMessage="1" showErrorMessage="1" sqref="C21 G19:G23 G10:G11 G16:G17 G13:G14 G25:G26" xr:uid="{5CAA3BA7-5E47-462A-8091-CA5683E670ED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10</v>
      </c>
      <c r="F2" s="122" t="s">
        <v>25</v>
      </c>
      <c r="G2" s="122"/>
      <c r="H2" s="20">
        <v>111052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58">
        <f>'[11]PANEL DE CONTROL DISTRITAL'!A9</f>
        <v>1</v>
      </c>
      <c r="B10" s="160" t="str">
        <f>'[11]PANEL DE CONTROL DISTRITAL'!B9</f>
        <v>ENTREVISTA</v>
      </c>
      <c r="C10" s="159" t="str">
        <f>'[11]PANEL DE CONTROL DISTRITAL'!C9</f>
        <v xml:space="preserve"> Auxiliar de Atención Ciudadana</v>
      </c>
      <c r="D10" s="161" t="str">
        <f>'[11]PANEL DE CONTROL DISTRITAL'!D9</f>
        <v>Efectividad de la entrevista =</v>
      </c>
      <c r="E10" s="159" t="str">
        <f>'[11]PANEL DE CONTROL DISTRITAL'!E9</f>
        <v>(Número de trámites aplicados / (Número de fichas requisitadas - Notificaciones de improcedencia de trámite)) x 100</v>
      </c>
      <c r="F10" s="157" t="str">
        <f>'[11]PANEL DE CONTROL DISTRITAL'!F9</f>
        <v>Semanal (remesa)</v>
      </c>
      <c r="G10" s="156">
        <f>'[11]PANEL DE CONTROL DISTRITAL'!G9</f>
        <v>0.9</v>
      </c>
      <c r="H10" s="61" t="str">
        <f>'[11]PANEL DE CONTROL DISTRITAL'!H9</f>
        <v>Número de trámites aplicados</v>
      </c>
      <c r="I10" s="62">
        <v>57</v>
      </c>
      <c r="J10" s="62">
        <v>270</v>
      </c>
      <c r="K10" s="62">
        <v>0</v>
      </c>
      <c r="L10" s="62">
        <v>0</v>
      </c>
      <c r="M10" s="62">
        <v>239</v>
      </c>
      <c r="N10" s="62">
        <v>304</v>
      </c>
      <c r="O10" s="62">
        <v>342</v>
      </c>
      <c r="P10" s="62">
        <v>328</v>
      </c>
      <c r="Q10" s="62">
        <v>318</v>
      </c>
      <c r="R10" s="62">
        <v>353</v>
      </c>
      <c r="S10" s="62">
        <v>311</v>
      </c>
      <c r="T10" s="62">
        <v>316</v>
      </c>
      <c r="U10" s="62">
        <v>293</v>
      </c>
      <c r="V10" s="62">
        <v>299</v>
      </c>
      <c r="W10" s="62">
        <v>300</v>
      </c>
      <c r="X10" s="62">
        <v>203</v>
      </c>
      <c r="Y10" s="62">
        <v>259</v>
      </c>
      <c r="Z10" s="66">
        <v>168</v>
      </c>
      <c r="AA10" s="66">
        <v>264</v>
      </c>
      <c r="AB10" s="66">
        <v>269</v>
      </c>
      <c r="AC10" s="66">
        <v>228</v>
      </c>
      <c r="AD10" s="66">
        <v>145</v>
      </c>
      <c r="AE10" s="66">
        <v>236</v>
      </c>
      <c r="AF10" s="66">
        <v>224</v>
      </c>
      <c r="AG10" s="66">
        <v>226</v>
      </c>
      <c r="AH10" s="66">
        <v>199</v>
      </c>
      <c r="AI10" s="66">
        <v>251</v>
      </c>
      <c r="AJ10" s="66">
        <v>220</v>
      </c>
      <c r="AK10" s="66">
        <v>219</v>
      </c>
      <c r="AL10" s="66">
        <v>239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155">
        <f>IFERROR(SUM(I10:AU10)/SUM(I11:AU11),0)</f>
        <v>1.0025488530161428</v>
      </c>
    </row>
    <row r="11" spans="1:60" s="2" customFormat="1" ht="50.1" customHeight="1" thickTop="1" thickBot="1" x14ac:dyDescent="0.25">
      <c r="A11" s="158"/>
      <c r="B11" s="160"/>
      <c r="C11" s="159"/>
      <c r="D11" s="161"/>
      <c r="E11" s="159"/>
      <c r="F11" s="157"/>
      <c r="G11" s="156"/>
      <c r="H11" s="61" t="str">
        <f>'[11]PANEL DE CONTROL DISTRITAL'!H10</f>
        <v>Número de fichas requisitadas - Notificaciones de improcedencia de trámite</v>
      </c>
      <c r="I11" s="64">
        <v>57</v>
      </c>
      <c r="J11" s="64">
        <v>273</v>
      </c>
      <c r="K11" s="64">
        <v>0</v>
      </c>
      <c r="L11" s="64">
        <v>0</v>
      </c>
      <c r="M11" s="64">
        <v>240</v>
      </c>
      <c r="N11" s="64">
        <v>307</v>
      </c>
      <c r="O11" s="64">
        <v>343</v>
      </c>
      <c r="P11" s="64">
        <v>331</v>
      </c>
      <c r="Q11" s="64">
        <v>322</v>
      </c>
      <c r="R11" s="64">
        <v>254</v>
      </c>
      <c r="S11" s="64">
        <v>310</v>
      </c>
      <c r="T11" s="64">
        <v>320</v>
      </c>
      <c r="U11" s="64">
        <v>294</v>
      </c>
      <c r="V11" s="64">
        <v>299</v>
      </c>
      <c r="W11" s="64">
        <v>304</v>
      </c>
      <c r="X11" s="64">
        <v>203</v>
      </c>
      <c r="Y11" s="64">
        <v>260</v>
      </c>
      <c r="Z11" s="67">
        <v>173</v>
      </c>
      <c r="AA11" s="67">
        <v>270</v>
      </c>
      <c r="AB11" s="67">
        <v>277</v>
      </c>
      <c r="AC11" s="67">
        <v>239</v>
      </c>
      <c r="AD11" s="67">
        <v>148</v>
      </c>
      <c r="AE11" s="67">
        <v>239</v>
      </c>
      <c r="AF11" s="67">
        <v>226</v>
      </c>
      <c r="AG11" s="67">
        <v>234</v>
      </c>
      <c r="AH11" s="67">
        <v>203</v>
      </c>
      <c r="AI11" s="67">
        <v>255</v>
      </c>
      <c r="AJ11" s="67">
        <v>220</v>
      </c>
      <c r="AK11" s="67">
        <v>222</v>
      </c>
      <c r="AL11" s="67">
        <v>239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155"/>
    </row>
    <row r="12" spans="1:60" s="47" customFormat="1" ht="8.1" customHeight="1" thickTop="1" thickBo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58">
        <f>'[11]PANEL DE CONTROL DISTRITAL'!A12</f>
        <v>2</v>
      </c>
      <c r="B13" s="160" t="str">
        <f>'[11]PANEL DE CONTROL DISTRITAL'!B12</f>
        <v>TRÁMITE</v>
      </c>
      <c r="C13" s="159" t="str">
        <f>'[11]PANEL DE CONTROL DISTRITAL'!C12</f>
        <v>Operador de Equipo Tecnológico</v>
      </c>
      <c r="D13" s="161" t="str">
        <f>'[11]PANEL DE CONTROL DISTRITAL'!D12</f>
        <v>Trámites exitosos efectivos=</v>
      </c>
      <c r="E13" s="159" t="str">
        <f>'[11]PANEL DE CONTROL DISTRITAL'!E12</f>
        <v>(Número de trámites exitosos / Número de trámites aplicados) x 100</v>
      </c>
      <c r="F13" s="157" t="str">
        <f>'[11]PANEL DE CONTROL DISTRITAL'!F12</f>
        <v>Semanal (remesa)</v>
      </c>
      <c r="G13" s="156">
        <f>'[11]PANEL DE CONTROL DISTRITAL'!G12</f>
        <v>0.9</v>
      </c>
      <c r="H13" s="61" t="str">
        <f>'[11]PANEL DE CONTROL DISTRITAL'!H12</f>
        <v>Número de trámites exitosos</v>
      </c>
      <c r="I13" s="62">
        <v>57</v>
      </c>
      <c r="J13" s="62">
        <v>269</v>
      </c>
      <c r="K13" s="62">
        <v>0</v>
      </c>
      <c r="L13" s="62">
        <v>0</v>
      </c>
      <c r="M13" s="62">
        <v>239</v>
      </c>
      <c r="N13" s="62">
        <v>300</v>
      </c>
      <c r="O13" s="62">
        <v>342</v>
      </c>
      <c r="P13" s="62">
        <v>328</v>
      </c>
      <c r="Q13" s="62">
        <v>314</v>
      </c>
      <c r="R13" s="62">
        <v>253</v>
      </c>
      <c r="S13" s="62">
        <v>310</v>
      </c>
      <c r="T13" s="62">
        <v>315</v>
      </c>
      <c r="U13" s="62">
        <v>290</v>
      </c>
      <c r="V13" s="62">
        <v>295</v>
      </c>
      <c r="W13" s="62">
        <v>296</v>
      </c>
      <c r="X13" s="62">
        <v>202</v>
      </c>
      <c r="Y13" s="62">
        <v>253</v>
      </c>
      <c r="Z13" s="66">
        <v>167</v>
      </c>
      <c r="AA13" s="66">
        <v>264</v>
      </c>
      <c r="AB13" s="66">
        <v>267</v>
      </c>
      <c r="AC13" s="66">
        <v>227</v>
      </c>
      <c r="AD13" s="66">
        <v>144</v>
      </c>
      <c r="AE13" s="66">
        <v>235</v>
      </c>
      <c r="AF13" s="66">
        <v>223</v>
      </c>
      <c r="AG13" s="66">
        <v>225</v>
      </c>
      <c r="AH13" s="66">
        <v>199</v>
      </c>
      <c r="AI13" s="66">
        <v>250</v>
      </c>
      <c r="AJ13" s="66">
        <v>219</v>
      </c>
      <c r="AK13" s="66">
        <v>188</v>
      </c>
      <c r="AL13" s="66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155">
        <f>IFERROR(SUM(I13:AU13)/SUM(I14:AU14),0)</f>
        <v>0.94223163841807911</v>
      </c>
    </row>
    <row r="14" spans="1:60" s="3" customFormat="1" ht="50.1" customHeight="1" thickTop="1" thickBot="1" x14ac:dyDescent="0.25">
      <c r="A14" s="158"/>
      <c r="B14" s="160"/>
      <c r="C14" s="159"/>
      <c r="D14" s="161"/>
      <c r="E14" s="159"/>
      <c r="F14" s="157"/>
      <c r="G14" s="156"/>
      <c r="H14" s="61" t="str">
        <f>'[11]PANEL DE CONTROL DISTRITAL'!H13</f>
        <v>Número de trámites aplicados</v>
      </c>
      <c r="I14" s="64">
        <v>57</v>
      </c>
      <c r="J14" s="64">
        <v>270</v>
      </c>
      <c r="K14" s="64">
        <v>0</v>
      </c>
      <c r="L14" s="64">
        <v>0</v>
      </c>
      <c r="M14" s="64">
        <v>239</v>
      </c>
      <c r="N14" s="64">
        <v>304</v>
      </c>
      <c r="O14" s="64">
        <v>342</v>
      </c>
      <c r="P14" s="64">
        <v>328</v>
      </c>
      <c r="Q14" s="64">
        <v>318</v>
      </c>
      <c r="R14" s="64">
        <v>353</v>
      </c>
      <c r="S14" s="64">
        <v>311</v>
      </c>
      <c r="T14" s="64">
        <v>316</v>
      </c>
      <c r="U14" s="64">
        <v>293</v>
      </c>
      <c r="V14" s="64">
        <v>299</v>
      </c>
      <c r="W14" s="64">
        <v>300</v>
      </c>
      <c r="X14" s="64">
        <v>203</v>
      </c>
      <c r="Y14" s="64">
        <v>259</v>
      </c>
      <c r="Z14" s="64">
        <v>168</v>
      </c>
      <c r="AA14" s="64">
        <v>264</v>
      </c>
      <c r="AB14" s="64">
        <v>269</v>
      </c>
      <c r="AC14" s="64">
        <v>228</v>
      </c>
      <c r="AD14" s="64">
        <v>145</v>
      </c>
      <c r="AE14" s="64">
        <v>236</v>
      </c>
      <c r="AF14" s="64">
        <v>224</v>
      </c>
      <c r="AG14" s="64">
        <v>226</v>
      </c>
      <c r="AH14" s="64">
        <v>199</v>
      </c>
      <c r="AI14" s="64">
        <v>251</v>
      </c>
      <c r="AJ14" s="64">
        <v>220</v>
      </c>
      <c r="AK14" s="64">
        <v>219</v>
      </c>
      <c r="AL14" s="64">
        <v>239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155"/>
    </row>
    <row r="15" spans="1:60" s="47" customFormat="1" ht="8.1" customHeight="1" thickTop="1" thickBo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58">
        <f>'[11]PANEL DE CONTROL DISTRITAL'!A15</f>
        <v>3</v>
      </c>
      <c r="B16" s="160" t="str">
        <f>'[11]PANEL DE CONTROL DISTRITAL'!B15</f>
        <v>TRANSFERENCIA</v>
      </c>
      <c r="C16" s="159" t="str">
        <f>'[11]PANEL DE CONTROL DISTRITAL'!C15</f>
        <v>Responsable de Módulo</v>
      </c>
      <c r="D16" s="161" t="str">
        <f>'[11]PANEL DE CONTROL DISTRITAL'!D15</f>
        <v xml:space="preserve">Transacciones exitosas = </v>
      </c>
      <c r="E16" s="159" t="str">
        <f>'[11]PANEL DE CONTROL DISTRITAL'!E15</f>
        <v>(Número de Archivos de Transacción aceptados /Total de Archivos de Transacción procesados) x100</v>
      </c>
      <c r="F16" s="157" t="str">
        <f>'[11]PANEL DE CONTROL DISTRITAL'!F15</f>
        <v>Semanal (remesa)</v>
      </c>
      <c r="G16" s="156">
        <f>'[11]PANEL DE CONTROL DISTRITAL'!G15</f>
        <v>0.9</v>
      </c>
      <c r="H16" s="61" t="str">
        <f>'[11]PANEL DE CONTROL DISTRITAL'!H15</f>
        <v>Número de Archivos de Transacción aceptados</v>
      </c>
      <c r="I16" s="62">
        <v>0</v>
      </c>
      <c r="J16" s="62">
        <v>209</v>
      </c>
      <c r="K16" s="62">
        <v>0</v>
      </c>
      <c r="L16" s="62">
        <v>0</v>
      </c>
      <c r="M16" s="62">
        <v>210</v>
      </c>
      <c r="N16" s="62">
        <v>242</v>
      </c>
      <c r="O16" s="62">
        <v>291</v>
      </c>
      <c r="P16" s="62">
        <v>482</v>
      </c>
      <c r="Q16" s="62">
        <v>295</v>
      </c>
      <c r="R16" s="62">
        <v>280</v>
      </c>
      <c r="S16" s="62">
        <v>333</v>
      </c>
      <c r="T16" s="62">
        <v>367</v>
      </c>
      <c r="U16" s="62">
        <v>251</v>
      </c>
      <c r="V16" s="62">
        <v>105</v>
      </c>
      <c r="W16" s="62">
        <v>70</v>
      </c>
      <c r="X16" s="62">
        <v>637</v>
      </c>
      <c r="Y16" s="62">
        <v>318</v>
      </c>
      <c r="Z16" s="66">
        <v>87</v>
      </c>
      <c r="AA16" s="66">
        <v>267</v>
      </c>
      <c r="AB16" s="66">
        <v>289</v>
      </c>
      <c r="AC16" s="66">
        <v>255</v>
      </c>
      <c r="AD16" s="66">
        <v>123</v>
      </c>
      <c r="AE16" s="66">
        <v>260</v>
      </c>
      <c r="AF16" s="66">
        <v>265</v>
      </c>
      <c r="AG16" s="66">
        <v>171</v>
      </c>
      <c r="AH16" s="66">
        <v>262</v>
      </c>
      <c r="AI16" s="66">
        <v>163</v>
      </c>
      <c r="AJ16" s="66">
        <v>301</v>
      </c>
      <c r="AK16" s="66">
        <v>172</v>
      </c>
      <c r="AL16" s="66">
        <v>89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155">
        <f>IFERROR(SUM(I16:AU16)/SUM(I17:AU17),0)</f>
        <v>1</v>
      </c>
    </row>
    <row r="17" spans="1:60" s="3" customFormat="1" ht="50.1" customHeight="1" thickTop="1" thickBot="1" x14ac:dyDescent="0.25">
      <c r="A17" s="158"/>
      <c r="B17" s="160"/>
      <c r="C17" s="159"/>
      <c r="D17" s="161"/>
      <c r="E17" s="159"/>
      <c r="F17" s="157"/>
      <c r="G17" s="156"/>
      <c r="H17" s="61" t="str">
        <f>'[11]PANEL DE CONTROL DISTRITAL'!H16</f>
        <v>Total de Archivos de Transacción procesados</v>
      </c>
      <c r="I17" s="64">
        <v>0</v>
      </c>
      <c r="J17" s="64">
        <v>209</v>
      </c>
      <c r="K17" s="64">
        <v>0</v>
      </c>
      <c r="L17" s="64">
        <v>0</v>
      </c>
      <c r="M17" s="64">
        <v>210</v>
      </c>
      <c r="N17" s="64">
        <v>242</v>
      </c>
      <c r="O17" s="64">
        <v>291</v>
      </c>
      <c r="P17" s="64">
        <v>482</v>
      </c>
      <c r="Q17" s="64">
        <v>295</v>
      </c>
      <c r="R17" s="64">
        <v>280</v>
      </c>
      <c r="S17" s="64">
        <v>333</v>
      </c>
      <c r="T17" s="64">
        <v>367</v>
      </c>
      <c r="U17" s="64">
        <v>251</v>
      </c>
      <c r="V17" s="64">
        <v>105</v>
      </c>
      <c r="W17" s="64">
        <v>70</v>
      </c>
      <c r="X17" s="64">
        <v>637</v>
      </c>
      <c r="Y17" s="64">
        <v>318</v>
      </c>
      <c r="Z17" s="67">
        <v>87</v>
      </c>
      <c r="AA17" s="67">
        <v>267</v>
      </c>
      <c r="AB17" s="67">
        <v>289</v>
      </c>
      <c r="AC17" s="67">
        <v>255</v>
      </c>
      <c r="AD17" s="67">
        <v>123</v>
      </c>
      <c r="AE17" s="67">
        <v>260</v>
      </c>
      <c r="AF17" s="67">
        <v>265</v>
      </c>
      <c r="AG17" s="67">
        <v>171</v>
      </c>
      <c r="AH17" s="67">
        <v>262</v>
      </c>
      <c r="AI17" s="67">
        <v>163</v>
      </c>
      <c r="AJ17" s="67">
        <v>301</v>
      </c>
      <c r="AK17" s="67">
        <v>172</v>
      </c>
      <c r="AL17" s="67">
        <v>89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155"/>
    </row>
    <row r="18" spans="1:60" s="47" customFormat="1" ht="8.1" customHeight="1" thickTop="1" thickBo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58">
        <f>'[11]PANEL DE CONTROL DISTRITAL'!A18</f>
        <v>4</v>
      </c>
      <c r="B19" s="160" t="str">
        <f>'[11]PANEL DE CONTROL DISTRITAL'!B18</f>
        <v>CONCILIACIÓN</v>
      </c>
      <c r="C19" s="159" t="str">
        <f>'[11]PANEL DE CONTROL DISTRITAL'!C18</f>
        <v>Responsable de Módulo</v>
      </c>
      <c r="D19" s="161" t="str">
        <f>'[11]PANEL DE CONTROL DISTRITAL'!D18</f>
        <v xml:space="preserve">Credenciales disponibles para entrega = </v>
      </c>
      <c r="E19" s="159" t="str">
        <f>'[11]PANEL DE CONTROL DISTRITAL'!E18</f>
        <v>((Credenciales recibidas - Credenciales inconsistentes) / Credenciales recibidas) x 100</v>
      </c>
      <c r="F19" s="157" t="str">
        <f>'[11]PANEL DE CONTROL DISTRITAL'!F18</f>
        <v>Semanal (remesa)</v>
      </c>
      <c r="G19" s="156">
        <f>'[11]PANEL DE CONTROL DISTRITAL'!G18</f>
        <v>0.9</v>
      </c>
      <c r="H19" s="61" t="str">
        <f>'[11]PANEL DE CONTROL DISTRITAL'!H18</f>
        <v xml:space="preserve">Credenciales Recibidas - Credenciales inconsistentes </v>
      </c>
      <c r="I19" s="62">
        <v>0</v>
      </c>
      <c r="J19" s="62">
        <v>209</v>
      </c>
      <c r="K19" s="62">
        <v>0</v>
      </c>
      <c r="L19" s="62">
        <v>0</v>
      </c>
      <c r="M19" s="62">
        <v>210</v>
      </c>
      <c r="N19" s="62">
        <v>242</v>
      </c>
      <c r="O19" s="62">
        <v>291</v>
      </c>
      <c r="P19" s="62">
        <v>482</v>
      </c>
      <c r="Q19" s="62">
        <v>295</v>
      </c>
      <c r="R19" s="62">
        <v>280</v>
      </c>
      <c r="S19" s="62">
        <v>333</v>
      </c>
      <c r="T19" s="62">
        <v>367</v>
      </c>
      <c r="U19" s="62">
        <v>251</v>
      </c>
      <c r="V19" s="62">
        <v>105</v>
      </c>
      <c r="W19" s="62">
        <v>70</v>
      </c>
      <c r="X19" s="62">
        <v>637</v>
      </c>
      <c r="Y19" s="62">
        <v>318</v>
      </c>
      <c r="Z19" s="66">
        <v>87</v>
      </c>
      <c r="AA19" s="66">
        <v>267</v>
      </c>
      <c r="AB19" s="66">
        <v>289</v>
      </c>
      <c r="AC19" s="66">
        <v>255</v>
      </c>
      <c r="AD19" s="66">
        <v>123</v>
      </c>
      <c r="AE19" s="66">
        <v>260</v>
      </c>
      <c r="AF19" s="66">
        <v>265</v>
      </c>
      <c r="AG19" s="66">
        <v>171</v>
      </c>
      <c r="AH19" s="66">
        <v>262</v>
      </c>
      <c r="AI19" s="66">
        <v>163</v>
      </c>
      <c r="AJ19" s="66">
        <v>301</v>
      </c>
      <c r="AK19" s="66">
        <v>172</v>
      </c>
      <c r="AL19" s="66">
        <v>89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155">
        <f>IFERROR(SUM(I19:AU19)/SUM(I20:AU20),0)</f>
        <v>1</v>
      </c>
    </row>
    <row r="20" spans="1:60" s="3" customFormat="1" ht="50.1" customHeight="1" thickTop="1" thickBot="1" x14ac:dyDescent="0.25">
      <c r="A20" s="158"/>
      <c r="B20" s="160"/>
      <c r="C20" s="159"/>
      <c r="D20" s="161"/>
      <c r="E20" s="159"/>
      <c r="F20" s="157"/>
      <c r="G20" s="156"/>
      <c r="H20" s="61" t="str">
        <f>'[11]PANEL DE CONTROL DISTRITAL'!H19</f>
        <v xml:space="preserve">Credenciales recibidas </v>
      </c>
      <c r="I20" s="64">
        <v>0</v>
      </c>
      <c r="J20" s="64">
        <v>209</v>
      </c>
      <c r="K20" s="64">
        <v>0</v>
      </c>
      <c r="L20" s="64">
        <v>0</v>
      </c>
      <c r="M20" s="64">
        <v>210</v>
      </c>
      <c r="N20" s="64">
        <v>242</v>
      </c>
      <c r="O20" s="64">
        <v>291</v>
      </c>
      <c r="P20" s="64">
        <v>482</v>
      </c>
      <c r="Q20" s="64">
        <v>295</v>
      </c>
      <c r="R20" s="64">
        <v>280</v>
      </c>
      <c r="S20" s="64">
        <v>333</v>
      </c>
      <c r="T20" s="64">
        <v>367</v>
      </c>
      <c r="U20" s="64">
        <v>251</v>
      </c>
      <c r="V20" s="64">
        <v>105</v>
      </c>
      <c r="W20" s="64">
        <v>70</v>
      </c>
      <c r="X20" s="64">
        <v>637</v>
      </c>
      <c r="Y20" s="64">
        <v>318</v>
      </c>
      <c r="Z20" s="67">
        <v>87</v>
      </c>
      <c r="AA20" s="67">
        <v>267</v>
      </c>
      <c r="AB20" s="67">
        <v>289</v>
      </c>
      <c r="AC20" s="67">
        <v>255</v>
      </c>
      <c r="AD20" s="67">
        <v>123</v>
      </c>
      <c r="AE20" s="67">
        <v>260</v>
      </c>
      <c r="AF20" s="67">
        <v>265</v>
      </c>
      <c r="AG20" s="67">
        <v>171</v>
      </c>
      <c r="AH20" s="67">
        <v>262</v>
      </c>
      <c r="AI20" s="67">
        <v>163</v>
      </c>
      <c r="AJ20" s="67">
        <v>301</v>
      </c>
      <c r="AK20" s="67">
        <v>172</v>
      </c>
      <c r="AL20" s="67">
        <v>89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155"/>
    </row>
    <row r="21" spans="1:60" s="47" customFormat="1" ht="8.1" customHeight="1" thickTop="1" thickBot="1" x14ac:dyDescent="0.25">
      <c r="A21" s="68"/>
      <c r="B21" s="69"/>
      <c r="C21" s="70"/>
      <c r="D21" s="71"/>
      <c r="E21" s="70"/>
      <c r="F21" s="60"/>
      <c r="G21" s="7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58">
        <f>'[11]PANEL DE CONTROL DISTRITAL'!A21</f>
        <v>5</v>
      </c>
      <c r="B22" s="160" t="str">
        <f>'[11]PANEL DE CONTROL DISTRITAL'!B21</f>
        <v>CONCILIACIÓN</v>
      </c>
      <c r="C22" s="159" t="str">
        <f>'[11]PANEL DE CONTROL DISTRITAL'!C21</f>
        <v>Responsable de Módulo</v>
      </c>
      <c r="D22" s="161" t="str">
        <f>'[11]PANEL DE CONTROL DISTRITAL'!D21</f>
        <v xml:space="preserve">Credenciales disponibles para entrega = </v>
      </c>
      <c r="E22" s="159" t="str">
        <f>'[11]PANEL DE CONTROL DISTRITAL'!E21</f>
        <v>(Credenciales en resguardo / Credenciales totales en SIIRFE disponibles para entrega) x 100</v>
      </c>
      <c r="F22" s="157" t="str">
        <f>'[11]PANEL DE CONTROL DISTRITAL'!F21</f>
        <v>Semanal (remesa)</v>
      </c>
      <c r="G22" s="156">
        <f>'[11]PANEL DE CONTROL DISTRITAL'!G21</f>
        <v>1</v>
      </c>
      <c r="H22" s="61" t="str">
        <f>'[11]PANEL DE CONTROL DISTRITAL'!H21</f>
        <v>Credenciales en resguardo</v>
      </c>
      <c r="I22" s="62">
        <v>517</v>
      </c>
      <c r="J22" s="62">
        <v>462</v>
      </c>
      <c r="K22" s="62">
        <v>0</v>
      </c>
      <c r="L22" s="62">
        <v>0</v>
      </c>
      <c r="M22" s="62">
        <v>481</v>
      </c>
      <c r="N22" s="62">
        <v>482</v>
      </c>
      <c r="O22" s="62">
        <v>467</v>
      </c>
      <c r="P22" s="62">
        <v>637</v>
      </c>
      <c r="Q22" s="62">
        <v>639</v>
      </c>
      <c r="R22" s="62">
        <v>672</v>
      </c>
      <c r="S22" s="62">
        <v>679</v>
      </c>
      <c r="T22" s="62">
        <v>704</v>
      </c>
      <c r="U22" s="62">
        <v>624</v>
      </c>
      <c r="V22" s="62">
        <v>432</v>
      </c>
      <c r="W22" s="62">
        <v>398</v>
      </c>
      <c r="X22" s="62">
        <v>695</v>
      </c>
      <c r="Y22" s="62">
        <v>675</v>
      </c>
      <c r="Z22" s="66">
        <v>593</v>
      </c>
      <c r="AA22" s="66">
        <v>643</v>
      </c>
      <c r="AB22" s="66">
        <v>799</v>
      </c>
      <c r="AC22" s="66">
        <v>701</v>
      </c>
      <c r="AD22" s="66">
        <v>607</v>
      </c>
      <c r="AE22" s="66">
        <v>606</v>
      </c>
      <c r="AF22" s="66">
        <v>633</v>
      </c>
      <c r="AG22" s="66">
        <v>601</v>
      </c>
      <c r="AH22" s="66">
        <v>645</v>
      </c>
      <c r="AI22" s="66">
        <v>590</v>
      </c>
      <c r="AJ22" s="66">
        <v>665</v>
      </c>
      <c r="AK22" s="66">
        <v>594</v>
      </c>
      <c r="AL22" s="66">
        <v>449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155">
        <f>IFERROR(SUM(I22:AU22)/SUM(I23:AU23),0)</f>
        <v>1</v>
      </c>
    </row>
    <row r="23" spans="1:60" s="3" customFormat="1" ht="50.1" customHeight="1" thickTop="1" thickBot="1" x14ac:dyDescent="0.25">
      <c r="A23" s="158"/>
      <c r="B23" s="160"/>
      <c r="C23" s="159"/>
      <c r="D23" s="161"/>
      <c r="E23" s="159"/>
      <c r="F23" s="157"/>
      <c r="G23" s="156"/>
      <c r="H23" s="61" t="str">
        <f>'[11]PANEL DE CONTROL DISTRITAL'!H22</f>
        <v>Credenciales totales en SIIRFE disponibles para entrega</v>
      </c>
      <c r="I23" s="64">
        <v>517</v>
      </c>
      <c r="J23" s="64">
        <v>462</v>
      </c>
      <c r="K23" s="64">
        <v>0</v>
      </c>
      <c r="L23" s="64">
        <v>0</v>
      </c>
      <c r="M23" s="64">
        <v>481</v>
      </c>
      <c r="N23" s="64">
        <v>482</v>
      </c>
      <c r="O23" s="64">
        <v>467</v>
      </c>
      <c r="P23" s="64">
        <v>637</v>
      </c>
      <c r="Q23" s="64">
        <v>639</v>
      </c>
      <c r="R23" s="64">
        <v>672</v>
      </c>
      <c r="S23" s="64">
        <v>679</v>
      </c>
      <c r="T23" s="64">
        <v>704</v>
      </c>
      <c r="U23" s="64">
        <v>624</v>
      </c>
      <c r="V23" s="64">
        <v>432</v>
      </c>
      <c r="W23" s="64">
        <v>398</v>
      </c>
      <c r="X23" s="64">
        <v>695</v>
      </c>
      <c r="Y23" s="64">
        <v>675</v>
      </c>
      <c r="Z23" s="67">
        <v>593</v>
      </c>
      <c r="AA23" s="67">
        <v>643</v>
      </c>
      <c r="AB23" s="67">
        <v>799</v>
      </c>
      <c r="AC23" s="67">
        <v>701</v>
      </c>
      <c r="AD23" s="67">
        <v>607</v>
      </c>
      <c r="AE23" s="67">
        <v>606</v>
      </c>
      <c r="AF23" s="67">
        <v>633</v>
      </c>
      <c r="AG23" s="67">
        <v>601</v>
      </c>
      <c r="AH23" s="67">
        <v>645</v>
      </c>
      <c r="AI23" s="67">
        <v>590</v>
      </c>
      <c r="AJ23" s="67">
        <v>665</v>
      </c>
      <c r="AK23" s="67">
        <v>594</v>
      </c>
      <c r="AL23" s="67">
        <v>449</v>
      </c>
      <c r="AM23" s="64">
        <v>0</v>
      </c>
      <c r="AN23" s="64">
        <v>0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64">
        <v>0</v>
      </c>
      <c r="AV23" s="155"/>
    </row>
    <row r="24" spans="1:60" s="4" customFormat="1" ht="9" customHeight="1" thickTop="1" thickBo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</row>
    <row r="25" spans="1:60" ht="50.1" customHeight="1" thickTop="1" thickBot="1" x14ac:dyDescent="0.25">
      <c r="A25" s="158">
        <f>'[11]PANEL DE CONTROL DISTRITAL'!A24</f>
        <v>6</v>
      </c>
      <c r="B25" s="160" t="str">
        <f>'[11]PANEL DE CONTROL DISTRITAL'!B24</f>
        <v>ENTREGA</v>
      </c>
      <c r="C25" s="159" t="str">
        <f>'[11]PANEL DE CONTROL DISTRITAL'!C24</f>
        <v>Operador de Equipo Tecnológico</v>
      </c>
      <c r="D25" s="161" t="str">
        <f>'[11]PANEL DE CONTROL DISTRITAL'!D24</f>
        <v xml:space="preserve">Efectividad de entrega de CPV en MAC = </v>
      </c>
      <c r="E25" s="159" t="str">
        <f>'[11]PANEL DE CONTROL DISTRITAL'!E24</f>
        <v>(Total de credenciales entregadas / Total de credenciales solicitadas) x 100</v>
      </c>
      <c r="F25" s="157" t="str">
        <f>'[11]PANEL DE CONTROL DISTRITAL'!F24</f>
        <v>Semanal (remesa)</v>
      </c>
      <c r="G25" s="156">
        <f>'[11]PANEL DE CONTROL DISTRITAL'!G24</f>
        <v>0.9</v>
      </c>
      <c r="H25" s="61" t="str">
        <f>'[11]PANEL DE CONTROL DISTRITAL'!H24</f>
        <v xml:space="preserve">Total de credenciales entregadas </v>
      </c>
      <c r="I25" s="62">
        <v>77</v>
      </c>
      <c r="J25" s="62">
        <v>264</v>
      </c>
      <c r="K25" s="62">
        <v>0</v>
      </c>
      <c r="L25" s="62">
        <v>0</v>
      </c>
      <c r="M25" s="62">
        <v>191</v>
      </c>
      <c r="N25" s="62">
        <v>241</v>
      </c>
      <c r="O25" s="62">
        <v>306</v>
      </c>
      <c r="P25" s="62">
        <v>312</v>
      </c>
      <c r="Q25" s="62">
        <v>293</v>
      </c>
      <c r="R25" s="62">
        <v>247</v>
      </c>
      <c r="S25" s="62">
        <v>323</v>
      </c>
      <c r="T25" s="62">
        <v>342</v>
      </c>
      <c r="U25" s="62">
        <v>299</v>
      </c>
      <c r="V25" s="62">
        <v>297</v>
      </c>
      <c r="W25" s="62">
        <v>102</v>
      </c>
      <c r="X25" s="62">
        <v>340</v>
      </c>
      <c r="Y25" s="62">
        <v>338</v>
      </c>
      <c r="Z25" s="66">
        <v>167</v>
      </c>
      <c r="AA25" s="66">
        <v>217</v>
      </c>
      <c r="AB25" s="66">
        <v>133</v>
      </c>
      <c r="AC25" s="66">
        <v>353</v>
      </c>
      <c r="AD25" s="66">
        <v>217</v>
      </c>
      <c r="AE25" s="66">
        <v>259</v>
      </c>
      <c r="AF25" s="66">
        <v>238</v>
      </c>
      <c r="AG25" s="66">
        <v>203</v>
      </c>
      <c r="AH25" s="66">
        <v>218</v>
      </c>
      <c r="AI25" s="66">
        <v>216</v>
      </c>
      <c r="AJ25" s="66">
        <v>226</v>
      </c>
      <c r="AK25" s="66">
        <v>243</v>
      </c>
      <c r="AL25" s="66">
        <v>234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155">
        <f>IFERROR(SUM(I25:AU25)/SUM(I26:AU26),0)</f>
        <v>1</v>
      </c>
    </row>
    <row r="26" spans="1:60" ht="50.1" customHeight="1" thickTop="1" thickBot="1" x14ac:dyDescent="0.25">
      <c r="A26" s="158"/>
      <c r="B26" s="160"/>
      <c r="C26" s="159"/>
      <c r="D26" s="161"/>
      <c r="E26" s="159"/>
      <c r="F26" s="157"/>
      <c r="G26" s="156"/>
      <c r="H26" s="61" t="str">
        <f>'[11]PANEL DE CONTROL DISTRITAL'!H25</f>
        <v xml:space="preserve"> Total de credenciales solicitadas</v>
      </c>
      <c r="I26" s="64">
        <v>77</v>
      </c>
      <c r="J26" s="64">
        <v>264</v>
      </c>
      <c r="K26" s="64">
        <v>0</v>
      </c>
      <c r="L26" s="64">
        <v>0</v>
      </c>
      <c r="M26" s="64">
        <v>191</v>
      </c>
      <c r="N26" s="64">
        <v>241</v>
      </c>
      <c r="O26" s="64">
        <v>306</v>
      </c>
      <c r="P26" s="64">
        <v>312</v>
      </c>
      <c r="Q26" s="64">
        <v>293</v>
      </c>
      <c r="R26" s="64">
        <v>247</v>
      </c>
      <c r="S26" s="64">
        <v>323</v>
      </c>
      <c r="T26" s="64">
        <v>342</v>
      </c>
      <c r="U26" s="64">
        <v>299</v>
      </c>
      <c r="V26" s="64">
        <v>297</v>
      </c>
      <c r="W26" s="64">
        <v>102</v>
      </c>
      <c r="X26" s="64">
        <v>340</v>
      </c>
      <c r="Y26" s="64">
        <v>338</v>
      </c>
      <c r="Z26" s="67">
        <v>167</v>
      </c>
      <c r="AA26" s="67">
        <v>217</v>
      </c>
      <c r="AB26" s="67">
        <v>133</v>
      </c>
      <c r="AC26" s="67">
        <v>353</v>
      </c>
      <c r="AD26" s="67">
        <v>217</v>
      </c>
      <c r="AE26" s="67">
        <v>259</v>
      </c>
      <c r="AF26" s="67">
        <v>238</v>
      </c>
      <c r="AG26" s="67">
        <v>203</v>
      </c>
      <c r="AH26" s="67">
        <v>218</v>
      </c>
      <c r="AI26" s="67">
        <v>216</v>
      </c>
      <c r="AJ26" s="67">
        <v>226</v>
      </c>
      <c r="AK26" s="67">
        <v>243</v>
      </c>
      <c r="AL26" s="67">
        <v>234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155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271" priority="15" operator="greaterThan">
      <formula>95%</formula>
    </cfRule>
    <cfRule type="cellIs" dxfId="270" priority="16" operator="greaterThanOrEqual">
      <formula>90%</formula>
    </cfRule>
    <cfRule type="cellIs" dxfId="269" priority="17" operator="lessThan">
      <formula>89.99%</formula>
    </cfRule>
  </conditionalFormatting>
  <conditionalFormatting sqref="AV13">
    <cfRule type="cellIs" dxfId="268" priority="12" operator="greaterThan">
      <formula>95%</formula>
    </cfRule>
    <cfRule type="cellIs" dxfId="267" priority="13" operator="greaterThanOrEqual">
      <formula>90%</formula>
    </cfRule>
    <cfRule type="cellIs" dxfId="266" priority="14" operator="lessThan">
      <formula>89.99%</formula>
    </cfRule>
  </conditionalFormatting>
  <conditionalFormatting sqref="AV16">
    <cfRule type="cellIs" dxfId="265" priority="9" operator="greaterThan">
      <formula>95%</formula>
    </cfRule>
    <cfRule type="cellIs" dxfId="264" priority="10" operator="greaterThanOrEqual">
      <formula>90%</formula>
    </cfRule>
    <cfRule type="cellIs" dxfId="263" priority="11" operator="lessThan">
      <formula>89.99%</formula>
    </cfRule>
  </conditionalFormatting>
  <conditionalFormatting sqref="AV19">
    <cfRule type="cellIs" dxfId="262" priority="6" operator="greaterThan">
      <formula>95%</formula>
    </cfRule>
    <cfRule type="cellIs" dxfId="261" priority="7" operator="greaterThanOrEqual">
      <formula>90%</formula>
    </cfRule>
    <cfRule type="cellIs" dxfId="260" priority="8" operator="lessThan">
      <formula>89.99%</formula>
    </cfRule>
  </conditionalFormatting>
  <conditionalFormatting sqref="AV22">
    <cfRule type="cellIs" dxfId="259" priority="1" operator="greaterThanOrEqual">
      <formula>100%</formula>
    </cfRule>
    <cfRule type="cellIs" dxfId="258" priority="2" operator="lessThan">
      <formula>99.99%</formula>
    </cfRule>
  </conditionalFormatting>
  <conditionalFormatting sqref="AV25">
    <cfRule type="cellIs" dxfId="257" priority="3" operator="greaterThan">
      <formula>95%</formula>
    </cfRule>
    <cfRule type="cellIs" dxfId="256" priority="4" operator="greaterThanOrEqual">
      <formula>90%</formula>
    </cfRule>
    <cfRule type="cellIs" dxfId="255" priority="5" operator="lessThan">
      <formula>89.99%</formula>
    </cfRule>
  </conditionalFormatting>
  <dataValidations count="1">
    <dataValidation showDropDown="1" showInputMessage="1" showErrorMessage="1" sqref="C21 G19:G23 G10:G11 G16:G17 G13:G14 G25:G26" xr:uid="{CF8B3DCE-2E07-449F-BBC0-C2545861F2BB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10</v>
      </c>
      <c r="F2" s="122" t="s">
        <v>25</v>
      </c>
      <c r="G2" s="122"/>
      <c r="H2" s="20">
        <v>111053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58">
        <f>'[11]PANEL DE CONTROL DISTRITAL'!A9</f>
        <v>1</v>
      </c>
      <c r="B10" s="160" t="str">
        <f>'[11]PANEL DE CONTROL DISTRITAL'!B9</f>
        <v>ENTREVISTA</v>
      </c>
      <c r="C10" s="159" t="str">
        <f>'[11]PANEL DE CONTROL DISTRITAL'!C9</f>
        <v xml:space="preserve"> Auxiliar de Atención Ciudadana</v>
      </c>
      <c r="D10" s="161" t="str">
        <f>'[11]PANEL DE CONTROL DISTRITAL'!D9</f>
        <v>Efectividad de la entrevista =</v>
      </c>
      <c r="E10" s="159" t="str">
        <f>'[11]PANEL DE CONTROL DISTRITAL'!E9</f>
        <v>(Número de trámites aplicados / (Número de fichas requisitadas - Notificaciones de improcedencia de trámite)) x 100</v>
      </c>
      <c r="F10" s="157" t="str">
        <f>'[11]PANEL DE CONTROL DISTRITAL'!F9</f>
        <v>Semanal (remesa)</v>
      </c>
      <c r="G10" s="156">
        <f>'[11]PANEL DE CONTROL DISTRITAL'!G9</f>
        <v>0.9</v>
      </c>
      <c r="H10" s="61" t="str">
        <f>'[11]PANEL DE CONTROL DISTRITAL'!H9</f>
        <v>Número de trámites aplicados</v>
      </c>
      <c r="I10" s="62">
        <v>41</v>
      </c>
      <c r="J10" s="62">
        <v>222</v>
      </c>
      <c r="K10" s="62">
        <v>0</v>
      </c>
      <c r="L10" s="62">
        <v>0</v>
      </c>
      <c r="M10" s="62">
        <v>211</v>
      </c>
      <c r="N10" s="62">
        <v>285</v>
      </c>
      <c r="O10" s="62">
        <v>262</v>
      </c>
      <c r="P10" s="62">
        <v>269</v>
      </c>
      <c r="Q10" s="62">
        <v>256</v>
      </c>
      <c r="R10" s="62">
        <v>212</v>
      </c>
      <c r="S10" s="62">
        <v>256</v>
      </c>
      <c r="T10" s="62">
        <v>266</v>
      </c>
      <c r="U10" s="62">
        <v>263</v>
      </c>
      <c r="V10" s="62">
        <v>217</v>
      </c>
      <c r="W10" s="62">
        <v>266</v>
      </c>
      <c r="X10" s="62">
        <v>181</v>
      </c>
      <c r="Y10" s="62">
        <v>264</v>
      </c>
      <c r="Z10" s="62">
        <v>175</v>
      </c>
      <c r="AA10" s="62">
        <v>222</v>
      </c>
      <c r="AB10" s="62">
        <v>211</v>
      </c>
      <c r="AC10" s="62">
        <v>200</v>
      </c>
      <c r="AD10" s="62">
        <v>131</v>
      </c>
      <c r="AE10" s="62">
        <v>191</v>
      </c>
      <c r="AF10" s="62">
        <v>216</v>
      </c>
      <c r="AG10" s="62">
        <v>201</v>
      </c>
      <c r="AH10" s="62">
        <v>218</v>
      </c>
      <c r="AI10" s="62">
        <v>205</v>
      </c>
      <c r="AJ10" s="62">
        <v>185</v>
      </c>
      <c r="AK10" s="62">
        <v>200</v>
      </c>
      <c r="AL10" s="62">
        <v>191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155">
        <f>IFERROR(SUM(I10:AU10)/SUM(I11:AU11),0)</f>
        <v>1.0090558443736375</v>
      </c>
    </row>
    <row r="11" spans="1:60" s="2" customFormat="1" ht="50.1" customHeight="1" thickTop="1" thickBot="1" x14ac:dyDescent="0.25">
      <c r="A11" s="158"/>
      <c r="B11" s="160"/>
      <c r="C11" s="159"/>
      <c r="D11" s="161"/>
      <c r="E11" s="159"/>
      <c r="F11" s="157"/>
      <c r="G11" s="156"/>
      <c r="H11" s="61" t="str">
        <f>'[11]PANEL DE CONTROL DISTRITAL'!H10</f>
        <v>Número de fichas requisitadas - Notificaciones de improcedencia de trámite</v>
      </c>
      <c r="I11" s="64">
        <v>41</v>
      </c>
      <c r="J11" s="64">
        <v>222</v>
      </c>
      <c r="K11" s="64">
        <v>0</v>
      </c>
      <c r="L11" s="64">
        <v>0</v>
      </c>
      <c r="M11" s="64">
        <v>208</v>
      </c>
      <c r="N11" s="64">
        <v>279</v>
      </c>
      <c r="O11" s="64">
        <v>255</v>
      </c>
      <c r="P11" s="64">
        <v>263</v>
      </c>
      <c r="Q11" s="64">
        <v>255</v>
      </c>
      <c r="R11" s="64">
        <v>209</v>
      </c>
      <c r="S11" s="64">
        <v>252</v>
      </c>
      <c r="T11" s="64">
        <v>263</v>
      </c>
      <c r="U11" s="64">
        <v>259</v>
      </c>
      <c r="V11" s="64">
        <v>216</v>
      </c>
      <c r="W11" s="64">
        <v>262</v>
      </c>
      <c r="X11" s="64">
        <v>179</v>
      </c>
      <c r="Y11" s="64">
        <v>263</v>
      </c>
      <c r="Z11" s="64">
        <v>175</v>
      </c>
      <c r="AA11" s="64">
        <v>222</v>
      </c>
      <c r="AB11" s="64">
        <v>210</v>
      </c>
      <c r="AC11" s="64">
        <v>200</v>
      </c>
      <c r="AD11" s="64">
        <v>129</v>
      </c>
      <c r="AE11" s="64">
        <v>189</v>
      </c>
      <c r="AF11" s="64">
        <v>214</v>
      </c>
      <c r="AG11" s="64">
        <v>200</v>
      </c>
      <c r="AH11" s="64">
        <v>218</v>
      </c>
      <c r="AI11" s="64">
        <v>205</v>
      </c>
      <c r="AJ11" s="64">
        <v>185</v>
      </c>
      <c r="AK11" s="64">
        <v>200</v>
      </c>
      <c r="AL11" s="64">
        <v>190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155"/>
    </row>
    <row r="12" spans="1:60" s="47" customFormat="1" ht="8.1" customHeight="1" thickTop="1" thickBo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58">
        <f>'[11]PANEL DE CONTROL DISTRITAL'!A12</f>
        <v>2</v>
      </c>
      <c r="B13" s="160" t="str">
        <f>'[11]PANEL DE CONTROL DISTRITAL'!B12</f>
        <v>TRÁMITE</v>
      </c>
      <c r="C13" s="159" t="str">
        <f>'[11]PANEL DE CONTROL DISTRITAL'!C12</f>
        <v>Operador de Equipo Tecnológico</v>
      </c>
      <c r="D13" s="161" t="str">
        <f>'[11]PANEL DE CONTROL DISTRITAL'!D12</f>
        <v>Trámites exitosos efectivos=</v>
      </c>
      <c r="E13" s="159" t="str">
        <f>'[11]PANEL DE CONTROL DISTRITAL'!E12</f>
        <v>(Número de trámites exitosos / Número de trámites aplicados) x 100</v>
      </c>
      <c r="F13" s="157" t="str">
        <f>'[11]PANEL DE CONTROL DISTRITAL'!F12</f>
        <v>Semanal (remesa)</v>
      </c>
      <c r="G13" s="156">
        <f>'[11]PANEL DE CONTROL DISTRITAL'!G12</f>
        <v>0.9</v>
      </c>
      <c r="H13" s="61" t="str">
        <f>'[11]PANEL DE CONTROL DISTRITAL'!H12</f>
        <v>Número de trámites exitosos</v>
      </c>
      <c r="I13" s="62">
        <v>41</v>
      </c>
      <c r="J13" s="62">
        <v>222</v>
      </c>
      <c r="K13" s="62">
        <v>0</v>
      </c>
      <c r="L13" s="62">
        <v>0</v>
      </c>
      <c r="M13" s="62">
        <v>211</v>
      </c>
      <c r="N13" s="62">
        <v>285</v>
      </c>
      <c r="O13" s="62">
        <v>262</v>
      </c>
      <c r="P13" s="62">
        <v>269</v>
      </c>
      <c r="Q13" s="62">
        <v>256</v>
      </c>
      <c r="R13" s="62">
        <v>212</v>
      </c>
      <c r="S13" s="62">
        <v>256</v>
      </c>
      <c r="T13" s="62">
        <v>266</v>
      </c>
      <c r="U13" s="62">
        <v>263</v>
      </c>
      <c r="V13" s="62">
        <v>217</v>
      </c>
      <c r="W13" s="62">
        <v>266</v>
      </c>
      <c r="X13" s="62">
        <v>181</v>
      </c>
      <c r="Y13" s="62">
        <v>264</v>
      </c>
      <c r="Z13" s="62">
        <v>175</v>
      </c>
      <c r="AA13" s="62">
        <v>222</v>
      </c>
      <c r="AB13" s="62">
        <v>211</v>
      </c>
      <c r="AC13" s="62">
        <v>200</v>
      </c>
      <c r="AD13" s="62">
        <v>131</v>
      </c>
      <c r="AE13" s="62">
        <v>191</v>
      </c>
      <c r="AF13" s="62">
        <v>216</v>
      </c>
      <c r="AG13" s="62">
        <v>201</v>
      </c>
      <c r="AH13" s="62">
        <v>218</v>
      </c>
      <c r="AI13" s="62">
        <v>205</v>
      </c>
      <c r="AJ13" s="62">
        <v>185</v>
      </c>
      <c r="AK13" s="62">
        <v>200</v>
      </c>
      <c r="AL13" s="62">
        <v>191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155">
        <f>IFERROR(SUM(I13:AU13)/SUM(I14:AU14),0)</f>
        <v>1</v>
      </c>
    </row>
    <row r="14" spans="1:60" s="3" customFormat="1" ht="50.1" customHeight="1" thickTop="1" thickBot="1" x14ac:dyDescent="0.25">
      <c r="A14" s="158"/>
      <c r="B14" s="160"/>
      <c r="C14" s="159"/>
      <c r="D14" s="161"/>
      <c r="E14" s="159"/>
      <c r="F14" s="157"/>
      <c r="G14" s="156"/>
      <c r="H14" s="61" t="str">
        <f>'[11]PANEL DE CONTROL DISTRITAL'!H13</f>
        <v>Número de trámites aplicados</v>
      </c>
      <c r="I14" s="64">
        <v>41</v>
      </c>
      <c r="J14" s="64">
        <v>222</v>
      </c>
      <c r="K14" s="64">
        <v>0</v>
      </c>
      <c r="L14" s="64">
        <v>0</v>
      </c>
      <c r="M14" s="64">
        <v>211</v>
      </c>
      <c r="N14" s="64">
        <v>285</v>
      </c>
      <c r="O14" s="64">
        <v>262</v>
      </c>
      <c r="P14" s="64">
        <v>269</v>
      </c>
      <c r="Q14" s="64">
        <v>256</v>
      </c>
      <c r="R14" s="64">
        <v>212</v>
      </c>
      <c r="S14" s="64">
        <v>256</v>
      </c>
      <c r="T14" s="64">
        <v>266</v>
      </c>
      <c r="U14" s="64">
        <v>263</v>
      </c>
      <c r="V14" s="64">
        <v>217</v>
      </c>
      <c r="W14" s="64">
        <v>266</v>
      </c>
      <c r="X14" s="64">
        <v>181</v>
      </c>
      <c r="Y14" s="64">
        <v>264</v>
      </c>
      <c r="Z14" s="64">
        <v>175</v>
      </c>
      <c r="AA14" s="64">
        <v>222</v>
      </c>
      <c r="AB14" s="64">
        <v>211</v>
      </c>
      <c r="AC14" s="64">
        <v>200</v>
      </c>
      <c r="AD14" s="64">
        <v>131</v>
      </c>
      <c r="AE14" s="64">
        <v>191</v>
      </c>
      <c r="AF14" s="64">
        <v>216</v>
      </c>
      <c r="AG14" s="64">
        <v>201</v>
      </c>
      <c r="AH14" s="64">
        <v>218</v>
      </c>
      <c r="AI14" s="64">
        <v>205</v>
      </c>
      <c r="AJ14" s="64">
        <v>185</v>
      </c>
      <c r="AK14" s="64">
        <v>200</v>
      </c>
      <c r="AL14" s="64">
        <v>191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155"/>
    </row>
    <row r="15" spans="1:60" s="47" customFormat="1" ht="8.1" customHeight="1" thickTop="1" thickBo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58">
        <f>'[11]PANEL DE CONTROL DISTRITAL'!A15</f>
        <v>3</v>
      </c>
      <c r="B16" s="160" t="str">
        <f>'[11]PANEL DE CONTROL DISTRITAL'!B15</f>
        <v>TRANSFERENCIA</v>
      </c>
      <c r="C16" s="159" t="str">
        <f>'[11]PANEL DE CONTROL DISTRITAL'!C15</f>
        <v>Responsable de Módulo</v>
      </c>
      <c r="D16" s="161" t="str">
        <f>'[11]PANEL DE CONTROL DISTRITAL'!D15</f>
        <v xml:space="preserve">Transacciones exitosas = </v>
      </c>
      <c r="E16" s="159" t="str">
        <f>'[11]PANEL DE CONTROL DISTRITAL'!E15</f>
        <v>(Número de Archivos de Transacción aceptados /Total de Archivos de Transacción procesados) x100</v>
      </c>
      <c r="F16" s="157" t="str">
        <f>'[11]PANEL DE CONTROL DISTRITAL'!F15</f>
        <v>Semanal (remesa)</v>
      </c>
      <c r="G16" s="156">
        <f>'[11]PANEL DE CONTROL DISTRITAL'!G15</f>
        <v>0.9</v>
      </c>
      <c r="H16" s="61" t="str">
        <f>'[11]PANEL DE CONTROL DISTRITAL'!H15</f>
        <v>Número de Archivos de Transacción aceptados</v>
      </c>
      <c r="I16" s="62">
        <v>41</v>
      </c>
      <c r="J16" s="62">
        <v>222</v>
      </c>
      <c r="K16" s="62">
        <v>0</v>
      </c>
      <c r="L16" s="62">
        <v>0</v>
      </c>
      <c r="M16" s="62">
        <v>211</v>
      </c>
      <c r="N16" s="62">
        <v>285</v>
      </c>
      <c r="O16" s="62">
        <v>262</v>
      </c>
      <c r="P16" s="62">
        <v>269</v>
      </c>
      <c r="Q16" s="62">
        <v>256</v>
      </c>
      <c r="R16" s="62">
        <v>212</v>
      </c>
      <c r="S16" s="62">
        <v>256</v>
      </c>
      <c r="T16" s="62">
        <v>266</v>
      </c>
      <c r="U16" s="62">
        <v>263</v>
      </c>
      <c r="V16" s="62">
        <v>217</v>
      </c>
      <c r="W16" s="62">
        <v>266</v>
      </c>
      <c r="X16" s="62">
        <v>181</v>
      </c>
      <c r="Y16" s="62">
        <v>264</v>
      </c>
      <c r="Z16" s="62">
        <v>175</v>
      </c>
      <c r="AA16" s="62">
        <v>222</v>
      </c>
      <c r="AB16" s="62">
        <v>211</v>
      </c>
      <c r="AC16" s="62">
        <v>200</v>
      </c>
      <c r="AD16" s="62">
        <v>131</v>
      </c>
      <c r="AE16" s="62">
        <v>191</v>
      </c>
      <c r="AF16" s="62">
        <v>216</v>
      </c>
      <c r="AG16" s="62">
        <v>201</v>
      </c>
      <c r="AH16" s="62">
        <v>218</v>
      </c>
      <c r="AI16" s="62">
        <v>205</v>
      </c>
      <c r="AJ16" s="62">
        <v>185</v>
      </c>
      <c r="AK16" s="62">
        <v>200</v>
      </c>
      <c r="AL16" s="62">
        <v>191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155">
        <f>IFERROR(SUM(I16:AU16)/SUM(I17:AU17),0)</f>
        <v>1</v>
      </c>
    </row>
    <row r="17" spans="1:60" s="3" customFormat="1" ht="50.1" customHeight="1" thickTop="1" thickBot="1" x14ac:dyDescent="0.25">
      <c r="A17" s="158"/>
      <c r="B17" s="160"/>
      <c r="C17" s="159"/>
      <c r="D17" s="161"/>
      <c r="E17" s="159"/>
      <c r="F17" s="157"/>
      <c r="G17" s="156"/>
      <c r="H17" s="61" t="str">
        <f>'[11]PANEL DE CONTROL DISTRITAL'!H16</f>
        <v>Total de Archivos de Transacción procesados</v>
      </c>
      <c r="I17" s="64">
        <v>41</v>
      </c>
      <c r="J17" s="64">
        <v>222</v>
      </c>
      <c r="K17" s="64">
        <v>0</v>
      </c>
      <c r="L17" s="64">
        <v>0</v>
      </c>
      <c r="M17" s="64">
        <v>211</v>
      </c>
      <c r="N17" s="64">
        <v>285</v>
      </c>
      <c r="O17" s="64">
        <v>262</v>
      </c>
      <c r="P17" s="64">
        <v>269</v>
      </c>
      <c r="Q17" s="64">
        <v>256</v>
      </c>
      <c r="R17" s="64">
        <v>212</v>
      </c>
      <c r="S17" s="64">
        <v>256</v>
      </c>
      <c r="T17" s="64">
        <v>266</v>
      </c>
      <c r="U17" s="64">
        <v>263</v>
      </c>
      <c r="V17" s="64">
        <v>217</v>
      </c>
      <c r="W17" s="64">
        <v>266</v>
      </c>
      <c r="X17" s="64">
        <v>181</v>
      </c>
      <c r="Y17" s="64">
        <v>264</v>
      </c>
      <c r="Z17" s="64">
        <v>175</v>
      </c>
      <c r="AA17" s="64">
        <v>222</v>
      </c>
      <c r="AB17" s="64">
        <v>211</v>
      </c>
      <c r="AC17" s="64">
        <v>200</v>
      </c>
      <c r="AD17" s="64">
        <v>131</v>
      </c>
      <c r="AE17" s="64">
        <v>191</v>
      </c>
      <c r="AF17" s="64">
        <v>216</v>
      </c>
      <c r="AG17" s="64">
        <v>201</v>
      </c>
      <c r="AH17" s="64">
        <v>218</v>
      </c>
      <c r="AI17" s="64">
        <v>205</v>
      </c>
      <c r="AJ17" s="64">
        <v>185</v>
      </c>
      <c r="AK17" s="64">
        <v>200</v>
      </c>
      <c r="AL17" s="64">
        <v>191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155"/>
    </row>
    <row r="18" spans="1:60" s="47" customFormat="1" ht="8.1" customHeight="1" thickTop="1" thickBo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58">
        <f>'[11]PANEL DE CONTROL DISTRITAL'!A18</f>
        <v>4</v>
      </c>
      <c r="B19" s="160" t="str">
        <f>'[11]PANEL DE CONTROL DISTRITAL'!B18</f>
        <v>CONCILIACIÓN</v>
      </c>
      <c r="C19" s="159" t="str">
        <f>'[11]PANEL DE CONTROL DISTRITAL'!C18</f>
        <v>Responsable de Módulo</v>
      </c>
      <c r="D19" s="161" t="str">
        <f>'[11]PANEL DE CONTROL DISTRITAL'!D18</f>
        <v xml:space="preserve">Credenciales disponibles para entrega = </v>
      </c>
      <c r="E19" s="159" t="str">
        <f>'[11]PANEL DE CONTROL DISTRITAL'!E18</f>
        <v>((Credenciales recibidas - Credenciales inconsistentes) / Credenciales recibidas) x 100</v>
      </c>
      <c r="F19" s="157" t="str">
        <f>'[11]PANEL DE CONTROL DISTRITAL'!F18</f>
        <v>Semanal (remesa)</v>
      </c>
      <c r="G19" s="156">
        <f>'[11]PANEL DE CONTROL DISTRITAL'!G18</f>
        <v>0.9</v>
      </c>
      <c r="H19" s="61" t="str">
        <f>'[11]PANEL DE CONTROL DISTRITAL'!H18</f>
        <v xml:space="preserve">Credenciales Recibidas - Credenciales inconsistentes </v>
      </c>
      <c r="I19" s="62">
        <v>79</v>
      </c>
      <c r="J19" s="62">
        <v>159</v>
      </c>
      <c r="K19" s="62">
        <v>0</v>
      </c>
      <c r="L19" s="62">
        <v>0</v>
      </c>
      <c r="M19" s="62">
        <v>130</v>
      </c>
      <c r="N19" s="62">
        <v>302</v>
      </c>
      <c r="O19" s="62">
        <v>202</v>
      </c>
      <c r="P19" s="62">
        <v>421</v>
      </c>
      <c r="Q19" s="62">
        <v>190</v>
      </c>
      <c r="R19" s="62">
        <v>242</v>
      </c>
      <c r="S19" s="62">
        <v>270</v>
      </c>
      <c r="T19" s="62">
        <v>286</v>
      </c>
      <c r="U19" s="62">
        <v>275</v>
      </c>
      <c r="V19" s="62">
        <v>52</v>
      </c>
      <c r="W19" s="62">
        <v>58</v>
      </c>
      <c r="X19" s="62">
        <v>522</v>
      </c>
      <c r="Y19" s="62">
        <v>299</v>
      </c>
      <c r="Z19" s="62">
        <v>101</v>
      </c>
      <c r="AA19" s="62">
        <v>140</v>
      </c>
      <c r="AB19" s="62">
        <v>382</v>
      </c>
      <c r="AC19" s="62">
        <v>172</v>
      </c>
      <c r="AD19" s="62">
        <v>153</v>
      </c>
      <c r="AE19" s="62">
        <v>201</v>
      </c>
      <c r="AF19" s="62">
        <v>207</v>
      </c>
      <c r="AG19" s="62">
        <v>217</v>
      </c>
      <c r="AH19" s="62">
        <v>155</v>
      </c>
      <c r="AI19" s="62">
        <v>224</v>
      </c>
      <c r="AJ19" s="62">
        <v>179</v>
      </c>
      <c r="AK19" s="62">
        <v>261</v>
      </c>
      <c r="AL19" s="62">
        <v>32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155">
        <f>IFERROR(SUM(I19:AU19)/SUM(I20:AU20),0)</f>
        <v>1</v>
      </c>
    </row>
    <row r="20" spans="1:60" s="3" customFormat="1" ht="50.1" customHeight="1" thickTop="1" thickBot="1" x14ac:dyDescent="0.25">
      <c r="A20" s="158"/>
      <c r="B20" s="160"/>
      <c r="C20" s="159"/>
      <c r="D20" s="161"/>
      <c r="E20" s="159"/>
      <c r="F20" s="157"/>
      <c r="G20" s="156"/>
      <c r="H20" s="61" t="str">
        <f>'[11]PANEL DE CONTROL DISTRITAL'!H19</f>
        <v xml:space="preserve">Credenciales recibidas </v>
      </c>
      <c r="I20" s="64">
        <v>79</v>
      </c>
      <c r="J20" s="64">
        <v>159</v>
      </c>
      <c r="K20" s="64">
        <v>0</v>
      </c>
      <c r="L20" s="64">
        <v>0</v>
      </c>
      <c r="M20" s="64">
        <v>130</v>
      </c>
      <c r="N20" s="64">
        <v>302</v>
      </c>
      <c r="O20" s="64">
        <v>202</v>
      </c>
      <c r="P20" s="64">
        <v>421</v>
      </c>
      <c r="Q20" s="64">
        <v>190</v>
      </c>
      <c r="R20" s="64">
        <v>242</v>
      </c>
      <c r="S20" s="64">
        <v>270</v>
      </c>
      <c r="T20" s="64">
        <v>286</v>
      </c>
      <c r="U20" s="64">
        <v>275</v>
      </c>
      <c r="V20" s="64">
        <v>52</v>
      </c>
      <c r="W20" s="64">
        <v>58</v>
      </c>
      <c r="X20" s="64">
        <v>522</v>
      </c>
      <c r="Y20" s="64">
        <v>299</v>
      </c>
      <c r="Z20" s="64">
        <v>101</v>
      </c>
      <c r="AA20" s="64">
        <v>140</v>
      </c>
      <c r="AB20" s="64">
        <v>382</v>
      </c>
      <c r="AC20" s="64">
        <v>172</v>
      </c>
      <c r="AD20" s="64">
        <v>153</v>
      </c>
      <c r="AE20" s="64">
        <v>201</v>
      </c>
      <c r="AF20" s="64">
        <v>207</v>
      </c>
      <c r="AG20" s="64">
        <v>217</v>
      </c>
      <c r="AH20" s="64">
        <v>155</v>
      </c>
      <c r="AI20" s="64">
        <v>224</v>
      </c>
      <c r="AJ20" s="64">
        <v>179</v>
      </c>
      <c r="AK20" s="64">
        <v>261</v>
      </c>
      <c r="AL20" s="64">
        <v>32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155"/>
    </row>
    <row r="21" spans="1:60" s="47" customFormat="1" ht="8.1" customHeight="1" thickTop="1" thickBot="1" x14ac:dyDescent="0.25">
      <c r="A21" s="68"/>
      <c r="B21" s="69"/>
      <c r="C21" s="70"/>
      <c r="D21" s="71"/>
      <c r="E21" s="70"/>
      <c r="F21" s="60"/>
      <c r="G21" s="7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58">
        <f>'[11]PANEL DE CONTROL DISTRITAL'!A21</f>
        <v>5</v>
      </c>
      <c r="B22" s="160" t="str">
        <f>'[11]PANEL DE CONTROL DISTRITAL'!B21</f>
        <v>CONCILIACIÓN</v>
      </c>
      <c r="C22" s="159" t="str">
        <f>'[11]PANEL DE CONTROL DISTRITAL'!C21</f>
        <v>Responsable de Módulo</v>
      </c>
      <c r="D22" s="161" t="str">
        <f>'[11]PANEL DE CONTROL DISTRITAL'!D21</f>
        <v xml:space="preserve">Credenciales disponibles para entrega = </v>
      </c>
      <c r="E22" s="159" t="str">
        <f>'[11]PANEL DE CONTROL DISTRITAL'!E21</f>
        <v>(Credenciales en resguardo / Credenciales totales en SIIRFE disponibles para entrega) x 100</v>
      </c>
      <c r="F22" s="157" t="str">
        <f>'[11]PANEL DE CONTROL DISTRITAL'!F21</f>
        <v>Semanal (remesa)</v>
      </c>
      <c r="G22" s="156">
        <f>'[11]PANEL DE CONTROL DISTRITAL'!G21</f>
        <v>1</v>
      </c>
      <c r="H22" s="61" t="str">
        <f>'[11]PANEL DE CONTROL DISTRITAL'!H21</f>
        <v>Credenciales en resguardo</v>
      </c>
      <c r="I22" s="62">
        <v>366</v>
      </c>
      <c r="J22" s="62">
        <v>299</v>
      </c>
      <c r="K22" s="62">
        <v>0</v>
      </c>
      <c r="L22" s="62">
        <v>0</v>
      </c>
      <c r="M22" s="62">
        <v>294</v>
      </c>
      <c r="N22" s="62">
        <v>378</v>
      </c>
      <c r="O22" s="62">
        <v>308</v>
      </c>
      <c r="P22" s="62">
        <v>462</v>
      </c>
      <c r="Q22" s="62">
        <v>397</v>
      </c>
      <c r="R22" s="62">
        <v>388</v>
      </c>
      <c r="S22" s="62">
        <v>420</v>
      </c>
      <c r="T22" s="62">
        <v>448</v>
      </c>
      <c r="U22" s="62">
        <v>484</v>
      </c>
      <c r="V22" s="62">
        <v>275</v>
      </c>
      <c r="W22" s="62">
        <v>217</v>
      </c>
      <c r="X22" s="62">
        <v>457</v>
      </c>
      <c r="Y22" s="62">
        <v>485</v>
      </c>
      <c r="Z22" s="62">
        <v>379</v>
      </c>
      <c r="AA22" s="62">
        <v>264</v>
      </c>
      <c r="AB22" s="62">
        <v>531</v>
      </c>
      <c r="AC22" s="62">
        <v>497</v>
      </c>
      <c r="AD22" s="62">
        <v>485</v>
      </c>
      <c r="AE22" s="62">
        <v>405</v>
      </c>
      <c r="AF22" s="62">
        <v>409</v>
      </c>
      <c r="AG22" s="62">
        <v>424</v>
      </c>
      <c r="AH22" s="62">
        <v>364</v>
      </c>
      <c r="AI22" s="62">
        <v>378</v>
      </c>
      <c r="AJ22" s="62">
        <v>348</v>
      </c>
      <c r="AK22" s="62">
        <v>431</v>
      </c>
      <c r="AL22" s="62">
        <v>247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155">
        <f>IFERROR(SUM(I22:AU22)/SUM(I23:AU23),0)</f>
        <v>1</v>
      </c>
    </row>
    <row r="23" spans="1:60" s="3" customFormat="1" ht="50.1" customHeight="1" thickTop="1" thickBot="1" x14ac:dyDescent="0.25">
      <c r="A23" s="158"/>
      <c r="B23" s="160"/>
      <c r="C23" s="159"/>
      <c r="D23" s="161"/>
      <c r="E23" s="159"/>
      <c r="F23" s="157"/>
      <c r="G23" s="156"/>
      <c r="H23" s="61" t="str">
        <f>'[11]PANEL DE CONTROL DISTRITAL'!H22</f>
        <v>Credenciales totales en SIIRFE disponibles para entrega</v>
      </c>
      <c r="I23" s="64">
        <v>366</v>
      </c>
      <c r="J23" s="64">
        <v>299</v>
      </c>
      <c r="K23" s="64">
        <v>0</v>
      </c>
      <c r="L23" s="64">
        <v>0</v>
      </c>
      <c r="M23" s="64">
        <v>294</v>
      </c>
      <c r="N23" s="64">
        <v>378</v>
      </c>
      <c r="O23" s="64">
        <v>308</v>
      </c>
      <c r="P23" s="64">
        <v>462</v>
      </c>
      <c r="Q23" s="64">
        <v>397</v>
      </c>
      <c r="R23" s="64">
        <v>388</v>
      </c>
      <c r="S23" s="64">
        <v>420</v>
      </c>
      <c r="T23" s="64">
        <v>448</v>
      </c>
      <c r="U23" s="64">
        <v>484</v>
      </c>
      <c r="V23" s="64">
        <v>275</v>
      </c>
      <c r="W23" s="64">
        <v>217</v>
      </c>
      <c r="X23" s="64">
        <v>457</v>
      </c>
      <c r="Y23" s="64">
        <v>485</v>
      </c>
      <c r="Z23" s="64">
        <v>379</v>
      </c>
      <c r="AA23" s="64">
        <v>264</v>
      </c>
      <c r="AB23" s="64">
        <v>531</v>
      </c>
      <c r="AC23" s="64">
        <v>497</v>
      </c>
      <c r="AD23" s="64">
        <v>485</v>
      </c>
      <c r="AE23" s="64">
        <v>405</v>
      </c>
      <c r="AF23" s="64">
        <v>409</v>
      </c>
      <c r="AG23" s="64">
        <v>424</v>
      </c>
      <c r="AH23" s="64">
        <v>364</v>
      </c>
      <c r="AI23" s="64">
        <v>378</v>
      </c>
      <c r="AJ23" s="64">
        <v>348</v>
      </c>
      <c r="AK23" s="64">
        <v>431</v>
      </c>
      <c r="AL23" s="64">
        <v>247</v>
      </c>
      <c r="AM23" s="64">
        <v>0</v>
      </c>
      <c r="AN23" s="64">
        <v>0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64">
        <v>0</v>
      </c>
      <c r="AV23" s="155"/>
    </row>
    <row r="24" spans="1:60" s="4" customFormat="1" ht="9" customHeight="1" thickTop="1" thickBo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</row>
    <row r="25" spans="1:60" ht="50.1" customHeight="1" thickTop="1" thickBot="1" x14ac:dyDescent="0.25">
      <c r="A25" s="158">
        <f>'[11]PANEL DE CONTROL DISTRITAL'!A24</f>
        <v>6</v>
      </c>
      <c r="B25" s="160" t="str">
        <f>'[11]PANEL DE CONTROL DISTRITAL'!B24</f>
        <v>ENTREGA</v>
      </c>
      <c r="C25" s="159" t="str">
        <f>'[11]PANEL DE CONTROL DISTRITAL'!C24</f>
        <v>Operador de Equipo Tecnológico</v>
      </c>
      <c r="D25" s="161" t="str">
        <f>'[11]PANEL DE CONTROL DISTRITAL'!D24</f>
        <v xml:space="preserve">Efectividad de entrega de CPV en MAC = </v>
      </c>
      <c r="E25" s="159" t="str">
        <f>'[11]PANEL DE CONTROL DISTRITAL'!E24</f>
        <v>(Total de credenciales entregadas / Total de credenciales solicitadas) x 100</v>
      </c>
      <c r="F25" s="157" t="str">
        <f>'[11]PANEL DE CONTROL DISTRITAL'!F24</f>
        <v>Semanal (remesa)</v>
      </c>
      <c r="G25" s="156">
        <f>'[11]PANEL DE CONTROL DISTRITAL'!G24</f>
        <v>0.9</v>
      </c>
      <c r="H25" s="61" t="str">
        <f>'[11]PANEL DE CONTROL DISTRITAL'!H24</f>
        <v xml:space="preserve">Total de credenciales entregadas </v>
      </c>
      <c r="I25" s="62">
        <v>53</v>
      </c>
      <c r="J25" s="62">
        <v>226</v>
      </c>
      <c r="K25" s="62">
        <v>0</v>
      </c>
      <c r="L25" s="62">
        <v>0</v>
      </c>
      <c r="M25" s="62">
        <v>135</v>
      </c>
      <c r="N25" s="62">
        <v>218</v>
      </c>
      <c r="O25" s="62">
        <v>272</v>
      </c>
      <c r="P25" s="62">
        <v>267</v>
      </c>
      <c r="Q25" s="62">
        <v>255</v>
      </c>
      <c r="R25" s="62">
        <v>251</v>
      </c>
      <c r="S25" s="62">
        <v>237</v>
      </c>
      <c r="T25" s="62">
        <v>258</v>
      </c>
      <c r="U25" s="62">
        <v>232</v>
      </c>
      <c r="V25" s="62">
        <v>261</v>
      </c>
      <c r="W25" s="62">
        <v>116</v>
      </c>
      <c r="X25" s="62">
        <v>282</v>
      </c>
      <c r="Y25" s="62">
        <v>271</v>
      </c>
      <c r="Z25" s="62">
        <v>207</v>
      </c>
      <c r="AA25" s="62">
        <v>255</v>
      </c>
      <c r="AB25" s="62">
        <v>115</v>
      </c>
      <c r="AC25" s="62">
        <v>206</v>
      </c>
      <c r="AD25" s="62">
        <v>165</v>
      </c>
      <c r="AE25" s="62">
        <v>280</v>
      </c>
      <c r="AF25" s="62">
        <v>203</v>
      </c>
      <c r="AG25" s="62">
        <v>202</v>
      </c>
      <c r="AH25" s="62">
        <v>215</v>
      </c>
      <c r="AI25" s="62">
        <v>208</v>
      </c>
      <c r="AJ25" s="62">
        <v>209</v>
      </c>
      <c r="AK25" s="62">
        <v>178</v>
      </c>
      <c r="AL25" s="62">
        <v>216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155">
        <f>IFERROR(SUM(I25:AU25)/SUM(I26:AU26),0)</f>
        <v>1</v>
      </c>
    </row>
    <row r="26" spans="1:60" ht="50.1" customHeight="1" thickTop="1" thickBot="1" x14ac:dyDescent="0.25">
      <c r="A26" s="158"/>
      <c r="B26" s="160"/>
      <c r="C26" s="159"/>
      <c r="D26" s="161"/>
      <c r="E26" s="159"/>
      <c r="F26" s="157"/>
      <c r="G26" s="156"/>
      <c r="H26" s="61" t="str">
        <f>'[11]PANEL DE CONTROL DISTRITAL'!H25</f>
        <v xml:space="preserve"> Total de credenciales solicitadas</v>
      </c>
      <c r="I26" s="64">
        <v>53</v>
      </c>
      <c r="J26" s="64">
        <v>226</v>
      </c>
      <c r="K26" s="64">
        <v>0</v>
      </c>
      <c r="L26" s="64">
        <v>0</v>
      </c>
      <c r="M26" s="64">
        <v>135</v>
      </c>
      <c r="N26" s="64">
        <v>218</v>
      </c>
      <c r="O26" s="64">
        <v>272</v>
      </c>
      <c r="P26" s="64">
        <v>267</v>
      </c>
      <c r="Q26" s="64">
        <v>255</v>
      </c>
      <c r="R26" s="64">
        <v>251</v>
      </c>
      <c r="S26" s="64">
        <v>237</v>
      </c>
      <c r="T26" s="64">
        <v>258</v>
      </c>
      <c r="U26" s="64">
        <v>232</v>
      </c>
      <c r="V26" s="64">
        <v>261</v>
      </c>
      <c r="W26" s="64">
        <v>116</v>
      </c>
      <c r="X26" s="64">
        <v>282</v>
      </c>
      <c r="Y26" s="64">
        <v>271</v>
      </c>
      <c r="Z26" s="64">
        <v>207</v>
      </c>
      <c r="AA26" s="64">
        <v>255</v>
      </c>
      <c r="AB26" s="64">
        <v>115</v>
      </c>
      <c r="AC26" s="64">
        <v>206</v>
      </c>
      <c r="AD26" s="64">
        <v>165</v>
      </c>
      <c r="AE26" s="64">
        <v>280</v>
      </c>
      <c r="AF26" s="64">
        <v>203</v>
      </c>
      <c r="AG26" s="64">
        <v>202</v>
      </c>
      <c r="AH26" s="64">
        <v>215</v>
      </c>
      <c r="AI26" s="64">
        <v>208</v>
      </c>
      <c r="AJ26" s="64">
        <v>209</v>
      </c>
      <c r="AK26" s="64">
        <v>178</v>
      </c>
      <c r="AL26" s="64">
        <v>216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155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E22:E23"/>
    <mergeCell ref="B35:G35"/>
    <mergeCell ref="H35:M35"/>
    <mergeCell ref="B36:G37"/>
    <mergeCell ref="H36:M37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I29:L29"/>
    <mergeCell ref="B34:M34"/>
    <mergeCell ref="F22:F23"/>
    <mergeCell ref="G22:G23"/>
    <mergeCell ref="AV22:AV23"/>
    <mergeCell ref="A18:AV18"/>
    <mergeCell ref="A19:A20"/>
    <mergeCell ref="B19:B20"/>
    <mergeCell ref="C19:C20"/>
    <mergeCell ref="D19:D20"/>
    <mergeCell ref="E19:E20"/>
    <mergeCell ref="F19:F20"/>
    <mergeCell ref="G19:G20"/>
    <mergeCell ref="AV19:AV20"/>
    <mergeCell ref="A22:A23"/>
    <mergeCell ref="B22:B23"/>
    <mergeCell ref="C22:C23"/>
    <mergeCell ref="D22:D23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B10:B11"/>
    <mergeCell ref="C10:C11"/>
    <mergeCell ref="D10:D11"/>
    <mergeCell ref="E10:E11"/>
    <mergeCell ref="F10:F11"/>
    <mergeCell ref="A12:AV12"/>
    <mergeCell ref="A13:A14"/>
    <mergeCell ref="B13:B14"/>
    <mergeCell ref="C13:C14"/>
    <mergeCell ref="D13:D14"/>
    <mergeCell ref="E13:E14"/>
    <mergeCell ref="F13:F14"/>
    <mergeCell ref="G13:G14"/>
    <mergeCell ref="AV13:AV14"/>
    <mergeCell ref="G10:G11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0:AV11"/>
    <mergeCell ref="A10:A11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254" priority="15" operator="greaterThan">
      <formula>95%</formula>
    </cfRule>
    <cfRule type="cellIs" dxfId="253" priority="16" operator="greaterThanOrEqual">
      <formula>90%</formula>
    </cfRule>
    <cfRule type="cellIs" dxfId="252" priority="17" operator="lessThan">
      <formula>89.99%</formula>
    </cfRule>
  </conditionalFormatting>
  <conditionalFormatting sqref="AV13">
    <cfRule type="cellIs" dxfId="251" priority="12" operator="greaterThan">
      <formula>95%</formula>
    </cfRule>
    <cfRule type="cellIs" dxfId="250" priority="13" operator="greaterThanOrEqual">
      <formula>90%</formula>
    </cfRule>
    <cfRule type="cellIs" dxfId="249" priority="14" operator="lessThan">
      <formula>89.99%</formula>
    </cfRule>
  </conditionalFormatting>
  <conditionalFormatting sqref="AV16">
    <cfRule type="cellIs" dxfId="248" priority="9" operator="greaterThan">
      <formula>95%</formula>
    </cfRule>
    <cfRule type="cellIs" dxfId="247" priority="10" operator="greaterThanOrEqual">
      <formula>90%</formula>
    </cfRule>
    <cfRule type="cellIs" dxfId="246" priority="11" operator="lessThan">
      <formula>89.99%</formula>
    </cfRule>
  </conditionalFormatting>
  <conditionalFormatting sqref="AV19">
    <cfRule type="cellIs" dxfId="245" priority="6" operator="greaterThan">
      <formula>95%</formula>
    </cfRule>
    <cfRule type="cellIs" dxfId="244" priority="7" operator="greaterThanOrEqual">
      <formula>90%</formula>
    </cfRule>
    <cfRule type="cellIs" dxfId="243" priority="8" operator="lessThan">
      <formula>89.99%</formula>
    </cfRule>
  </conditionalFormatting>
  <conditionalFormatting sqref="AV22">
    <cfRule type="cellIs" dxfId="242" priority="1" operator="greaterThanOrEqual">
      <formula>100%</formula>
    </cfRule>
    <cfRule type="cellIs" dxfId="241" priority="2" operator="lessThan">
      <formula>99.99%</formula>
    </cfRule>
  </conditionalFormatting>
  <conditionalFormatting sqref="AV25">
    <cfRule type="cellIs" dxfId="240" priority="3" operator="greaterThan">
      <formula>95%</formula>
    </cfRule>
    <cfRule type="cellIs" dxfId="239" priority="4" operator="greaterThanOrEqual">
      <formula>90%</formula>
    </cfRule>
    <cfRule type="cellIs" dxfId="238" priority="5" operator="lessThan">
      <formula>89.99%</formula>
    </cfRule>
  </conditionalFormatting>
  <dataValidations count="1">
    <dataValidation showDropDown="1" showInputMessage="1" showErrorMessage="1" sqref="C21 G19:G23 G10:G11 G16:G17 G13:G14 G25:G26" xr:uid="{6DA35C9B-32F5-4CB8-A155-39A588C0BCC6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BH38"/>
  <sheetViews>
    <sheetView showGridLines="0" topLeftCell="A4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10</v>
      </c>
      <c r="F2" s="122" t="s">
        <v>25</v>
      </c>
      <c r="G2" s="122"/>
      <c r="H2" s="20">
        <v>111054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58">
        <f>'[11]PANEL DE CONTROL DISTRITAL'!A9</f>
        <v>1</v>
      </c>
      <c r="B10" s="160" t="str">
        <f>'[11]PANEL DE CONTROL DISTRITAL'!B9</f>
        <v>ENTREVISTA</v>
      </c>
      <c r="C10" s="159" t="str">
        <f>'[11]PANEL DE CONTROL DISTRITAL'!C9</f>
        <v xml:space="preserve"> Auxiliar de Atención Ciudadana</v>
      </c>
      <c r="D10" s="161" t="str">
        <f>'[11]PANEL DE CONTROL DISTRITAL'!D9</f>
        <v>Efectividad de la entrevista =</v>
      </c>
      <c r="E10" s="159" t="str">
        <f>'[11]PANEL DE CONTROL DISTRITAL'!E9</f>
        <v>(Número de trámites aplicados / (Número de fichas requisitadas - Notificaciones de improcedencia de trámite)) x 100</v>
      </c>
      <c r="F10" s="157" t="str">
        <f>'[11]PANEL DE CONTROL DISTRITAL'!F9</f>
        <v>Semanal (remesa)</v>
      </c>
      <c r="G10" s="156">
        <f>'[11]PANEL DE CONTROL DISTRITAL'!G9</f>
        <v>0.9</v>
      </c>
      <c r="H10" s="61" t="str">
        <f>'[11]PANEL DE CONTROL DISTRITAL'!H9</f>
        <v>Número de trámites aplicados</v>
      </c>
      <c r="I10" s="62">
        <v>40</v>
      </c>
      <c r="J10" s="62">
        <v>171</v>
      </c>
      <c r="K10" s="62">
        <v>0</v>
      </c>
      <c r="L10" s="62">
        <v>0</v>
      </c>
      <c r="M10" s="62">
        <v>130</v>
      </c>
      <c r="N10" s="62">
        <v>159</v>
      </c>
      <c r="O10" s="62">
        <v>188</v>
      </c>
      <c r="P10" s="62">
        <v>309</v>
      </c>
      <c r="Q10" s="62">
        <v>170</v>
      </c>
      <c r="R10" s="62">
        <v>185</v>
      </c>
      <c r="S10" s="62">
        <v>156</v>
      </c>
      <c r="T10" s="62">
        <v>159</v>
      </c>
      <c r="U10" s="62">
        <v>221</v>
      </c>
      <c r="V10" s="62">
        <v>146</v>
      </c>
      <c r="W10" s="62">
        <v>133</v>
      </c>
      <c r="X10" s="62">
        <v>72</v>
      </c>
      <c r="Y10" s="62">
        <v>114</v>
      </c>
      <c r="Z10" s="66">
        <v>65</v>
      </c>
      <c r="AA10" s="66">
        <v>141</v>
      </c>
      <c r="AB10" s="66">
        <v>85</v>
      </c>
      <c r="AC10" s="66">
        <v>56</v>
      </c>
      <c r="AD10" s="66">
        <v>101</v>
      </c>
      <c r="AE10" s="66">
        <v>130</v>
      </c>
      <c r="AF10" s="66">
        <v>168</v>
      </c>
      <c r="AG10" s="66">
        <v>104</v>
      </c>
      <c r="AH10" s="66">
        <v>121</v>
      </c>
      <c r="AI10" s="66">
        <v>145</v>
      </c>
      <c r="AJ10" s="66">
        <v>132</v>
      </c>
      <c r="AK10" s="66">
        <v>105</v>
      </c>
      <c r="AL10" s="66">
        <v>72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155">
        <f>IFERROR(SUM(I10:AU10)/SUM(I11:AU11),0)</f>
        <v>1</v>
      </c>
    </row>
    <row r="11" spans="1:60" s="2" customFormat="1" ht="50.1" customHeight="1" thickTop="1" thickBot="1" x14ac:dyDescent="0.25">
      <c r="A11" s="158"/>
      <c r="B11" s="160"/>
      <c r="C11" s="159"/>
      <c r="D11" s="161"/>
      <c r="E11" s="159"/>
      <c r="F11" s="157"/>
      <c r="G11" s="156"/>
      <c r="H11" s="61" t="str">
        <f>'[11]PANEL DE CONTROL DISTRITAL'!H10</f>
        <v>Número de fichas requisitadas - Notificaciones de improcedencia de trámite</v>
      </c>
      <c r="I11" s="64">
        <v>40</v>
      </c>
      <c r="J11" s="64">
        <v>171</v>
      </c>
      <c r="K11" s="64">
        <v>0</v>
      </c>
      <c r="L11" s="64">
        <v>0</v>
      </c>
      <c r="M11" s="64">
        <v>130</v>
      </c>
      <c r="N11" s="64">
        <v>159</v>
      </c>
      <c r="O11" s="64">
        <v>188</v>
      </c>
      <c r="P11" s="64">
        <v>309</v>
      </c>
      <c r="Q11" s="64">
        <v>170</v>
      </c>
      <c r="R11" s="64">
        <v>185</v>
      </c>
      <c r="S11" s="64">
        <v>156</v>
      </c>
      <c r="T11" s="64">
        <v>159</v>
      </c>
      <c r="U11" s="64">
        <v>221</v>
      </c>
      <c r="V11" s="64">
        <v>146</v>
      </c>
      <c r="W11" s="64">
        <v>133</v>
      </c>
      <c r="X11" s="64">
        <v>72</v>
      </c>
      <c r="Y11" s="64">
        <v>114</v>
      </c>
      <c r="Z11" s="67">
        <v>65</v>
      </c>
      <c r="AA11" s="67">
        <v>141</v>
      </c>
      <c r="AB11" s="67">
        <v>85</v>
      </c>
      <c r="AC11" s="67">
        <v>56</v>
      </c>
      <c r="AD11" s="67">
        <v>101</v>
      </c>
      <c r="AE11" s="67">
        <v>130</v>
      </c>
      <c r="AF11" s="67">
        <v>168</v>
      </c>
      <c r="AG11" s="67">
        <v>104</v>
      </c>
      <c r="AH11" s="67">
        <v>121</v>
      </c>
      <c r="AI11" s="67">
        <v>145</v>
      </c>
      <c r="AJ11" s="67">
        <v>132</v>
      </c>
      <c r="AK11" s="67">
        <v>105</v>
      </c>
      <c r="AL11" s="67">
        <v>72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155"/>
    </row>
    <row r="12" spans="1:60" s="47" customFormat="1" ht="8.1" customHeight="1" thickTop="1" thickBo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58">
        <f>'[11]PANEL DE CONTROL DISTRITAL'!A12</f>
        <v>2</v>
      </c>
      <c r="B13" s="160" t="str">
        <f>'[11]PANEL DE CONTROL DISTRITAL'!B12</f>
        <v>TRÁMITE</v>
      </c>
      <c r="C13" s="159" t="str">
        <f>'[11]PANEL DE CONTROL DISTRITAL'!C12</f>
        <v>Operador de Equipo Tecnológico</v>
      </c>
      <c r="D13" s="161" t="str">
        <f>'[11]PANEL DE CONTROL DISTRITAL'!D12</f>
        <v>Trámites exitosos efectivos=</v>
      </c>
      <c r="E13" s="159" t="str">
        <f>'[11]PANEL DE CONTROL DISTRITAL'!E12</f>
        <v>(Número de trámites exitosos / Número de trámites aplicados) x 100</v>
      </c>
      <c r="F13" s="157" t="str">
        <f>'[11]PANEL DE CONTROL DISTRITAL'!F12</f>
        <v>Semanal (remesa)</v>
      </c>
      <c r="G13" s="156">
        <f>'[11]PANEL DE CONTROL DISTRITAL'!G12</f>
        <v>0.9</v>
      </c>
      <c r="H13" s="61" t="str">
        <f>'[11]PANEL DE CONTROL DISTRITAL'!H12</f>
        <v>Número de trámites exitosos</v>
      </c>
      <c r="I13" s="62">
        <v>40</v>
      </c>
      <c r="J13" s="62">
        <v>171</v>
      </c>
      <c r="K13" s="62">
        <v>0</v>
      </c>
      <c r="L13" s="62">
        <v>0</v>
      </c>
      <c r="M13" s="62">
        <v>130</v>
      </c>
      <c r="N13" s="62">
        <v>159</v>
      </c>
      <c r="O13" s="62">
        <v>188</v>
      </c>
      <c r="P13" s="62">
        <v>308</v>
      </c>
      <c r="Q13" s="62">
        <v>170</v>
      </c>
      <c r="R13" s="62">
        <v>184</v>
      </c>
      <c r="S13" s="62">
        <v>156</v>
      </c>
      <c r="T13" s="62">
        <v>158</v>
      </c>
      <c r="U13" s="62">
        <v>221</v>
      </c>
      <c r="V13" s="62">
        <v>146</v>
      </c>
      <c r="W13" s="62">
        <v>133</v>
      </c>
      <c r="X13" s="62">
        <v>71</v>
      </c>
      <c r="Y13" s="62">
        <v>114</v>
      </c>
      <c r="Z13" s="66">
        <v>65</v>
      </c>
      <c r="AA13" s="66">
        <v>141</v>
      </c>
      <c r="AB13" s="66">
        <v>85</v>
      </c>
      <c r="AC13" s="66">
        <v>55</v>
      </c>
      <c r="AD13" s="66">
        <v>100</v>
      </c>
      <c r="AE13" s="66">
        <v>130</v>
      </c>
      <c r="AF13" s="66">
        <v>166</v>
      </c>
      <c r="AG13" s="66">
        <v>102</v>
      </c>
      <c r="AH13" s="66">
        <v>120</v>
      </c>
      <c r="AI13" s="66">
        <v>145</v>
      </c>
      <c r="AJ13" s="66">
        <v>132</v>
      </c>
      <c r="AK13" s="66">
        <v>104</v>
      </c>
      <c r="AL13" s="66">
        <v>72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155">
        <f>IFERROR(SUM(I13:AU13)/SUM(I14:AU14),0)</f>
        <v>1</v>
      </c>
    </row>
    <row r="14" spans="1:60" s="3" customFormat="1" ht="50.1" customHeight="1" thickTop="1" thickBot="1" x14ac:dyDescent="0.25">
      <c r="A14" s="158"/>
      <c r="B14" s="160"/>
      <c r="C14" s="159"/>
      <c r="D14" s="161"/>
      <c r="E14" s="159"/>
      <c r="F14" s="157"/>
      <c r="G14" s="156"/>
      <c r="H14" s="61" t="str">
        <f>'[11]PANEL DE CONTROL DISTRITAL'!H13</f>
        <v>Número de trámites aplicados</v>
      </c>
      <c r="I14" s="64">
        <v>40</v>
      </c>
      <c r="J14" s="64">
        <v>171</v>
      </c>
      <c r="K14" s="64">
        <v>0</v>
      </c>
      <c r="L14" s="64">
        <v>0</v>
      </c>
      <c r="M14" s="64">
        <v>130</v>
      </c>
      <c r="N14" s="64">
        <v>159</v>
      </c>
      <c r="O14" s="64">
        <v>188</v>
      </c>
      <c r="P14" s="64">
        <v>308</v>
      </c>
      <c r="Q14" s="64">
        <v>170</v>
      </c>
      <c r="R14" s="64">
        <v>184</v>
      </c>
      <c r="S14" s="64">
        <v>156</v>
      </c>
      <c r="T14" s="64">
        <v>158</v>
      </c>
      <c r="U14" s="64">
        <v>221</v>
      </c>
      <c r="V14" s="64">
        <v>146</v>
      </c>
      <c r="W14" s="64">
        <v>133</v>
      </c>
      <c r="X14" s="64">
        <v>71</v>
      </c>
      <c r="Y14" s="64">
        <v>114</v>
      </c>
      <c r="Z14" s="64">
        <v>65</v>
      </c>
      <c r="AA14" s="64">
        <v>141</v>
      </c>
      <c r="AB14" s="64">
        <v>85</v>
      </c>
      <c r="AC14" s="64">
        <v>55</v>
      </c>
      <c r="AD14" s="64">
        <v>100</v>
      </c>
      <c r="AE14" s="64">
        <v>130</v>
      </c>
      <c r="AF14" s="64">
        <v>166</v>
      </c>
      <c r="AG14" s="64">
        <v>102</v>
      </c>
      <c r="AH14" s="64">
        <v>120</v>
      </c>
      <c r="AI14" s="64">
        <v>145</v>
      </c>
      <c r="AJ14" s="64">
        <v>132</v>
      </c>
      <c r="AK14" s="64">
        <v>104</v>
      </c>
      <c r="AL14" s="64">
        <v>72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155"/>
    </row>
    <row r="15" spans="1:60" s="47" customFormat="1" ht="8.1" customHeight="1" thickTop="1" thickBo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58">
        <f>'[11]PANEL DE CONTROL DISTRITAL'!A15</f>
        <v>3</v>
      </c>
      <c r="B16" s="160" t="str">
        <f>'[11]PANEL DE CONTROL DISTRITAL'!B15</f>
        <v>TRANSFERENCIA</v>
      </c>
      <c r="C16" s="159" t="str">
        <f>'[11]PANEL DE CONTROL DISTRITAL'!C15</f>
        <v>Responsable de Módulo</v>
      </c>
      <c r="D16" s="161" t="str">
        <f>'[11]PANEL DE CONTROL DISTRITAL'!D15</f>
        <v xml:space="preserve">Transacciones exitosas = </v>
      </c>
      <c r="E16" s="159" t="str">
        <f>'[11]PANEL DE CONTROL DISTRITAL'!E15</f>
        <v>(Número de Archivos de Transacción aceptados /Total de Archivos de Transacción procesados) x100</v>
      </c>
      <c r="F16" s="157" t="str">
        <f>'[11]PANEL DE CONTROL DISTRITAL'!F15</f>
        <v>Semanal (remesa)</v>
      </c>
      <c r="G16" s="156">
        <f>'[11]PANEL DE CONTROL DISTRITAL'!G15</f>
        <v>0.9</v>
      </c>
      <c r="H16" s="61" t="str">
        <f>'[11]PANEL DE CONTROL DISTRITAL'!H15</f>
        <v>Número de Archivos de Transacción aceptados</v>
      </c>
      <c r="I16" s="62">
        <v>40</v>
      </c>
      <c r="J16" s="62">
        <v>171</v>
      </c>
      <c r="K16" s="62">
        <v>0</v>
      </c>
      <c r="L16" s="62">
        <v>0</v>
      </c>
      <c r="M16" s="62">
        <v>130</v>
      </c>
      <c r="N16" s="62">
        <v>159</v>
      </c>
      <c r="O16" s="62">
        <v>188</v>
      </c>
      <c r="P16" s="62">
        <v>309</v>
      </c>
      <c r="Q16" s="62">
        <v>170</v>
      </c>
      <c r="R16" s="62">
        <v>185</v>
      </c>
      <c r="S16" s="62">
        <v>156</v>
      </c>
      <c r="T16" s="62">
        <v>159</v>
      </c>
      <c r="U16" s="62">
        <v>221</v>
      </c>
      <c r="V16" s="62">
        <v>146</v>
      </c>
      <c r="W16" s="62">
        <v>133</v>
      </c>
      <c r="X16" s="62">
        <v>72</v>
      </c>
      <c r="Y16" s="62">
        <v>114</v>
      </c>
      <c r="Z16" s="66">
        <v>65</v>
      </c>
      <c r="AA16" s="66">
        <v>141</v>
      </c>
      <c r="AB16" s="66">
        <v>85</v>
      </c>
      <c r="AC16" s="66">
        <v>56</v>
      </c>
      <c r="AD16" s="66">
        <v>101</v>
      </c>
      <c r="AE16" s="66">
        <v>130</v>
      </c>
      <c r="AF16" s="66">
        <v>168</v>
      </c>
      <c r="AG16" s="66">
        <v>104</v>
      </c>
      <c r="AH16" s="66">
        <v>121</v>
      </c>
      <c r="AI16" s="66">
        <v>145</v>
      </c>
      <c r="AJ16" s="66">
        <v>132</v>
      </c>
      <c r="AK16" s="66">
        <v>105</v>
      </c>
      <c r="AL16" s="66">
        <v>72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155">
        <f>IFERROR(SUM(I16:AU16)/SUM(I17:AU17),0)</f>
        <v>1</v>
      </c>
    </row>
    <row r="17" spans="1:60" s="3" customFormat="1" ht="50.1" customHeight="1" thickTop="1" thickBot="1" x14ac:dyDescent="0.25">
      <c r="A17" s="158"/>
      <c r="B17" s="160"/>
      <c r="C17" s="159"/>
      <c r="D17" s="161"/>
      <c r="E17" s="159"/>
      <c r="F17" s="157"/>
      <c r="G17" s="156"/>
      <c r="H17" s="61" t="str">
        <f>'[11]PANEL DE CONTROL DISTRITAL'!H16</f>
        <v>Total de Archivos de Transacción procesados</v>
      </c>
      <c r="I17" s="64">
        <v>40</v>
      </c>
      <c r="J17" s="64">
        <v>171</v>
      </c>
      <c r="K17" s="64">
        <v>0</v>
      </c>
      <c r="L17" s="64">
        <v>0</v>
      </c>
      <c r="M17" s="64">
        <v>130</v>
      </c>
      <c r="N17" s="64">
        <v>159</v>
      </c>
      <c r="O17" s="64">
        <v>188</v>
      </c>
      <c r="P17" s="64">
        <v>309</v>
      </c>
      <c r="Q17" s="64">
        <v>170</v>
      </c>
      <c r="R17" s="64">
        <v>185</v>
      </c>
      <c r="S17" s="64">
        <v>156</v>
      </c>
      <c r="T17" s="64">
        <v>159</v>
      </c>
      <c r="U17" s="64">
        <v>221</v>
      </c>
      <c r="V17" s="64">
        <v>146</v>
      </c>
      <c r="W17" s="64">
        <v>133</v>
      </c>
      <c r="X17" s="64">
        <v>72</v>
      </c>
      <c r="Y17" s="64">
        <v>114</v>
      </c>
      <c r="Z17" s="67">
        <v>65</v>
      </c>
      <c r="AA17" s="67">
        <v>141</v>
      </c>
      <c r="AB17" s="67">
        <v>85</v>
      </c>
      <c r="AC17" s="67">
        <v>56</v>
      </c>
      <c r="AD17" s="67">
        <v>101</v>
      </c>
      <c r="AE17" s="67">
        <v>130</v>
      </c>
      <c r="AF17" s="67">
        <v>168</v>
      </c>
      <c r="AG17" s="67">
        <v>104</v>
      </c>
      <c r="AH17" s="67">
        <v>121</v>
      </c>
      <c r="AI17" s="67">
        <v>145</v>
      </c>
      <c r="AJ17" s="67">
        <v>132</v>
      </c>
      <c r="AK17" s="67">
        <v>105</v>
      </c>
      <c r="AL17" s="67">
        <v>72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155"/>
    </row>
    <row r="18" spans="1:60" s="47" customFormat="1" ht="8.1" customHeight="1" thickTop="1" thickBo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58">
        <f>'[11]PANEL DE CONTROL DISTRITAL'!A18</f>
        <v>4</v>
      </c>
      <c r="B19" s="160" t="str">
        <f>'[11]PANEL DE CONTROL DISTRITAL'!B18</f>
        <v>CONCILIACIÓN</v>
      </c>
      <c r="C19" s="159" t="str">
        <f>'[11]PANEL DE CONTROL DISTRITAL'!C18</f>
        <v>Responsable de Módulo</v>
      </c>
      <c r="D19" s="161" t="str">
        <f>'[11]PANEL DE CONTROL DISTRITAL'!D18</f>
        <v xml:space="preserve">Credenciales disponibles para entrega = </v>
      </c>
      <c r="E19" s="159" t="str">
        <f>'[11]PANEL DE CONTROL DISTRITAL'!E18</f>
        <v>((Credenciales recibidas - Credenciales inconsistentes) / Credenciales recibidas) x 100</v>
      </c>
      <c r="F19" s="157" t="str">
        <f>'[11]PANEL DE CONTROL DISTRITAL'!F18</f>
        <v>Semanal (remesa)</v>
      </c>
      <c r="G19" s="156">
        <f>'[11]PANEL DE CONTROL DISTRITAL'!G18</f>
        <v>0.9</v>
      </c>
      <c r="H19" s="61" t="str">
        <f>'[11]PANEL DE CONTROL DISTRITAL'!H18</f>
        <v xml:space="preserve">Credenciales Recibidas - Credenciales inconsistentes </v>
      </c>
      <c r="I19" s="62">
        <v>68</v>
      </c>
      <c r="J19" s="62">
        <v>146</v>
      </c>
      <c r="K19" s="62">
        <v>0</v>
      </c>
      <c r="L19" s="62">
        <v>0</v>
      </c>
      <c r="M19" s="62">
        <v>115</v>
      </c>
      <c r="N19" s="62">
        <v>100</v>
      </c>
      <c r="O19" s="62">
        <v>194</v>
      </c>
      <c r="P19" s="62">
        <v>220</v>
      </c>
      <c r="Q19" s="62">
        <v>325</v>
      </c>
      <c r="R19" s="62">
        <v>70</v>
      </c>
      <c r="S19" s="62">
        <v>281</v>
      </c>
      <c r="T19" s="62">
        <v>150</v>
      </c>
      <c r="U19" s="62">
        <v>182</v>
      </c>
      <c r="V19" s="62">
        <v>125</v>
      </c>
      <c r="W19" s="62">
        <v>39</v>
      </c>
      <c r="X19" s="62">
        <v>153</v>
      </c>
      <c r="Y19" s="62">
        <v>232</v>
      </c>
      <c r="Z19" s="66">
        <v>81</v>
      </c>
      <c r="AA19" s="66">
        <v>29</v>
      </c>
      <c r="AB19" s="66">
        <v>209</v>
      </c>
      <c r="AC19" s="66">
        <v>63</v>
      </c>
      <c r="AD19" s="66">
        <v>36</v>
      </c>
      <c r="AE19" s="66">
        <v>157</v>
      </c>
      <c r="AF19" s="66">
        <v>118</v>
      </c>
      <c r="AG19" s="66">
        <v>184</v>
      </c>
      <c r="AH19" s="66">
        <v>65</v>
      </c>
      <c r="AI19" s="66">
        <v>126</v>
      </c>
      <c r="AJ19" s="66">
        <v>135</v>
      </c>
      <c r="AK19" s="66">
        <v>156</v>
      </c>
      <c r="AL19" s="66">
        <v>50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155">
        <f>IFERROR(SUM(I19:AU19)/SUM(I20:AU20),0)</f>
        <v>1</v>
      </c>
    </row>
    <row r="20" spans="1:60" s="3" customFormat="1" ht="50.1" customHeight="1" thickTop="1" thickBot="1" x14ac:dyDescent="0.25">
      <c r="A20" s="158"/>
      <c r="B20" s="160"/>
      <c r="C20" s="159"/>
      <c r="D20" s="161"/>
      <c r="E20" s="159"/>
      <c r="F20" s="157"/>
      <c r="G20" s="156"/>
      <c r="H20" s="61" t="str">
        <f>'[11]PANEL DE CONTROL DISTRITAL'!H19</f>
        <v xml:space="preserve">Credenciales recibidas </v>
      </c>
      <c r="I20" s="64">
        <v>68</v>
      </c>
      <c r="J20" s="64">
        <v>146</v>
      </c>
      <c r="K20" s="64">
        <v>0</v>
      </c>
      <c r="L20" s="64">
        <v>0</v>
      </c>
      <c r="M20" s="64">
        <v>115</v>
      </c>
      <c r="N20" s="64">
        <v>100</v>
      </c>
      <c r="O20" s="64">
        <v>194</v>
      </c>
      <c r="P20" s="64">
        <v>220</v>
      </c>
      <c r="Q20" s="64">
        <v>325</v>
      </c>
      <c r="R20" s="64">
        <v>70</v>
      </c>
      <c r="S20" s="64">
        <v>281</v>
      </c>
      <c r="T20" s="64">
        <v>150</v>
      </c>
      <c r="U20" s="64">
        <v>182</v>
      </c>
      <c r="V20" s="64">
        <v>125</v>
      </c>
      <c r="W20" s="64">
        <v>39</v>
      </c>
      <c r="X20" s="64">
        <v>153</v>
      </c>
      <c r="Y20" s="64">
        <v>232</v>
      </c>
      <c r="Z20" s="67">
        <v>81</v>
      </c>
      <c r="AA20" s="67">
        <v>29</v>
      </c>
      <c r="AB20" s="67">
        <v>209</v>
      </c>
      <c r="AC20" s="67">
        <v>63</v>
      </c>
      <c r="AD20" s="67">
        <v>36</v>
      </c>
      <c r="AE20" s="67">
        <v>157</v>
      </c>
      <c r="AF20" s="67">
        <v>118</v>
      </c>
      <c r="AG20" s="67">
        <v>184</v>
      </c>
      <c r="AH20" s="67">
        <v>65</v>
      </c>
      <c r="AI20" s="67">
        <v>126</v>
      </c>
      <c r="AJ20" s="67">
        <v>135</v>
      </c>
      <c r="AK20" s="67">
        <v>156</v>
      </c>
      <c r="AL20" s="67">
        <v>50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155"/>
    </row>
    <row r="21" spans="1:60" s="47" customFormat="1" ht="8.1" customHeight="1" thickTop="1" thickBot="1" x14ac:dyDescent="0.25">
      <c r="A21" s="68"/>
      <c r="B21" s="69"/>
      <c r="C21" s="70"/>
      <c r="D21" s="71"/>
      <c r="E21" s="70"/>
      <c r="F21" s="60"/>
      <c r="G21" s="7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58">
        <f>'[11]PANEL DE CONTROL DISTRITAL'!A21</f>
        <v>5</v>
      </c>
      <c r="B22" s="160" t="str">
        <f>'[11]PANEL DE CONTROL DISTRITAL'!B21</f>
        <v>CONCILIACIÓN</v>
      </c>
      <c r="C22" s="159" t="str">
        <f>'[11]PANEL DE CONTROL DISTRITAL'!C21</f>
        <v>Responsable de Módulo</v>
      </c>
      <c r="D22" s="161" t="str">
        <f>'[11]PANEL DE CONTROL DISTRITAL'!D21</f>
        <v xml:space="preserve">Credenciales disponibles para entrega = </v>
      </c>
      <c r="E22" s="159" t="str">
        <f>'[11]PANEL DE CONTROL DISTRITAL'!E21</f>
        <v>(Credenciales en resguardo / Credenciales totales en SIIRFE disponibles para entrega) x 100</v>
      </c>
      <c r="F22" s="157" t="str">
        <f>'[11]PANEL DE CONTROL DISTRITAL'!F21</f>
        <v>Semanal (remesa)</v>
      </c>
      <c r="G22" s="156">
        <f>'[11]PANEL DE CONTROL DISTRITAL'!G21</f>
        <v>1</v>
      </c>
      <c r="H22" s="61" t="str">
        <f>'[11]PANEL DE CONTROL DISTRITAL'!H21</f>
        <v>Credenciales en resguardo</v>
      </c>
      <c r="I22" s="62">
        <v>348</v>
      </c>
      <c r="J22" s="62">
        <v>326</v>
      </c>
      <c r="K22" s="62">
        <v>0</v>
      </c>
      <c r="L22" s="62">
        <v>0</v>
      </c>
      <c r="M22" s="62">
        <v>277</v>
      </c>
      <c r="N22" s="62">
        <v>320</v>
      </c>
      <c r="O22" s="62">
        <v>430</v>
      </c>
      <c r="P22" s="62">
        <v>543</v>
      </c>
      <c r="Q22" s="62">
        <v>711</v>
      </c>
      <c r="R22" s="62">
        <v>517</v>
      </c>
      <c r="S22" s="62">
        <v>690</v>
      </c>
      <c r="T22" s="62">
        <v>588</v>
      </c>
      <c r="U22" s="62">
        <v>632</v>
      </c>
      <c r="V22" s="62">
        <v>567</v>
      </c>
      <c r="W22" s="62">
        <v>438</v>
      </c>
      <c r="X22" s="62">
        <v>530</v>
      </c>
      <c r="Y22" s="62">
        <v>555</v>
      </c>
      <c r="Z22" s="66">
        <v>562</v>
      </c>
      <c r="AA22" s="66">
        <v>408</v>
      </c>
      <c r="AB22" s="66">
        <v>561</v>
      </c>
      <c r="AC22" s="66">
        <v>523</v>
      </c>
      <c r="AD22" s="66">
        <v>470</v>
      </c>
      <c r="AE22" s="66">
        <v>544</v>
      </c>
      <c r="AF22" s="66">
        <v>439</v>
      </c>
      <c r="AG22" s="66">
        <v>521</v>
      </c>
      <c r="AH22" s="66">
        <v>462</v>
      </c>
      <c r="AI22" s="66">
        <v>493</v>
      </c>
      <c r="AJ22" s="66">
        <v>413</v>
      </c>
      <c r="AK22" s="66">
        <v>495</v>
      </c>
      <c r="AL22" s="66">
        <v>459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155">
        <f>IFERROR(SUM(I22:AU22)/SUM(I23:AU23),0)</f>
        <v>1</v>
      </c>
    </row>
    <row r="23" spans="1:60" s="3" customFormat="1" ht="50.1" customHeight="1" thickTop="1" thickBot="1" x14ac:dyDescent="0.25">
      <c r="A23" s="158"/>
      <c r="B23" s="160"/>
      <c r="C23" s="159"/>
      <c r="D23" s="161"/>
      <c r="E23" s="159"/>
      <c r="F23" s="157"/>
      <c r="G23" s="156"/>
      <c r="H23" s="61" t="str">
        <f>'[11]PANEL DE CONTROL DISTRITAL'!H22</f>
        <v>Credenciales totales en SIIRFE disponibles para entrega</v>
      </c>
      <c r="I23" s="64">
        <v>348</v>
      </c>
      <c r="J23" s="64">
        <v>326</v>
      </c>
      <c r="K23" s="64">
        <v>0</v>
      </c>
      <c r="L23" s="64">
        <v>0</v>
      </c>
      <c r="M23" s="64">
        <v>277</v>
      </c>
      <c r="N23" s="64">
        <v>320</v>
      </c>
      <c r="O23" s="64">
        <v>430</v>
      </c>
      <c r="P23" s="64">
        <v>543</v>
      </c>
      <c r="Q23" s="64">
        <v>711</v>
      </c>
      <c r="R23" s="64">
        <v>517</v>
      </c>
      <c r="S23" s="64">
        <v>690</v>
      </c>
      <c r="T23" s="64">
        <v>588</v>
      </c>
      <c r="U23" s="64">
        <v>632</v>
      </c>
      <c r="V23" s="64">
        <v>567</v>
      </c>
      <c r="W23" s="64">
        <v>438</v>
      </c>
      <c r="X23" s="64">
        <v>530</v>
      </c>
      <c r="Y23" s="64">
        <v>555</v>
      </c>
      <c r="Z23" s="67">
        <v>562</v>
      </c>
      <c r="AA23" s="67">
        <v>408</v>
      </c>
      <c r="AB23" s="67">
        <v>561</v>
      </c>
      <c r="AC23" s="67">
        <v>523</v>
      </c>
      <c r="AD23" s="67">
        <v>470</v>
      </c>
      <c r="AE23" s="67">
        <v>544</v>
      </c>
      <c r="AF23" s="67">
        <v>439</v>
      </c>
      <c r="AG23" s="67">
        <v>521</v>
      </c>
      <c r="AH23" s="67">
        <v>462</v>
      </c>
      <c r="AI23" s="67">
        <v>493</v>
      </c>
      <c r="AJ23" s="67">
        <v>413</v>
      </c>
      <c r="AK23" s="67">
        <v>495</v>
      </c>
      <c r="AL23" s="67">
        <v>459</v>
      </c>
      <c r="AM23" s="64">
        <v>0</v>
      </c>
      <c r="AN23" s="64">
        <v>0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64">
        <v>0</v>
      </c>
      <c r="AV23" s="155"/>
    </row>
    <row r="24" spans="1:60" s="4" customFormat="1" ht="9" customHeight="1" thickTop="1" thickBo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</row>
    <row r="25" spans="1:60" ht="50.1" customHeight="1" thickTop="1" thickBot="1" x14ac:dyDescent="0.25">
      <c r="A25" s="158">
        <f>'[11]PANEL DE CONTROL DISTRITAL'!A24</f>
        <v>6</v>
      </c>
      <c r="B25" s="160" t="str">
        <f>'[11]PANEL DE CONTROL DISTRITAL'!B24</f>
        <v>ENTREGA</v>
      </c>
      <c r="C25" s="159" t="str">
        <f>'[11]PANEL DE CONTROL DISTRITAL'!C24</f>
        <v>Operador de Equipo Tecnológico</v>
      </c>
      <c r="D25" s="161" t="str">
        <f>'[11]PANEL DE CONTROL DISTRITAL'!D24</f>
        <v xml:space="preserve">Efectividad de entrega de CPV en MAC = </v>
      </c>
      <c r="E25" s="159" t="str">
        <f>'[11]PANEL DE CONTROL DISTRITAL'!E24</f>
        <v>(Total de credenciales entregadas / Total de credenciales solicitadas) x 100</v>
      </c>
      <c r="F25" s="157" t="str">
        <f>'[11]PANEL DE CONTROL DISTRITAL'!F24</f>
        <v>Semanal (remesa)</v>
      </c>
      <c r="G25" s="156">
        <f>'[11]PANEL DE CONTROL DISTRITAL'!G24</f>
        <v>0.9</v>
      </c>
      <c r="H25" s="61" t="str">
        <f>'[11]PANEL DE CONTROL DISTRITAL'!H24</f>
        <v xml:space="preserve">Total de credenciales entregadas </v>
      </c>
      <c r="I25" s="62">
        <v>83</v>
      </c>
      <c r="J25" s="62">
        <v>168</v>
      </c>
      <c r="K25" s="62">
        <v>0</v>
      </c>
      <c r="L25" s="62">
        <v>0</v>
      </c>
      <c r="M25" s="62">
        <v>164</v>
      </c>
      <c r="N25" s="62">
        <v>57</v>
      </c>
      <c r="O25" s="62">
        <v>84</v>
      </c>
      <c r="P25" s="62">
        <v>107</v>
      </c>
      <c r="Q25" s="62">
        <v>157</v>
      </c>
      <c r="R25" s="62">
        <v>264</v>
      </c>
      <c r="S25" s="62">
        <v>105</v>
      </c>
      <c r="T25" s="62">
        <v>252</v>
      </c>
      <c r="U25" s="62">
        <v>115</v>
      </c>
      <c r="V25" s="62">
        <v>190</v>
      </c>
      <c r="W25" s="62">
        <v>166</v>
      </c>
      <c r="X25" s="62">
        <v>61</v>
      </c>
      <c r="Y25" s="62">
        <v>207</v>
      </c>
      <c r="Z25" s="66">
        <v>73</v>
      </c>
      <c r="AA25" s="66">
        <v>183</v>
      </c>
      <c r="AB25" s="66">
        <v>56</v>
      </c>
      <c r="AC25" s="66">
        <v>101</v>
      </c>
      <c r="AD25" s="66">
        <v>89</v>
      </c>
      <c r="AE25" s="66">
        <v>81</v>
      </c>
      <c r="AF25" s="66">
        <v>223</v>
      </c>
      <c r="AG25" s="66">
        <v>102</v>
      </c>
      <c r="AH25" s="66">
        <v>124</v>
      </c>
      <c r="AI25" s="66">
        <v>94</v>
      </c>
      <c r="AJ25" s="66">
        <v>215</v>
      </c>
      <c r="AK25" s="66">
        <v>74</v>
      </c>
      <c r="AL25" s="66">
        <v>86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155">
        <f>IFERROR(SUM(I25:AU25)/SUM(I26:AU26),0)</f>
        <v>1</v>
      </c>
    </row>
    <row r="26" spans="1:60" ht="50.1" customHeight="1" thickTop="1" thickBot="1" x14ac:dyDescent="0.25">
      <c r="A26" s="158"/>
      <c r="B26" s="160"/>
      <c r="C26" s="159"/>
      <c r="D26" s="161"/>
      <c r="E26" s="159"/>
      <c r="F26" s="157"/>
      <c r="G26" s="156"/>
      <c r="H26" s="61" t="str">
        <f>'[11]PANEL DE CONTROL DISTRITAL'!H25</f>
        <v xml:space="preserve"> Total de credenciales solicitadas</v>
      </c>
      <c r="I26" s="64">
        <v>83</v>
      </c>
      <c r="J26" s="64">
        <v>168</v>
      </c>
      <c r="K26" s="64">
        <v>0</v>
      </c>
      <c r="L26" s="64">
        <v>0</v>
      </c>
      <c r="M26" s="64">
        <v>164</v>
      </c>
      <c r="N26" s="64">
        <v>57</v>
      </c>
      <c r="O26" s="64">
        <v>84</v>
      </c>
      <c r="P26" s="64">
        <v>107</v>
      </c>
      <c r="Q26" s="64">
        <v>157</v>
      </c>
      <c r="R26" s="64">
        <v>264</v>
      </c>
      <c r="S26" s="64">
        <v>105</v>
      </c>
      <c r="T26" s="64">
        <v>252</v>
      </c>
      <c r="U26" s="64">
        <v>115</v>
      </c>
      <c r="V26" s="64">
        <v>190</v>
      </c>
      <c r="W26" s="64">
        <v>166</v>
      </c>
      <c r="X26" s="64">
        <v>61</v>
      </c>
      <c r="Y26" s="64">
        <v>207</v>
      </c>
      <c r="Z26" s="67">
        <v>73</v>
      </c>
      <c r="AA26" s="67">
        <v>183</v>
      </c>
      <c r="AB26" s="67">
        <v>56</v>
      </c>
      <c r="AC26" s="67">
        <v>101</v>
      </c>
      <c r="AD26" s="67">
        <v>89</v>
      </c>
      <c r="AE26" s="67">
        <v>81</v>
      </c>
      <c r="AF26" s="67">
        <v>223</v>
      </c>
      <c r="AG26" s="67">
        <v>102</v>
      </c>
      <c r="AH26" s="67">
        <v>124</v>
      </c>
      <c r="AI26" s="67">
        <v>94</v>
      </c>
      <c r="AJ26" s="67">
        <v>215</v>
      </c>
      <c r="AK26" s="67">
        <v>74</v>
      </c>
      <c r="AL26" s="67">
        <v>86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155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237" priority="15" operator="greaterThan">
      <formula>95%</formula>
    </cfRule>
    <cfRule type="cellIs" dxfId="236" priority="16" operator="greaterThanOrEqual">
      <formula>90%</formula>
    </cfRule>
    <cfRule type="cellIs" dxfId="235" priority="17" operator="lessThan">
      <formula>89.99%</formula>
    </cfRule>
  </conditionalFormatting>
  <conditionalFormatting sqref="AV13">
    <cfRule type="cellIs" dxfId="234" priority="12" operator="greaterThan">
      <formula>95%</formula>
    </cfRule>
    <cfRule type="cellIs" dxfId="233" priority="13" operator="greaterThanOrEqual">
      <formula>90%</formula>
    </cfRule>
    <cfRule type="cellIs" dxfId="232" priority="14" operator="lessThan">
      <formula>89.99%</formula>
    </cfRule>
  </conditionalFormatting>
  <conditionalFormatting sqref="AV16">
    <cfRule type="cellIs" dxfId="231" priority="9" operator="greaterThan">
      <formula>95%</formula>
    </cfRule>
    <cfRule type="cellIs" dxfId="230" priority="10" operator="greaterThanOrEqual">
      <formula>90%</formula>
    </cfRule>
    <cfRule type="cellIs" dxfId="229" priority="11" operator="lessThan">
      <formula>89.99%</formula>
    </cfRule>
  </conditionalFormatting>
  <conditionalFormatting sqref="AV19">
    <cfRule type="cellIs" dxfId="228" priority="6" operator="greaterThan">
      <formula>95%</formula>
    </cfRule>
    <cfRule type="cellIs" dxfId="227" priority="7" operator="greaterThanOrEqual">
      <formula>90%</formula>
    </cfRule>
    <cfRule type="cellIs" dxfId="226" priority="8" operator="lessThan">
      <formula>89.99%</formula>
    </cfRule>
  </conditionalFormatting>
  <conditionalFormatting sqref="AV22">
    <cfRule type="cellIs" dxfId="225" priority="1" operator="greaterThanOrEqual">
      <formula>100%</formula>
    </cfRule>
    <cfRule type="cellIs" dxfId="224" priority="2" operator="lessThan">
      <formula>99.99%</formula>
    </cfRule>
  </conditionalFormatting>
  <conditionalFormatting sqref="AV25">
    <cfRule type="cellIs" dxfId="223" priority="3" operator="greaterThan">
      <formula>95%</formula>
    </cfRule>
    <cfRule type="cellIs" dxfId="222" priority="4" operator="greaterThanOrEqual">
      <formula>90%</formula>
    </cfRule>
    <cfRule type="cellIs" dxfId="221" priority="5" operator="lessThan">
      <formula>89.99%</formula>
    </cfRule>
  </conditionalFormatting>
  <dataValidations count="1">
    <dataValidation showDropDown="1" showInputMessage="1" showErrorMessage="1" sqref="C21 G19:G23 G10:G11 G16:G17 G13:G14 G25:G26" xr:uid="{E06F0793-E05B-4C22-8007-F17F0B145F89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H38"/>
  <sheetViews>
    <sheetView showGridLines="0" topLeftCell="A7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</v>
      </c>
      <c r="F2" s="122" t="s">
        <v>25</v>
      </c>
      <c r="G2" s="122"/>
      <c r="H2" s="20">
        <v>110152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'[1]PANEL DE CONTROL DISTRITAL'!A9</f>
        <v>1</v>
      </c>
      <c r="B10" s="116" t="str">
        <f>'[1]PANEL DE CONTROL DISTRITAL'!B9</f>
        <v>ENTREVISTA</v>
      </c>
      <c r="C10" s="118" t="str">
        <f>'[1]PANEL DE CONTROL DISTRITAL'!C9</f>
        <v xml:space="preserve"> Auxiliar de Atención Ciudadana</v>
      </c>
      <c r="D10" s="117" t="str">
        <f>'[1]PANEL DE CONTROL DISTRITAL'!D9</f>
        <v>Efectividad de la entrevista =</v>
      </c>
      <c r="E10" s="118" t="str">
        <f>'[1]PANEL DE CONTROL DISTRITAL'!E9</f>
        <v>(Número de trámites aplicados / (Número de fichas requisitadas - Notificaciones de improcedencia de trámite)) x 100</v>
      </c>
      <c r="F10" s="119" t="str">
        <f>'[1]PANEL DE CONTROL DISTRITAL'!F9</f>
        <v>Semanal (remesa)</v>
      </c>
      <c r="G10" s="120">
        <f>'[1]PANEL DE CONTROL DISTRITAL'!G9</f>
        <v>0.9</v>
      </c>
      <c r="H10" s="25" t="str">
        <f>'[1]PANEL DE CONTROL DISTRITAL'!H9</f>
        <v>Número de trámites aplicados</v>
      </c>
      <c r="I10" s="23">
        <v>71</v>
      </c>
      <c r="J10" s="23">
        <v>353</v>
      </c>
      <c r="K10" s="23">
        <v>0</v>
      </c>
      <c r="L10" s="23">
        <v>0</v>
      </c>
      <c r="M10" s="23">
        <v>330</v>
      </c>
      <c r="N10" s="23">
        <v>445</v>
      </c>
      <c r="O10" s="23">
        <v>455</v>
      </c>
      <c r="P10" s="23">
        <v>421</v>
      </c>
      <c r="Q10" s="23">
        <v>377</v>
      </c>
      <c r="R10" s="23">
        <v>347</v>
      </c>
      <c r="S10" s="23">
        <v>413</v>
      </c>
      <c r="T10" s="23">
        <v>396</v>
      </c>
      <c r="U10" s="23">
        <v>385</v>
      </c>
      <c r="V10" s="23">
        <v>360</v>
      </c>
      <c r="W10" s="23">
        <v>397</v>
      </c>
      <c r="X10" s="23">
        <v>327</v>
      </c>
      <c r="Y10" s="23">
        <v>373</v>
      </c>
      <c r="Z10" s="23">
        <v>239</v>
      </c>
      <c r="AA10" s="23">
        <v>389</v>
      </c>
      <c r="AB10" s="23">
        <v>373</v>
      </c>
      <c r="AC10" s="23">
        <v>372</v>
      </c>
      <c r="AD10" s="23">
        <v>204</v>
      </c>
      <c r="AE10" s="23">
        <v>352</v>
      </c>
      <c r="AF10" s="23">
        <v>373</v>
      </c>
      <c r="AG10" s="23">
        <v>373</v>
      </c>
      <c r="AH10" s="23">
        <v>367</v>
      </c>
      <c r="AI10" s="23">
        <v>370</v>
      </c>
      <c r="AJ10" s="23">
        <v>405</v>
      </c>
      <c r="AK10" s="23">
        <v>411</v>
      </c>
      <c r="AL10" s="23">
        <v>337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0.99178055060407999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'[1]PANEL DE CONTROL DISTRITAL'!H10</f>
        <v>Número de fichas requisitadas - Notificaciones de improcedencia de trámite</v>
      </c>
      <c r="I11" s="45">
        <v>71</v>
      </c>
      <c r="J11" s="45">
        <v>356</v>
      </c>
      <c r="K11" s="45">
        <v>0</v>
      </c>
      <c r="L11" s="45">
        <v>0</v>
      </c>
      <c r="M11" s="45">
        <v>332</v>
      </c>
      <c r="N11" s="45">
        <v>449</v>
      </c>
      <c r="O11" s="45">
        <v>458</v>
      </c>
      <c r="P11" s="45">
        <v>428</v>
      </c>
      <c r="Q11" s="45">
        <v>383</v>
      </c>
      <c r="R11" s="45">
        <v>350</v>
      </c>
      <c r="S11" s="45">
        <v>424</v>
      </c>
      <c r="T11" s="45">
        <v>401</v>
      </c>
      <c r="U11" s="45">
        <v>392</v>
      </c>
      <c r="V11" s="45">
        <v>362</v>
      </c>
      <c r="W11" s="45">
        <v>401</v>
      </c>
      <c r="X11" s="45">
        <v>330</v>
      </c>
      <c r="Y11" s="45">
        <v>375</v>
      </c>
      <c r="Z11" s="45">
        <v>239</v>
      </c>
      <c r="AA11" s="45">
        <v>393</v>
      </c>
      <c r="AB11" s="45">
        <v>374</v>
      </c>
      <c r="AC11" s="45">
        <v>372</v>
      </c>
      <c r="AD11" s="45">
        <v>204</v>
      </c>
      <c r="AE11" s="45">
        <v>353</v>
      </c>
      <c r="AF11" s="45">
        <v>373</v>
      </c>
      <c r="AG11" s="45">
        <v>375</v>
      </c>
      <c r="AH11" s="45">
        <v>372</v>
      </c>
      <c r="AI11" s="45">
        <v>373</v>
      </c>
      <c r="AJ11" s="45">
        <v>408</v>
      </c>
      <c r="AK11" s="45">
        <v>411</v>
      </c>
      <c r="AL11" s="45">
        <v>339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'[1]PANEL DE CONTROL DISTRITAL'!A12</f>
        <v>2</v>
      </c>
      <c r="B13" s="116" t="str">
        <f>'[1]PANEL DE CONTROL DISTRITAL'!B12</f>
        <v>TRÁMITE</v>
      </c>
      <c r="C13" s="118" t="str">
        <f>'[1]PANEL DE CONTROL DISTRITAL'!C12</f>
        <v>Operador de Equipo Tecnológico</v>
      </c>
      <c r="D13" s="117" t="str">
        <f>'[1]PANEL DE CONTROL DISTRITAL'!D12</f>
        <v>Trámites exitosos efectivos=</v>
      </c>
      <c r="E13" s="118" t="str">
        <f>'[1]PANEL DE CONTROL DISTRITAL'!E12</f>
        <v>(Número de trámites exitosos / Número de trámites aplicados) x 100</v>
      </c>
      <c r="F13" s="119" t="str">
        <f>'[1]PANEL DE CONTROL DISTRITAL'!F12</f>
        <v>Semanal (remesa)</v>
      </c>
      <c r="G13" s="120">
        <f>'[1]PANEL DE CONTROL DISTRITAL'!G12</f>
        <v>0.9</v>
      </c>
      <c r="H13" s="25" t="str">
        <f>'[1]PANEL DE CONTROL DISTRITAL'!H12</f>
        <v>Número de trámites exitosos</v>
      </c>
      <c r="I13" s="23">
        <v>71</v>
      </c>
      <c r="J13" s="23">
        <v>353</v>
      </c>
      <c r="K13" s="23">
        <v>0</v>
      </c>
      <c r="L13" s="23">
        <v>0</v>
      </c>
      <c r="M13" s="23">
        <v>329</v>
      </c>
      <c r="N13" s="23">
        <v>442</v>
      </c>
      <c r="O13" s="23">
        <v>454</v>
      </c>
      <c r="P13" s="23">
        <v>418</v>
      </c>
      <c r="Q13" s="23">
        <v>375</v>
      </c>
      <c r="R13" s="23">
        <v>347</v>
      </c>
      <c r="S13" s="23">
        <v>413</v>
      </c>
      <c r="T13" s="23">
        <v>395</v>
      </c>
      <c r="U13" s="23">
        <v>384</v>
      </c>
      <c r="V13" s="23">
        <v>359</v>
      </c>
      <c r="W13" s="23">
        <v>396</v>
      </c>
      <c r="X13" s="23">
        <v>327</v>
      </c>
      <c r="Y13" s="23">
        <v>372</v>
      </c>
      <c r="Z13" s="23">
        <v>239</v>
      </c>
      <c r="AA13" s="23">
        <v>388</v>
      </c>
      <c r="AB13" s="23">
        <v>372</v>
      </c>
      <c r="AC13" s="23">
        <v>371</v>
      </c>
      <c r="AD13" s="23">
        <v>204</v>
      </c>
      <c r="AE13" s="23">
        <v>351</v>
      </c>
      <c r="AF13" s="23">
        <v>373</v>
      </c>
      <c r="AG13" s="23">
        <v>370</v>
      </c>
      <c r="AH13" s="23">
        <v>366</v>
      </c>
      <c r="AI13" s="23">
        <v>370</v>
      </c>
      <c r="AJ13" s="23">
        <v>402</v>
      </c>
      <c r="AK13" s="23">
        <v>329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0.95556665002496255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'[1]PANEL DE CONTROL DISTRITAL'!H13</f>
        <v>Número de trámites aplicados</v>
      </c>
      <c r="I14" s="45">
        <v>71</v>
      </c>
      <c r="J14" s="45">
        <v>353</v>
      </c>
      <c r="K14" s="45">
        <v>0</v>
      </c>
      <c r="L14" s="45">
        <v>0</v>
      </c>
      <c r="M14" s="45">
        <v>330</v>
      </c>
      <c r="N14" s="45">
        <v>445</v>
      </c>
      <c r="O14" s="45">
        <v>455</v>
      </c>
      <c r="P14" s="45">
        <v>421</v>
      </c>
      <c r="Q14" s="45">
        <v>377</v>
      </c>
      <c r="R14" s="45">
        <v>347</v>
      </c>
      <c r="S14" s="45">
        <v>413</v>
      </c>
      <c r="T14" s="45">
        <v>396</v>
      </c>
      <c r="U14" s="45">
        <v>385</v>
      </c>
      <c r="V14" s="45">
        <v>360</v>
      </c>
      <c r="W14" s="45">
        <v>397</v>
      </c>
      <c r="X14" s="45">
        <v>327</v>
      </c>
      <c r="Y14" s="45">
        <v>373</v>
      </c>
      <c r="Z14" s="45">
        <v>239</v>
      </c>
      <c r="AA14" s="45">
        <v>389</v>
      </c>
      <c r="AB14" s="45">
        <v>373</v>
      </c>
      <c r="AC14" s="45">
        <v>372</v>
      </c>
      <c r="AD14" s="45">
        <v>204</v>
      </c>
      <c r="AE14" s="45">
        <v>352</v>
      </c>
      <c r="AF14" s="45">
        <v>373</v>
      </c>
      <c r="AG14" s="45">
        <v>373</v>
      </c>
      <c r="AH14" s="45">
        <v>367</v>
      </c>
      <c r="AI14" s="45">
        <v>370</v>
      </c>
      <c r="AJ14" s="45">
        <v>405</v>
      </c>
      <c r="AK14" s="45">
        <v>411</v>
      </c>
      <c r="AL14" s="45">
        <v>337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'[1]PANEL DE CONTROL DISTRITAL'!A15</f>
        <v>3</v>
      </c>
      <c r="B16" s="116" t="str">
        <f>'[1]PANEL DE CONTROL DISTRITAL'!B15</f>
        <v>TRANSFERENCIA</v>
      </c>
      <c r="C16" s="118" t="str">
        <f>'[1]PANEL DE CONTROL DISTRITAL'!C15</f>
        <v>Responsable de Módulo</v>
      </c>
      <c r="D16" s="117" t="str">
        <f>'[1]PANEL DE CONTROL DISTRITAL'!D15</f>
        <v xml:space="preserve">Transacciones exitosas = </v>
      </c>
      <c r="E16" s="118" t="str">
        <f>'[1]PANEL DE CONTROL DISTRITAL'!E15</f>
        <v>(Número de Archivos de Transacción aceptados /Total de Archivos de Transacción procesados) x100</v>
      </c>
      <c r="F16" s="119" t="str">
        <f>'[1]PANEL DE CONTROL DISTRITAL'!F15</f>
        <v>Semanal (remesa)</v>
      </c>
      <c r="G16" s="120">
        <f>'[1]PANEL DE CONTROL DISTRITAL'!G15</f>
        <v>0.9</v>
      </c>
      <c r="H16" s="25" t="str">
        <f>'[1]PANEL DE CONTROL DISTRITAL'!H15</f>
        <v>Número de Archivos de Transacción aceptados</v>
      </c>
      <c r="I16" s="23">
        <v>71</v>
      </c>
      <c r="J16" s="23">
        <v>353</v>
      </c>
      <c r="K16" s="23">
        <v>0</v>
      </c>
      <c r="L16" s="23">
        <v>0</v>
      </c>
      <c r="M16" s="23">
        <v>330</v>
      </c>
      <c r="N16" s="23">
        <v>445</v>
      </c>
      <c r="O16" s="23">
        <v>455</v>
      </c>
      <c r="P16" s="23">
        <v>421</v>
      </c>
      <c r="Q16" s="23">
        <v>377</v>
      </c>
      <c r="R16" s="23">
        <v>347</v>
      </c>
      <c r="S16" s="23">
        <v>413</v>
      </c>
      <c r="T16" s="23">
        <v>396</v>
      </c>
      <c r="U16" s="23">
        <v>385</v>
      </c>
      <c r="V16" s="23">
        <v>360</v>
      </c>
      <c r="W16" s="23">
        <v>397</v>
      </c>
      <c r="X16" s="23">
        <v>327</v>
      </c>
      <c r="Y16" s="23">
        <v>373</v>
      </c>
      <c r="Z16" s="23">
        <v>239</v>
      </c>
      <c r="AA16" s="23">
        <v>389</v>
      </c>
      <c r="AB16" s="23">
        <v>373</v>
      </c>
      <c r="AC16" s="23">
        <v>372</v>
      </c>
      <c r="AD16" s="23">
        <v>204</v>
      </c>
      <c r="AE16" s="23">
        <v>352</v>
      </c>
      <c r="AF16" s="23">
        <v>373</v>
      </c>
      <c r="AG16" s="23">
        <v>373</v>
      </c>
      <c r="AH16" s="23">
        <v>367</v>
      </c>
      <c r="AI16" s="23">
        <v>370</v>
      </c>
      <c r="AJ16" s="23">
        <v>405</v>
      </c>
      <c r="AK16" s="23">
        <v>411</v>
      </c>
      <c r="AL16" s="23">
        <v>337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'[1]PANEL DE CONTROL DISTRITAL'!H16</f>
        <v>Total de Archivos de Transacción procesados</v>
      </c>
      <c r="I17" s="45">
        <v>71</v>
      </c>
      <c r="J17" s="45">
        <v>353</v>
      </c>
      <c r="K17" s="45">
        <v>0</v>
      </c>
      <c r="L17" s="45">
        <v>0</v>
      </c>
      <c r="M17" s="45">
        <v>330</v>
      </c>
      <c r="N17" s="45">
        <v>445</v>
      </c>
      <c r="O17" s="45">
        <v>455</v>
      </c>
      <c r="P17" s="45">
        <v>421</v>
      </c>
      <c r="Q17" s="45">
        <v>377</v>
      </c>
      <c r="R17" s="45">
        <v>347</v>
      </c>
      <c r="S17" s="45">
        <v>413</v>
      </c>
      <c r="T17" s="45">
        <v>396</v>
      </c>
      <c r="U17" s="45">
        <v>385</v>
      </c>
      <c r="V17" s="45">
        <v>360</v>
      </c>
      <c r="W17" s="45">
        <v>397</v>
      </c>
      <c r="X17" s="45">
        <v>327</v>
      </c>
      <c r="Y17" s="45">
        <v>373</v>
      </c>
      <c r="Z17" s="45">
        <v>239</v>
      </c>
      <c r="AA17" s="45">
        <v>389</v>
      </c>
      <c r="AB17" s="45">
        <v>373</v>
      </c>
      <c r="AC17" s="45">
        <v>372</v>
      </c>
      <c r="AD17" s="45">
        <v>204</v>
      </c>
      <c r="AE17" s="45">
        <v>352</v>
      </c>
      <c r="AF17" s="45">
        <v>373</v>
      </c>
      <c r="AG17" s="45">
        <v>373</v>
      </c>
      <c r="AH17" s="45">
        <v>367</v>
      </c>
      <c r="AI17" s="45">
        <v>370</v>
      </c>
      <c r="AJ17" s="45">
        <v>405</v>
      </c>
      <c r="AK17" s="45">
        <v>411</v>
      </c>
      <c r="AL17" s="45">
        <v>337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'[1]PANEL DE CONTROL DISTRITAL'!A18</f>
        <v>4</v>
      </c>
      <c r="B19" s="116" t="str">
        <f>'[1]PANEL DE CONTROL DISTRITAL'!B18</f>
        <v>CONCILIACIÓN</v>
      </c>
      <c r="C19" s="118" t="str">
        <f>'[1]PANEL DE CONTROL DISTRITAL'!C18</f>
        <v>Responsable de Módulo</v>
      </c>
      <c r="D19" s="117" t="str">
        <f>'[1]PANEL DE CONTROL DISTRITAL'!D18</f>
        <v xml:space="preserve">Credenciales disponibles para entrega = </v>
      </c>
      <c r="E19" s="118" t="str">
        <f>'[1]PANEL DE CONTROL DISTRITAL'!E18</f>
        <v>((Credenciales recibidas - Credenciales inconsistentes) / Credenciales recibidas) x 100</v>
      </c>
      <c r="F19" s="119" t="str">
        <f>'[1]PANEL DE CONTROL DISTRITAL'!F18</f>
        <v>Semanal (remesa)</v>
      </c>
      <c r="G19" s="120">
        <f>'[1]PANEL DE CONTROL DISTRITAL'!G18</f>
        <v>0.9</v>
      </c>
      <c r="H19" s="25" t="str">
        <f>'[1]PANEL DE CONTROL DISTRITAL'!H18</f>
        <v xml:space="preserve">Credenciales Recibidas - Credenciales inconsistentes </v>
      </c>
      <c r="I19" s="23">
        <v>60</v>
      </c>
      <c r="J19" s="23">
        <v>352</v>
      </c>
      <c r="K19" s="23">
        <v>0</v>
      </c>
      <c r="L19" s="23">
        <v>0</v>
      </c>
      <c r="M19" s="23">
        <v>149</v>
      </c>
      <c r="N19" s="23">
        <v>452</v>
      </c>
      <c r="O19" s="23">
        <v>487</v>
      </c>
      <c r="P19" s="23">
        <v>541</v>
      </c>
      <c r="Q19" s="23">
        <v>289</v>
      </c>
      <c r="R19" s="23">
        <v>337</v>
      </c>
      <c r="S19" s="23">
        <v>506</v>
      </c>
      <c r="T19" s="23">
        <v>405</v>
      </c>
      <c r="U19" s="23">
        <v>401</v>
      </c>
      <c r="V19" s="23">
        <v>74</v>
      </c>
      <c r="W19" s="23">
        <v>199</v>
      </c>
      <c r="X19" s="23">
        <v>708</v>
      </c>
      <c r="Y19" s="23">
        <v>480</v>
      </c>
      <c r="Z19" s="23">
        <v>147</v>
      </c>
      <c r="AA19" s="23">
        <v>365</v>
      </c>
      <c r="AB19" s="23">
        <v>487</v>
      </c>
      <c r="AC19" s="23">
        <v>298</v>
      </c>
      <c r="AD19" s="23">
        <v>292</v>
      </c>
      <c r="AE19" s="23">
        <v>345</v>
      </c>
      <c r="AF19" s="23">
        <v>363</v>
      </c>
      <c r="AG19" s="23">
        <v>373</v>
      </c>
      <c r="AH19" s="23">
        <v>371</v>
      </c>
      <c r="AI19" s="23">
        <v>286</v>
      </c>
      <c r="AJ19" s="23">
        <v>499</v>
      </c>
      <c r="AK19" s="23">
        <v>397</v>
      </c>
      <c r="AL19" s="23">
        <v>78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'[1]PANEL DE CONTROL DISTRITAL'!H19</f>
        <v xml:space="preserve">Credenciales recibidas </v>
      </c>
      <c r="I20" s="45">
        <v>60</v>
      </c>
      <c r="J20" s="45">
        <v>352</v>
      </c>
      <c r="K20" s="45">
        <v>0</v>
      </c>
      <c r="L20" s="45">
        <v>0</v>
      </c>
      <c r="M20" s="45">
        <v>149</v>
      </c>
      <c r="N20" s="45">
        <v>452</v>
      </c>
      <c r="O20" s="45">
        <v>487</v>
      </c>
      <c r="P20" s="45">
        <v>541</v>
      </c>
      <c r="Q20" s="45">
        <v>289</v>
      </c>
      <c r="R20" s="45">
        <v>337</v>
      </c>
      <c r="S20" s="45">
        <v>506</v>
      </c>
      <c r="T20" s="45">
        <v>405</v>
      </c>
      <c r="U20" s="45">
        <v>401</v>
      </c>
      <c r="V20" s="45">
        <v>74</v>
      </c>
      <c r="W20" s="45">
        <v>199</v>
      </c>
      <c r="X20" s="45">
        <v>708</v>
      </c>
      <c r="Y20" s="45">
        <v>480</v>
      </c>
      <c r="Z20" s="45">
        <v>147</v>
      </c>
      <c r="AA20" s="45">
        <v>365</v>
      </c>
      <c r="AB20" s="45">
        <v>487</v>
      </c>
      <c r="AC20" s="45">
        <v>298</v>
      </c>
      <c r="AD20" s="45">
        <v>292</v>
      </c>
      <c r="AE20" s="45">
        <v>345</v>
      </c>
      <c r="AF20" s="45">
        <v>363</v>
      </c>
      <c r="AG20" s="45">
        <v>373</v>
      </c>
      <c r="AH20" s="45">
        <v>371</v>
      </c>
      <c r="AI20" s="45">
        <v>286</v>
      </c>
      <c r="AJ20" s="45">
        <v>499</v>
      </c>
      <c r="AK20" s="45">
        <v>397</v>
      </c>
      <c r="AL20" s="45">
        <v>78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'[1]PANEL DE CONTROL DISTRITAL'!A21</f>
        <v>5</v>
      </c>
      <c r="B22" s="116" t="str">
        <f>'[1]PANEL DE CONTROL DISTRITAL'!B21</f>
        <v>CONCILIACIÓN</v>
      </c>
      <c r="C22" s="118" t="str">
        <f>'[1]PANEL DE CONTROL DISTRITAL'!C21</f>
        <v>Responsable de Módulo</v>
      </c>
      <c r="D22" s="117" t="str">
        <f>'[1]PANEL DE CONTROL DISTRITAL'!D21</f>
        <v xml:space="preserve">Credenciales disponibles para entrega = </v>
      </c>
      <c r="E22" s="118" t="str">
        <f>'[1]PANEL DE CONTROL DISTRITAL'!E21</f>
        <v>(Credenciales en resguardo / Credenciales totales en SIIRFE disponibles para entrega) x 100</v>
      </c>
      <c r="F22" s="119" t="str">
        <f>'[1]PANEL DE CONTROL DISTRITAL'!F21</f>
        <v>Semanal (remesa)</v>
      </c>
      <c r="G22" s="120">
        <f>'[1]PANEL DE CONTROL DISTRITAL'!G21</f>
        <v>1</v>
      </c>
      <c r="H22" s="25" t="str">
        <f>'[1]PANEL DE CONTROL DISTRITAL'!H21</f>
        <v>Credenciales en resguardo</v>
      </c>
      <c r="I22" s="23">
        <v>590</v>
      </c>
      <c r="J22" s="23">
        <v>602</v>
      </c>
      <c r="K22" s="23">
        <v>0</v>
      </c>
      <c r="L22" s="23">
        <v>0</v>
      </c>
      <c r="M22" s="23">
        <v>428</v>
      </c>
      <c r="N22" s="23">
        <v>526</v>
      </c>
      <c r="O22" s="23">
        <v>597</v>
      </c>
      <c r="P22" s="23">
        <v>675</v>
      </c>
      <c r="Q22" s="23">
        <v>565</v>
      </c>
      <c r="R22" s="23">
        <v>519</v>
      </c>
      <c r="S22" s="23">
        <v>641</v>
      </c>
      <c r="T22" s="23">
        <v>652</v>
      </c>
      <c r="U22" s="23">
        <v>623</v>
      </c>
      <c r="V22" s="23">
        <v>333</v>
      </c>
      <c r="W22" s="23">
        <v>389</v>
      </c>
      <c r="X22" s="23">
        <v>648</v>
      </c>
      <c r="Y22" s="23">
        <v>732</v>
      </c>
      <c r="Z22" s="23">
        <v>596</v>
      </c>
      <c r="AA22" s="23">
        <v>664</v>
      </c>
      <c r="AB22" s="23">
        <v>845</v>
      </c>
      <c r="AC22" s="23">
        <v>631</v>
      </c>
      <c r="AD22" s="23">
        <v>614</v>
      </c>
      <c r="AE22" s="23">
        <v>604</v>
      </c>
      <c r="AF22" s="23">
        <v>660</v>
      </c>
      <c r="AG22" s="23">
        <v>662</v>
      </c>
      <c r="AH22" s="23">
        <v>674</v>
      </c>
      <c r="AI22" s="23">
        <v>590</v>
      </c>
      <c r="AJ22" s="23">
        <v>712</v>
      </c>
      <c r="AK22" s="23">
        <v>702</v>
      </c>
      <c r="AL22" s="23">
        <v>396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'[1]PANEL DE CONTROL DISTRITAL'!H22</f>
        <v>Credenciales totales en SIIRFE disponibles para entrega</v>
      </c>
      <c r="I23" s="45">
        <v>590</v>
      </c>
      <c r="J23" s="45">
        <v>602</v>
      </c>
      <c r="K23" s="45">
        <v>0</v>
      </c>
      <c r="L23" s="45">
        <v>0</v>
      </c>
      <c r="M23" s="45">
        <v>428</v>
      </c>
      <c r="N23" s="45">
        <v>526</v>
      </c>
      <c r="O23" s="45">
        <v>597</v>
      </c>
      <c r="P23" s="45">
        <v>675</v>
      </c>
      <c r="Q23" s="45">
        <v>565</v>
      </c>
      <c r="R23" s="45">
        <v>519</v>
      </c>
      <c r="S23" s="45">
        <v>641</v>
      </c>
      <c r="T23" s="45">
        <v>652</v>
      </c>
      <c r="U23" s="45">
        <v>623</v>
      </c>
      <c r="V23" s="45">
        <v>333</v>
      </c>
      <c r="W23" s="45">
        <v>389</v>
      </c>
      <c r="X23" s="45">
        <v>648</v>
      </c>
      <c r="Y23" s="45">
        <v>732</v>
      </c>
      <c r="Z23" s="45">
        <v>596</v>
      </c>
      <c r="AA23" s="45">
        <v>664</v>
      </c>
      <c r="AB23" s="45">
        <v>845</v>
      </c>
      <c r="AC23" s="45">
        <v>631</v>
      </c>
      <c r="AD23" s="45">
        <v>614</v>
      </c>
      <c r="AE23" s="45">
        <v>604</v>
      </c>
      <c r="AF23" s="45">
        <v>660</v>
      </c>
      <c r="AG23" s="45">
        <v>662</v>
      </c>
      <c r="AH23" s="45">
        <v>674</v>
      </c>
      <c r="AI23" s="45">
        <v>590</v>
      </c>
      <c r="AJ23" s="45">
        <v>712</v>
      </c>
      <c r="AK23" s="45">
        <v>702</v>
      </c>
      <c r="AL23" s="45">
        <v>396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'[1]PANEL DE CONTROL DISTRITAL'!A24</f>
        <v>6</v>
      </c>
      <c r="B25" s="116" t="str">
        <f>'[1]PANEL DE CONTROL DISTRITAL'!B24</f>
        <v>ENTREGA</v>
      </c>
      <c r="C25" s="118" t="str">
        <f>'[1]PANEL DE CONTROL DISTRITAL'!C24</f>
        <v>Operador de Equipo Tecnológico</v>
      </c>
      <c r="D25" s="117" t="str">
        <f>'[1]PANEL DE CONTROL DISTRITAL'!D24</f>
        <v xml:space="preserve">Efectividad de entrega de CPV en MAC = </v>
      </c>
      <c r="E25" s="118" t="str">
        <f>'[1]PANEL DE CONTROL DISTRITAL'!E24</f>
        <v>(Total de credenciales entregadas / Total de credenciales solicitadas) x 100</v>
      </c>
      <c r="F25" s="119" t="str">
        <f>'[1]PANEL DE CONTROL DISTRITAL'!F24</f>
        <v>Semanal (remesa)</v>
      </c>
      <c r="G25" s="120">
        <f>'[1]PANEL DE CONTROL DISTRITAL'!G24</f>
        <v>0.9</v>
      </c>
      <c r="H25" s="25" t="str">
        <f>'[1]PANEL DE CONTROL DISTRITAL'!H24</f>
        <v xml:space="preserve">Total de credenciales entregadas </v>
      </c>
      <c r="I25" s="23">
        <v>120</v>
      </c>
      <c r="J25" s="23">
        <v>340</v>
      </c>
      <c r="K25" s="23">
        <v>0</v>
      </c>
      <c r="L25" s="23">
        <v>0</v>
      </c>
      <c r="M25" s="23">
        <v>323</v>
      </c>
      <c r="N25" s="23">
        <v>354</v>
      </c>
      <c r="O25" s="23">
        <v>416</v>
      </c>
      <c r="P25" s="23">
        <v>463</v>
      </c>
      <c r="Q25" s="23">
        <v>399</v>
      </c>
      <c r="R25" s="23">
        <v>383</v>
      </c>
      <c r="S25" s="23">
        <v>378</v>
      </c>
      <c r="T25" s="23">
        <v>394</v>
      </c>
      <c r="U25" s="23">
        <v>411</v>
      </c>
      <c r="V25" s="23">
        <v>364</v>
      </c>
      <c r="W25" s="23">
        <v>143</v>
      </c>
      <c r="X25" s="23">
        <v>449</v>
      </c>
      <c r="Y25" s="23">
        <v>396</v>
      </c>
      <c r="Z25" s="23">
        <v>281</v>
      </c>
      <c r="AA25" s="23">
        <v>297</v>
      </c>
      <c r="AB25" s="23">
        <v>306</v>
      </c>
      <c r="AC25" s="23">
        <v>512</v>
      </c>
      <c r="AD25" s="23">
        <v>309</v>
      </c>
      <c r="AE25" s="23">
        <v>355</v>
      </c>
      <c r="AF25" s="23">
        <v>307</v>
      </c>
      <c r="AG25" s="23">
        <v>371</v>
      </c>
      <c r="AH25" s="23">
        <v>359</v>
      </c>
      <c r="AI25" s="23">
        <v>369</v>
      </c>
      <c r="AJ25" s="23">
        <v>377</v>
      </c>
      <c r="AK25" s="23">
        <v>407</v>
      </c>
      <c r="AL25" s="23">
        <v>384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'[1]PANEL DE CONTROL DISTRITAL'!H25</f>
        <v xml:space="preserve"> Total de credenciales solicitadas</v>
      </c>
      <c r="I26" s="45">
        <v>120</v>
      </c>
      <c r="J26" s="45">
        <v>340</v>
      </c>
      <c r="K26" s="45">
        <v>0</v>
      </c>
      <c r="L26" s="45">
        <v>0</v>
      </c>
      <c r="M26" s="45">
        <v>323</v>
      </c>
      <c r="N26" s="45">
        <v>354</v>
      </c>
      <c r="O26" s="45">
        <v>416</v>
      </c>
      <c r="P26" s="45">
        <v>463</v>
      </c>
      <c r="Q26" s="45">
        <v>399</v>
      </c>
      <c r="R26" s="45">
        <v>383</v>
      </c>
      <c r="S26" s="45">
        <v>378</v>
      </c>
      <c r="T26" s="45">
        <v>394</v>
      </c>
      <c r="U26" s="45">
        <v>411</v>
      </c>
      <c r="V26" s="45">
        <v>364</v>
      </c>
      <c r="W26" s="45">
        <v>143</v>
      </c>
      <c r="X26" s="45">
        <v>449</v>
      </c>
      <c r="Y26" s="45">
        <v>396</v>
      </c>
      <c r="Z26" s="45">
        <v>281</v>
      </c>
      <c r="AA26" s="45">
        <v>297</v>
      </c>
      <c r="AB26" s="45">
        <v>306</v>
      </c>
      <c r="AC26" s="45">
        <v>512</v>
      </c>
      <c r="AD26" s="45">
        <v>309</v>
      </c>
      <c r="AE26" s="45">
        <v>355</v>
      </c>
      <c r="AF26" s="45">
        <v>307</v>
      </c>
      <c r="AG26" s="45">
        <v>371</v>
      </c>
      <c r="AH26" s="45">
        <v>359</v>
      </c>
      <c r="AI26" s="45">
        <v>369</v>
      </c>
      <c r="AJ26" s="45">
        <v>377</v>
      </c>
      <c r="AK26" s="45">
        <v>407</v>
      </c>
      <c r="AL26" s="45">
        <v>384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F10:F11"/>
    <mergeCell ref="G10:G11"/>
    <mergeCell ref="AV10:AV11"/>
    <mergeCell ref="A12:AV12"/>
    <mergeCell ref="A10:A11"/>
    <mergeCell ref="B10:B11"/>
    <mergeCell ref="C10:C11"/>
    <mergeCell ref="D10:D11"/>
    <mergeCell ref="E10:E11"/>
    <mergeCell ref="A1:AV1"/>
    <mergeCell ref="F2:G2"/>
    <mergeCell ref="AT2:AV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79" priority="15" operator="greaterThan">
      <formula>95%</formula>
    </cfRule>
    <cfRule type="cellIs" dxfId="678" priority="16" operator="greaterThanOrEqual">
      <formula>90%</formula>
    </cfRule>
    <cfRule type="cellIs" dxfId="677" priority="17" operator="lessThan">
      <formula>89.99%</formula>
    </cfRule>
  </conditionalFormatting>
  <conditionalFormatting sqref="AV13">
    <cfRule type="cellIs" dxfId="676" priority="12" operator="greaterThan">
      <formula>95%</formula>
    </cfRule>
    <cfRule type="cellIs" dxfId="675" priority="13" operator="greaterThanOrEqual">
      <formula>90%</formula>
    </cfRule>
    <cfRule type="cellIs" dxfId="674" priority="14" operator="lessThan">
      <formula>89.99%</formula>
    </cfRule>
  </conditionalFormatting>
  <conditionalFormatting sqref="AV16">
    <cfRule type="cellIs" dxfId="673" priority="9" operator="greaterThan">
      <formula>95%</formula>
    </cfRule>
    <cfRule type="cellIs" dxfId="672" priority="10" operator="greaterThanOrEqual">
      <formula>90%</formula>
    </cfRule>
    <cfRule type="cellIs" dxfId="671" priority="11" operator="lessThan">
      <formula>89.99%</formula>
    </cfRule>
  </conditionalFormatting>
  <conditionalFormatting sqref="AV19">
    <cfRule type="cellIs" dxfId="670" priority="6" operator="greaterThan">
      <formula>95%</formula>
    </cfRule>
    <cfRule type="cellIs" dxfId="669" priority="7" operator="greaterThanOrEqual">
      <formula>90%</formula>
    </cfRule>
    <cfRule type="cellIs" dxfId="668" priority="8" operator="lessThan">
      <formula>89.99%</formula>
    </cfRule>
  </conditionalFormatting>
  <conditionalFormatting sqref="AV25">
    <cfRule type="cellIs" dxfId="667" priority="3" operator="greaterThan">
      <formula>95%</formula>
    </cfRule>
    <cfRule type="cellIs" dxfId="666" priority="4" operator="greaterThanOrEqual">
      <formula>90%</formula>
    </cfRule>
    <cfRule type="cellIs" dxfId="665" priority="5" operator="lessThan">
      <formula>89.99%</formula>
    </cfRule>
  </conditionalFormatting>
  <conditionalFormatting sqref="AV22">
    <cfRule type="cellIs" dxfId="664" priority="1" operator="greaterThanOrEqual">
      <formula>100%</formula>
    </cfRule>
    <cfRule type="cellIs" dxfId="663" priority="2" operator="lessThan">
      <formula>99.99%</formula>
    </cfRule>
  </conditionalFormatting>
  <dataValidations count="1">
    <dataValidation showDropDown="1" showInputMessage="1" showErrorMessage="1" sqref="C21 G19:G23 G10:G11 G16:G17 G13:G14 G25:G26" xr:uid="{B5C1F16B-EB3C-4AF3-BE58-BBC876624675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BH38"/>
  <sheetViews>
    <sheetView showGridLines="0" topLeftCell="A4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4" width="10.7109375" style="1" customWidth="1"/>
    <col min="45" max="45" width="11.42578125" style="1" customWidth="1"/>
    <col min="46" max="47" width="11.42578125" style="1"/>
    <col min="48" max="48" width="22.570312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</row>
    <row r="2" spans="1:60" ht="33.75" customHeight="1" x14ac:dyDescent="0.2">
      <c r="A2" s="22"/>
      <c r="B2" s="22"/>
      <c r="C2" s="22"/>
      <c r="D2" s="9" t="s">
        <v>24</v>
      </c>
      <c r="E2" s="9">
        <v>10</v>
      </c>
      <c r="F2" s="122" t="s">
        <v>25</v>
      </c>
      <c r="G2" s="122"/>
      <c r="H2" s="20">
        <v>111055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22"/>
      <c r="AK2" s="22"/>
      <c r="AL2" s="22"/>
      <c r="AM2" s="22"/>
      <c r="AN2" s="22"/>
      <c r="AO2" s="22"/>
      <c r="AP2" s="22"/>
      <c r="AQ2" s="123" t="str">
        <f>'PANEL DE CONTROL DISTRITAL'!AI2</f>
        <v>Fecha de corte 31/08/2023</v>
      </c>
      <c r="AR2" s="123"/>
      <c r="AS2" s="123"/>
      <c r="AT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58">
        <f>'[11]PANEL DE CONTROL DISTRITAL'!A9</f>
        <v>1</v>
      </c>
      <c r="B10" s="160" t="str">
        <f>'[11]PANEL DE CONTROL DISTRITAL'!B9</f>
        <v>ENTREVISTA</v>
      </c>
      <c r="C10" s="159" t="str">
        <f>'[11]PANEL DE CONTROL DISTRITAL'!C9</f>
        <v xml:space="preserve"> Auxiliar de Atención Ciudadana</v>
      </c>
      <c r="D10" s="161" t="str">
        <f>'[11]PANEL DE CONTROL DISTRITAL'!D9</f>
        <v>Efectividad de la entrevista =</v>
      </c>
      <c r="E10" s="159" t="str">
        <f>'[11]PANEL DE CONTROL DISTRITAL'!E9</f>
        <v>(Número de trámites aplicados / (Número de fichas requisitadas - Notificaciones de improcedencia de trámite)) x 100</v>
      </c>
      <c r="F10" s="157" t="str">
        <f>'[11]PANEL DE CONTROL DISTRITAL'!F9</f>
        <v>Semanal (remesa)</v>
      </c>
      <c r="G10" s="156">
        <f>'[11]PANEL DE CONTROL DISTRITAL'!G9</f>
        <v>0.9</v>
      </c>
      <c r="H10" s="61" t="str">
        <f>'[11]PANEL DE CONTROL DISTRITAL'!H9</f>
        <v>Número de trámites aplicados</v>
      </c>
      <c r="I10" s="62">
        <v>41</v>
      </c>
      <c r="J10" s="62">
        <v>87</v>
      </c>
      <c r="K10" s="62">
        <v>0</v>
      </c>
      <c r="L10" s="62">
        <v>0</v>
      </c>
      <c r="M10" s="62">
        <v>94</v>
      </c>
      <c r="N10" s="62">
        <v>62</v>
      </c>
      <c r="O10" s="62">
        <v>69</v>
      </c>
      <c r="P10" s="62">
        <v>47</v>
      </c>
      <c r="Q10" s="62">
        <v>74</v>
      </c>
      <c r="R10" s="62">
        <v>65</v>
      </c>
      <c r="S10" s="62">
        <v>107</v>
      </c>
      <c r="T10" s="62">
        <v>43</v>
      </c>
      <c r="U10" s="62">
        <v>32</v>
      </c>
      <c r="V10" s="62">
        <v>68</v>
      </c>
      <c r="W10" s="62">
        <v>55</v>
      </c>
      <c r="X10" s="62">
        <v>31</v>
      </c>
      <c r="Y10" s="62">
        <v>70</v>
      </c>
      <c r="Z10" s="62">
        <v>82</v>
      </c>
      <c r="AA10" s="62">
        <v>31</v>
      </c>
      <c r="AB10" s="62">
        <v>23</v>
      </c>
      <c r="AC10" s="62">
        <v>42</v>
      </c>
      <c r="AD10" s="62">
        <v>21</v>
      </c>
      <c r="AE10" s="62">
        <v>42</v>
      </c>
      <c r="AF10" s="62">
        <v>54</v>
      </c>
      <c r="AG10" s="62">
        <v>16</v>
      </c>
      <c r="AH10" s="62">
        <v>9</v>
      </c>
      <c r="AI10" s="62">
        <v>23</v>
      </c>
      <c r="AJ10" s="62">
        <v>50</v>
      </c>
      <c r="AK10" s="62">
        <v>49</v>
      </c>
      <c r="AL10" s="62">
        <v>65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155">
        <f>IFERROR(SUM(I10:AU10)/SUM(I11:AU11),0)</f>
        <v>1</v>
      </c>
    </row>
    <row r="11" spans="1:60" s="2" customFormat="1" ht="50.1" customHeight="1" thickTop="1" thickBot="1" x14ac:dyDescent="0.25">
      <c r="A11" s="158"/>
      <c r="B11" s="160"/>
      <c r="C11" s="159"/>
      <c r="D11" s="161"/>
      <c r="E11" s="159"/>
      <c r="F11" s="157"/>
      <c r="G11" s="156"/>
      <c r="H11" s="61" t="str">
        <f>'[11]PANEL DE CONTROL DISTRITAL'!H10</f>
        <v>Número de fichas requisitadas - Notificaciones de improcedencia de trámite</v>
      </c>
      <c r="I11" s="64">
        <v>41</v>
      </c>
      <c r="J11" s="64">
        <v>87</v>
      </c>
      <c r="K11" s="64">
        <v>0</v>
      </c>
      <c r="L11" s="64">
        <v>0</v>
      </c>
      <c r="M11" s="64">
        <v>94</v>
      </c>
      <c r="N11" s="64">
        <v>62</v>
      </c>
      <c r="O11" s="64">
        <v>69</v>
      </c>
      <c r="P11" s="64">
        <v>47</v>
      </c>
      <c r="Q11" s="64">
        <v>74</v>
      </c>
      <c r="R11" s="64">
        <v>65</v>
      </c>
      <c r="S11" s="64">
        <v>107</v>
      </c>
      <c r="T11" s="64">
        <v>43</v>
      </c>
      <c r="U11" s="64">
        <v>32</v>
      </c>
      <c r="V11" s="64">
        <v>68</v>
      </c>
      <c r="W11" s="64">
        <v>55</v>
      </c>
      <c r="X11" s="64">
        <v>31</v>
      </c>
      <c r="Y11" s="64">
        <v>70</v>
      </c>
      <c r="Z11" s="64">
        <v>82</v>
      </c>
      <c r="AA11" s="64">
        <v>31</v>
      </c>
      <c r="AB11" s="64">
        <v>23</v>
      </c>
      <c r="AC11" s="64">
        <v>42</v>
      </c>
      <c r="AD11" s="64">
        <v>21</v>
      </c>
      <c r="AE11" s="64">
        <v>42</v>
      </c>
      <c r="AF11" s="64">
        <v>54</v>
      </c>
      <c r="AG11" s="64">
        <v>16</v>
      </c>
      <c r="AH11" s="64">
        <v>9</v>
      </c>
      <c r="AI11" s="64">
        <v>23</v>
      </c>
      <c r="AJ11" s="64">
        <v>50</v>
      </c>
      <c r="AK11" s="64">
        <v>49</v>
      </c>
      <c r="AL11" s="64">
        <v>65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155"/>
    </row>
    <row r="12" spans="1:60" s="47" customFormat="1" ht="8.1" customHeight="1" thickTop="1" thickBo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58">
        <f>'[11]PANEL DE CONTROL DISTRITAL'!A12</f>
        <v>2</v>
      </c>
      <c r="B13" s="160" t="str">
        <f>'[11]PANEL DE CONTROL DISTRITAL'!B12</f>
        <v>TRÁMITE</v>
      </c>
      <c r="C13" s="159" t="str">
        <f>'[11]PANEL DE CONTROL DISTRITAL'!C12</f>
        <v>Operador de Equipo Tecnológico</v>
      </c>
      <c r="D13" s="161" t="str">
        <f>'[11]PANEL DE CONTROL DISTRITAL'!D12</f>
        <v>Trámites exitosos efectivos=</v>
      </c>
      <c r="E13" s="159" t="str">
        <f>'[11]PANEL DE CONTROL DISTRITAL'!E12</f>
        <v>(Número de trámites exitosos / Número de trámites aplicados) x 100</v>
      </c>
      <c r="F13" s="157" t="str">
        <f>'[11]PANEL DE CONTROL DISTRITAL'!F12</f>
        <v>Semanal (remesa)</v>
      </c>
      <c r="G13" s="156">
        <f>'[11]PANEL DE CONTROL DISTRITAL'!G12</f>
        <v>0.9</v>
      </c>
      <c r="H13" s="61" t="str">
        <f>'[11]PANEL DE CONTROL DISTRITAL'!H12</f>
        <v>Número de trámites exitosos</v>
      </c>
      <c r="I13" s="62">
        <v>41</v>
      </c>
      <c r="J13" s="62">
        <v>87</v>
      </c>
      <c r="K13" s="62">
        <v>0</v>
      </c>
      <c r="L13" s="62">
        <v>0</v>
      </c>
      <c r="M13" s="62">
        <v>94</v>
      </c>
      <c r="N13" s="62">
        <v>62</v>
      </c>
      <c r="O13" s="62">
        <v>69</v>
      </c>
      <c r="P13" s="62">
        <v>47</v>
      </c>
      <c r="Q13" s="62">
        <v>74</v>
      </c>
      <c r="R13" s="62">
        <v>65</v>
      </c>
      <c r="S13" s="62">
        <v>107</v>
      </c>
      <c r="T13" s="62">
        <v>43</v>
      </c>
      <c r="U13" s="62">
        <v>32</v>
      </c>
      <c r="V13" s="62">
        <v>68</v>
      </c>
      <c r="W13" s="62">
        <v>55</v>
      </c>
      <c r="X13" s="62">
        <v>31</v>
      </c>
      <c r="Y13" s="62">
        <v>70</v>
      </c>
      <c r="Z13" s="62">
        <v>82</v>
      </c>
      <c r="AA13" s="62">
        <v>31</v>
      </c>
      <c r="AB13" s="62">
        <v>23</v>
      </c>
      <c r="AC13" s="62">
        <v>42</v>
      </c>
      <c r="AD13" s="62">
        <v>21</v>
      </c>
      <c r="AE13" s="62">
        <v>42</v>
      </c>
      <c r="AF13" s="62">
        <v>54</v>
      </c>
      <c r="AG13" s="62">
        <v>16</v>
      </c>
      <c r="AH13" s="62">
        <v>9</v>
      </c>
      <c r="AI13" s="62">
        <v>23</v>
      </c>
      <c r="AJ13" s="62">
        <v>50</v>
      </c>
      <c r="AK13" s="62">
        <v>49</v>
      </c>
      <c r="AL13" s="62">
        <v>65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155">
        <f>IFERROR(SUM(I13:AU13)/SUM(I14:AU14),0)</f>
        <v>1</v>
      </c>
    </row>
    <row r="14" spans="1:60" s="3" customFormat="1" ht="50.1" customHeight="1" thickTop="1" thickBot="1" x14ac:dyDescent="0.25">
      <c r="A14" s="158"/>
      <c r="B14" s="160"/>
      <c r="C14" s="159"/>
      <c r="D14" s="161"/>
      <c r="E14" s="159"/>
      <c r="F14" s="157"/>
      <c r="G14" s="156"/>
      <c r="H14" s="61" t="str">
        <f>'[11]PANEL DE CONTROL DISTRITAL'!H13</f>
        <v>Número de trámites aplicados</v>
      </c>
      <c r="I14" s="64">
        <v>41</v>
      </c>
      <c r="J14" s="64">
        <v>87</v>
      </c>
      <c r="K14" s="64">
        <v>0</v>
      </c>
      <c r="L14" s="64">
        <v>0</v>
      </c>
      <c r="M14" s="64">
        <v>94</v>
      </c>
      <c r="N14" s="64">
        <v>62</v>
      </c>
      <c r="O14" s="64">
        <v>69</v>
      </c>
      <c r="P14" s="64">
        <v>47</v>
      </c>
      <c r="Q14" s="64">
        <v>74</v>
      </c>
      <c r="R14" s="64">
        <v>65</v>
      </c>
      <c r="S14" s="64">
        <v>107</v>
      </c>
      <c r="T14" s="64">
        <v>43</v>
      </c>
      <c r="U14" s="64">
        <v>32</v>
      </c>
      <c r="V14" s="64">
        <v>68</v>
      </c>
      <c r="W14" s="64">
        <v>55</v>
      </c>
      <c r="X14" s="64">
        <v>31</v>
      </c>
      <c r="Y14" s="64">
        <v>70</v>
      </c>
      <c r="Z14" s="64">
        <v>82</v>
      </c>
      <c r="AA14" s="64">
        <v>31</v>
      </c>
      <c r="AB14" s="64">
        <v>23</v>
      </c>
      <c r="AC14" s="64">
        <v>42</v>
      </c>
      <c r="AD14" s="64">
        <v>21</v>
      </c>
      <c r="AE14" s="64">
        <v>42</v>
      </c>
      <c r="AF14" s="64">
        <v>54</v>
      </c>
      <c r="AG14" s="64">
        <v>16</v>
      </c>
      <c r="AH14" s="64">
        <v>9</v>
      </c>
      <c r="AI14" s="64">
        <v>23</v>
      </c>
      <c r="AJ14" s="64">
        <v>50</v>
      </c>
      <c r="AK14" s="64">
        <v>49</v>
      </c>
      <c r="AL14" s="64">
        <v>65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155"/>
    </row>
    <row r="15" spans="1:60" s="47" customFormat="1" ht="8.1" customHeight="1" thickTop="1" thickBo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58">
        <f>'[11]PANEL DE CONTROL DISTRITAL'!A15</f>
        <v>3</v>
      </c>
      <c r="B16" s="160" t="str">
        <f>'[11]PANEL DE CONTROL DISTRITAL'!B15</f>
        <v>TRANSFERENCIA</v>
      </c>
      <c r="C16" s="159" t="str">
        <f>'[11]PANEL DE CONTROL DISTRITAL'!C15</f>
        <v>Responsable de Módulo</v>
      </c>
      <c r="D16" s="161" t="str">
        <f>'[11]PANEL DE CONTROL DISTRITAL'!D15</f>
        <v xml:space="preserve">Transacciones exitosas = </v>
      </c>
      <c r="E16" s="159" t="str">
        <f>'[11]PANEL DE CONTROL DISTRITAL'!E15</f>
        <v>(Número de Archivos de Transacción aceptados /Total de Archivos de Transacción procesados) x100</v>
      </c>
      <c r="F16" s="157" t="str">
        <f>'[11]PANEL DE CONTROL DISTRITAL'!F15</f>
        <v>Semanal (remesa)</v>
      </c>
      <c r="G16" s="156">
        <f>'[11]PANEL DE CONTROL DISTRITAL'!G15</f>
        <v>0.9</v>
      </c>
      <c r="H16" s="61" t="str">
        <f>'[11]PANEL DE CONTROL DISTRITAL'!H15</f>
        <v>Número de Archivos de Transacción aceptados</v>
      </c>
      <c r="I16" s="62">
        <v>41</v>
      </c>
      <c r="J16" s="62">
        <v>87</v>
      </c>
      <c r="K16" s="62">
        <v>0</v>
      </c>
      <c r="L16" s="62">
        <v>0</v>
      </c>
      <c r="M16" s="62">
        <v>94</v>
      </c>
      <c r="N16" s="62">
        <v>62</v>
      </c>
      <c r="O16" s="62">
        <v>69</v>
      </c>
      <c r="P16" s="62">
        <v>47</v>
      </c>
      <c r="Q16" s="62">
        <v>74</v>
      </c>
      <c r="R16" s="62">
        <v>65</v>
      </c>
      <c r="S16" s="62">
        <v>107</v>
      </c>
      <c r="T16" s="62">
        <v>43</v>
      </c>
      <c r="U16" s="62">
        <v>32</v>
      </c>
      <c r="V16" s="62">
        <v>68</v>
      </c>
      <c r="W16" s="62">
        <v>55</v>
      </c>
      <c r="X16" s="62">
        <v>31</v>
      </c>
      <c r="Y16" s="62">
        <v>70</v>
      </c>
      <c r="Z16" s="62">
        <v>82</v>
      </c>
      <c r="AA16" s="62">
        <v>31</v>
      </c>
      <c r="AB16" s="62">
        <v>23</v>
      </c>
      <c r="AC16" s="62">
        <v>42</v>
      </c>
      <c r="AD16" s="62">
        <v>21</v>
      </c>
      <c r="AE16" s="62">
        <v>42</v>
      </c>
      <c r="AF16" s="62">
        <v>54</v>
      </c>
      <c r="AG16" s="62">
        <v>16</v>
      </c>
      <c r="AH16" s="62">
        <v>9</v>
      </c>
      <c r="AI16" s="62">
        <v>23</v>
      </c>
      <c r="AJ16" s="62">
        <v>50</v>
      </c>
      <c r="AK16" s="62">
        <v>49</v>
      </c>
      <c r="AL16" s="62">
        <v>65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155">
        <f>IFERROR(SUM(I16:AU16)/SUM(I17:AU17),0)</f>
        <v>1</v>
      </c>
    </row>
    <row r="17" spans="1:60" s="3" customFormat="1" ht="50.1" customHeight="1" thickTop="1" thickBot="1" x14ac:dyDescent="0.25">
      <c r="A17" s="158"/>
      <c r="B17" s="160"/>
      <c r="C17" s="159"/>
      <c r="D17" s="161"/>
      <c r="E17" s="159"/>
      <c r="F17" s="157"/>
      <c r="G17" s="156"/>
      <c r="H17" s="61" t="str">
        <f>'[11]PANEL DE CONTROL DISTRITAL'!H16</f>
        <v>Total de Archivos de Transacción procesados</v>
      </c>
      <c r="I17" s="64">
        <v>41</v>
      </c>
      <c r="J17" s="64">
        <v>87</v>
      </c>
      <c r="K17" s="64">
        <v>0</v>
      </c>
      <c r="L17" s="64">
        <v>0</v>
      </c>
      <c r="M17" s="64">
        <v>94</v>
      </c>
      <c r="N17" s="64">
        <v>62</v>
      </c>
      <c r="O17" s="64">
        <v>69</v>
      </c>
      <c r="P17" s="64">
        <v>47</v>
      </c>
      <c r="Q17" s="64">
        <v>74</v>
      </c>
      <c r="R17" s="64">
        <v>65</v>
      </c>
      <c r="S17" s="64">
        <v>107</v>
      </c>
      <c r="T17" s="64">
        <v>43</v>
      </c>
      <c r="U17" s="64">
        <v>32</v>
      </c>
      <c r="V17" s="64">
        <v>68</v>
      </c>
      <c r="W17" s="64">
        <v>55</v>
      </c>
      <c r="X17" s="64">
        <v>31</v>
      </c>
      <c r="Y17" s="64">
        <v>70</v>
      </c>
      <c r="Z17" s="64">
        <v>82</v>
      </c>
      <c r="AA17" s="64">
        <v>31</v>
      </c>
      <c r="AB17" s="64">
        <v>23</v>
      </c>
      <c r="AC17" s="64">
        <v>42</v>
      </c>
      <c r="AD17" s="64">
        <v>21</v>
      </c>
      <c r="AE17" s="64">
        <v>42</v>
      </c>
      <c r="AF17" s="64">
        <v>54</v>
      </c>
      <c r="AG17" s="64">
        <v>16</v>
      </c>
      <c r="AH17" s="64">
        <v>9</v>
      </c>
      <c r="AI17" s="64">
        <v>23</v>
      </c>
      <c r="AJ17" s="64">
        <v>50</v>
      </c>
      <c r="AK17" s="64">
        <v>49</v>
      </c>
      <c r="AL17" s="64">
        <v>65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155"/>
    </row>
    <row r="18" spans="1:60" s="47" customFormat="1" ht="8.1" customHeight="1" thickTop="1" thickBo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58">
        <f>'[11]PANEL DE CONTROL DISTRITAL'!A18</f>
        <v>4</v>
      </c>
      <c r="B19" s="160" t="str">
        <f>'[11]PANEL DE CONTROL DISTRITAL'!B18</f>
        <v>CONCILIACIÓN</v>
      </c>
      <c r="C19" s="159" t="str">
        <f>'[11]PANEL DE CONTROL DISTRITAL'!C18</f>
        <v>Responsable de Módulo</v>
      </c>
      <c r="D19" s="161" t="str">
        <f>'[11]PANEL DE CONTROL DISTRITAL'!D18</f>
        <v xml:space="preserve">Credenciales disponibles para entrega = </v>
      </c>
      <c r="E19" s="159" t="str">
        <f>'[11]PANEL DE CONTROL DISTRITAL'!E18</f>
        <v>((Credenciales recibidas - Credenciales inconsistentes) / Credenciales recibidas) x 100</v>
      </c>
      <c r="F19" s="157" t="str">
        <f>'[11]PANEL DE CONTROL DISTRITAL'!F18</f>
        <v>Semanal (remesa)</v>
      </c>
      <c r="G19" s="156">
        <f>'[11]PANEL DE CONTROL DISTRITAL'!G18</f>
        <v>0.9</v>
      </c>
      <c r="H19" s="61" t="str">
        <f>'[11]PANEL DE CONTROL DISTRITAL'!H18</f>
        <v xml:space="preserve">Credenciales Recibidas - Credenciales inconsistentes </v>
      </c>
      <c r="I19" s="62">
        <v>9</v>
      </c>
      <c r="J19" s="62">
        <v>60</v>
      </c>
      <c r="K19" s="62">
        <v>0</v>
      </c>
      <c r="L19" s="62">
        <v>0</v>
      </c>
      <c r="M19" s="62">
        <v>65</v>
      </c>
      <c r="N19" s="62">
        <v>56</v>
      </c>
      <c r="O19" s="62">
        <v>104</v>
      </c>
      <c r="P19" s="62">
        <v>94</v>
      </c>
      <c r="Q19" s="62">
        <v>64</v>
      </c>
      <c r="R19" s="62">
        <v>7</v>
      </c>
      <c r="S19" s="62">
        <v>127</v>
      </c>
      <c r="T19" s="62">
        <v>109</v>
      </c>
      <c r="U19" s="62">
        <v>40</v>
      </c>
      <c r="V19" s="62">
        <v>20</v>
      </c>
      <c r="W19" s="62">
        <v>6</v>
      </c>
      <c r="X19" s="62">
        <v>60</v>
      </c>
      <c r="Y19" s="62">
        <v>104</v>
      </c>
      <c r="Z19" s="62">
        <v>56</v>
      </c>
      <c r="AA19" s="62">
        <v>8</v>
      </c>
      <c r="AB19" s="62">
        <v>114</v>
      </c>
      <c r="AC19" s="62">
        <v>19</v>
      </c>
      <c r="AD19" s="62">
        <v>25</v>
      </c>
      <c r="AE19" s="62">
        <v>76</v>
      </c>
      <c r="AF19" s="62">
        <v>19</v>
      </c>
      <c r="AG19" s="62">
        <v>20</v>
      </c>
      <c r="AH19" s="62">
        <v>50</v>
      </c>
      <c r="AI19" s="62">
        <v>14</v>
      </c>
      <c r="AJ19" s="62">
        <v>28</v>
      </c>
      <c r="AK19" s="62">
        <v>52</v>
      </c>
      <c r="AL19" s="62">
        <v>24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155">
        <f>IFERROR(SUM(I19:AU19)/SUM(I20:AU20),0)</f>
        <v>1</v>
      </c>
    </row>
    <row r="20" spans="1:60" s="3" customFormat="1" ht="50.1" customHeight="1" thickTop="1" thickBot="1" x14ac:dyDescent="0.25">
      <c r="A20" s="158"/>
      <c r="B20" s="160"/>
      <c r="C20" s="159"/>
      <c r="D20" s="161"/>
      <c r="E20" s="159"/>
      <c r="F20" s="157"/>
      <c r="G20" s="156"/>
      <c r="H20" s="61" t="str">
        <f>'[11]PANEL DE CONTROL DISTRITAL'!H19</f>
        <v xml:space="preserve">Credenciales recibidas </v>
      </c>
      <c r="I20" s="64">
        <v>9</v>
      </c>
      <c r="J20" s="64">
        <v>60</v>
      </c>
      <c r="K20" s="64">
        <v>0</v>
      </c>
      <c r="L20" s="64">
        <v>0</v>
      </c>
      <c r="M20" s="64">
        <v>65</v>
      </c>
      <c r="N20" s="64">
        <v>56</v>
      </c>
      <c r="O20" s="64">
        <v>104</v>
      </c>
      <c r="P20" s="64">
        <v>94</v>
      </c>
      <c r="Q20" s="64">
        <v>64</v>
      </c>
      <c r="R20" s="64">
        <v>7</v>
      </c>
      <c r="S20" s="64">
        <v>127</v>
      </c>
      <c r="T20" s="64">
        <v>109</v>
      </c>
      <c r="U20" s="64">
        <v>40</v>
      </c>
      <c r="V20" s="64">
        <v>20</v>
      </c>
      <c r="W20" s="64">
        <v>6</v>
      </c>
      <c r="X20" s="64">
        <v>60</v>
      </c>
      <c r="Y20" s="64">
        <v>104</v>
      </c>
      <c r="Z20" s="64">
        <v>56</v>
      </c>
      <c r="AA20" s="64">
        <v>8</v>
      </c>
      <c r="AB20" s="64">
        <v>114</v>
      </c>
      <c r="AC20" s="64">
        <v>19</v>
      </c>
      <c r="AD20" s="64">
        <v>25</v>
      </c>
      <c r="AE20" s="64">
        <v>76</v>
      </c>
      <c r="AF20" s="64">
        <v>19</v>
      </c>
      <c r="AG20" s="64">
        <v>20</v>
      </c>
      <c r="AH20" s="64">
        <v>50</v>
      </c>
      <c r="AI20" s="64">
        <v>14</v>
      </c>
      <c r="AJ20" s="64">
        <v>28</v>
      </c>
      <c r="AK20" s="64">
        <v>52</v>
      </c>
      <c r="AL20" s="64">
        <v>24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155"/>
    </row>
    <row r="21" spans="1:60" s="47" customFormat="1" ht="8.1" customHeight="1" thickTop="1" thickBot="1" x14ac:dyDescent="0.25">
      <c r="A21" s="68"/>
      <c r="B21" s="69"/>
      <c r="C21" s="70"/>
      <c r="D21" s="71"/>
      <c r="E21" s="70"/>
      <c r="F21" s="60"/>
      <c r="G21" s="7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58">
        <f>'[11]PANEL DE CONTROL DISTRITAL'!A21</f>
        <v>5</v>
      </c>
      <c r="B22" s="160" t="str">
        <f>'[11]PANEL DE CONTROL DISTRITAL'!B21</f>
        <v>CONCILIACIÓN</v>
      </c>
      <c r="C22" s="159" t="str">
        <f>'[11]PANEL DE CONTROL DISTRITAL'!C21</f>
        <v>Responsable de Módulo</v>
      </c>
      <c r="D22" s="161" t="str">
        <f>'[11]PANEL DE CONTROL DISTRITAL'!D21</f>
        <v xml:space="preserve">Credenciales disponibles para entrega = </v>
      </c>
      <c r="E22" s="159" t="str">
        <f>'[11]PANEL DE CONTROL DISTRITAL'!E21</f>
        <v>(Credenciales en resguardo / Credenciales totales en SIIRFE disponibles para entrega) x 100</v>
      </c>
      <c r="F22" s="157" t="str">
        <f>'[11]PANEL DE CONTROL DISTRITAL'!F21</f>
        <v>Semanal (remesa)</v>
      </c>
      <c r="G22" s="156">
        <f>'[11]PANEL DE CONTROL DISTRITAL'!G21</f>
        <v>1</v>
      </c>
      <c r="H22" s="61" t="str">
        <f>'[11]PANEL DE CONTROL DISTRITAL'!H21</f>
        <v>Credenciales en resguardo</v>
      </c>
      <c r="I22" s="62">
        <v>117</v>
      </c>
      <c r="J22" s="62">
        <v>173</v>
      </c>
      <c r="K22" s="62">
        <v>0</v>
      </c>
      <c r="L22" s="62">
        <v>0</v>
      </c>
      <c r="M22" s="62">
        <v>212</v>
      </c>
      <c r="N22" s="62">
        <v>195</v>
      </c>
      <c r="O22" s="62">
        <v>230</v>
      </c>
      <c r="P22" s="62">
        <v>232</v>
      </c>
      <c r="Q22" s="62">
        <v>268</v>
      </c>
      <c r="R22" s="62">
        <v>260</v>
      </c>
      <c r="S22" s="62">
        <v>298</v>
      </c>
      <c r="T22" s="62">
        <v>341</v>
      </c>
      <c r="U22" s="62">
        <v>288</v>
      </c>
      <c r="V22" s="62">
        <v>210</v>
      </c>
      <c r="W22" s="62">
        <v>166</v>
      </c>
      <c r="X22" s="62">
        <v>163</v>
      </c>
      <c r="Y22" s="62">
        <v>233</v>
      </c>
      <c r="Z22" s="62">
        <v>249</v>
      </c>
      <c r="AA22" s="62">
        <v>198</v>
      </c>
      <c r="AB22" s="62">
        <v>245</v>
      </c>
      <c r="AC22" s="62">
        <v>182</v>
      </c>
      <c r="AD22" s="62">
        <v>195</v>
      </c>
      <c r="AE22" s="62">
        <v>250</v>
      </c>
      <c r="AF22" s="62">
        <v>245</v>
      </c>
      <c r="AG22" s="62">
        <v>216</v>
      </c>
      <c r="AH22" s="62">
        <v>225</v>
      </c>
      <c r="AI22" s="62">
        <v>189</v>
      </c>
      <c r="AJ22" s="62">
        <v>184</v>
      </c>
      <c r="AK22" s="62">
        <v>202</v>
      </c>
      <c r="AL22" s="62">
        <v>199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155">
        <f>IFERROR(SUM(I22:AU22)/SUM(I23:AU23),0)</f>
        <v>1</v>
      </c>
    </row>
    <row r="23" spans="1:60" s="3" customFormat="1" ht="50.1" customHeight="1" thickTop="1" thickBot="1" x14ac:dyDescent="0.25">
      <c r="A23" s="158"/>
      <c r="B23" s="160"/>
      <c r="C23" s="159"/>
      <c r="D23" s="161"/>
      <c r="E23" s="159"/>
      <c r="F23" s="157"/>
      <c r="G23" s="156"/>
      <c r="H23" s="61" t="str">
        <f>'[11]PANEL DE CONTROL DISTRITAL'!H22</f>
        <v>Credenciales totales en SIIRFE disponibles para entrega</v>
      </c>
      <c r="I23" s="64">
        <v>117</v>
      </c>
      <c r="J23" s="64">
        <v>173</v>
      </c>
      <c r="K23" s="64">
        <v>0</v>
      </c>
      <c r="L23" s="64">
        <v>0</v>
      </c>
      <c r="M23" s="64">
        <v>212</v>
      </c>
      <c r="N23" s="64">
        <v>195</v>
      </c>
      <c r="O23" s="64">
        <v>230</v>
      </c>
      <c r="P23" s="64">
        <v>232</v>
      </c>
      <c r="Q23" s="64">
        <v>268</v>
      </c>
      <c r="R23" s="64">
        <v>260</v>
      </c>
      <c r="S23" s="64">
        <v>298</v>
      </c>
      <c r="T23" s="64">
        <v>341</v>
      </c>
      <c r="U23" s="64">
        <v>288</v>
      </c>
      <c r="V23" s="64">
        <v>210</v>
      </c>
      <c r="W23" s="64">
        <v>166</v>
      </c>
      <c r="X23" s="64">
        <v>163</v>
      </c>
      <c r="Y23" s="64">
        <v>233</v>
      </c>
      <c r="Z23" s="64">
        <v>249</v>
      </c>
      <c r="AA23" s="64">
        <v>198</v>
      </c>
      <c r="AB23" s="64">
        <v>245</v>
      </c>
      <c r="AC23" s="64">
        <v>182</v>
      </c>
      <c r="AD23" s="64">
        <v>195</v>
      </c>
      <c r="AE23" s="64">
        <v>250</v>
      </c>
      <c r="AF23" s="64">
        <v>245</v>
      </c>
      <c r="AG23" s="64">
        <v>216</v>
      </c>
      <c r="AH23" s="64">
        <v>225</v>
      </c>
      <c r="AI23" s="64">
        <v>189</v>
      </c>
      <c r="AJ23" s="64">
        <v>184</v>
      </c>
      <c r="AK23" s="64">
        <v>202</v>
      </c>
      <c r="AL23" s="64">
        <v>199</v>
      </c>
      <c r="AM23" s="64">
        <v>0</v>
      </c>
      <c r="AN23" s="64">
        <v>0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64">
        <v>0</v>
      </c>
      <c r="AV23" s="155"/>
    </row>
    <row r="24" spans="1:60" s="4" customFormat="1" ht="8.25" customHeight="1" thickTop="1" thickBo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</row>
    <row r="25" spans="1:60" ht="50.1" customHeight="1" thickTop="1" thickBot="1" x14ac:dyDescent="0.25">
      <c r="A25" s="158">
        <f>'[11]PANEL DE CONTROL DISTRITAL'!A24</f>
        <v>6</v>
      </c>
      <c r="B25" s="160" t="str">
        <f>'[11]PANEL DE CONTROL DISTRITAL'!B24</f>
        <v>ENTREGA</v>
      </c>
      <c r="C25" s="159" t="str">
        <f>'[11]PANEL DE CONTROL DISTRITAL'!C24</f>
        <v>Operador de Equipo Tecnológico</v>
      </c>
      <c r="D25" s="161" t="str">
        <f>'[11]PANEL DE CONTROL DISTRITAL'!D24</f>
        <v xml:space="preserve">Efectividad de entrega de CPV en MAC = </v>
      </c>
      <c r="E25" s="159" t="str">
        <f>'[11]PANEL DE CONTROL DISTRITAL'!E24</f>
        <v>(Total de credenciales entregadas / Total de credenciales solicitadas) x 100</v>
      </c>
      <c r="F25" s="157" t="str">
        <f>'[11]PANEL DE CONTROL DISTRITAL'!F24</f>
        <v>Semanal (remesa)</v>
      </c>
      <c r="G25" s="156">
        <f>'[11]PANEL DE CONTROL DISTRITAL'!G24</f>
        <v>0.9</v>
      </c>
      <c r="H25" s="61" t="str">
        <f>'[11]PANEL DE CONTROL DISTRITAL'!H24</f>
        <v xml:space="preserve">Total de credenciales entregadas </v>
      </c>
      <c r="I25" s="62">
        <v>1</v>
      </c>
      <c r="J25" s="62">
        <v>4</v>
      </c>
      <c r="K25" s="62">
        <v>0</v>
      </c>
      <c r="L25" s="62">
        <v>0</v>
      </c>
      <c r="M25" s="62">
        <v>26</v>
      </c>
      <c r="N25" s="62">
        <v>73</v>
      </c>
      <c r="O25" s="62">
        <v>69</v>
      </c>
      <c r="P25" s="62">
        <v>92</v>
      </c>
      <c r="Q25" s="62">
        <v>28</v>
      </c>
      <c r="R25" s="62">
        <v>15</v>
      </c>
      <c r="S25" s="62">
        <v>88</v>
      </c>
      <c r="T25" s="62">
        <v>66</v>
      </c>
      <c r="U25" s="62">
        <v>81</v>
      </c>
      <c r="V25" s="62">
        <v>98</v>
      </c>
      <c r="W25" s="62">
        <v>50</v>
      </c>
      <c r="X25" s="62">
        <v>63</v>
      </c>
      <c r="Y25" s="62">
        <v>34</v>
      </c>
      <c r="Z25" s="62">
        <v>56</v>
      </c>
      <c r="AA25" s="62">
        <v>59</v>
      </c>
      <c r="AB25" s="62">
        <v>67</v>
      </c>
      <c r="AC25" s="62">
        <v>82</v>
      </c>
      <c r="AD25" s="62">
        <v>12</v>
      </c>
      <c r="AE25" s="62">
        <v>21</v>
      </c>
      <c r="AF25" s="62">
        <v>24</v>
      </c>
      <c r="AG25" s="62">
        <v>49</v>
      </c>
      <c r="AH25" s="62">
        <v>41</v>
      </c>
      <c r="AI25" s="62">
        <v>50</v>
      </c>
      <c r="AJ25" s="62">
        <v>33</v>
      </c>
      <c r="AK25" s="62">
        <v>34</v>
      </c>
      <c r="AL25" s="62">
        <v>27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155">
        <f>IFERROR(SUM(I25:AU25)/SUM(I26:AU26),0)</f>
        <v>1</v>
      </c>
    </row>
    <row r="26" spans="1:60" ht="50.1" customHeight="1" thickTop="1" thickBot="1" x14ac:dyDescent="0.25">
      <c r="A26" s="158"/>
      <c r="B26" s="160"/>
      <c r="C26" s="159"/>
      <c r="D26" s="161"/>
      <c r="E26" s="159"/>
      <c r="F26" s="157"/>
      <c r="G26" s="156"/>
      <c r="H26" s="61" t="str">
        <f>'[11]PANEL DE CONTROL DISTRITAL'!H25</f>
        <v xml:space="preserve"> Total de credenciales solicitadas</v>
      </c>
      <c r="I26" s="64">
        <v>1</v>
      </c>
      <c r="J26" s="64">
        <v>4</v>
      </c>
      <c r="K26" s="64">
        <v>0</v>
      </c>
      <c r="L26" s="64">
        <v>0</v>
      </c>
      <c r="M26" s="64">
        <v>26</v>
      </c>
      <c r="N26" s="64">
        <v>73</v>
      </c>
      <c r="O26" s="64">
        <v>69</v>
      </c>
      <c r="P26" s="64">
        <v>92</v>
      </c>
      <c r="Q26" s="64">
        <v>28</v>
      </c>
      <c r="R26" s="64">
        <v>15</v>
      </c>
      <c r="S26" s="64">
        <v>88</v>
      </c>
      <c r="T26" s="64">
        <v>66</v>
      </c>
      <c r="U26" s="64">
        <v>81</v>
      </c>
      <c r="V26" s="64">
        <v>98</v>
      </c>
      <c r="W26" s="64">
        <v>50</v>
      </c>
      <c r="X26" s="64">
        <v>63</v>
      </c>
      <c r="Y26" s="64">
        <v>34</v>
      </c>
      <c r="Z26" s="64">
        <v>56</v>
      </c>
      <c r="AA26" s="64">
        <v>59</v>
      </c>
      <c r="AB26" s="64">
        <v>67</v>
      </c>
      <c r="AC26" s="64">
        <v>82</v>
      </c>
      <c r="AD26" s="64">
        <v>12</v>
      </c>
      <c r="AE26" s="64">
        <v>21</v>
      </c>
      <c r="AF26" s="64">
        <v>24</v>
      </c>
      <c r="AG26" s="64">
        <v>49</v>
      </c>
      <c r="AH26" s="64">
        <v>41</v>
      </c>
      <c r="AI26" s="64">
        <v>50</v>
      </c>
      <c r="AJ26" s="64">
        <v>33</v>
      </c>
      <c r="AK26" s="64">
        <v>34</v>
      </c>
      <c r="AL26" s="64">
        <v>27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155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E22:E23"/>
    <mergeCell ref="F22:F23"/>
    <mergeCell ref="AV10:AV11"/>
    <mergeCell ref="A12:AV12"/>
    <mergeCell ref="AV13:AV14"/>
    <mergeCell ref="A15:AV15"/>
    <mergeCell ref="AV16:AV17"/>
    <mergeCell ref="B13:B14"/>
    <mergeCell ref="C13:C14"/>
    <mergeCell ref="D13:D14"/>
    <mergeCell ref="E13:E14"/>
    <mergeCell ref="F13:F14"/>
    <mergeCell ref="G13:G14"/>
    <mergeCell ref="G10:G11"/>
    <mergeCell ref="G22:G23"/>
    <mergeCell ref="A19:A20"/>
    <mergeCell ref="B19:B20"/>
    <mergeCell ref="C19:C20"/>
    <mergeCell ref="D19:D20"/>
    <mergeCell ref="E19:E20"/>
    <mergeCell ref="F19:F20"/>
    <mergeCell ref="G19:G20"/>
    <mergeCell ref="A18:AV18"/>
    <mergeCell ref="AV19:AV20"/>
    <mergeCell ref="F10:F11"/>
    <mergeCell ref="A16:A17"/>
    <mergeCell ref="B16:B17"/>
    <mergeCell ref="C16:C17"/>
    <mergeCell ref="D16:D17"/>
    <mergeCell ref="E16:E17"/>
    <mergeCell ref="F16:F17"/>
    <mergeCell ref="G16:G17"/>
    <mergeCell ref="A10:A11"/>
    <mergeCell ref="B10:B11"/>
    <mergeCell ref="C10:C11"/>
    <mergeCell ref="D10:D11"/>
    <mergeCell ref="E10:E11"/>
    <mergeCell ref="A13:A14"/>
    <mergeCell ref="A1:AS1"/>
    <mergeCell ref="F2:G2"/>
    <mergeCell ref="A6:A9"/>
    <mergeCell ref="B6:H6"/>
    <mergeCell ref="B7:D7"/>
    <mergeCell ref="E7:H7"/>
    <mergeCell ref="AQ2:AS2"/>
    <mergeCell ref="A4:AV4"/>
    <mergeCell ref="A5:AV5"/>
    <mergeCell ref="I6:AU6"/>
    <mergeCell ref="AV6:AV9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220" priority="15" operator="greaterThan">
      <formula>95%</formula>
    </cfRule>
    <cfRule type="cellIs" dxfId="219" priority="16" operator="greaterThanOrEqual">
      <formula>90%</formula>
    </cfRule>
    <cfRule type="cellIs" dxfId="218" priority="17" operator="lessThan">
      <formula>89.99%</formula>
    </cfRule>
  </conditionalFormatting>
  <conditionalFormatting sqref="AV13">
    <cfRule type="cellIs" dxfId="217" priority="12" operator="greaterThan">
      <formula>95%</formula>
    </cfRule>
    <cfRule type="cellIs" dxfId="216" priority="13" operator="greaterThanOrEqual">
      <formula>90%</formula>
    </cfRule>
    <cfRule type="cellIs" dxfId="215" priority="14" operator="lessThan">
      <formula>89.99%</formula>
    </cfRule>
  </conditionalFormatting>
  <conditionalFormatting sqref="AV16">
    <cfRule type="cellIs" dxfId="214" priority="9" operator="greaterThan">
      <formula>95%</formula>
    </cfRule>
    <cfRule type="cellIs" dxfId="213" priority="10" operator="greaterThanOrEqual">
      <formula>90%</formula>
    </cfRule>
    <cfRule type="cellIs" dxfId="212" priority="11" operator="lessThan">
      <formula>89.99%</formula>
    </cfRule>
  </conditionalFormatting>
  <conditionalFormatting sqref="AV19">
    <cfRule type="cellIs" dxfId="211" priority="6" operator="greaterThan">
      <formula>95%</formula>
    </cfRule>
    <cfRule type="cellIs" dxfId="210" priority="7" operator="greaterThanOrEqual">
      <formula>90%</formula>
    </cfRule>
    <cfRule type="cellIs" dxfId="209" priority="8" operator="lessThan">
      <formula>89.99%</formula>
    </cfRule>
  </conditionalFormatting>
  <conditionalFormatting sqref="AV22">
    <cfRule type="cellIs" dxfId="208" priority="1" operator="greaterThanOrEqual">
      <formula>100%</formula>
    </cfRule>
    <cfRule type="cellIs" dxfId="207" priority="2" operator="lessThan">
      <formula>99.99%</formula>
    </cfRule>
  </conditionalFormatting>
  <conditionalFormatting sqref="AV25">
    <cfRule type="cellIs" dxfId="206" priority="3" operator="greaterThan">
      <formula>95%</formula>
    </cfRule>
    <cfRule type="cellIs" dxfId="205" priority="4" operator="greaterThanOrEqual">
      <formula>90%</formula>
    </cfRule>
    <cfRule type="cellIs" dxfId="204" priority="5" operator="lessThan">
      <formula>89.99%</formula>
    </cfRule>
  </conditionalFormatting>
  <dataValidations count="1">
    <dataValidation showDropDown="1" showInputMessage="1" showErrorMessage="1" sqref="C21 G19:G23 G10:G11 G16:G17 G13:G14 G25:G26" xr:uid="{0C07831C-2723-41E2-AAED-5F6F445001A2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-0.249977111117893"/>
  </sheetPr>
  <dimension ref="A1:BH38"/>
  <sheetViews>
    <sheetView showGridLines="0" topLeftCell="A7" zoomScale="85" zoomScaleNormal="85" workbookViewId="0">
      <selection activeCell="I19" sqref="I19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11</v>
      </c>
      <c r="F2" s="122" t="s">
        <v>25</v>
      </c>
      <c r="G2" s="122"/>
      <c r="H2" s="20">
        <v>111151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'[12]PANEL DE CONTROL DISTRITAL'!A9</f>
        <v>1</v>
      </c>
      <c r="B10" s="116" t="str">
        <f>'[12]PANEL DE CONTROL DISTRITAL'!B9</f>
        <v>ENTREVISTA</v>
      </c>
      <c r="C10" s="118" t="str">
        <f>'[12]PANEL DE CONTROL DISTRITAL'!C9</f>
        <v xml:space="preserve"> Auxiliar de Atención Ciudadana</v>
      </c>
      <c r="D10" s="117" t="str">
        <f>'[12]PANEL DE CONTROL DISTRITAL'!D9</f>
        <v>Efectividad de la entrevista =</v>
      </c>
      <c r="E10" s="118" t="str">
        <f>'[12]PANEL DE CONTROL DISTRITAL'!E9</f>
        <v>(Número de trámites aplicados / (Número de fichas requisitadas - Notificaciones de improcedencia de trámite)) x 100</v>
      </c>
      <c r="F10" s="119" t="str">
        <f>'[12]PANEL DE CONTROL DISTRITAL'!F9</f>
        <v>Semanal (remesa)</v>
      </c>
      <c r="G10" s="120">
        <f>'[12]PANEL DE CONTROL DISTRITAL'!G9</f>
        <v>0.9</v>
      </c>
      <c r="H10" s="25" t="str">
        <f>'[12]PANEL DE CONTROL DISTRITAL'!H9</f>
        <v>Número de trámites aplicados</v>
      </c>
      <c r="I10" s="23">
        <v>252</v>
      </c>
      <c r="J10" s="23">
        <v>1244</v>
      </c>
      <c r="K10" s="23">
        <v>0</v>
      </c>
      <c r="L10" s="23">
        <v>0</v>
      </c>
      <c r="M10" s="23">
        <v>1068</v>
      </c>
      <c r="N10" s="23">
        <v>1397</v>
      </c>
      <c r="O10" s="23">
        <v>1417</v>
      </c>
      <c r="P10" s="23">
        <v>1381</v>
      </c>
      <c r="Q10" s="23">
        <v>1298</v>
      </c>
      <c r="R10" s="23">
        <v>1097</v>
      </c>
      <c r="S10" s="23">
        <v>1394</v>
      </c>
      <c r="T10" s="23">
        <v>1447</v>
      </c>
      <c r="U10" s="23">
        <v>1340</v>
      </c>
      <c r="V10" s="23">
        <v>1169</v>
      </c>
      <c r="W10" s="23">
        <v>1115</v>
      </c>
      <c r="X10" s="23">
        <v>1039</v>
      </c>
      <c r="Y10" s="23">
        <v>1281</v>
      </c>
      <c r="Z10" s="23">
        <v>1060</v>
      </c>
      <c r="AA10" s="23">
        <v>1365</v>
      </c>
      <c r="AB10" s="23">
        <v>1352</v>
      </c>
      <c r="AC10" s="23">
        <v>1292</v>
      </c>
      <c r="AD10" s="23">
        <v>778</v>
      </c>
      <c r="AE10" s="23">
        <v>1109</v>
      </c>
      <c r="AF10" s="23">
        <v>1162</v>
      </c>
      <c r="AG10" s="23">
        <v>1208</v>
      </c>
      <c r="AH10" s="23">
        <v>1154</v>
      </c>
      <c r="AI10" s="23">
        <v>1188</v>
      </c>
      <c r="AJ10" s="23">
        <v>1141</v>
      </c>
      <c r="AK10" s="23">
        <v>1093</v>
      </c>
      <c r="AL10" s="23">
        <v>1020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0.99939174599312675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'[12]PANEL DE CONTROL DISTRITAL'!H10</f>
        <v>Número de fichas requisitadas - Notificaciones de improcedencia de trámite</v>
      </c>
      <c r="I11" s="45">
        <v>252</v>
      </c>
      <c r="J11" s="45">
        <v>1244</v>
      </c>
      <c r="K11" s="45">
        <v>0</v>
      </c>
      <c r="L11" s="45">
        <v>0</v>
      </c>
      <c r="M11" s="45">
        <v>1068</v>
      </c>
      <c r="N11" s="45">
        <v>1398</v>
      </c>
      <c r="O11" s="45">
        <v>1417</v>
      </c>
      <c r="P11" s="45">
        <v>1381</v>
      </c>
      <c r="Q11" s="45">
        <v>1298</v>
      </c>
      <c r="R11" s="45">
        <v>1097</v>
      </c>
      <c r="S11" s="45">
        <v>1395</v>
      </c>
      <c r="T11" s="45">
        <v>1448</v>
      </c>
      <c r="U11" s="45">
        <v>1341</v>
      </c>
      <c r="V11" s="45">
        <v>1171</v>
      </c>
      <c r="W11" s="45">
        <v>1115</v>
      </c>
      <c r="X11" s="45">
        <v>1040</v>
      </c>
      <c r="Y11" s="45">
        <v>1282</v>
      </c>
      <c r="Z11" s="45">
        <v>1060</v>
      </c>
      <c r="AA11" s="45">
        <v>1365</v>
      </c>
      <c r="AB11" s="45">
        <v>1351</v>
      </c>
      <c r="AC11" s="45">
        <v>1292</v>
      </c>
      <c r="AD11" s="45">
        <v>778</v>
      </c>
      <c r="AE11" s="45">
        <v>1109</v>
      </c>
      <c r="AF11" s="45">
        <v>1163</v>
      </c>
      <c r="AG11" s="45">
        <v>1208</v>
      </c>
      <c r="AH11" s="45">
        <v>1154</v>
      </c>
      <c r="AI11" s="45">
        <v>1189</v>
      </c>
      <c r="AJ11" s="45">
        <v>1141</v>
      </c>
      <c r="AK11" s="45">
        <v>1093</v>
      </c>
      <c r="AL11" s="45">
        <v>1031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'[12]PANEL DE CONTROL DISTRITAL'!A12</f>
        <v>2</v>
      </c>
      <c r="B13" s="116" t="str">
        <f>'[12]PANEL DE CONTROL DISTRITAL'!B12</f>
        <v>TRÁMITE</v>
      </c>
      <c r="C13" s="118" t="str">
        <f>'[12]PANEL DE CONTROL DISTRITAL'!C12</f>
        <v>Operador de Equipo Tecnológico</v>
      </c>
      <c r="D13" s="117" t="str">
        <f>'[12]PANEL DE CONTROL DISTRITAL'!D12</f>
        <v>Trámites exitosos efectivos=</v>
      </c>
      <c r="E13" s="118" t="str">
        <f>'[12]PANEL DE CONTROL DISTRITAL'!E12</f>
        <v>(Número de trámites exitosos / Número de trámites aplicados) x 100</v>
      </c>
      <c r="F13" s="119" t="str">
        <f>'[12]PANEL DE CONTROL DISTRITAL'!F12</f>
        <v>Semanal (remesa)</v>
      </c>
      <c r="G13" s="120">
        <f>'[12]PANEL DE CONTROL DISTRITAL'!G12</f>
        <v>0.9</v>
      </c>
      <c r="H13" s="25" t="str">
        <f>'[12]PANEL DE CONTROL DISTRITAL'!H12</f>
        <v>Número de trámites exitosos</v>
      </c>
      <c r="I13" s="23">
        <v>248</v>
      </c>
      <c r="J13" s="23">
        <v>1242</v>
      </c>
      <c r="K13" s="23">
        <v>0</v>
      </c>
      <c r="L13" s="23">
        <v>0</v>
      </c>
      <c r="M13" s="23">
        <v>1067</v>
      </c>
      <c r="N13" s="23">
        <v>1392</v>
      </c>
      <c r="O13" s="23">
        <v>1410</v>
      </c>
      <c r="P13" s="23">
        <v>1373</v>
      </c>
      <c r="Q13" s="23">
        <v>1296</v>
      </c>
      <c r="R13" s="23">
        <v>1090</v>
      </c>
      <c r="S13" s="23">
        <v>1390</v>
      </c>
      <c r="T13" s="23">
        <v>1446</v>
      </c>
      <c r="U13" s="23">
        <v>1338</v>
      </c>
      <c r="V13" s="23">
        <v>1161</v>
      </c>
      <c r="W13" s="23">
        <v>1110</v>
      </c>
      <c r="X13" s="23">
        <v>1033</v>
      </c>
      <c r="Y13" s="23">
        <v>1276</v>
      </c>
      <c r="Z13" s="23">
        <v>1057</v>
      </c>
      <c r="AA13" s="23">
        <v>1360</v>
      </c>
      <c r="AB13" s="23">
        <v>1345</v>
      </c>
      <c r="AC13" s="23">
        <v>1283</v>
      </c>
      <c r="AD13" s="23">
        <v>775</v>
      </c>
      <c r="AE13" s="23">
        <v>1107</v>
      </c>
      <c r="AF13" s="23">
        <v>1158</v>
      </c>
      <c r="AG13" s="23">
        <v>1201</v>
      </c>
      <c r="AH13" s="23">
        <v>1150</v>
      </c>
      <c r="AI13" s="23">
        <v>1183</v>
      </c>
      <c r="AJ13" s="23">
        <v>1130</v>
      </c>
      <c r="AK13" s="23">
        <v>1088</v>
      </c>
      <c r="AL13" s="23">
        <v>1011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0.99570919935485835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'[12]PANEL DE CONTROL DISTRITAL'!H13</f>
        <v>Número de trámites aplicados</v>
      </c>
      <c r="I14" s="45">
        <v>252</v>
      </c>
      <c r="J14" s="45">
        <v>1244</v>
      </c>
      <c r="K14" s="45">
        <v>0</v>
      </c>
      <c r="L14" s="45">
        <v>0</v>
      </c>
      <c r="M14" s="45">
        <v>1068</v>
      </c>
      <c r="N14" s="45">
        <v>1397</v>
      </c>
      <c r="O14" s="45">
        <v>1417</v>
      </c>
      <c r="P14" s="45">
        <v>1381</v>
      </c>
      <c r="Q14" s="45">
        <v>1298</v>
      </c>
      <c r="R14" s="45">
        <v>1097</v>
      </c>
      <c r="S14" s="45">
        <v>1394</v>
      </c>
      <c r="T14" s="45">
        <v>1447</v>
      </c>
      <c r="U14" s="45">
        <v>1340</v>
      </c>
      <c r="V14" s="45">
        <v>1169</v>
      </c>
      <c r="W14" s="45">
        <v>1115</v>
      </c>
      <c r="X14" s="45">
        <v>1039</v>
      </c>
      <c r="Y14" s="45">
        <v>1281</v>
      </c>
      <c r="Z14" s="45">
        <v>1060</v>
      </c>
      <c r="AA14" s="45">
        <v>1365</v>
      </c>
      <c r="AB14" s="45">
        <v>1352</v>
      </c>
      <c r="AC14" s="45">
        <v>1292</v>
      </c>
      <c r="AD14" s="45">
        <v>778</v>
      </c>
      <c r="AE14" s="45">
        <v>1109</v>
      </c>
      <c r="AF14" s="45">
        <v>1162</v>
      </c>
      <c r="AG14" s="45">
        <v>1208</v>
      </c>
      <c r="AH14" s="45">
        <v>1154</v>
      </c>
      <c r="AI14" s="45">
        <v>1188</v>
      </c>
      <c r="AJ14" s="45">
        <v>1141</v>
      </c>
      <c r="AK14" s="45">
        <v>1093</v>
      </c>
      <c r="AL14" s="45">
        <v>1020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'[12]PANEL DE CONTROL DISTRITAL'!A15</f>
        <v>3</v>
      </c>
      <c r="B16" s="116" t="str">
        <f>'[12]PANEL DE CONTROL DISTRITAL'!B15</f>
        <v>TRANSFERENCIA</v>
      </c>
      <c r="C16" s="118" t="str">
        <f>'[12]PANEL DE CONTROL DISTRITAL'!C15</f>
        <v>Responsable de Módulo</v>
      </c>
      <c r="D16" s="117" t="str">
        <f>'[12]PANEL DE CONTROL DISTRITAL'!D15</f>
        <v xml:space="preserve">Transacciones exitosas = </v>
      </c>
      <c r="E16" s="118" t="str">
        <f>'[12]PANEL DE CONTROL DISTRITAL'!E15</f>
        <v>(Número de Archivos de Transacción aceptados /Total de Archivos de Transacción procesados) x100</v>
      </c>
      <c r="F16" s="119" t="str">
        <f>'[12]PANEL DE CONTROL DISTRITAL'!F15</f>
        <v>Semanal (remesa)</v>
      </c>
      <c r="G16" s="120">
        <f>'[12]PANEL DE CONTROL DISTRITAL'!G15</f>
        <v>0.9</v>
      </c>
      <c r="H16" s="25" t="str">
        <f>'[12]PANEL DE CONTROL DISTRITAL'!H15</f>
        <v>Número de Archivos de Transacción aceptados</v>
      </c>
      <c r="I16" s="23">
        <v>1</v>
      </c>
      <c r="J16" s="23">
        <v>4</v>
      </c>
      <c r="K16" s="23">
        <v>0</v>
      </c>
      <c r="L16" s="23">
        <v>0</v>
      </c>
      <c r="M16" s="23">
        <v>2</v>
      </c>
      <c r="N16" s="23">
        <v>5</v>
      </c>
      <c r="O16" s="23">
        <v>4</v>
      </c>
      <c r="P16" s="23">
        <v>5</v>
      </c>
      <c r="Q16" s="23">
        <v>3</v>
      </c>
      <c r="R16" s="23">
        <v>3</v>
      </c>
      <c r="S16" s="23">
        <v>5</v>
      </c>
      <c r="T16" s="23">
        <v>5</v>
      </c>
      <c r="U16" s="23">
        <v>3</v>
      </c>
      <c r="V16" s="23">
        <v>1</v>
      </c>
      <c r="W16" s="23">
        <v>1</v>
      </c>
      <c r="X16" s="23">
        <v>4</v>
      </c>
      <c r="Y16" s="23">
        <v>4</v>
      </c>
      <c r="Z16" s="23">
        <v>2</v>
      </c>
      <c r="AA16" s="23">
        <v>3</v>
      </c>
      <c r="AB16" s="23">
        <v>5</v>
      </c>
      <c r="AC16" s="23">
        <v>3</v>
      </c>
      <c r="AD16" s="23">
        <v>2</v>
      </c>
      <c r="AE16" s="23">
        <v>5</v>
      </c>
      <c r="AF16" s="23">
        <v>5</v>
      </c>
      <c r="AG16" s="23">
        <v>3</v>
      </c>
      <c r="AH16" s="23">
        <v>5</v>
      </c>
      <c r="AI16" s="23">
        <v>3</v>
      </c>
      <c r="AJ16" s="23">
        <v>5</v>
      </c>
      <c r="AK16" s="23">
        <v>3</v>
      </c>
      <c r="AL16" s="23">
        <v>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'[12]PANEL DE CONTROL DISTRITAL'!H16</f>
        <v>Total de Archivos de Transacción procesados</v>
      </c>
      <c r="I17" s="45">
        <v>1</v>
      </c>
      <c r="J17" s="45">
        <v>4</v>
      </c>
      <c r="K17" s="45">
        <v>0</v>
      </c>
      <c r="L17" s="45">
        <v>0</v>
      </c>
      <c r="M17" s="45">
        <v>2</v>
      </c>
      <c r="N17" s="45">
        <v>5</v>
      </c>
      <c r="O17" s="45">
        <v>4</v>
      </c>
      <c r="P17" s="45">
        <v>5</v>
      </c>
      <c r="Q17" s="45">
        <v>3</v>
      </c>
      <c r="R17" s="45">
        <v>3</v>
      </c>
      <c r="S17" s="45">
        <v>5</v>
      </c>
      <c r="T17" s="45">
        <v>5</v>
      </c>
      <c r="U17" s="45">
        <v>3</v>
      </c>
      <c r="V17" s="45">
        <v>1</v>
      </c>
      <c r="W17" s="45">
        <v>1</v>
      </c>
      <c r="X17" s="45">
        <v>4</v>
      </c>
      <c r="Y17" s="45">
        <v>4</v>
      </c>
      <c r="Z17" s="45">
        <v>2</v>
      </c>
      <c r="AA17" s="45">
        <v>3</v>
      </c>
      <c r="AB17" s="45">
        <v>5</v>
      </c>
      <c r="AC17" s="45">
        <v>3</v>
      </c>
      <c r="AD17" s="45">
        <v>2</v>
      </c>
      <c r="AE17" s="45">
        <v>5</v>
      </c>
      <c r="AF17" s="45">
        <v>5</v>
      </c>
      <c r="AG17" s="45">
        <v>3</v>
      </c>
      <c r="AH17" s="45">
        <v>5</v>
      </c>
      <c r="AI17" s="45">
        <v>3</v>
      </c>
      <c r="AJ17" s="45">
        <v>5</v>
      </c>
      <c r="AK17" s="45">
        <v>3</v>
      </c>
      <c r="AL17" s="45">
        <v>2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'[12]PANEL DE CONTROL DISTRITAL'!A18</f>
        <v>4</v>
      </c>
      <c r="B19" s="116" t="str">
        <f>'[12]PANEL DE CONTROL DISTRITAL'!B18</f>
        <v>CONCILIACIÓN</v>
      </c>
      <c r="C19" s="118" t="str">
        <f>'[12]PANEL DE CONTROL DISTRITAL'!C18</f>
        <v>Responsable de Módulo</v>
      </c>
      <c r="D19" s="117" t="str">
        <f>'[12]PANEL DE CONTROL DISTRITAL'!D18</f>
        <v xml:space="preserve">Credenciales disponibles para entrega = </v>
      </c>
      <c r="E19" s="118" t="str">
        <f>'[12]PANEL DE CONTROL DISTRITAL'!E18</f>
        <v>((Credenciales recibidas - Credenciales inconsistentes) / Credenciales recibidas) x 100</v>
      </c>
      <c r="F19" s="119" t="str">
        <f>'[12]PANEL DE CONTROL DISTRITAL'!F18</f>
        <v>Semanal (remesa)</v>
      </c>
      <c r="G19" s="120">
        <f>'[12]PANEL DE CONTROL DISTRITAL'!G18</f>
        <v>0.9</v>
      </c>
      <c r="H19" s="25" t="str">
        <f>'[12]PANEL DE CONTROL DISTRITAL'!H18</f>
        <v xml:space="preserve">Credenciales Recibidas - Credenciales inconsistentes </v>
      </c>
      <c r="I19" s="23">
        <v>196</v>
      </c>
      <c r="J19" s="23">
        <v>1161</v>
      </c>
      <c r="K19" s="23">
        <v>0</v>
      </c>
      <c r="L19" s="23">
        <v>0</v>
      </c>
      <c r="M19" s="23">
        <v>523</v>
      </c>
      <c r="N19" s="23">
        <v>1234</v>
      </c>
      <c r="O19" s="23">
        <v>1189</v>
      </c>
      <c r="P19" s="23">
        <v>2027</v>
      </c>
      <c r="Q19" s="23">
        <v>1159</v>
      </c>
      <c r="R19" s="23">
        <v>1076</v>
      </c>
      <c r="S19" s="23">
        <v>1814</v>
      </c>
      <c r="T19" s="23">
        <v>1434</v>
      </c>
      <c r="U19" s="23">
        <v>1387</v>
      </c>
      <c r="V19" s="23">
        <v>250</v>
      </c>
      <c r="W19" s="23">
        <v>312</v>
      </c>
      <c r="X19" s="23">
        <v>2453</v>
      </c>
      <c r="Y19" s="23">
        <v>1606</v>
      </c>
      <c r="Z19" s="23">
        <v>489</v>
      </c>
      <c r="AA19" s="23">
        <v>1565</v>
      </c>
      <c r="AB19" s="23">
        <v>1639</v>
      </c>
      <c r="AC19" s="23">
        <v>1084</v>
      </c>
      <c r="AD19" s="23">
        <v>765</v>
      </c>
      <c r="AE19" s="23">
        <v>1372</v>
      </c>
      <c r="AF19" s="23">
        <v>1188</v>
      </c>
      <c r="AG19" s="23">
        <v>968</v>
      </c>
      <c r="AH19" s="23">
        <v>1189</v>
      </c>
      <c r="AI19" s="23">
        <v>1095</v>
      </c>
      <c r="AJ19" s="23">
        <v>1477</v>
      </c>
      <c r="AK19" s="23">
        <v>876</v>
      </c>
      <c r="AL19" s="23">
        <v>426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'[12]PANEL DE CONTROL DISTRITAL'!H19</f>
        <v xml:space="preserve">Credenciales recibidas </v>
      </c>
      <c r="I20" s="45">
        <v>196</v>
      </c>
      <c r="J20" s="45">
        <v>1161</v>
      </c>
      <c r="K20" s="45">
        <v>0</v>
      </c>
      <c r="L20" s="45">
        <v>0</v>
      </c>
      <c r="M20" s="45">
        <v>523</v>
      </c>
      <c r="N20" s="45">
        <v>1234</v>
      </c>
      <c r="O20" s="45">
        <v>1189</v>
      </c>
      <c r="P20" s="45">
        <v>2027</v>
      </c>
      <c r="Q20" s="45">
        <v>1159</v>
      </c>
      <c r="R20" s="45">
        <v>1076</v>
      </c>
      <c r="S20" s="45">
        <v>1814</v>
      </c>
      <c r="T20" s="45">
        <v>1434</v>
      </c>
      <c r="U20" s="45">
        <v>1387</v>
      </c>
      <c r="V20" s="45">
        <v>250</v>
      </c>
      <c r="W20" s="45">
        <v>312</v>
      </c>
      <c r="X20" s="45">
        <v>2453</v>
      </c>
      <c r="Y20" s="45">
        <v>1606</v>
      </c>
      <c r="Z20" s="45">
        <v>489</v>
      </c>
      <c r="AA20" s="45">
        <v>1565</v>
      </c>
      <c r="AB20" s="45">
        <v>1639</v>
      </c>
      <c r="AC20" s="45">
        <v>1084</v>
      </c>
      <c r="AD20" s="45">
        <v>765</v>
      </c>
      <c r="AE20" s="45">
        <v>1372</v>
      </c>
      <c r="AF20" s="45">
        <v>1188</v>
      </c>
      <c r="AG20" s="45">
        <v>968</v>
      </c>
      <c r="AH20" s="45">
        <v>1189</v>
      </c>
      <c r="AI20" s="45">
        <v>1095</v>
      </c>
      <c r="AJ20" s="45">
        <v>1477</v>
      </c>
      <c r="AK20" s="45">
        <v>876</v>
      </c>
      <c r="AL20" s="45">
        <v>426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'[12]PANEL DE CONTROL DISTRITAL'!A21</f>
        <v>5</v>
      </c>
      <c r="B22" s="116" t="str">
        <f>'[12]PANEL DE CONTROL DISTRITAL'!B21</f>
        <v>CONCILIACIÓN</v>
      </c>
      <c r="C22" s="118" t="str">
        <f>'[12]PANEL DE CONTROL DISTRITAL'!C21</f>
        <v>Responsable de Módulo</v>
      </c>
      <c r="D22" s="117" t="str">
        <f>'[12]PANEL DE CONTROL DISTRITAL'!D21</f>
        <v xml:space="preserve">Credenciales disponibles para entrega = </v>
      </c>
      <c r="E22" s="118" t="str">
        <f>'[12]PANEL DE CONTROL DISTRITAL'!E21</f>
        <v>(Credenciales en resguardo / Credenciales totales en SIIRFE disponibles para entrega) x 100</v>
      </c>
      <c r="F22" s="119" t="str">
        <f>'[12]PANEL DE CONTROL DISTRITAL'!F21</f>
        <v>Semanal (remesa)</v>
      </c>
      <c r="G22" s="120">
        <f>'[12]PANEL DE CONTROL DISTRITAL'!G21</f>
        <v>1</v>
      </c>
      <c r="H22" s="25" t="str">
        <f>'[12]PANEL DE CONTROL DISTRITAL'!H21</f>
        <v>Credenciales en resguardo</v>
      </c>
      <c r="I22" s="23">
        <v>2557</v>
      </c>
      <c r="J22" s="23">
        <v>2420</v>
      </c>
      <c r="K22" s="23">
        <v>0</v>
      </c>
      <c r="L22" s="23">
        <v>0</v>
      </c>
      <c r="M22" s="23">
        <v>1868</v>
      </c>
      <c r="N22" s="23">
        <v>2110</v>
      </c>
      <c r="O22" s="23">
        <v>1960</v>
      </c>
      <c r="P22" s="23">
        <v>2403</v>
      </c>
      <c r="Q22" s="23">
        <v>2258</v>
      </c>
      <c r="R22" s="23">
        <v>2279</v>
      </c>
      <c r="S22" s="23">
        <v>2757</v>
      </c>
      <c r="T22" s="23">
        <v>2803</v>
      </c>
      <c r="U22" s="23">
        <v>2697</v>
      </c>
      <c r="V22" s="23">
        <v>1593</v>
      </c>
      <c r="W22" s="23">
        <v>1289</v>
      </c>
      <c r="X22" s="23">
        <v>2413</v>
      </c>
      <c r="Y22" s="23">
        <v>2663</v>
      </c>
      <c r="Z22" s="23">
        <v>2311</v>
      </c>
      <c r="AA22" s="23">
        <v>2717</v>
      </c>
      <c r="AB22" s="23">
        <v>3930</v>
      </c>
      <c r="AC22" s="23">
        <v>3555</v>
      </c>
      <c r="AD22" s="23">
        <v>2935</v>
      </c>
      <c r="AE22" s="23">
        <v>2419</v>
      </c>
      <c r="AF22" s="23">
        <v>2511</v>
      </c>
      <c r="AG22" s="23">
        <v>2269</v>
      </c>
      <c r="AH22" s="23">
        <v>2275</v>
      </c>
      <c r="AI22" s="23">
        <v>2157</v>
      </c>
      <c r="AJ22" s="23">
        <v>2518</v>
      </c>
      <c r="AK22" s="23">
        <v>2162</v>
      </c>
      <c r="AL22" s="23">
        <v>1497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'[12]PANEL DE CONTROL DISTRITAL'!H22</f>
        <v>Credenciales totales en SIIRFE disponibles para entrega</v>
      </c>
      <c r="I23" s="45">
        <v>2557</v>
      </c>
      <c r="J23" s="45">
        <v>2420</v>
      </c>
      <c r="K23" s="45">
        <v>0</v>
      </c>
      <c r="L23" s="45">
        <v>0</v>
      </c>
      <c r="M23" s="45">
        <v>1868</v>
      </c>
      <c r="N23" s="45">
        <v>2110</v>
      </c>
      <c r="O23" s="45">
        <v>1960</v>
      </c>
      <c r="P23" s="45">
        <v>2403</v>
      </c>
      <c r="Q23" s="45">
        <v>2258</v>
      </c>
      <c r="R23" s="45">
        <v>2279</v>
      </c>
      <c r="S23" s="45">
        <v>2757</v>
      </c>
      <c r="T23" s="45">
        <v>2803</v>
      </c>
      <c r="U23" s="45">
        <v>2697</v>
      </c>
      <c r="V23" s="45">
        <v>1593</v>
      </c>
      <c r="W23" s="45">
        <v>1289</v>
      </c>
      <c r="X23" s="45">
        <v>2413</v>
      </c>
      <c r="Y23" s="45">
        <v>2663</v>
      </c>
      <c r="Z23" s="45">
        <v>2311</v>
      </c>
      <c r="AA23" s="45">
        <v>2717</v>
      </c>
      <c r="AB23" s="45">
        <v>3930</v>
      </c>
      <c r="AC23" s="45">
        <v>3555</v>
      </c>
      <c r="AD23" s="45">
        <v>2935</v>
      </c>
      <c r="AE23" s="45">
        <v>2419</v>
      </c>
      <c r="AF23" s="45">
        <v>2511</v>
      </c>
      <c r="AG23" s="45">
        <v>2269</v>
      </c>
      <c r="AH23" s="45">
        <v>2275</v>
      </c>
      <c r="AI23" s="45">
        <v>2157</v>
      </c>
      <c r="AJ23" s="45">
        <v>2518</v>
      </c>
      <c r="AK23" s="45">
        <v>2162</v>
      </c>
      <c r="AL23" s="45">
        <v>1497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'[12]PANEL DE CONTROL DISTRITAL'!A24</f>
        <v>6</v>
      </c>
      <c r="B25" s="116" t="str">
        <f>'[12]PANEL DE CONTROL DISTRITAL'!B24</f>
        <v>ENTREGA</v>
      </c>
      <c r="C25" s="118" t="str">
        <f>'[12]PANEL DE CONTROL DISTRITAL'!C24</f>
        <v>Operador de Equipo Tecnológico</v>
      </c>
      <c r="D25" s="117" t="str">
        <f>'[12]PANEL DE CONTROL DISTRITAL'!D24</f>
        <v xml:space="preserve">Efectividad de entrega de CPV en MAC = </v>
      </c>
      <c r="E25" s="118" t="str">
        <f>'[12]PANEL DE CONTROL DISTRITAL'!E24</f>
        <v>(Total de credenciales entregadas / Total de credenciales solicitadas) x 100</v>
      </c>
      <c r="F25" s="119" t="str">
        <f>'[12]PANEL DE CONTROL DISTRITAL'!F24</f>
        <v>Semanal (remesa)</v>
      </c>
      <c r="G25" s="120">
        <f>'[12]PANEL DE CONTROL DISTRITAL'!G24</f>
        <v>0.9</v>
      </c>
      <c r="H25" s="25" t="str">
        <f>'[12]PANEL DE CONTROL DISTRITAL'!H24</f>
        <v xml:space="preserve">Total de credenciales entregadas </v>
      </c>
      <c r="I25" s="23">
        <v>284</v>
      </c>
      <c r="J25" s="23">
        <v>1298</v>
      </c>
      <c r="K25" s="23">
        <v>0</v>
      </c>
      <c r="L25" s="23">
        <v>0</v>
      </c>
      <c r="M25" s="23">
        <v>1075</v>
      </c>
      <c r="N25" s="23">
        <v>992</v>
      </c>
      <c r="O25" s="23">
        <v>1339</v>
      </c>
      <c r="P25" s="23">
        <v>1584</v>
      </c>
      <c r="Q25" s="23">
        <v>1304</v>
      </c>
      <c r="R25" s="23">
        <v>1055</v>
      </c>
      <c r="S25" s="23">
        <v>1314</v>
      </c>
      <c r="T25" s="23">
        <v>1388</v>
      </c>
      <c r="U25" s="23">
        <v>1438</v>
      </c>
      <c r="V25" s="23">
        <v>1354</v>
      </c>
      <c r="W25" s="23">
        <v>608</v>
      </c>
      <c r="X25" s="23">
        <v>1329</v>
      </c>
      <c r="Y25" s="23">
        <v>1356</v>
      </c>
      <c r="Z25" s="23">
        <v>828</v>
      </c>
      <c r="AA25" s="23">
        <v>1159</v>
      </c>
      <c r="AB25" s="23">
        <v>426</v>
      </c>
      <c r="AC25" s="23">
        <v>1459</v>
      </c>
      <c r="AD25" s="23">
        <v>1385</v>
      </c>
      <c r="AE25" s="23">
        <v>1877</v>
      </c>
      <c r="AF25" s="23">
        <v>1096</v>
      </c>
      <c r="AG25" s="23">
        <v>1209</v>
      </c>
      <c r="AH25" s="23">
        <v>1183</v>
      </c>
      <c r="AI25" s="23">
        <v>1212</v>
      </c>
      <c r="AJ25" s="23">
        <v>1110</v>
      </c>
      <c r="AK25" s="23">
        <v>1232</v>
      </c>
      <c r="AL25" s="23">
        <v>1091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0.99924265374129051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'[12]PANEL DE CONTROL DISTRITAL'!H25</f>
        <v xml:space="preserve"> Total de credenciales solicitadas</v>
      </c>
      <c r="I26" s="45">
        <v>284</v>
      </c>
      <c r="J26" s="45">
        <v>1299</v>
      </c>
      <c r="K26" s="45">
        <v>0</v>
      </c>
      <c r="L26" s="45">
        <v>0</v>
      </c>
      <c r="M26" s="45">
        <v>1075</v>
      </c>
      <c r="N26" s="45">
        <v>993</v>
      </c>
      <c r="O26" s="45">
        <v>1340</v>
      </c>
      <c r="P26" s="45">
        <v>1585</v>
      </c>
      <c r="Q26" s="45">
        <v>1304</v>
      </c>
      <c r="R26" s="45">
        <v>1055</v>
      </c>
      <c r="S26" s="45">
        <v>1314</v>
      </c>
      <c r="T26" s="45">
        <v>1388</v>
      </c>
      <c r="U26" s="45">
        <v>1438</v>
      </c>
      <c r="V26" s="45">
        <v>1356</v>
      </c>
      <c r="W26" s="45">
        <v>608</v>
      </c>
      <c r="X26" s="45">
        <v>1329</v>
      </c>
      <c r="Y26" s="45">
        <v>1355</v>
      </c>
      <c r="Z26" s="45">
        <v>829</v>
      </c>
      <c r="AA26" s="45">
        <v>1161</v>
      </c>
      <c r="AB26" s="45">
        <v>426</v>
      </c>
      <c r="AC26" s="45">
        <v>1461</v>
      </c>
      <c r="AD26" s="45">
        <v>1386</v>
      </c>
      <c r="AE26" s="45">
        <v>1877</v>
      </c>
      <c r="AF26" s="45">
        <v>1096</v>
      </c>
      <c r="AG26" s="45">
        <v>1209</v>
      </c>
      <c r="AH26" s="45">
        <v>1186</v>
      </c>
      <c r="AI26" s="45">
        <v>1213</v>
      </c>
      <c r="AJ26" s="45">
        <v>1114</v>
      </c>
      <c r="AK26" s="45">
        <v>1233</v>
      </c>
      <c r="AL26" s="45">
        <v>1096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E22:E23"/>
    <mergeCell ref="B35:G35"/>
    <mergeCell ref="H35:M35"/>
    <mergeCell ref="B36:G37"/>
    <mergeCell ref="H36:M37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I29:L29"/>
    <mergeCell ref="B34:M34"/>
    <mergeCell ref="F22:F23"/>
    <mergeCell ref="G22:G23"/>
    <mergeCell ref="AV22:AV23"/>
    <mergeCell ref="A18:AV18"/>
    <mergeCell ref="A19:A20"/>
    <mergeCell ref="B19:B20"/>
    <mergeCell ref="C19:C20"/>
    <mergeCell ref="D19:D20"/>
    <mergeCell ref="E19:E20"/>
    <mergeCell ref="F19:F20"/>
    <mergeCell ref="G19:G20"/>
    <mergeCell ref="AV19:AV20"/>
    <mergeCell ref="A22:A23"/>
    <mergeCell ref="B22:B23"/>
    <mergeCell ref="C22:C23"/>
    <mergeCell ref="D22:D23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B10:B11"/>
    <mergeCell ref="C10:C11"/>
    <mergeCell ref="D10:D11"/>
    <mergeCell ref="E10:E11"/>
    <mergeCell ref="F10:F11"/>
    <mergeCell ref="A12:AV12"/>
    <mergeCell ref="A13:A14"/>
    <mergeCell ref="B13:B14"/>
    <mergeCell ref="C13:C14"/>
    <mergeCell ref="D13:D14"/>
    <mergeCell ref="E13:E14"/>
    <mergeCell ref="F13:F14"/>
    <mergeCell ref="G13:G14"/>
    <mergeCell ref="AV13:AV14"/>
    <mergeCell ref="G10:G11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0:AV11"/>
    <mergeCell ref="A10:A11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203" priority="15" operator="greaterThan">
      <formula>95%</formula>
    </cfRule>
    <cfRule type="cellIs" dxfId="202" priority="16" operator="greaterThanOrEqual">
      <formula>90%</formula>
    </cfRule>
    <cfRule type="cellIs" dxfId="201" priority="17" operator="lessThan">
      <formula>89.99%</formula>
    </cfRule>
  </conditionalFormatting>
  <conditionalFormatting sqref="AV13">
    <cfRule type="cellIs" dxfId="200" priority="12" operator="greaterThan">
      <formula>95%</formula>
    </cfRule>
    <cfRule type="cellIs" dxfId="199" priority="13" operator="greaterThanOrEqual">
      <formula>90%</formula>
    </cfRule>
    <cfRule type="cellIs" dxfId="198" priority="14" operator="lessThan">
      <formula>89.99%</formula>
    </cfRule>
  </conditionalFormatting>
  <conditionalFormatting sqref="AV16">
    <cfRule type="cellIs" dxfId="197" priority="9" operator="greaterThan">
      <formula>95%</formula>
    </cfRule>
    <cfRule type="cellIs" dxfId="196" priority="10" operator="greaterThanOrEqual">
      <formula>90%</formula>
    </cfRule>
    <cfRule type="cellIs" dxfId="195" priority="11" operator="lessThan">
      <formula>89.99%</formula>
    </cfRule>
  </conditionalFormatting>
  <conditionalFormatting sqref="AV19">
    <cfRule type="cellIs" dxfId="194" priority="6" operator="greaterThan">
      <formula>95%</formula>
    </cfRule>
    <cfRule type="cellIs" dxfId="193" priority="7" operator="greaterThanOrEqual">
      <formula>90%</formula>
    </cfRule>
    <cfRule type="cellIs" dxfId="192" priority="8" operator="lessThan">
      <formula>89.99%</formula>
    </cfRule>
  </conditionalFormatting>
  <conditionalFormatting sqref="AV25">
    <cfRule type="cellIs" dxfId="191" priority="3" operator="greaterThan">
      <formula>95%</formula>
    </cfRule>
    <cfRule type="cellIs" dxfId="190" priority="4" operator="greaterThanOrEqual">
      <formula>90%</formula>
    </cfRule>
    <cfRule type="cellIs" dxfId="189" priority="5" operator="lessThan">
      <formula>89.99%</formula>
    </cfRule>
  </conditionalFormatting>
  <conditionalFormatting sqref="AV22">
    <cfRule type="cellIs" dxfId="188" priority="1" operator="greaterThanOrEqual">
      <formula>100%</formula>
    </cfRule>
    <cfRule type="cellIs" dxfId="187" priority="2" operator="lessThan">
      <formula>99.99%</formula>
    </cfRule>
  </conditionalFormatting>
  <dataValidations count="1">
    <dataValidation showDropDown="1" showInputMessage="1" showErrorMessage="1" sqref="C21 G19:G23 G10:G11 G16:G17 G13:G14 G25:G26" xr:uid="{44E908D4-14FB-4BE7-A33A-C238CF18E40B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12</v>
      </c>
      <c r="F2" s="122" t="s">
        <v>25</v>
      </c>
      <c r="G2" s="122"/>
      <c r="H2" s="20">
        <v>111251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'[13]PANEL DE CONTROL DISTRITAL'!A9</f>
        <v>1</v>
      </c>
      <c r="B10" s="116" t="str">
        <f>'[13]PANEL DE CONTROL DISTRITAL'!B9</f>
        <v>ENTREVISTA</v>
      </c>
      <c r="C10" s="118" t="str">
        <f>'[13]PANEL DE CONTROL DISTRITAL'!C9</f>
        <v xml:space="preserve"> Auxiliar de Atención Ciudadana</v>
      </c>
      <c r="D10" s="117" t="str">
        <f>'[13]PANEL DE CONTROL DISTRITAL'!D9</f>
        <v>Efectividad de la entrevista =</v>
      </c>
      <c r="E10" s="118" t="str">
        <f>'[13]PANEL DE CONTROL DISTRITAL'!E9</f>
        <v>(Número de trámites aplicados / (Número de fichas requisitadas - Notificaciones de improcedencia de trámite)) x 100</v>
      </c>
      <c r="F10" s="119" t="str">
        <f>'[13]PANEL DE CONTROL DISTRITAL'!F9</f>
        <v>Semanal (remesa)</v>
      </c>
      <c r="G10" s="120">
        <f>'[13]PANEL DE CONTROL DISTRITAL'!G9</f>
        <v>0.9</v>
      </c>
      <c r="H10" s="25" t="str">
        <f>'[13]PANEL DE CONTROL DISTRITAL'!H9</f>
        <v>Número de trámites aplicados</v>
      </c>
      <c r="I10" s="23">
        <v>149</v>
      </c>
      <c r="J10" s="23">
        <v>679</v>
      </c>
      <c r="K10" s="23">
        <v>0</v>
      </c>
      <c r="L10" s="23">
        <v>0</v>
      </c>
      <c r="M10" s="23">
        <v>808</v>
      </c>
      <c r="N10" s="23">
        <v>1069</v>
      </c>
      <c r="O10" s="23">
        <v>1016</v>
      </c>
      <c r="P10" s="23">
        <v>957</v>
      </c>
      <c r="Q10" s="23">
        <v>912</v>
      </c>
      <c r="R10" s="23">
        <v>743</v>
      </c>
      <c r="S10" s="23">
        <v>906</v>
      </c>
      <c r="T10" s="23">
        <v>915</v>
      </c>
      <c r="U10" s="23">
        <v>875</v>
      </c>
      <c r="V10" s="23">
        <v>765</v>
      </c>
      <c r="W10" s="23">
        <v>838</v>
      </c>
      <c r="X10" s="23">
        <v>677</v>
      </c>
      <c r="Y10" s="23">
        <v>763</v>
      </c>
      <c r="Z10" s="23">
        <v>487</v>
      </c>
      <c r="AA10" s="23">
        <v>802</v>
      </c>
      <c r="AB10" s="23">
        <v>703</v>
      </c>
      <c r="AC10" s="23">
        <v>715</v>
      </c>
      <c r="AD10" s="23">
        <v>438</v>
      </c>
      <c r="AE10" s="23">
        <v>648</v>
      </c>
      <c r="AF10" s="23">
        <v>762</v>
      </c>
      <c r="AG10" s="23">
        <v>735</v>
      </c>
      <c r="AH10" s="23">
        <v>770</v>
      </c>
      <c r="AI10" s="23">
        <v>710</v>
      </c>
      <c r="AJ10" s="23">
        <v>700</v>
      </c>
      <c r="AK10" s="23">
        <v>542</v>
      </c>
      <c r="AL10" s="23">
        <v>682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'[13]PANEL DE CONTROL DISTRITAL'!H10</f>
        <v>Número de fichas requisitadas - Notificaciones de improcedencia de trámite</v>
      </c>
      <c r="I11" s="45">
        <v>149</v>
      </c>
      <c r="J11" s="45">
        <v>679</v>
      </c>
      <c r="K11" s="45">
        <v>0</v>
      </c>
      <c r="L11" s="45">
        <v>0</v>
      </c>
      <c r="M11" s="45">
        <v>808</v>
      </c>
      <c r="N11" s="45">
        <v>1069</v>
      </c>
      <c r="O11" s="45">
        <v>1016</v>
      </c>
      <c r="P11" s="45">
        <v>957</v>
      </c>
      <c r="Q11" s="45">
        <v>912</v>
      </c>
      <c r="R11" s="45">
        <v>743</v>
      </c>
      <c r="S11" s="45">
        <v>906</v>
      </c>
      <c r="T11" s="45">
        <v>915</v>
      </c>
      <c r="U11" s="45">
        <v>875</v>
      </c>
      <c r="V11" s="45">
        <v>765</v>
      </c>
      <c r="W11" s="45">
        <v>838</v>
      </c>
      <c r="X11" s="45">
        <v>677</v>
      </c>
      <c r="Y11" s="45">
        <v>763</v>
      </c>
      <c r="Z11" s="45">
        <v>487</v>
      </c>
      <c r="AA11" s="45">
        <v>802</v>
      </c>
      <c r="AB11" s="45">
        <v>703</v>
      </c>
      <c r="AC11" s="45">
        <v>715</v>
      </c>
      <c r="AD11" s="45">
        <v>438</v>
      </c>
      <c r="AE11" s="45">
        <v>648</v>
      </c>
      <c r="AF11" s="45">
        <v>762</v>
      </c>
      <c r="AG11" s="45">
        <v>735</v>
      </c>
      <c r="AH11" s="45">
        <v>770</v>
      </c>
      <c r="AI11" s="45">
        <v>710</v>
      </c>
      <c r="AJ11" s="45">
        <v>700</v>
      </c>
      <c r="AK11" s="45">
        <v>542</v>
      </c>
      <c r="AL11" s="45">
        <v>682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'[13]PANEL DE CONTROL DISTRITAL'!A12</f>
        <v>2</v>
      </c>
      <c r="B13" s="116" t="str">
        <f>'[13]PANEL DE CONTROL DISTRITAL'!B12</f>
        <v>TRÁMITE</v>
      </c>
      <c r="C13" s="118" t="str">
        <f>'[13]PANEL DE CONTROL DISTRITAL'!C12</f>
        <v>Operador de Equipo Tecnológico</v>
      </c>
      <c r="D13" s="117" t="str">
        <f>'[13]PANEL DE CONTROL DISTRITAL'!D12</f>
        <v>Trámites exitosos efectivos=</v>
      </c>
      <c r="E13" s="118" t="str">
        <f>'[13]PANEL DE CONTROL DISTRITAL'!E12</f>
        <v>(Número de trámites exitosos / Número de trámites aplicados) x 100</v>
      </c>
      <c r="F13" s="119" t="str">
        <f>'[13]PANEL DE CONTROL DISTRITAL'!F12</f>
        <v>Semanal (remesa)</v>
      </c>
      <c r="G13" s="120">
        <f>'[13]PANEL DE CONTROL DISTRITAL'!G12</f>
        <v>0.9</v>
      </c>
      <c r="H13" s="25" t="str">
        <f>'[13]PANEL DE CONTROL DISTRITAL'!H12</f>
        <v>Número de trámites exitosos</v>
      </c>
      <c r="I13" s="23">
        <v>146</v>
      </c>
      <c r="J13" s="23">
        <v>676</v>
      </c>
      <c r="K13" s="23">
        <v>0</v>
      </c>
      <c r="L13" s="23">
        <v>0</v>
      </c>
      <c r="M13" s="23">
        <v>803</v>
      </c>
      <c r="N13" s="23">
        <v>1063</v>
      </c>
      <c r="O13" s="23">
        <v>1011</v>
      </c>
      <c r="P13" s="23">
        <v>953</v>
      </c>
      <c r="Q13" s="23">
        <v>906</v>
      </c>
      <c r="R13" s="23">
        <v>736</v>
      </c>
      <c r="S13" s="23">
        <v>901</v>
      </c>
      <c r="T13" s="23">
        <v>904</v>
      </c>
      <c r="U13" s="23">
        <v>868</v>
      </c>
      <c r="V13" s="23">
        <v>755</v>
      </c>
      <c r="W13" s="23">
        <v>830</v>
      </c>
      <c r="X13" s="23">
        <v>673</v>
      </c>
      <c r="Y13" s="23">
        <v>758</v>
      </c>
      <c r="Z13" s="23">
        <v>481</v>
      </c>
      <c r="AA13" s="23">
        <v>796</v>
      </c>
      <c r="AB13" s="23">
        <v>699</v>
      </c>
      <c r="AC13" s="23">
        <v>711</v>
      </c>
      <c r="AD13" s="23">
        <v>433</v>
      </c>
      <c r="AE13" s="23">
        <v>643</v>
      </c>
      <c r="AF13" s="23">
        <v>757</v>
      </c>
      <c r="AG13" s="23">
        <v>733</v>
      </c>
      <c r="AH13" s="23">
        <v>764</v>
      </c>
      <c r="AI13" s="23">
        <v>706</v>
      </c>
      <c r="AJ13" s="23">
        <v>695</v>
      </c>
      <c r="AK13" s="23">
        <v>537</v>
      </c>
      <c r="AL13" s="23">
        <v>679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0.9928248097852258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'[13]PANEL DE CONTROL DISTRITAL'!H13</f>
        <v>Número de trámites aplicados</v>
      </c>
      <c r="I14" s="45">
        <v>149</v>
      </c>
      <c r="J14" s="45">
        <v>679</v>
      </c>
      <c r="K14" s="45">
        <v>0</v>
      </c>
      <c r="L14" s="45">
        <v>0</v>
      </c>
      <c r="M14" s="45">
        <v>808</v>
      </c>
      <c r="N14" s="45">
        <v>1069</v>
      </c>
      <c r="O14" s="45">
        <v>1016</v>
      </c>
      <c r="P14" s="45">
        <v>957</v>
      </c>
      <c r="Q14" s="45">
        <v>912</v>
      </c>
      <c r="R14" s="45">
        <v>743</v>
      </c>
      <c r="S14" s="45">
        <v>906</v>
      </c>
      <c r="T14" s="45">
        <v>915</v>
      </c>
      <c r="U14" s="45">
        <v>875</v>
      </c>
      <c r="V14" s="45">
        <v>765</v>
      </c>
      <c r="W14" s="45">
        <v>838</v>
      </c>
      <c r="X14" s="45">
        <v>677</v>
      </c>
      <c r="Y14" s="45">
        <v>763</v>
      </c>
      <c r="Z14" s="45">
        <v>487</v>
      </c>
      <c r="AA14" s="45">
        <v>802</v>
      </c>
      <c r="AB14" s="45">
        <v>703</v>
      </c>
      <c r="AC14" s="45">
        <v>715</v>
      </c>
      <c r="AD14" s="45">
        <v>438</v>
      </c>
      <c r="AE14" s="45">
        <v>648</v>
      </c>
      <c r="AF14" s="45">
        <v>762</v>
      </c>
      <c r="AG14" s="45">
        <v>735</v>
      </c>
      <c r="AH14" s="45">
        <v>770</v>
      </c>
      <c r="AI14" s="45">
        <v>710</v>
      </c>
      <c r="AJ14" s="45">
        <v>700</v>
      </c>
      <c r="AK14" s="45">
        <v>542</v>
      </c>
      <c r="AL14" s="45">
        <v>682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'[13]PANEL DE CONTROL DISTRITAL'!A15</f>
        <v>3</v>
      </c>
      <c r="B16" s="116" t="str">
        <f>'[13]PANEL DE CONTROL DISTRITAL'!B15</f>
        <v>TRANSFERENCIA</v>
      </c>
      <c r="C16" s="118" t="str">
        <f>'[13]PANEL DE CONTROL DISTRITAL'!C15</f>
        <v>Responsable de Módulo</v>
      </c>
      <c r="D16" s="117" t="str">
        <f>'[13]PANEL DE CONTROL DISTRITAL'!D15</f>
        <v xml:space="preserve">Transacciones exitosas = </v>
      </c>
      <c r="E16" s="118" t="str">
        <f>'[13]PANEL DE CONTROL DISTRITAL'!E15</f>
        <v>(Número de Archivos de Transacción aceptados /Total de Archivos de Transacción procesados) x100</v>
      </c>
      <c r="F16" s="119" t="str">
        <f>'[13]PANEL DE CONTROL DISTRITAL'!F15</f>
        <v>Semanal (remesa)</v>
      </c>
      <c r="G16" s="120">
        <f>'[13]PANEL DE CONTROL DISTRITAL'!G15</f>
        <v>0.9</v>
      </c>
      <c r="H16" s="25" t="str">
        <f>'[13]PANEL DE CONTROL DISTRITAL'!H15</f>
        <v>Número de Archivos de Transacción aceptados</v>
      </c>
      <c r="I16" s="23">
        <v>149</v>
      </c>
      <c r="J16" s="23">
        <v>679</v>
      </c>
      <c r="K16" s="23">
        <v>0</v>
      </c>
      <c r="L16" s="23">
        <v>0</v>
      </c>
      <c r="M16" s="23">
        <v>808</v>
      </c>
      <c r="N16" s="23">
        <v>1069</v>
      </c>
      <c r="O16" s="23">
        <v>1016</v>
      </c>
      <c r="P16" s="23">
        <v>957</v>
      </c>
      <c r="Q16" s="23">
        <v>912</v>
      </c>
      <c r="R16" s="23">
        <v>743</v>
      </c>
      <c r="S16" s="23">
        <v>906</v>
      </c>
      <c r="T16" s="23">
        <v>915</v>
      </c>
      <c r="U16" s="23">
        <v>875</v>
      </c>
      <c r="V16" s="23">
        <v>765</v>
      </c>
      <c r="W16" s="23">
        <v>838</v>
      </c>
      <c r="X16" s="23">
        <v>677</v>
      </c>
      <c r="Y16" s="23">
        <v>763</v>
      </c>
      <c r="Z16" s="23">
        <v>481</v>
      </c>
      <c r="AA16" s="23">
        <v>796</v>
      </c>
      <c r="AB16" s="23">
        <v>699</v>
      </c>
      <c r="AC16" s="23">
        <v>711</v>
      </c>
      <c r="AD16" s="23">
        <v>433</v>
      </c>
      <c r="AE16" s="23">
        <v>643</v>
      </c>
      <c r="AF16" s="23">
        <v>757</v>
      </c>
      <c r="AG16" s="23">
        <v>733</v>
      </c>
      <c r="AH16" s="23">
        <v>764</v>
      </c>
      <c r="AI16" s="23">
        <v>706</v>
      </c>
      <c r="AJ16" s="23">
        <v>695</v>
      </c>
      <c r="AK16" s="23">
        <v>537</v>
      </c>
      <c r="AL16" s="23">
        <v>679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'[13]PANEL DE CONTROL DISTRITAL'!H16</f>
        <v>Total de Archivos de Transacción procesados</v>
      </c>
      <c r="I17" s="45">
        <v>149</v>
      </c>
      <c r="J17" s="45">
        <v>679</v>
      </c>
      <c r="K17" s="45">
        <v>0</v>
      </c>
      <c r="L17" s="45">
        <v>0</v>
      </c>
      <c r="M17" s="45">
        <v>808</v>
      </c>
      <c r="N17" s="45">
        <v>1069</v>
      </c>
      <c r="O17" s="45">
        <v>1016</v>
      </c>
      <c r="P17" s="45">
        <v>957</v>
      </c>
      <c r="Q17" s="45">
        <v>912</v>
      </c>
      <c r="R17" s="45">
        <v>743</v>
      </c>
      <c r="S17" s="45">
        <v>906</v>
      </c>
      <c r="T17" s="45">
        <v>915</v>
      </c>
      <c r="U17" s="45">
        <v>875</v>
      </c>
      <c r="V17" s="45">
        <v>765</v>
      </c>
      <c r="W17" s="45">
        <v>838</v>
      </c>
      <c r="X17" s="45">
        <v>677</v>
      </c>
      <c r="Y17" s="45">
        <v>763</v>
      </c>
      <c r="Z17" s="45">
        <v>481</v>
      </c>
      <c r="AA17" s="45">
        <v>796</v>
      </c>
      <c r="AB17" s="45">
        <v>699</v>
      </c>
      <c r="AC17" s="45">
        <v>711</v>
      </c>
      <c r="AD17" s="45">
        <v>433</v>
      </c>
      <c r="AE17" s="45">
        <v>643</v>
      </c>
      <c r="AF17" s="45">
        <v>757</v>
      </c>
      <c r="AG17" s="45">
        <v>733</v>
      </c>
      <c r="AH17" s="45">
        <v>764</v>
      </c>
      <c r="AI17" s="45">
        <v>706</v>
      </c>
      <c r="AJ17" s="45">
        <v>695</v>
      </c>
      <c r="AK17" s="45">
        <v>537</v>
      </c>
      <c r="AL17" s="45">
        <v>679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'[13]PANEL DE CONTROL DISTRITAL'!A18</f>
        <v>4</v>
      </c>
      <c r="B19" s="116" t="str">
        <f>'[13]PANEL DE CONTROL DISTRITAL'!B18</f>
        <v>CONCILIACIÓN</v>
      </c>
      <c r="C19" s="118" t="str">
        <f>'[13]PANEL DE CONTROL DISTRITAL'!C18</f>
        <v>Responsable de Módulo</v>
      </c>
      <c r="D19" s="117" t="str">
        <f>'[13]PANEL DE CONTROL DISTRITAL'!D18</f>
        <v xml:space="preserve">Credenciales disponibles para entrega = </v>
      </c>
      <c r="E19" s="118" t="str">
        <f>'[13]PANEL DE CONTROL DISTRITAL'!E18</f>
        <v>((Credenciales recibidas - Credenciales inconsistentes) / Credenciales recibidas) x 100</v>
      </c>
      <c r="F19" s="119" t="str">
        <f>'[13]PANEL DE CONTROL DISTRITAL'!F18</f>
        <v>Semanal (remesa)</v>
      </c>
      <c r="G19" s="120">
        <f>'[13]PANEL DE CONTROL DISTRITAL'!G18</f>
        <v>0.9</v>
      </c>
      <c r="H19" s="25" t="str">
        <f>'[13]PANEL DE CONTROL DISTRITAL'!H18</f>
        <v xml:space="preserve">Credenciales Recibidas - Credenciales inconsistentes </v>
      </c>
      <c r="I19" s="23">
        <v>116</v>
      </c>
      <c r="J19" s="23">
        <v>644</v>
      </c>
      <c r="K19" s="23">
        <v>0</v>
      </c>
      <c r="L19" s="23">
        <v>0</v>
      </c>
      <c r="M19" s="23">
        <v>330</v>
      </c>
      <c r="N19" s="23">
        <v>1045</v>
      </c>
      <c r="O19" s="23">
        <v>730</v>
      </c>
      <c r="P19" s="23">
        <v>1652</v>
      </c>
      <c r="Q19" s="23">
        <v>642</v>
      </c>
      <c r="R19" s="23">
        <v>815</v>
      </c>
      <c r="S19" s="23">
        <v>1090</v>
      </c>
      <c r="T19" s="23">
        <v>899</v>
      </c>
      <c r="U19" s="23">
        <v>928</v>
      </c>
      <c r="V19" s="23">
        <v>168</v>
      </c>
      <c r="W19" s="23">
        <v>415</v>
      </c>
      <c r="X19" s="23">
        <v>1457</v>
      </c>
      <c r="Y19" s="23">
        <v>1025</v>
      </c>
      <c r="Z19" s="23">
        <v>276</v>
      </c>
      <c r="AA19" s="23">
        <v>831</v>
      </c>
      <c r="AB19" s="23">
        <v>927</v>
      </c>
      <c r="AC19" s="23">
        <v>546</v>
      </c>
      <c r="AD19" s="23">
        <v>574</v>
      </c>
      <c r="AE19" s="23">
        <v>690</v>
      </c>
      <c r="AF19" s="23">
        <v>725</v>
      </c>
      <c r="AG19" s="23">
        <v>730</v>
      </c>
      <c r="AH19" s="23">
        <v>765</v>
      </c>
      <c r="AI19" s="23">
        <v>552</v>
      </c>
      <c r="AJ19" s="23">
        <v>885</v>
      </c>
      <c r="AK19" s="23">
        <v>655</v>
      </c>
      <c r="AL19" s="23">
        <v>125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'[13]PANEL DE CONTROL DISTRITAL'!H19</f>
        <v xml:space="preserve">Credenciales recibidas </v>
      </c>
      <c r="I20" s="45">
        <v>116</v>
      </c>
      <c r="J20" s="45">
        <v>644</v>
      </c>
      <c r="K20" s="45">
        <v>0</v>
      </c>
      <c r="L20" s="45">
        <v>0</v>
      </c>
      <c r="M20" s="45">
        <v>330</v>
      </c>
      <c r="N20" s="45">
        <v>1045</v>
      </c>
      <c r="O20" s="45">
        <v>730</v>
      </c>
      <c r="P20" s="45">
        <v>1652</v>
      </c>
      <c r="Q20" s="45">
        <v>642</v>
      </c>
      <c r="R20" s="45">
        <v>815</v>
      </c>
      <c r="S20" s="45">
        <v>1090</v>
      </c>
      <c r="T20" s="45">
        <v>899</v>
      </c>
      <c r="U20" s="45">
        <v>928</v>
      </c>
      <c r="V20" s="45">
        <v>168</v>
      </c>
      <c r="W20" s="45">
        <v>415</v>
      </c>
      <c r="X20" s="45">
        <v>1457</v>
      </c>
      <c r="Y20" s="45">
        <v>1025</v>
      </c>
      <c r="Z20" s="45">
        <v>276</v>
      </c>
      <c r="AA20" s="45">
        <v>831</v>
      </c>
      <c r="AB20" s="45">
        <v>927</v>
      </c>
      <c r="AC20" s="45">
        <v>546</v>
      </c>
      <c r="AD20" s="45">
        <v>574</v>
      </c>
      <c r="AE20" s="45">
        <v>690</v>
      </c>
      <c r="AF20" s="45">
        <v>725</v>
      </c>
      <c r="AG20" s="45">
        <v>730</v>
      </c>
      <c r="AH20" s="45">
        <v>765</v>
      </c>
      <c r="AI20" s="45">
        <v>552</v>
      </c>
      <c r="AJ20" s="45">
        <v>885</v>
      </c>
      <c r="AK20" s="45">
        <v>655</v>
      </c>
      <c r="AL20" s="45">
        <v>125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'[13]PANEL DE CONTROL DISTRITAL'!A21</f>
        <v>5</v>
      </c>
      <c r="B22" s="116" t="str">
        <f>'[13]PANEL DE CONTROL DISTRITAL'!B21</f>
        <v>CONCILIACIÓN</v>
      </c>
      <c r="C22" s="118" t="str">
        <f>'[13]PANEL DE CONTROL DISTRITAL'!C21</f>
        <v>Responsable de Módulo</v>
      </c>
      <c r="D22" s="117" t="str">
        <f>'[13]PANEL DE CONTROL DISTRITAL'!D21</f>
        <v xml:space="preserve">Credenciales disponibles para entrega = </v>
      </c>
      <c r="E22" s="118" t="str">
        <f>'[13]PANEL DE CONTROL DISTRITAL'!E21</f>
        <v>(Credenciales en resguardo / Credenciales totales en SIIRFE disponibles para entrega) x 100</v>
      </c>
      <c r="F22" s="119" t="str">
        <f>'[13]PANEL DE CONTROL DISTRITAL'!F21</f>
        <v>Semanal (remesa)</v>
      </c>
      <c r="G22" s="120">
        <f>'[13]PANEL DE CONTROL DISTRITAL'!G21</f>
        <v>1</v>
      </c>
      <c r="H22" s="25" t="str">
        <f>'[13]PANEL DE CONTROL DISTRITAL'!H21</f>
        <v>Credenciales en resguardo</v>
      </c>
      <c r="I22" s="23">
        <v>1409</v>
      </c>
      <c r="J22" s="23">
        <v>1298</v>
      </c>
      <c r="K22" s="23">
        <v>0</v>
      </c>
      <c r="L22" s="23">
        <v>0</v>
      </c>
      <c r="M22" s="23">
        <v>1195</v>
      </c>
      <c r="N22" s="23">
        <v>1107</v>
      </c>
      <c r="O22" s="23">
        <v>1571</v>
      </c>
      <c r="P22" s="23">
        <v>1805</v>
      </c>
      <c r="Q22" s="23">
        <v>1871</v>
      </c>
      <c r="R22" s="23">
        <v>1342</v>
      </c>
      <c r="S22" s="23">
        <v>1270</v>
      </c>
      <c r="T22" s="23">
        <v>1463</v>
      </c>
      <c r="U22" s="23">
        <v>1509</v>
      </c>
      <c r="V22" s="23">
        <v>1509</v>
      </c>
      <c r="W22" s="23">
        <v>806</v>
      </c>
      <c r="X22" s="23">
        <v>873</v>
      </c>
      <c r="Y22" s="23">
        <v>1743</v>
      </c>
      <c r="Z22" s="23">
        <v>1282</v>
      </c>
      <c r="AA22" s="23">
        <v>1682</v>
      </c>
      <c r="AB22" s="23">
        <v>2011</v>
      </c>
      <c r="AC22" s="23">
        <v>1459</v>
      </c>
      <c r="AD22" s="23">
        <v>1396</v>
      </c>
      <c r="AE22" s="23">
        <v>1294</v>
      </c>
      <c r="AF22" s="23">
        <v>1391</v>
      </c>
      <c r="AG22" s="23">
        <v>1378</v>
      </c>
      <c r="AH22" s="23">
        <v>1415</v>
      </c>
      <c r="AI22" s="23">
        <v>1211</v>
      </c>
      <c r="AJ22" s="23">
        <v>1417</v>
      </c>
      <c r="AK22" s="23">
        <v>1390</v>
      </c>
      <c r="AL22" s="23">
        <v>818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'[13]PANEL DE CONTROL DISTRITAL'!H22</f>
        <v>Credenciales totales en SIIRFE disponibles para entrega</v>
      </c>
      <c r="I23" s="45">
        <v>1409</v>
      </c>
      <c r="J23" s="45">
        <v>1298</v>
      </c>
      <c r="K23" s="45">
        <v>0</v>
      </c>
      <c r="L23" s="45">
        <v>0</v>
      </c>
      <c r="M23" s="45">
        <v>1195</v>
      </c>
      <c r="N23" s="45">
        <v>1107</v>
      </c>
      <c r="O23" s="45">
        <v>1571</v>
      </c>
      <c r="P23" s="45">
        <v>1805</v>
      </c>
      <c r="Q23" s="45">
        <v>1871</v>
      </c>
      <c r="R23" s="45">
        <v>1342</v>
      </c>
      <c r="S23" s="45">
        <v>1270</v>
      </c>
      <c r="T23" s="45">
        <v>1463</v>
      </c>
      <c r="U23" s="45">
        <v>1509</v>
      </c>
      <c r="V23" s="45">
        <v>1509</v>
      </c>
      <c r="W23" s="45">
        <v>806</v>
      </c>
      <c r="X23" s="45">
        <v>873</v>
      </c>
      <c r="Y23" s="45">
        <v>1743</v>
      </c>
      <c r="Z23" s="45">
        <v>1282</v>
      </c>
      <c r="AA23" s="45">
        <v>1682</v>
      </c>
      <c r="AB23" s="45">
        <v>2011</v>
      </c>
      <c r="AC23" s="45">
        <v>1459</v>
      </c>
      <c r="AD23" s="45">
        <v>1396</v>
      </c>
      <c r="AE23" s="45">
        <v>1294</v>
      </c>
      <c r="AF23" s="45">
        <v>1391</v>
      </c>
      <c r="AG23" s="45">
        <v>1378</v>
      </c>
      <c r="AH23" s="45">
        <v>1415</v>
      </c>
      <c r="AI23" s="45">
        <v>1211</v>
      </c>
      <c r="AJ23" s="45">
        <v>1417</v>
      </c>
      <c r="AK23" s="45">
        <v>1390</v>
      </c>
      <c r="AL23" s="45">
        <v>818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'[13]PANEL DE CONTROL DISTRITAL'!A24</f>
        <v>6</v>
      </c>
      <c r="B25" s="116" t="str">
        <f>'[13]PANEL DE CONTROL DISTRITAL'!B24</f>
        <v>ENTREGA</v>
      </c>
      <c r="C25" s="118" t="str">
        <f>'[13]PANEL DE CONTROL DISTRITAL'!C24</f>
        <v>Operador de Equipo Tecnológico</v>
      </c>
      <c r="D25" s="117" t="str">
        <f>'[13]PANEL DE CONTROL DISTRITAL'!D24</f>
        <v xml:space="preserve">Efectividad de entrega de CPV en MAC = </v>
      </c>
      <c r="E25" s="118" t="str">
        <f>'[13]PANEL DE CONTROL DISTRITAL'!E24</f>
        <v>(Total de credenciales entregadas / Total de credenciales solicitadas) x 100</v>
      </c>
      <c r="F25" s="119" t="str">
        <f>'[13]PANEL DE CONTROL DISTRITAL'!F24</f>
        <v>Semanal (remesa)</v>
      </c>
      <c r="G25" s="120">
        <f>'[13]PANEL DE CONTROL DISTRITAL'!G24</f>
        <v>0.9</v>
      </c>
      <c r="H25" s="25" t="str">
        <f>'[13]PANEL DE CONTROL DISTRITAL'!H24</f>
        <v xml:space="preserve">Total de credenciales entregadas </v>
      </c>
      <c r="I25" s="23">
        <v>227</v>
      </c>
      <c r="J25" s="23">
        <v>747</v>
      </c>
      <c r="K25" s="23">
        <v>0</v>
      </c>
      <c r="L25" s="23">
        <v>0</v>
      </c>
      <c r="M25" s="23">
        <v>418</v>
      </c>
      <c r="N25" s="23">
        <v>581</v>
      </c>
      <c r="O25" s="23">
        <v>496</v>
      </c>
      <c r="P25" s="23">
        <v>1586</v>
      </c>
      <c r="Q25" s="23">
        <v>1171</v>
      </c>
      <c r="R25" s="23">
        <v>887</v>
      </c>
      <c r="S25" s="23">
        <v>877</v>
      </c>
      <c r="T25" s="23">
        <v>853</v>
      </c>
      <c r="U25" s="23">
        <v>875</v>
      </c>
      <c r="V25" s="23">
        <v>871</v>
      </c>
      <c r="W25" s="23">
        <v>345</v>
      </c>
      <c r="X25" s="23">
        <v>587</v>
      </c>
      <c r="Y25" s="23">
        <v>1059</v>
      </c>
      <c r="Z25" s="23">
        <v>696</v>
      </c>
      <c r="AA25" s="23">
        <v>396</v>
      </c>
      <c r="AB25" s="23">
        <v>598</v>
      </c>
      <c r="AC25" s="23">
        <v>1098</v>
      </c>
      <c r="AD25" s="23">
        <v>637</v>
      </c>
      <c r="AE25" s="23">
        <v>787</v>
      </c>
      <c r="AF25" s="23">
        <v>621</v>
      </c>
      <c r="AG25" s="23">
        <v>743</v>
      </c>
      <c r="AH25" s="23">
        <v>728</v>
      </c>
      <c r="AI25" s="23">
        <v>753</v>
      </c>
      <c r="AJ25" s="23">
        <v>679</v>
      </c>
      <c r="AK25" s="23">
        <v>544</v>
      </c>
      <c r="AL25" s="23">
        <v>642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'[13]PANEL DE CONTROL DISTRITAL'!H25</f>
        <v xml:space="preserve"> Total de credenciales solicitadas</v>
      </c>
      <c r="I26" s="45">
        <v>227</v>
      </c>
      <c r="J26" s="45">
        <v>747</v>
      </c>
      <c r="K26" s="45">
        <v>0</v>
      </c>
      <c r="L26" s="45">
        <v>0</v>
      </c>
      <c r="M26" s="45">
        <v>418</v>
      </c>
      <c r="N26" s="45">
        <v>581</v>
      </c>
      <c r="O26" s="45">
        <v>496</v>
      </c>
      <c r="P26" s="45">
        <v>1586</v>
      </c>
      <c r="Q26" s="45">
        <v>1171</v>
      </c>
      <c r="R26" s="45">
        <v>887</v>
      </c>
      <c r="S26" s="45">
        <v>877</v>
      </c>
      <c r="T26" s="45">
        <v>853</v>
      </c>
      <c r="U26" s="45">
        <v>875</v>
      </c>
      <c r="V26" s="45">
        <v>871</v>
      </c>
      <c r="W26" s="45">
        <v>345</v>
      </c>
      <c r="X26" s="45">
        <v>587</v>
      </c>
      <c r="Y26" s="45">
        <v>1059</v>
      </c>
      <c r="Z26" s="45">
        <v>696</v>
      </c>
      <c r="AA26" s="45">
        <v>396</v>
      </c>
      <c r="AB26" s="45">
        <v>598</v>
      </c>
      <c r="AC26" s="45">
        <v>1098</v>
      </c>
      <c r="AD26" s="45">
        <v>637</v>
      </c>
      <c r="AE26" s="45">
        <v>787</v>
      </c>
      <c r="AF26" s="45">
        <v>621</v>
      </c>
      <c r="AG26" s="45">
        <v>743</v>
      </c>
      <c r="AH26" s="45">
        <v>728</v>
      </c>
      <c r="AI26" s="45">
        <v>753</v>
      </c>
      <c r="AJ26" s="45">
        <v>679</v>
      </c>
      <c r="AK26" s="45">
        <v>544</v>
      </c>
      <c r="AL26" s="45">
        <v>642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86" priority="15" operator="greaterThan">
      <formula>95%</formula>
    </cfRule>
    <cfRule type="cellIs" dxfId="185" priority="16" operator="greaterThanOrEqual">
      <formula>90%</formula>
    </cfRule>
    <cfRule type="cellIs" dxfId="184" priority="17" operator="lessThan">
      <formula>89.99%</formula>
    </cfRule>
  </conditionalFormatting>
  <conditionalFormatting sqref="AV13">
    <cfRule type="cellIs" dxfId="183" priority="12" operator="greaterThan">
      <formula>95%</formula>
    </cfRule>
    <cfRule type="cellIs" dxfId="182" priority="13" operator="greaterThanOrEqual">
      <formula>90%</formula>
    </cfRule>
    <cfRule type="cellIs" dxfId="181" priority="14" operator="lessThan">
      <formula>89.99%</formula>
    </cfRule>
  </conditionalFormatting>
  <conditionalFormatting sqref="AV16">
    <cfRule type="cellIs" dxfId="180" priority="9" operator="greaterThan">
      <formula>95%</formula>
    </cfRule>
    <cfRule type="cellIs" dxfId="179" priority="10" operator="greaterThanOrEqual">
      <formula>90%</formula>
    </cfRule>
    <cfRule type="cellIs" dxfId="178" priority="11" operator="lessThan">
      <formula>89.99%</formula>
    </cfRule>
  </conditionalFormatting>
  <conditionalFormatting sqref="AV19">
    <cfRule type="cellIs" dxfId="177" priority="6" operator="greaterThan">
      <formula>95%</formula>
    </cfRule>
    <cfRule type="cellIs" dxfId="176" priority="7" operator="greaterThanOrEqual">
      <formula>90%</formula>
    </cfRule>
    <cfRule type="cellIs" dxfId="175" priority="8" operator="lessThan">
      <formula>89.99%</formula>
    </cfRule>
  </conditionalFormatting>
  <conditionalFormatting sqref="AV25">
    <cfRule type="cellIs" dxfId="174" priority="3" operator="greaterThan">
      <formula>95%</formula>
    </cfRule>
    <cfRule type="cellIs" dxfId="173" priority="4" operator="greaterThanOrEqual">
      <formula>90%</formula>
    </cfRule>
    <cfRule type="cellIs" dxfId="172" priority="5" operator="lessThan">
      <formula>89.99%</formula>
    </cfRule>
  </conditionalFormatting>
  <conditionalFormatting sqref="AV22">
    <cfRule type="cellIs" dxfId="171" priority="1" operator="greaterThanOrEqual">
      <formula>100%</formula>
    </cfRule>
    <cfRule type="cellIs" dxfId="170" priority="2" operator="lessThan">
      <formula>99.99%</formula>
    </cfRule>
  </conditionalFormatting>
  <dataValidations count="1">
    <dataValidation showDropDown="1" showInputMessage="1" showErrorMessage="1" sqref="C21 G19:G23 G10:G11 G16:G17 G13:G14 G25:G26" xr:uid="{0018BB06-00AE-4CD1-BE2A-8FA4166B5A6B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BH38"/>
  <sheetViews>
    <sheetView showGridLines="0" topLeftCell="A10" zoomScale="85" zoomScaleNormal="85" workbookViewId="0">
      <selection activeCell="A10" sqref="A10:A11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12</v>
      </c>
      <c r="F2" s="122" t="s">
        <v>25</v>
      </c>
      <c r="G2" s="122"/>
      <c r="H2" s="20">
        <v>111252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'[13]PANEL DE CONTROL DISTRITAL'!A9</f>
        <v>1</v>
      </c>
      <c r="B10" s="116" t="str">
        <f>'[13]PANEL DE CONTROL DISTRITAL'!B9</f>
        <v>ENTREVISTA</v>
      </c>
      <c r="C10" s="118" t="str">
        <f>'[13]PANEL DE CONTROL DISTRITAL'!C9</f>
        <v xml:space="preserve"> Auxiliar de Atención Ciudadana</v>
      </c>
      <c r="D10" s="117" t="str">
        <f>'[13]PANEL DE CONTROL DISTRITAL'!D9</f>
        <v>Efectividad de la entrevista =</v>
      </c>
      <c r="E10" s="118" t="str">
        <f>'[13]PANEL DE CONTROL DISTRITAL'!E9</f>
        <v>(Número de trámites aplicados / (Número de fichas requisitadas - Notificaciones de improcedencia de trámite)) x 100</v>
      </c>
      <c r="F10" s="119" t="str">
        <f>'[13]PANEL DE CONTROL DISTRITAL'!F9</f>
        <v>Semanal (remesa)</v>
      </c>
      <c r="G10" s="120">
        <f>'[13]PANEL DE CONTROL DISTRITAL'!G9</f>
        <v>0.9</v>
      </c>
      <c r="H10" s="25" t="str">
        <f>'[13]PANEL DE CONTROL DISTRITAL'!H9</f>
        <v>Número de trámites aplicados</v>
      </c>
      <c r="I10" s="23">
        <v>107</v>
      </c>
      <c r="J10" s="23">
        <v>540</v>
      </c>
      <c r="K10" s="23">
        <v>0</v>
      </c>
      <c r="L10" s="23">
        <v>0</v>
      </c>
      <c r="M10" s="23">
        <v>692</v>
      </c>
      <c r="N10" s="23">
        <v>935</v>
      </c>
      <c r="O10" s="23">
        <v>846</v>
      </c>
      <c r="P10" s="23">
        <v>822</v>
      </c>
      <c r="Q10" s="23">
        <v>789</v>
      </c>
      <c r="R10" s="23">
        <v>626</v>
      </c>
      <c r="S10" s="23">
        <v>782</v>
      </c>
      <c r="T10" s="23">
        <v>733</v>
      </c>
      <c r="U10" s="23">
        <v>745</v>
      </c>
      <c r="V10" s="23">
        <v>670</v>
      </c>
      <c r="W10" s="23">
        <v>624</v>
      </c>
      <c r="X10" s="23">
        <v>508</v>
      </c>
      <c r="Y10" s="23">
        <v>640</v>
      </c>
      <c r="Z10" s="23">
        <v>401</v>
      </c>
      <c r="AA10" s="23">
        <v>625</v>
      </c>
      <c r="AB10" s="23">
        <v>542</v>
      </c>
      <c r="AC10" s="23">
        <v>547</v>
      </c>
      <c r="AD10" s="23">
        <v>381</v>
      </c>
      <c r="AE10" s="23">
        <v>479</v>
      </c>
      <c r="AF10" s="23">
        <v>578</v>
      </c>
      <c r="AG10" s="23">
        <v>614</v>
      </c>
      <c r="AH10" s="23">
        <v>547</v>
      </c>
      <c r="AI10" s="23">
        <v>631</v>
      </c>
      <c r="AJ10" s="23">
        <v>571</v>
      </c>
      <c r="AK10" s="23">
        <v>539</v>
      </c>
      <c r="AL10" s="23">
        <v>538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'[13]PANEL DE CONTROL DISTRITAL'!H10</f>
        <v>Número de fichas requisitadas - Notificaciones de improcedencia de trámite</v>
      </c>
      <c r="I11" s="45">
        <v>107</v>
      </c>
      <c r="J11" s="45">
        <v>540</v>
      </c>
      <c r="K11" s="45">
        <v>0</v>
      </c>
      <c r="L11" s="45">
        <v>0</v>
      </c>
      <c r="M11" s="45">
        <v>692</v>
      </c>
      <c r="N11" s="45">
        <v>935</v>
      </c>
      <c r="O11" s="45">
        <v>846</v>
      </c>
      <c r="P11" s="45">
        <v>822</v>
      </c>
      <c r="Q11" s="45">
        <v>789</v>
      </c>
      <c r="R11" s="45">
        <v>626</v>
      </c>
      <c r="S11" s="45">
        <v>782</v>
      </c>
      <c r="T11" s="45">
        <v>733</v>
      </c>
      <c r="U11" s="45">
        <v>745</v>
      </c>
      <c r="V11" s="45">
        <v>670</v>
      </c>
      <c r="W11" s="45">
        <v>624</v>
      </c>
      <c r="X11" s="45">
        <v>508</v>
      </c>
      <c r="Y11" s="45">
        <v>640</v>
      </c>
      <c r="Z11" s="45">
        <v>401</v>
      </c>
      <c r="AA11" s="45">
        <v>625</v>
      </c>
      <c r="AB11" s="45">
        <v>542</v>
      </c>
      <c r="AC11" s="45">
        <v>547</v>
      </c>
      <c r="AD11" s="45">
        <v>381</v>
      </c>
      <c r="AE11" s="45">
        <v>479</v>
      </c>
      <c r="AF11" s="45">
        <v>578</v>
      </c>
      <c r="AG11" s="45">
        <v>614</v>
      </c>
      <c r="AH11" s="45">
        <v>547</v>
      </c>
      <c r="AI11" s="45">
        <v>631</v>
      </c>
      <c r="AJ11" s="45">
        <v>571</v>
      </c>
      <c r="AK11" s="45">
        <v>539</v>
      </c>
      <c r="AL11" s="45">
        <v>538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'[13]PANEL DE CONTROL DISTRITAL'!A12</f>
        <v>2</v>
      </c>
      <c r="B13" s="116" t="str">
        <f>'[13]PANEL DE CONTROL DISTRITAL'!B12</f>
        <v>TRÁMITE</v>
      </c>
      <c r="C13" s="118" t="str">
        <f>'[13]PANEL DE CONTROL DISTRITAL'!C12</f>
        <v>Operador de Equipo Tecnológico</v>
      </c>
      <c r="D13" s="117" t="str">
        <f>'[13]PANEL DE CONTROL DISTRITAL'!D12</f>
        <v>Trámites exitosos efectivos=</v>
      </c>
      <c r="E13" s="118" t="str">
        <f>'[13]PANEL DE CONTROL DISTRITAL'!E12</f>
        <v>(Número de trámites exitosos / Número de trámites aplicados) x 100</v>
      </c>
      <c r="F13" s="119" t="str">
        <f>'[13]PANEL DE CONTROL DISTRITAL'!F12</f>
        <v>Semanal (remesa)</v>
      </c>
      <c r="G13" s="120">
        <f>'[13]PANEL DE CONTROL DISTRITAL'!G12</f>
        <v>0.9</v>
      </c>
      <c r="H13" s="25" t="str">
        <f>'[13]PANEL DE CONTROL DISTRITAL'!H12</f>
        <v>Número de trámites exitosos</v>
      </c>
      <c r="I13" s="23">
        <v>106</v>
      </c>
      <c r="J13" s="23">
        <v>536</v>
      </c>
      <c r="K13" s="23">
        <v>0</v>
      </c>
      <c r="L13" s="23">
        <v>0</v>
      </c>
      <c r="M13" s="23">
        <v>690</v>
      </c>
      <c r="N13" s="23">
        <v>927</v>
      </c>
      <c r="O13" s="23">
        <v>839</v>
      </c>
      <c r="P13" s="23">
        <v>816</v>
      </c>
      <c r="Q13" s="23">
        <v>787</v>
      </c>
      <c r="R13" s="23">
        <v>624</v>
      </c>
      <c r="S13" s="23">
        <v>780</v>
      </c>
      <c r="T13" s="23">
        <v>727</v>
      </c>
      <c r="U13" s="23">
        <v>739</v>
      </c>
      <c r="V13" s="23">
        <v>668</v>
      </c>
      <c r="W13" s="23">
        <v>619</v>
      </c>
      <c r="X13" s="23">
        <v>505</v>
      </c>
      <c r="Y13" s="23">
        <v>630</v>
      </c>
      <c r="Z13" s="23">
        <v>401</v>
      </c>
      <c r="AA13" s="23">
        <v>625</v>
      </c>
      <c r="AB13" s="23">
        <v>541</v>
      </c>
      <c r="AC13" s="23">
        <v>547</v>
      </c>
      <c r="AD13" s="23">
        <v>381</v>
      </c>
      <c r="AE13" s="23">
        <v>479</v>
      </c>
      <c r="AF13" s="23">
        <v>577</v>
      </c>
      <c r="AG13" s="23">
        <v>614</v>
      </c>
      <c r="AH13" s="23">
        <v>547</v>
      </c>
      <c r="AI13" s="23">
        <v>631</v>
      </c>
      <c r="AJ13" s="23">
        <v>570</v>
      </c>
      <c r="AK13" s="23">
        <v>538</v>
      </c>
      <c r="AL13" s="23">
        <v>538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0.99589490968801309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'[13]PANEL DE CONTROL DISTRITAL'!H13</f>
        <v>Número de trámites aplicados</v>
      </c>
      <c r="I14" s="45">
        <v>107</v>
      </c>
      <c r="J14" s="45">
        <v>540</v>
      </c>
      <c r="K14" s="45">
        <v>0</v>
      </c>
      <c r="L14" s="45">
        <v>0</v>
      </c>
      <c r="M14" s="45">
        <v>692</v>
      </c>
      <c r="N14" s="45">
        <v>935</v>
      </c>
      <c r="O14" s="45">
        <v>846</v>
      </c>
      <c r="P14" s="45">
        <v>822</v>
      </c>
      <c r="Q14" s="45">
        <v>789</v>
      </c>
      <c r="R14" s="45">
        <v>626</v>
      </c>
      <c r="S14" s="45">
        <v>782</v>
      </c>
      <c r="T14" s="45">
        <v>733</v>
      </c>
      <c r="U14" s="45">
        <v>745</v>
      </c>
      <c r="V14" s="45">
        <v>670</v>
      </c>
      <c r="W14" s="45">
        <v>624</v>
      </c>
      <c r="X14" s="45">
        <v>508</v>
      </c>
      <c r="Y14" s="45">
        <v>640</v>
      </c>
      <c r="Z14" s="45">
        <v>401</v>
      </c>
      <c r="AA14" s="45">
        <v>625</v>
      </c>
      <c r="AB14" s="45">
        <v>542</v>
      </c>
      <c r="AC14" s="45">
        <v>547</v>
      </c>
      <c r="AD14" s="45">
        <v>381</v>
      </c>
      <c r="AE14" s="45">
        <v>479</v>
      </c>
      <c r="AF14" s="45">
        <v>578</v>
      </c>
      <c r="AG14" s="45">
        <v>614</v>
      </c>
      <c r="AH14" s="45">
        <v>547</v>
      </c>
      <c r="AI14" s="45">
        <v>631</v>
      </c>
      <c r="AJ14" s="45">
        <v>571</v>
      </c>
      <c r="AK14" s="45">
        <v>539</v>
      </c>
      <c r="AL14" s="45">
        <v>538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'[13]PANEL DE CONTROL DISTRITAL'!A15</f>
        <v>3</v>
      </c>
      <c r="B16" s="116" t="str">
        <f>'[13]PANEL DE CONTROL DISTRITAL'!B15</f>
        <v>TRANSFERENCIA</v>
      </c>
      <c r="C16" s="118" t="str">
        <f>'[13]PANEL DE CONTROL DISTRITAL'!C15</f>
        <v>Responsable de Módulo</v>
      </c>
      <c r="D16" s="117" t="str">
        <f>'[13]PANEL DE CONTROL DISTRITAL'!D15</f>
        <v xml:space="preserve">Transacciones exitosas = </v>
      </c>
      <c r="E16" s="118" t="str">
        <f>'[13]PANEL DE CONTROL DISTRITAL'!E15</f>
        <v>(Número de Archivos de Transacción aceptados /Total de Archivos de Transacción procesados) x100</v>
      </c>
      <c r="F16" s="119" t="str">
        <f>'[13]PANEL DE CONTROL DISTRITAL'!F15</f>
        <v>Semanal (remesa)</v>
      </c>
      <c r="G16" s="120">
        <f>'[13]PANEL DE CONTROL DISTRITAL'!G15</f>
        <v>0.9</v>
      </c>
      <c r="H16" s="25" t="str">
        <f>'[13]PANEL DE CONTROL DISTRITAL'!H15</f>
        <v>Número de Archivos de Transacción aceptados</v>
      </c>
      <c r="I16" s="23">
        <v>107</v>
      </c>
      <c r="J16" s="23">
        <v>540</v>
      </c>
      <c r="K16" s="23">
        <v>0</v>
      </c>
      <c r="L16" s="23">
        <v>0</v>
      </c>
      <c r="M16" s="23">
        <v>692</v>
      </c>
      <c r="N16" s="23">
        <v>935</v>
      </c>
      <c r="O16" s="23">
        <v>846</v>
      </c>
      <c r="P16" s="23">
        <v>822</v>
      </c>
      <c r="Q16" s="23">
        <v>789</v>
      </c>
      <c r="R16" s="23">
        <v>626</v>
      </c>
      <c r="S16" s="23">
        <v>782</v>
      </c>
      <c r="T16" s="23">
        <v>733</v>
      </c>
      <c r="U16" s="23">
        <v>745</v>
      </c>
      <c r="V16" s="23">
        <v>670</v>
      </c>
      <c r="W16" s="23">
        <v>624</v>
      </c>
      <c r="X16" s="23">
        <v>508</v>
      </c>
      <c r="Y16" s="23">
        <v>640</v>
      </c>
      <c r="Z16" s="23">
        <v>401</v>
      </c>
      <c r="AA16" s="23">
        <v>625</v>
      </c>
      <c r="AB16" s="23">
        <v>542</v>
      </c>
      <c r="AC16" s="23">
        <v>547</v>
      </c>
      <c r="AD16" s="23">
        <v>381</v>
      </c>
      <c r="AE16" s="23">
        <v>479</v>
      </c>
      <c r="AF16" s="23">
        <v>578</v>
      </c>
      <c r="AG16" s="23">
        <v>614</v>
      </c>
      <c r="AH16" s="23">
        <v>547</v>
      </c>
      <c r="AI16" s="23">
        <v>631</v>
      </c>
      <c r="AJ16" s="23">
        <v>571</v>
      </c>
      <c r="AK16" s="23">
        <v>539</v>
      </c>
      <c r="AL16" s="23">
        <v>538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'[13]PANEL DE CONTROL DISTRITAL'!H16</f>
        <v>Total de Archivos de Transacción procesados</v>
      </c>
      <c r="I17" s="45">
        <v>107</v>
      </c>
      <c r="J17" s="45">
        <v>540</v>
      </c>
      <c r="K17" s="45">
        <v>0</v>
      </c>
      <c r="L17" s="45">
        <v>0</v>
      </c>
      <c r="M17" s="45">
        <v>692</v>
      </c>
      <c r="N17" s="45">
        <v>935</v>
      </c>
      <c r="O17" s="45">
        <v>846</v>
      </c>
      <c r="P17" s="45">
        <v>822</v>
      </c>
      <c r="Q17" s="45">
        <v>789</v>
      </c>
      <c r="R17" s="45">
        <v>626</v>
      </c>
      <c r="S17" s="45">
        <v>782</v>
      </c>
      <c r="T17" s="45">
        <v>733</v>
      </c>
      <c r="U17" s="45">
        <v>745</v>
      </c>
      <c r="V17" s="45">
        <v>670</v>
      </c>
      <c r="W17" s="45">
        <v>624</v>
      </c>
      <c r="X17" s="45">
        <v>508</v>
      </c>
      <c r="Y17" s="45">
        <v>640</v>
      </c>
      <c r="Z17" s="45">
        <v>401</v>
      </c>
      <c r="AA17" s="45">
        <v>625</v>
      </c>
      <c r="AB17" s="45">
        <v>542</v>
      </c>
      <c r="AC17" s="45">
        <v>547</v>
      </c>
      <c r="AD17" s="45">
        <v>381</v>
      </c>
      <c r="AE17" s="45">
        <v>479</v>
      </c>
      <c r="AF17" s="45">
        <v>578</v>
      </c>
      <c r="AG17" s="45">
        <v>614</v>
      </c>
      <c r="AH17" s="45">
        <v>547</v>
      </c>
      <c r="AI17" s="45">
        <v>631</v>
      </c>
      <c r="AJ17" s="45">
        <v>571</v>
      </c>
      <c r="AK17" s="45">
        <v>539</v>
      </c>
      <c r="AL17" s="45">
        <v>538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'[13]PANEL DE CONTROL DISTRITAL'!A18</f>
        <v>4</v>
      </c>
      <c r="B19" s="116" t="str">
        <f>'[13]PANEL DE CONTROL DISTRITAL'!B18</f>
        <v>CONCILIACIÓN</v>
      </c>
      <c r="C19" s="118" t="str">
        <f>'[13]PANEL DE CONTROL DISTRITAL'!C18</f>
        <v>Responsable de Módulo</v>
      </c>
      <c r="D19" s="117" t="str">
        <f>'[13]PANEL DE CONTROL DISTRITAL'!D18</f>
        <v xml:space="preserve">Credenciales disponibles para entrega = </v>
      </c>
      <c r="E19" s="118" t="str">
        <f>'[13]PANEL DE CONTROL DISTRITAL'!E18</f>
        <v>((Credenciales recibidas - Credenciales inconsistentes) / Credenciales recibidas) x 100</v>
      </c>
      <c r="F19" s="119" t="str">
        <f>'[13]PANEL DE CONTROL DISTRITAL'!F18</f>
        <v>Semanal (remesa)</v>
      </c>
      <c r="G19" s="120">
        <f>'[13]PANEL DE CONTROL DISTRITAL'!G18</f>
        <v>0.9</v>
      </c>
      <c r="H19" s="25" t="str">
        <f>'[13]PANEL DE CONTROL DISTRITAL'!H18</f>
        <v xml:space="preserve">Credenciales Recibidas - Credenciales inconsistentes </v>
      </c>
      <c r="I19" s="23">
        <v>87</v>
      </c>
      <c r="J19" s="23">
        <v>507</v>
      </c>
      <c r="K19" s="23">
        <v>0</v>
      </c>
      <c r="L19" s="23">
        <v>0</v>
      </c>
      <c r="M19" s="23">
        <v>233</v>
      </c>
      <c r="N19" s="23">
        <v>814</v>
      </c>
      <c r="O19" s="23">
        <v>737</v>
      </c>
      <c r="P19" s="23">
        <v>1362</v>
      </c>
      <c r="Q19" s="23">
        <v>578</v>
      </c>
      <c r="R19" s="23">
        <v>660</v>
      </c>
      <c r="S19" s="23">
        <v>993</v>
      </c>
      <c r="T19" s="23">
        <v>735</v>
      </c>
      <c r="U19" s="23">
        <v>795</v>
      </c>
      <c r="V19" s="23">
        <v>119</v>
      </c>
      <c r="W19" s="23">
        <v>346</v>
      </c>
      <c r="X19" s="23">
        <v>1203</v>
      </c>
      <c r="Y19" s="23">
        <v>769</v>
      </c>
      <c r="Z19" s="23">
        <v>240</v>
      </c>
      <c r="AA19" s="23">
        <v>659</v>
      </c>
      <c r="AB19" s="23">
        <v>721</v>
      </c>
      <c r="AC19" s="23">
        <v>430</v>
      </c>
      <c r="AD19" s="23">
        <v>433</v>
      </c>
      <c r="AE19" s="23">
        <v>551</v>
      </c>
      <c r="AF19" s="23">
        <v>568</v>
      </c>
      <c r="AG19" s="23">
        <v>569</v>
      </c>
      <c r="AH19" s="23">
        <v>584</v>
      </c>
      <c r="AI19" s="23">
        <v>447</v>
      </c>
      <c r="AJ19" s="23">
        <v>740</v>
      </c>
      <c r="AK19" s="23">
        <v>571</v>
      </c>
      <c r="AL19" s="23">
        <v>538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'[13]PANEL DE CONTROL DISTRITAL'!H19</f>
        <v xml:space="preserve">Credenciales recibidas </v>
      </c>
      <c r="I20" s="45">
        <v>87</v>
      </c>
      <c r="J20" s="45">
        <v>507</v>
      </c>
      <c r="K20" s="45">
        <v>0</v>
      </c>
      <c r="L20" s="45">
        <v>0</v>
      </c>
      <c r="M20" s="45">
        <v>233</v>
      </c>
      <c r="N20" s="45">
        <v>814</v>
      </c>
      <c r="O20" s="45">
        <v>737</v>
      </c>
      <c r="P20" s="45">
        <v>1362</v>
      </c>
      <c r="Q20" s="45">
        <v>578</v>
      </c>
      <c r="R20" s="45">
        <v>660</v>
      </c>
      <c r="S20" s="45">
        <v>993</v>
      </c>
      <c r="T20" s="45">
        <v>735</v>
      </c>
      <c r="U20" s="45">
        <v>795</v>
      </c>
      <c r="V20" s="45">
        <v>119</v>
      </c>
      <c r="W20" s="45">
        <v>346</v>
      </c>
      <c r="X20" s="45">
        <v>1203</v>
      </c>
      <c r="Y20" s="45">
        <v>769</v>
      </c>
      <c r="Z20" s="45">
        <v>240</v>
      </c>
      <c r="AA20" s="45">
        <v>659</v>
      </c>
      <c r="AB20" s="45">
        <v>721</v>
      </c>
      <c r="AC20" s="45">
        <v>430</v>
      </c>
      <c r="AD20" s="45">
        <v>433</v>
      </c>
      <c r="AE20" s="45">
        <v>551</v>
      </c>
      <c r="AF20" s="45">
        <v>568</v>
      </c>
      <c r="AG20" s="45">
        <v>569</v>
      </c>
      <c r="AH20" s="45">
        <v>584</v>
      </c>
      <c r="AI20" s="45">
        <v>447</v>
      </c>
      <c r="AJ20" s="45">
        <v>740</v>
      </c>
      <c r="AK20" s="45">
        <v>571</v>
      </c>
      <c r="AL20" s="45">
        <v>538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'[13]PANEL DE CONTROL DISTRITAL'!A21</f>
        <v>5</v>
      </c>
      <c r="B22" s="116" t="str">
        <f>'[13]PANEL DE CONTROL DISTRITAL'!B21</f>
        <v>CONCILIACIÓN</v>
      </c>
      <c r="C22" s="118" t="str">
        <f>'[13]PANEL DE CONTROL DISTRITAL'!C21</f>
        <v>Responsable de Módulo</v>
      </c>
      <c r="D22" s="117" t="str">
        <f>'[13]PANEL DE CONTROL DISTRITAL'!D21</f>
        <v xml:space="preserve">Credenciales disponibles para entrega = </v>
      </c>
      <c r="E22" s="118" t="str">
        <f>'[13]PANEL DE CONTROL DISTRITAL'!E21</f>
        <v>(Credenciales en resguardo / Credenciales totales en SIIRFE disponibles para entrega) x 100</v>
      </c>
      <c r="F22" s="119" t="str">
        <f>'[13]PANEL DE CONTROL DISTRITAL'!F21</f>
        <v>Semanal (remesa)</v>
      </c>
      <c r="G22" s="120">
        <f>'[13]PANEL DE CONTROL DISTRITAL'!G21</f>
        <v>1</v>
      </c>
      <c r="H22" s="25" t="str">
        <f>'[13]PANEL DE CONTROL DISTRITAL'!H21</f>
        <v>Credenciales en resguardo</v>
      </c>
      <c r="I22" s="23">
        <v>1043</v>
      </c>
      <c r="J22" s="23">
        <v>978</v>
      </c>
      <c r="K22" s="23">
        <v>0</v>
      </c>
      <c r="L22" s="23">
        <v>0</v>
      </c>
      <c r="M22" s="23">
        <v>919</v>
      </c>
      <c r="N22" s="23">
        <v>725</v>
      </c>
      <c r="O22" s="23">
        <v>1027</v>
      </c>
      <c r="P22" s="23">
        <v>867</v>
      </c>
      <c r="Q22" s="23">
        <v>1336</v>
      </c>
      <c r="R22" s="23">
        <v>1100</v>
      </c>
      <c r="S22" s="23">
        <v>974</v>
      </c>
      <c r="T22" s="23">
        <v>1257</v>
      </c>
      <c r="U22" s="23">
        <v>1243</v>
      </c>
      <c r="V22" s="23">
        <v>1274</v>
      </c>
      <c r="W22" s="23">
        <v>624</v>
      </c>
      <c r="X22" s="23">
        <v>721</v>
      </c>
      <c r="Y22" s="23">
        <v>1156</v>
      </c>
      <c r="Z22" s="23">
        <v>1091</v>
      </c>
      <c r="AA22" s="23">
        <v>1417</v>
      </c>
      <c r="AB22" s="23">
        <v>1684</v>
      </c>
      <c r="AC22" s="23">
        <v>1255</v>
      </c>
      <c r="AD22" s="23">
        <v>1118</v>
      </c>
      <c r="AE22" s="23">
        <v>1009</v>
      </c>
      <c r="AF22" s="23">
        <v>1110</v>
      </c>
      <c r="AG22" s="23">
        <v>1116</v>
      </c>
      <c r="AH22" s="23">
        <v>1066</v>
      </c>
      <c r="AI22" s="23">
        <v>925</v>
      </c>
      <c r="AJ22" s="23">
        <v>1089</v>
      </c>
      <c r="AK22" s="23">
        <v>1062</v>
      </c>
      <c r="AL22" s="23">
        <v>627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'[13]PANEL DE CONTROL DISTRITAL'!H22</f>
        <v>Credenciales totales en SIIRFE disponibles para entrega</v>
      </c>
      <c r="I23" s="45">
        <v>1043</v>
      </c>
      <c r="J23" s="45">
        <v>978</v>
      </c>
      <c r="K23" s="45">
        <v>0</v>
      </c>
      <c r="L23" s="45">
        <v>0</v>
      </c>
      <c r="M23" s="45">
        <v>919</v>
      </c>
      <c r="N23" s="45">
        <v>725</v>
      </c>
      <c r="O23" s="45">
        <v>1027</v>
      </c>
      <c r="P23" s="45">
        <v>867</v>
      </c>
      <c r="Q23" s="45">
        <v>1336</v>
      </c>
      <c r="R23" s="45">
        <v>1100</v>
      </c>
      <c r="S23" s="45">
        <v>974</v>
      </c>
      <c r="T23" s="45">
        <v>1257</v>
      </c>
      <c r="U23" s="45">
        <v>1243</v>
      </c>
      <c r="V23" s="45">
        <v>1274</v>
      </c>
      <c r="W23" s="45">
        <v>624</v>
      </c>
      <c r="X23" s="45">
        <v>721</v>
      </c>
      <c r="Y23" s="45">
        <v>1156</v>
      </c>
      <c r="Z23" s="45">
        <v>1091</v>
      </c>
      <c r="AA23" s="45">
        <v>1417</v>
      </c>
      <c r="AB23" s="45">
        <v>1684</v>
      </c>
      <c r="AC23" s="45">
        <v>1255</v>
      </c>
      <c r="AD23" s="45">
        <v>1118</v>
      </c>
      <c r="AE23" s="45">
        <v>1009</v>
      </c>
      <c r="AF23" s="45">
        <v>1110</v>
      </c>
      <c r="AG23" s="45">
        <v>1116</v>
      </c>
      <c r="AH23" s="45">
        <v>1066</v>
      </c>
      <c r="AI23" s="45">
        <v>925</v>
      </c>
      <c r="AJ23" s="45">
        <v>1089</v>
      </c>
      <c r="AK23" s="45">
        <v>1062</v>
      </c>
      <c r="AL23" s="45">
        <v>627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'[13]PANEL DE CONTROL DISTRITAL'!A24</f>
        <v>6</v>
      </c>
      <c r="B25" s="116" t="str">
        <f>'[13]PANEL DE CONTROL DISTRITAL'!B24</f>
        <v>ENTREGA</v>
      </c>
      <c r="C25" s="118" t="str">
        <f>'[13]PANEL DE CONTROL DISTRITAL'!C24</f>
        <v>Operador de Equipo Tecnológico</v>
      </c>
      <c r="D25" s="117" t="str">
        <f>'[13]PANEL DE CONTROL DISTRITAL'!D24</f>
        <v xml:space="preserve">Efectividad de entrega de CPV en MAC = </v>
      </c>
      <c r="E25" s="118" t="str">
        <f>'[13]PANEL DE CONTROL DISTRITAL'!E24</f>
        <v>(Total de credenciales entregadas / Total de credenciales solicitadas) x 100</v>
      </c>
      <c r="F25" s="119" t="str">
        <f>'[13]PANEL DE CONTROL DISTRITAL'!F24</f>
        <v>Semanal (remesa)</v>
      </c>
      <c r="G25" s="120">
        <f>'[13]PANEL DE CONTROL DISTRITAL'!G24</f>
        <v>0.9</v>
      </c>
      <c r="H25" s="25" t="str">
        <f>'[13]PANEL DE CONTROL DISTRITAL'!H24</f>
        <v xml:space="preserve">Total de credenciales entregadas </v>
      </c>
      <c r="I25" s="23">
        <v>152</v>
      </c>
      <c r="J25" s="23">
        <v>566</v>
      </c>
      <c r="K25" s="23">
        <v>0</v>
      </c>
      <c r="L25" s="23">
        <v>0</v>
      </c>
      <c r="M25" s="23">
        <v>427</v>
      </c>
      <c r="N25" s="23">
        <v>512</v>
      </c>
      <c r="O25" s="23">
        <v>897</v>
      </c>
      <c r="P25" s="23">
        <v>893</v>
      </c>
      <c r="Q25" s="23">
        <v>814</v>
      </c>
      <c r="R25" s="23">
        <v>786</v>
      </c>
      <c r="S25" s="23">
        <v>699</v>
      </c>
      <c r="T25" s="23">
        <v>749</v>
      </c>
      <c r="U25" s="23">
        <v>741</v>
      </c>
      <c r="V25" s="23">
        <v>769</v>
      </c>
      <c r="W25" s="23">
        <v>249</v>
      </c>
      <c r="X25" s="23">
        <v>768</v>
      </c>
      <c r="Y25" s="23">
        <v>692</v>
      </c>
      <c r="Z25" s="23">
        <v>377</v>
      </c>
      <c r="AA25" s="23">
        <v>333</v>
      </c>
      <c r="AB25" s="23">
        <v>454</v>
      </c>
      <c r="AC25" s="23">
        <v>859</v>
      </c>
      <c r="AD25" s="23">
        <v>570</v>
      </c>
      <c r="AE25" s="23">
        <v>656</v>
      </c>
      <c r="AF25" s="23">
        <v>467</v>
      </c>
      <c r="AG25" s="23">
        <v>614</v>
      </c>
      <c r="AH25" s="23">
        <v>629</v>
      </c>
      <c r="AI25" s="23">
        <v>631</v>
      </c>
      <c r="AJ25" s="23">
        <v>576</v>
      </c>
      <c r="AK25" s="23">
        <v>598</v>
      </c>
      <c r="AL25" s="23">
        <v>537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'[13]PANEL DE CONTROL DISTRITAL'!H25</f>
        <v xml:space="preserve"> Total de credenciales solicitadas</v>
      </c>
      <c r="I26" s="45">
        <v>152</v>
      </c>
      <c r="J26" s="45">
        <v>566</v>
      </c>
      <c r="K26" s="45">
        <v>0</v>
      </c>
      <c r="L26" s="45">
        <v>0</v>
      </c>
      <c r="M26" s="45">
        <v>427</v>
      </c>
      <c r="N26" s="45">
        <v>512</v>
      </c>
      <c r="O26" s="45">
        <v>897</v>
      </c>
      <c r="P26" s="45">
        <v>893</v>
      </c>
      <c r="Q26" s="45">
        <v>814</v>
      </c>
      <c r="R26" s="45">
        <v>786</v>
      </c>
      <c r="S26" s="45">
        <v>699</v>
      </c>
      <c r="T26" s="45">
        <v>749</v>
      </c>
      <c r="U26" s="45">
        <v>741</v>
      </c>
      <c r="V26" s="45">
        <v>769</v>
      </c>
      <c r="W26" s="45">
        <v>249</v>
      </c>
      <c r="X26" s="45">
        <v>768</v>
      </c>
      <c r="Y26" s="45">
        <v>692</v>
      </c>
      <c r="Z26" s="45">
        <v>377</v>
      </c>
      <c r="AA26" s="45">
        <v>333</v>
      </c>
      <c r="AB26" s="45">
        <v>454</v>
      </c>
      <c r="AC26" s="45">
        <v>859</v>
      </c>
      <c r="AD26" s="45">
        <v>570</v>
      </c>
      <c r="AE26" s="45">
        <v>656</v>
      </c>
      <c r="AF26" s="45">
        <v>467</v>
      </c>
      <c r="AG26" s="45">
        <v>614</v>
      </c>
      <c r="AH26" s="45">
        <v>629</v>
      </c>
      <c r="AI26" s="45">
        <v>631</v>
      </c>
      <c r="AJ26" s="45">
        <v>576</v>
      </c>
      <c r="AK26" s="45">
        <v>598</v>
      </c>
      <c r="AL26" s="45">
        <v>537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69" priority="15" operator="greaterThan">
      <formula>95%</formula>
    </cfRule>
    <cfRule type="cellIs" dxfId="168" priority="16" operator="greaterThanOrEqual">
      <formula>90%</formula>
    </cfRule>
    <cfRule type="cellIs" dxfId="167" priority="17" operator="lessThan">
      <formula>89.99%</formula>
    </cfRule>
  </conditionalFormatting>
  <conditionalFormatting sqref="AV13">
    <cfRule type="cellIs" dxfId="166" priority="12" operator="greaterThan">
      <formula>95%</formula>
    </cfRule>
    <cfRule type="cellIs" dxfId="165" priority="13" operator="greaterThanOrEqual">
      <formula>90%</formula>
    </cfRule>
    <cfRule type="cellIs" dxfId="164" priority="14" operator="lessThan">
      <formula>89.99%</formula>
    </cfRule>
  </conditionalFormatting>
  <conditionalFormatting sqref="AV16">
    <cfRule type="cellIs" dxfId="163" priority="9" operator="greaterThan">
      <formula>95%</formula>
    </cfRule>
    <cfRule type="cellIs" dxfId="162" priority="10" operator="greaterThanOrEqual">
      <formula>90%</formula>
    </cfRule>
    <cfRule type="cellIs" dxfId="161" priority="11" operator="lessThan">
      <formula>89.99%</formula>
    </cfRule>
  </conditionalFormatting>
  <conditionalFormatting sqref="AV19">
    <cfRule type="cellIs" dxfId="160" priority="6" operator="greaterThan">
      <formula>95%</formula>
    </cfRule>
    <cfRule type="cellIs" dxfId="159" priority="7" operator="greaterThanOrEqual">
      <formula>90%</formula>
    </cfRule>
    <cfRule type="cellIs" dxfId="158" priority="8" operator="lessThan">
      <formula>89.99%</formula>
    </cfRule>
  </conditionalFormatting>
  <conditionalFormatting sqref="AV25">
    <cfRule type="cellIs" dxfId="157" priority="3" operator="greaterThan">
      <formula>95%</formula>
    </cfRule>
    <cfRule type="cellIs" dxfId="156" priority="4" operator="greaterThanOrEqual">
      <formula>90%</formula>
    </cfRule>
    <cfRule type="cellIs" dxfId="155" priority="5" operator="lessThan">
      <formula>89.99%</formula>
    </cfRule>
  </conditionalFormatting>
  <conditionalFormatting sqref="AV22">
    <cfRule type="cellIs" dxfId="154" priority="1" operator="greaterThanOrEqual">
      <formula>100%</formula>
    </cfRule>
    <cfRule type="cellIs" dxfId="153" priority="2" operator="lessThan">
      <formula>99.99%</formula>
    </cfRule>
  </conditionalFormatting>
  <dataValidations count="1">
    <dataValidation showDropDown="1" showInputMessage="1" showErrorMessage="1" sqref="C21 G19:G23 G10:G11 G16:G17 G13:G14 G25:G26" xr:uid="{85FC9223-7034-4622-BF2E-9A5F268F0528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13</v>
      </c>
      <c r="F2" s="122" t="s">
        <v>25</v>
      </c>
      <c r="G2" s="122"/>
      <c r="H2" s="20">
        <v>111351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'[14]PANEL DE CONTROL DISTRITAL'!A9</f>
        <v>1</v>
      </c>
      <c r="B10" s="116" t="str">
        <f>'[14]PANEL DE CONTROL DISTRITAL'!B9</f>
        <v>ENTREVISTA</v>
      </c>
      <c r="C10" s="118" t="str">
        <f>'[14]PANEL DE CONTROL DISTRITAL'!C9</f>
        <v xml:space="preserve"> Auxiliar de Atención Ciudadana</v>
      </c>
      <c r="D10" s="117" t="str">
        <f>'[14]PANEL DE CONTROL DISTRITAL'!D9</f>
        <v>Efectividad de la entrevista =</v>
      </c>
      <c r="E10" s="118" t="str">
        <f>'[14]PANEL DE CONTROL DISTRITAL'!E9</f>
        <v>(Número de trámites aplicados / (Número de fichas requisitadas - Notificaciones de improcedencia de trámite)) x 100</v>
      </c>
      <c r="F10" s="119" t="str">
        <f>'[14]PANEL DE CONTROL DISTRITAL'!F9</f>
        <v>Semanal (remesa)</v>
      </c>
      <c r="G10" s="120">
        <f>'[14]PANEL DE CONTROL DISTRITAL'!G9</f>
        <v>0.9</v>
      </c>
      <c r="H10" s="25" t="str">
        <f>'[14]PANEL DE CONTROL DISTRITAL'!H9</f>
        <v>Número de trámites aplicados</v>
      </c>
      <c r="I10" s="23">
        <v>79</v>
      </c>
      <c r="J10" s="23">
        <v>467</v>
      </c>
      <c r="K10" s="23">
        <v>0</v>
      </c>
      <c r="L10" s="23">
        <v>0</v>
      </c>
      <c r="M10" s="23">
        <v>410</v>
      </c>
      <c r="N10" s="23">
        <v>551</v>
      </c>
      <c r="O10" s="23">
        <v>526</v>
      </c>
      <c r="P10" s="23">
        <v>478</v>
      </c>
      <c r="Q10" s="23">
        <v>455</v>
      </c>
      <c r="R10" s="23">
        <v>399</v>
      </c>
      <c r="S10" s="23">
        <v>430</v>
      </c>
      <c r="T10" s="23">
        <v>468</v>
      </c>
      <c r="U10" s="23">
        <v>429</v>
      </c>
      <c r="V10" s="23">
        <v>388</v>
      </c>
      <c r="W10" s="23">
        <v>441</v>
      </c>
      <c r="X10" s="23">
        <v>312</v>
      </c>
      <c r="Y10" s="23">
        <v>369</v>
      </c>
      <c r="Z10" s="23">
        <v>245</v>
      </c>
      <c r="AA10" s="23">
        <v>326</v>
      </c>
      <c r="AB10" s="23">
        <v>319</v>
      </c>
      <c r="AC10" s="23">
        <v>319</v>
      </c>
      <c r="AD10" s="23">
        <v>187</v>
      </c>
      <c r="AE10" s="23">
        <v>308</v>
      </c>
      <c r="AF10" s="23">
        <v>360</v>
      </c>
      <c r="AG10" s="23">
        <v>348</v>
      </c>
      <c r="AH10" s="23">
        <v>288</v>
      </c>
      <c r="AI10" s="23">
        <v>368</v>
      </c>
      <c r="AJ10" s="23">
        <v>327</v>
      </c>
      <c r="AK10" s="23">
        <v>351</v>
      </c>
      <c r="AL10" s="23">
        <v>345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0.99844795809486853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'[14]PANEL DE CONTROL DISTRITAL'!H10</f>
        <v>Número de fichas requisitadas - Notificaciones de improcedencia de trámite</v>
      </c>
      <c r="I11" s="45">
        <v>79</v>
      </c>
      <c r="J11" s="45">
        <v>467</v>
      </c>
      <c r="K11" s="45">
        <v>0</v>
      </c>
      <c r="L11" s="45">
        <v>0</v>
      </c>
      <c r="M11" s="45">
        <v>410</v>
      </c>
      <c r="N11" s="45">
        <v>553</v>
      </c>
      <c r="O11" s="45">
        <v>526</v>
      </c>
      <c r="P11" s="45">
        <v>479</v>
      </c>
      <c r="Q11" s="45">
        <v>456</v>
      </c>
      <c r="R11" s="45">
        <v>399</v>
      </c>
      <c r="S11" s="45">
        <v>430</v>
      </c>
      <c r="T11" s="45">
        <v>470</v>
      </c>
      <c r="U11" s="45">
        <v>431</v>
      </c>
      <c r="V11" s="45">
        <v>389</v>
      </c>
      <c r="W11" s="45">
        <v>442</v>
      </c>
      <c r="X11" s="45">
        <v>312</v>
      </c>
      <c r="Y11" s="45">
        <v>369</v>
      </c>
      <c r="Z11" s="45">
        <v>245</v>
      </c>
      <c r="AA11" s="45">
        <v>327</v>
      </c>
      <c r="AB11" s="45">
        <v>319</v>
      </c>
      <c r="AC11" s="45">
        <v>320</v>
      </c>
      <c r="AD11" s="45">
        <v>187</v>
      </c>
      <c r="AE11" s="45">
        <v>308</v>
      </c>
      <c r="AF11" s="45">
        <v>360</v>
      </c>
      <c r="AG11" s="45">
        <v>350</v>
      </c>
      <c r="AH11" s="45">
        <v>289</v>
      </c>
      <c r="AI11" s="45">
        <v>368</v>
      </c>
      <c r="AJ11" s="45">
        <v>327</v>
      </c>
      <c r="AK11" s="45">
        <v>351</v>
      </c>
      <c r="AL11" s="45">
        <v>346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'[14]PANEL DE CONTROL DISTRITAL'!A12</f>
        <v>2</v>
      </c>
      <c r="B13" s="116" t="str">
        <f>'[14]PANEL DE CONTROL DISTRITAL'!B12</f>
        <v>TRÁMITE</v>
      </c>
      <c r="C13" s="118" t="str">
        <f>'[14]PANEL DE CONTROL DISTRITAL'!C12</f>
        <v>Operador de Equipo Tecnológico</v>
      </c>
      <c r="D13" s="117" t="str">
        <f>'[14]PANEL DE CONTROL DISTRITAL'!D12</f>
        <v>Trámites exitosos efectivos=</v>
      </c>
      <c r="E13" s="118" t="str">
        <f>'[14]PANEL DE CONTROL DISTRITAL'!E12</f>
        <v>(Número de trámites exitosos / Número de trámites aplicados) x 100</v>
      </c>
      <c r="F13" s="119" t="str">
        <f>'[14]PANEL DE CONTROL DISTRITAL'!F12</f>
        <v>Semanal (remesa)</v>
      </c>
      <c r="G13" s="120">
        <f>'[14]PANEL DE CONTROL DISTRITAL'!G12</f>
        <v>0.9</v>
      </c>
      <c r="H13" s="25" t="str">
        <f>'[14]PANEL DE CONTROL DISTRITAL'!H12</f>
        <v>Número de trámites exitosos</v>
      </c>
      <c r="I13" s="23">
        <v>79</v>
      </c>
      <c r="J13" s="23">
        <v>466</v>
      </c>
      <c r="K13" s="23">
        <v>0</v>
      </c>
      <c r="L13" s="23">
        <v>0</v>
      </c>
      <c r="M13" s="23">
        <v>410</v>
      </c>
      <c r="N13" s="23">
        <v>549</v>
      </c>
      <c r="O13" s="23">
        <v>524</v>
      </c>
      <c r="P13" s="23">
        <v>478</v>
      </c>
      <c r="Q13" s="23">
        <v>455</v>
      </c>
      <c r="R13" s="23">
        <v>399</v>
      </c>
      <c r="S13" s="23">
        <v>430</v>
      </c>
      <c r="T13" s="23">
        <v>466</v>
      </c>
      <c r="U13" s="23">
        <v>428</v>
      </c>
      <c r="V13" s="23">
        <v>387</v>
      </c>
      <c r="W13" s="23">
        <v>441</v>
      </c>
      <c r="X13" s="23">
        <v>312</v>
      </c>
      <c r="Y13" s="23">
        <v>369</v>
      </c>
      <c r="Z13" s="23">
        <v>245</v>
      </c>
      <c r="AA13" s="23">
        <v>326</v>
      </c>
      <c r="AB13" s="23">
        <v>319</v>
      </c>
      <c r="AC13" s="23">
        <v>318</v>
      </c>
      <c r="AD13" s="23">
        <v>187</v>
      </c>
      <c r="AE13" s="23">
        <v>308</v>
      </c>
      <c r="AF13" s="23">
        <v>358</v>
      </c>
      <c r="AG13" s="23">
        <v>348</v>
      </c>
      <c r="AH13" s="23">
        <v>288</v>
      </c>
      <c r="AI13" s="23">
        <v>367</v>
      </c>
      <c r="AJ13" s="23">
        <v>326</v>
      </c>
      <c r="AK13" s="23">
        <v>291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0.95929272320994852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'[14]PANEL DE CONTROL DISTRITAL'!H13</f>
        <v>Número de trámites aplicados</v>
      </c>
      <c r="I14" s="45">
        <v>79</v>
      </c>
      <c r="J14" s="45">
        <v>467</v>
      </c>
      <c r="K14" s="45">
        <v>0</v>
      </c>
      <c r="L14" s="45">
        <v>0</v>
      </c>
      <c r="M14" s="45">
        <v>410</v>
      </c>
      <c r="N14" s="45">
        <v>551</v>
      </c>
      <c r="O14" s="45">
        <v>526</v>
      </c>
      <c r="P14" s="45">
        <v>478</v>
      </c>
      <c r="Q14" s="45">
        <v>455</v>
      </c>
      <c r="R14" s="45">
        <v>399</v>
      </c>
      <c r="S14" s="45">
        <v>430</v>
      </c>
      <c r="T14" s="45">
        <v>468</v>
      </c>
      <c r="U14" s="45">
        <v>429</v>
      </c>
      <c r="V14" s="45">
        <v>388</v>
      </c>
      <c r="W14" s="45">
        <v>441</v>
      </c>
      <c r="X14" s="45">
        <v>312</v>
      </c>
      <c r="Y14" s="45">
        <v>369</v>
      </c>
      <c r="Z14" s="45">
        <v>245</v>
      </c>
      <c r="AA14" s="45">
        <v>326</v>
      </c>
      <c r="AB14" s="45">
        <v>319</v>
      </c>
      <c r="AC14" s="45">
        <v>319</v>
      </c>
      <c r="AD14" s="45">
        <v>187</v>
      </c>
      <c r="AE14" s="45">
        <v>308</v>
      </c>
      <c r="AF14" s="45">
        <v>360</v>
      </c>
      <c r="AG14" s="45">
        <v>348</v>
      </c>
      <c r="AH14" s="45">
        <v>288</v>
      </c>
      <c r="AI14" s="45">
        <v>368</v>
      </c>
      <c r="AJ14" s="45">
        <v>327</v>
      </c>
      <c r="AK14" s="45">
        <v>351</v>
      </c>
      <c r="AL14" s="45">
        <v>345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'[14]PANEL DE CONTROL DISTRITAL'!A15</f>
        <v>3</v>
      </c>
      <c r="B16" s="116" t="str">
        <f>'[14]PANEL DE CONTROL DISTRITAL'!B15</f>
        <v>TRANSFERENCIA</v>
      </c>
      <c r="C16" s="118" t="str">
        <f>'[14]PANEL DE CONTROL DISTRITAL'!C15</f>
        <v>Responsable de Módulo</v>
      </c>
      <c r="D16" s="117" t="str">
        <f>'[14]PANEL DE CONTROL DISTRITAL'!D15</f>
        <v xml:space="preserve">Transacciones exitosas = </v>
      </c>
      <c r="E16" s="118" t="str">
        <f>'[14]PANEL DE CONTROL DISTRITAL'!E15</f>
        <v>(Número de Archivos de Transacción aceptados /Total de Archivos de Transacción procesados) x100</v>
      </c>
      <c r="F16" s="119" t="str">
        <f>'[14]PANEL DE CONTROL DISTRITAL'!F15</f>
        <v>Semanal (remesa)</v>
      </c>
      <c r="G16" s="120">
        <f>'[14]PANEL DE CONTROL DISTRITAL'!G15</f>
        <v>0.9</v>
      </c>
      <c r="H16" s="25" t="str">
        <f>'[14]PANEL DE CONTROL DISTRITAL'!H15</f>
        <v>Número de Archivos de Transacción aceptados</v>
      </c>
      <c r="I16" s="23">
        <v>79</v>
      </c>
      <c r="J16" s="23">
        <v>467</v>
      </c>
      <c r="K16" s="23">
        <v>0</v>
      </c>
      <c r="L16" s="23">
        <v>0</v>
      </c>
      <c r="M16" s="23">
        <v>410</v>
      </c>
      <c r="N16" s="23">
        <v>551</v>
      </c>
      <c r="O16" s="23">
        <v>526</v>
      </c>
      <c r="P16" s="23">
        <v>478</v>
      </c>
      <c r="Q16" s="23">
        <v>455</v>
      </c>
      <c r="R16" s="23">
        <v>399</v>
      </c>
      <c r="S16" s="23">
        <v>430</v>
      </c>
      <c r="T16" s="23">
        <v>468</v>
      </c>
      <c r="U16" s="23">
        <v>429</v>
      </c>
      <c r="V16" s="23">
        <v>388</v>
      </c>
      <c r="W16" s="23">
        <v>441</v>
      </c>
      <c r="X16" s="23">
        <v>312</v>
      </c>
      <c r="Y16" s="23">
        <v>369</v>
      </c>
      <c r="Z16" s="23">
        <v>245</v>
      </c>
      <c r="AA16" s="23">
        <v>326</v>
      </c>
      <c r="AB16" s="23">
        <v>319</v>
      </c>
      <c r="AC16" s="23">
        <v>319</v>
      </c>
      <c r="AD16" s="23">
        <v>187</v>
      </c>
      <c r="AE16" s="23">
        <v>308</v>
      </c>
      <c r="AF16" s="23">
        <v>360</v>
      </c>
      <c r="AG16" s="23">
        <v>348</v>
      </c>
      <c r="AH16" s="23">
        <v>288</v>
      </c>
      <c r="AI16" s="23">
        <v>368</v>
      </c>
      <c r="AJ16" s="23">
        <v>327</v>
      </c>
      <c r="AK16" s="23">
        <v>351</v>
      </c>
      <c r="AL16" s="23">
        <v>345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'[14]PANEL DE CONTROL DISTRITAL'!H16</f>
        <v>Total de Archivos de Transacción procesados</v>
      </c>
      <c r="I17" s="45">
        <v>79</v>
      </c>
      <c r="J17" s="45">
        <v>467</v>
      </c>
      <c r="K17" s="45">
        <v>0</v>
      </c>
      <c r="L17" s="45">
        <v>0</v>
      </c>
      <c r="M17" s="45">
        <v>410</v>
      </c>
      <c r="N17" s="45">
        <v>551</v>
      </c>
      <c r="O17" s="45">
        <v>526</v>
      </c>
      <c r="P17" s="45">
        <v>478</v>
      </c>
      <c r="Q17" s="45">
        <v>455</v>
      </c>
      <c r="R17" s="45">
        <v>399</v>
      </c>
      <c r="S17" s="45">
        <v>430</v>
      </c>
      <c r="T17" s="45">
        <v>468</v>
      </c>
      <c r="U17" s="45">
        <v>429</v>
      </c>
      <c r="V17" s="45">
        <v>388</v>
      </c>
      <c r="W17" s="45">
        <v>441</v>
      </c>
      <c r="X17" s="45">
        <v>312</v>
      </c>
      <c r="Y17" s="45">
        <v>369</v>
      </c>
      <c r="Z17" s="45">
        <v>245</v>
      </c>
      <c r="AA17" s="45">
        <v>326</v>
      </c>
      <c r="AB17" s="45">
        <v>319</v>
      </c>
      <c r="AC17" s="45">
        <v>319</v>
      </c>
      <c r="AD17" s="45">
        <v>187</v>
      </c>
      <c r="AE17" s="45">
        <v>308</v>
      </c>
      <c r="AF17" s="45">
        <v>360</v>
      </c>
      <c r="AG17" s="45">
        <v>348</v>
      </c>
      <c r="AH17" s="45">
        <v>288</v>
      </c>
      <c r="AI17" s="45">
        <v>368</v>
      </c>
      <c r="AJ17" s="45">
        <v>327</v>
      </c>
      <c r="AK17" s="45">
        <v>351</v>
      </c>
      <c r="AL17" s="45">
        <v>345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'[14]PANEL DE CONTROL DISTRITAL'!A18</f>
        <v>4</v>
      </c>
      <c r="B19" s="116" t="str">
        <f>'[14]PANEL DE CONTROL DISTRITAL'!B18</f>
        <v>CONCILIACIÓN</v>
      </c>
      <c r="C19" s="118" t="str">
        <f>'[14]PANEL DE CONTROL DISTRITAL'!C18</f>
        <v>Responsable de Módulo</v>
      </c>
      <c r="D19" s="117" t="str">
        <f>'[14]PANEL DE CONTROL DISTRITAL'!D18</f>
        <v xml:space="preserve">Credenciales disponibles para entrega = </v>
      </c>
      <c r="E19" s="118" t="str">
        <f>'[14]PANEL DE CONTROL DISTRITAL'!E18</f>
        <v>((Credenciales recibidas - Credenciales inconsistentes) / Credenciales recibidas) x 100</v>
      </c>
      <c r="F19" s="119" t="str">
        <f>'[14]PANEL DE CONTROL DISTRITAL'!F18</f>
        <v>Semanal (remesa)</v>
      </c>
      <c r="G19" s="120">
        <f>'[14]PANEL DE CONTROL DISTRITAL'!G18</f>
        <v>0.9</v>
      </c>
      <c r="H19" s="25" t="str">
        <f>'[14]PANEL DE CONTROL DISTRITAL'!H18</f>
        <v xml:space="preserve">Credenciales Recibidas - Credenciales inconsistentes </v>
      </c>
      <c r="I19" s="23">
        <v>235</v>
      </c>
      <c r="J19" s="23">
        <v>335</v>
      </c>
      <c r="K19" s="23">
        <v>0</v>
      </c>
      <c r="L19" s="23">
        <v>0</v>
      </c>
      <c r="M19" s="23">
        <v>342</v>
      </c>
      <c r="N19" s="23">
        <v>615</v>
      </c>
      <c r="O19" s="23">
        <v>372</v>
      </c>
      <c r="P19" s="23">
        <v>618</v>
      </c>
      <c r="Q19" s="23">
        <v>498</v>
      </c>
      <c r="R19" s="23">
        <v>206</v>
      </c>
      <c r="S19" s="23">
        <v>817</v>
      </c>
      <c r="T19" s="23">
        <v>374</v>
      </c>
      <c r="U19" s="23">
        <v>534</v>
      </c>
      <c r="V19" s="23">
        <v>69</v>
      </c>
      <c r="W19" s="23">
        <v>229</v>
      </c>
      <c r="X19" s="23">
        <v>757</v>
      </c>
      <c r="Y19" s="23">
        <v>464</v>
      </c>
      <c r="Z19" s="23">
        <v>73</v>
      </c>
      <c r="AA19" s="23">
        <v>451</v>
      </c>
      <c r="AB19" s="23">
        <v>389</v>
      </c>
      <c r="AC19" s="23">
        <v>251</v>
      </c>
      <c r="AD19" s="23">
        <v>196</v>
      </c>
      <c r="AE19" s="23">
        <v>378</v>
      </c>
      <c r="AF19" s="23">
        <v>283</v>
      </c>
      <c r="AG19" s="23">
        <v>424</v>
      </c>
      <c r="AH19" s="23">
        <v>306</v>
      </c>
      <c r="AI19" s="23">
        <v>269</v>
      </c>
      <c r="AJ19" s="23">
        <v>414</v>
      </c>
      <c r="AK19" s="23">
        <v>337</v>
      </c>
      <c r="AL19" s="23">
        <v>65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'[14]PANEL DE CONTROL DISTRITAL'!H19</f>
        <v xml:space="preserve">Credenciales recibidas </v>
      </c>
      <c r="I20" s="45">
        <v>235</v>
      </c>
      <c r="J20" s="45">
        <v>335</v>
      </c>
      <c r="K20" s="45">
        <v>0</v>
      </c>
      <c r="L20" s="45">
        <v>0</v>
      </c>
      <c r="M20" s="45">
        <v>342</v>
      </c>
      <c r="N20" s="45">
        <v>615</v>
      </c>
      <c r="O20" s="45">
        <v>372</v>
      </c>
      <c r="P20" s="45">
        <v>618</v>
      </c>
      <c r="Q20" s="45">
        <v>498</v>
      </c>
      <c r="R20" s="45">
        <v>206</v>
      </c>
      <c r="S20" s="45">
        <v>817</v>
      </c>
      <c r="T20" s="45">
        <v>374</v>
      </c>
      <c r="U20" s="45">
        <v>534</v>
      </c>
      <c r="V20" s="45">
        <v>69</v>
      </c>
      <c r="W20" s="45">
        <v>229</v>
      </c>
      <c r="X20" s="45">
        <v>757</v>
      </c>
      <c r="Y20" s="45">
        <v>464</v>
      </c>
      <c r="Z20" s="45">
        <v>73</v>
      </c>
      <c r="AA20" s="45">
        <v>451</v>
      </c>
      <c r="AB20" s="45">
        <v>389</v>
      </c>
      <c r="AC20" s="45">
        <v>251</v>
      </c>
      <c r="AD20" s="45">
        <v>196</v>
      </c>
      <c r="AE20" s="45">
        <v>378</v>
      </c>
      <c r="AF20" s="45">
        <v>283</v>
      </c>
      <c r="AG20" s="45">
        <v>424</v>
      </c>
      <c r="AH20" s="45">
        <v>306</v>
      </c>
      <c r="AI20" s="45">
        <v>269</v>
      </c>
      <c r="AJ20" s="45">
        <v>414</v>
      </c>
      <c r="AK20" s="45">
        <v>337</v>
      </c>
      <c r="AL20" s="45">
        <v>65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'[14]PANEL DE CONTROL DISTRITAL'!A21</f>
        <v>5</v>
      </c>
      <c r="B22" s="116" t="str">
        <f>'[14]PANEL DE CONTROL DISTRITAL'!B21</f>
        <v>CONCILIACIÓN</v>
      </c>
      <c r="C22" s="118" t="str">
        <f>'[14]PANEL DE CONTROL DISTRITAL'!C21</f>
        <v>Responsable de Módulo</v>
      </c>
      <c r="D22" s="117" t="str">
        <f>'[14]PANEL DE CONTROL DISTRITAL'!D21</f>
        <v xml:space="preserve">Credenciales disponibles para entrega = </v>
      </c>
      <c r="E22" s="118" t="str">
        <f>'[14]PANEL DE CONTROL DISTRITAL'!E21</f>
        <v>(Credenciales en resguardo / Credenciales totales en SIIRFE disponibles para entrega) x 100</v>
      </c>
      <c r="F22" s="119" t="str">
        <f>'[14]PANEL DE CONTROL DISTRITAL'!F21</f>
        <v>Semanal (remesa)</v>
      </c>
      <c r="G22" s="120">
        <f>'[14]PANEL DE CONTROL DISTRITAL'!G21</f>
        <v>1</v>
      </c>
      <c r="H22" s="25" t="str">
        <f>'[14]PANEL DE CONTROL DISTRITAL'!H21</f>
        <v>Credenciales en resguardo</v>
      </c>
      <c r="I22" s="23">
        <v>673</v>
      </c>
      <c r="J22" s="23">
        <v>574</v>
      </c>
      <c r="K22" s="23">
        <v>0</v>
      </c>
      <c r="L22" s="23">
        <v>0</v>
      </c>
      <c r="M22" s="23">
        <v>561</v>
      </c>
      <c r="N22" s="23">
        <v>916</v>
      </c>
      <c r="O22" s="23">
        <v>1064</v>
      </c>
      <c r="P22" s="23">
        <v>954</v>
      </c>
      <c r="Q22" s="23">
        <v>771</v>
      </c>
      <c r="R22" s="23">
        <v>540</v>
      </c>
      <c r="S22" s="23">
        <v>945</v>
      </c>
      <c r="T22" s="23">
        <v>840</v>
      </c>
      <c r="U22" s="23">
        <v>898</v>
      </c>
      <c r="V22" s="23">
        <v>529</v>
      </c>
      <c r="W22" s="23">
        <v>608</v>
      </c>
      <c r="X22" s="23">
        <v>1062</v>
      </c>
      <c r="Y22" s="23">
        <v>907</v>
      </c>
      <c r="Z22" s="23">
        <v>675</v>
      </c>
      <c r="AA22" s="23">
        <v>805</v>
      </c>
      <c r="AB22" s="23">
        <v>990</v>
      </c>
      <c r="AC22" s="23">
        <v>770</v>
      </c>
      <c r="AD22" s="23">
        <v>708</v>
      </c>
      <c r="AE22" s="23">
        <v>733</v>
      </c>
      <c r="AF22" s="23">
        <v>719</v>
      </c>
      <c r="AG22" s="23">
        <v>810</v>
      </c>
      <c r="AH22" s="23">
        <v>746</v>
      </c>
      <c r="AI22" s="23">
        <v>667</v>
      </c>
      <c r="AJ22" s="23">
        <v>778</v>
      </c>
      <c r="AK22" s="23">
        <v>761</v>
      </c>
      <c r="AL22" s="23">
        <v>472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'[14]PANEL DE CONTROL DISTRITAL'!H22</f>
        <v>Credenciales totales en SIIRFE disponibles para entrega</v>
      </c>
      <c r="I23" s="45">
        <v>673</v>
      </c>
      <c r="J23" s="45">
        <v>574</v>
      </c>
      <c r="K23" s="45">
        <v>0</v>
      </c>
      <c r="L23" s="45">
        <v>0</v>
      </c>
      <c r="M23" s="45">
        <v>561</v>
      </c>
      <c r="N23" s="45">
        <v>916</v>
      </c>
      <c r="O23" s="45">
        <v>1064</v>
      </c>
      <c r="P23" s="45">
        <v>954</v>
      </c>
      <c r="Q23" s="45">
        <v>771</v>
      </c>
      <c r="R23" s="45">
        <v>540</v>
      </c>
      <c r="S23" s="45">
        <v>945</v>
      </c>
      <c r="T23" s="45">
        <v>840</v>
      </c>
      <c r="U23" s="45">
        <v>898</v>
      </c>
      <c r="V23" s="45">
        <v>529</v>
      </c>
      <c r="W23" s="45">
        <v>608</v>
      </c>
      <c r="X23" s="45">
        <v>1062</v>
      </c>
      <c r="Y23" s="45">
        <v>907</v>
      </c>
      <c r="Z23" s="45">
        <v>675</v>
      </c>
      <c r="AA23" s="45">
        <v>805</v>
      </c>
      <c r="AB23" s="45">
        <v>990</v>
      </c>
      <c r="AC23" s="45">
        <v>770</v>
      </c>
      <c r="AD23" s="45">
        <v>708</v>
      </c>
      <c r="AE23" s="45">
        <v>733</v>
      </c>
      <c r="AF23" s="45">
        <v>719</v>
      </c>
      <c r="AG23" s="45">
        <v>810</v>
      </c>
      <c r="AH23" s="45">
        <v>746</v>
      </c>
      <c r="AI23" s="45">
        <v>667</v>
      </c>
      <c r="AJ23" s="45">
        <v>778</v>
      </c>
      <c r="AK23" s="45">
        <v>761</v>
      </c>
      <c r="AL23" s="45">
        <v>472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'[14]PANEL DE CONTROL DISTRITAL'!A24</f>
        <v>6</v>
      </c>
      <c r="B25" s="116" t="str">
        <f>'[14]PANEL DE CONTROL DISTRITAL'!B24</f>
        <v>ENTREGA</v>
      </c>
      <c r="C25" s="118" t="str">
        <f>'[14]PANEL DE CONTROL DISTRITAL'!C24</f>
        <v>Operador de Equipo Tecnológico</v>
      </c>
      <c r="D25" s="117" t="str">
        <f>'[14]PANEL DE CONTROL DISTRITAL'!D24</f>
        <v xml:space="preserve">Efectividad de entrega de CPV en MAC = </v>
      </c>
      <c r="E25" s="118" t="str">
        <f>'[14]PANEL DE CONTROL DISTRITAL'!E24</f>
        <v>(Total de credenciales entregadas / Total de credenciales solicitadas) x 100</v>
      </c>
      <c r="F25" s="119" t="str">
        <f>'[14]PANEL DE CONTROL DISTRITAL'!F24</f>
        <v>Semanal (remesa)</v>
      </c>
      <c r="G25" s="120">
        <f>'[14]PANEL DE CONTROL DISTRITAL'!G24</f>
        <v>0.9</v>
      </c>
      <c r="H25" s="25" t="str">
        <f>'[14]PANEL DE CONTROL DISTRITAL'!H24</f>
        <v xml:space="preserve">Total de credenciales entregadas </v>
      </c>
      <c r="I25" s="23">
        <v>88</v>
      </c>
      <c r="J25" s="23">
        <v>434</v>
      </c>
      <c r="K25" s="23">
        <v>0</v>
      </c>
      <c r="L25" s="23">
        <v>0</v>
      </c>
      <c r="M25" s="23">
        <v>355</v>
      </c>
      <c r="N25" s="23">
        <v>260</v>
      </c>
      <c r="O25" s="23">
        <v>224</v>
      </c>
      <c r="P25" s="23">
        <v>728</v>
      </c>
      <c r="Q25" s="23">
        <v>681</v>
      </c>
      <c r="R25" s="23">
        <v>437</v>
      </c>
      <c r="S25" s="23">
        <v>412</v>
      </c>
      <c r="T25" s="23">
        <v>470</v>
      </c>
      <c r="U25" s="23">
        <v>455</v>
      </c>
      <c r="V25" s="23">
        <v>438</v>
      </c>
      <c r="W25" s="23">
        <v>149</v>
      </c>
      <c r="X25" s="23">
        <v>303</v>
      </c>
      <c r="Y25" s="23">
        <v>619</v>
      </c>
      <c r="Z25" s="23">
        <v>301</v>
      </c>
      <c r="AA25" s="23">
        <v>321</v>
      </c>
      <c r="AB25" s="23">
        <v>204</v>
      </c>
      <c r="AC25" s="23">
        <v>471</v>
      </c>
      <c r="AD25" s="23">
        <v>258</v>
      </c>
      <c r="AE25" s="23">
        <v>350</v>
      </c>
      <c r="AF25" s="23">
        <v>297</v>
      </c>
      <c r="AG25" s="23">
        <v>333</v>
      </c>
      <c r="AH25" s="23">
        <v>370</v>
      </c>
      <c r="AI25" s="23">
        <v>346</v>
      </c>
      <c r="AJ25" s="23">
        <v>303</v>
      </c>
      <c r="AK25" s="23">
        <v>354</v>
      </c>
      <c r="AL25" s="23">
        <v>354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'[14]PANEL DE CONTROL DISTRITAL'!H25</f>
        <v xml:space="preserve"> Total de credenciales solicitadas</v>
      </c>
      <c r="I26" s="45">
        <v>88</v>
      </c>
      <c r="J26" s="45">
        <v>434</v>
      </c>
      <c r="K26" s="45">
        <v>0</v>
      </c>
      <c r="L26" s="45">
        <v>0</v>
      </c>
      <c r="M26" s="45">
        <v>355</v>
      </c>
      <c r="N26" s="45">
        <v>260</v>
      </c>
      <c r="O26" s="45">
        <v>224</v>
      </c>
      <c r="P26" s="45">
        <v>728</v>
      </c>
      <c r="Q26" s="45">
        <v>681</v>
      </c>
      <c r="R26" s="45">
        <v>437</v>
      </c>
      <c r="S26" s="45">
        <v>412</v>
      </c>
      <c r="T26" s="45">
        <v>470</v>
      </c>
      <c r="U26" s="45">
        <v>455</v>
      </c>
      <c r="V26" s="45">
        <v>438</v>
      </c>
      <c r="W26" s="45">
        <v>149</v>
      </c>
      <c r="X26" s="45">
        <v>303</v>
      </c>
      <c r="Y26" s="45">
        <v>619</v>
      </c>
      <c r="Z26" s="45">
        <v>301</v>
      </c>
      <c r="AA26" s="45">
        <v>321</v>
      </c>
      <c r="AB26" s="45">
        <v>204</v>
      </c>
      <c r="AC26" s="45">
        <v>471</v>
      </c>
      <c r="AD26" s="45">
        <v>258</v>
      </c>
      <c r="AE26" s="45">
        <v>350</v>
      </c>
      <c r="AF26" s="45">
        <v>297</v>
      </c>
      <c r="AG26" s="45">
        <v>333</v>
      </c>
      <c r="AH26" s="45">
        <v>370</v>
      </c>
      <c r="AI26" s="45">
        <v>346</v>
      </c>
      <c r="AJ26" s="45">
        <v>303</v>
      </c>
      <c r="AK26" s="45">
        <v>354</v>
      </c>
      <c r="AL26" s="45">
        <v>354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52" priority="15" operator="greaterThan">
      <formula>95%</formula>
    </cfRule>
    <cfRule type="cellIs" dxfId="151" priority="16" operator="greaterThanOrEqual">
      <formula>90%</formula>
    </cfRule>
    <cfRule type="cellIs" dxfId="150" priority="17" operator="lessThan">
      <formula>89.99%</formula>
    </cfRule>
  </conditionalFormatting>
  <conditionalFormatting sqref="AV13">
    <cfRule type="cellIs" dxfId="149" priority="12" operator="greaterThan">
      <formula>95%</formula>
    </cfRule>
    <cfRule type="cellIs" dxfId="148" priority="13" operator="greaterThanOrEqual">
      <formula>90%</formula>
    </cfRule>
    <cfRule type="cellIs" dxfId="147" priority="14" operator="lessThan">
      <formula>89.99%</formula>
    </cfRule>
  </conditionalFormatting>
  <conditionalFormatting sqref="AV16">
    <cfRule type="cellIs" dxfId="146" priority="9" operator="greaterThan">
      <formula>95%</formula>
    </cfRule>
    <cfRule type="cellIs" dxfId="145" priority="10" operator="greaterThanOrEqual">
      <formula>90%</formula>
    </cfRule>
    <cfRule type="cellIs" dxfId="144" priority="11" operator="lessThan">
      <formula>89.99%</formula>
    </cfRule>
  </conditionalFormatting>
  <conditionalFormatting sqref="AV19">
    <cfRule type="cellIs" dxfId="143" priority="6" operator="greaterThan">
      <formula>95%</formula>
    </cfRule>
    <cfRule type="cellIs" dxfId="142" priority="7" operator="greaterThanOrEqual">
      <formula>90%</formula>
    </cfRule>
    <cfRule type="cellIs" dxfId="141" priority="8" operator="lessThan">
      <formula>89.99%</formula>
    </cfRule>
  </conditionalFormatting>
  <conditionalFormatting sqref="AV25">
    <cfRule type="cellIs" dxfId="140" priority="3" operator="greaterThan">
      <formula>95%</formula>
    </cfRule>
    <cfRule type="cellIs" dxfId="139" priority="4" operator="greaterThanOrEqual">
      <formula>90%</formula>
    </cfRule>
    <cfRule type="cellIs" dxfId="138" priority="5" operator="lessThan">
      <formula>89.99%</formula>
    </cfRule>
  </conditionalFormatting>
  <conditionalFormatting sqref="AV22">
    <cfRule type="cellIs" dxfId="137" priority="1" operator="greaterThanOrEqual">
      <formula>100%</formula>
    </cfRule>
    <cfRule type="cellIs" dxfId="136" priority="2" operator="lessThan">
      <formula>99.99%</formula>
    </cfRule>
  </conditionalFormatting>
  <dataValidations count="1">
    <dataValidation showDropDown="1" showInputMessage="1" showErrorMessage="1" sqref="C21 G19:G23 G10:G11 G16:G17 G13:G14 G25:G26" xr:uid="{7CDE01C6-42F7-4E02-925A-5E14AA98B203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F0"/>
  </sheetPr>
  <dimension ref="A1:BH38"/>
  <sheetViews>
    <sheetView showGridLines="0" zoomScale="70" zoomScaleNormal="70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13</v>
      </c>
      <c r="F2" s="122" t="s">
        <v>25</v>
      </c>
      <c r="G2" s="122"/>
      <c r="H2" s="20">
        <v>111352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'[14]PANEL DE CONTROL DISTRITAL'!A9</f>
        <v>1</v>
      </c>
      <c r="B10" s="116" t="str">
        <f>'[14]PANEL DE CONTROL DISTRITAL'!B9</f>
        <v>ENTREVISTA</v>
      </c>
      <c r="C10" s="118" t="str">
        <f>'[14]PANEL DE CONTROL DISTRITAL'!C9</f>
        <v xml:space="preserve"> Auxiliar de Atención Ciudadana</v>
      </c>
      <c r="D10" s="117" t="str">
        <f>'[14]PANEL DE CONTROL DISTRITAL'!D9</f>
        <v>Efectividad de la entrevista =</v>
      </c>
      <c r="E10" s="118" t="str">
        <f>'[14]PANEL DE CONTROL DISTRITAL'!E9</f>
        <v>(Número de trámites aplicados / (Número de fichas requisitadas - Notificaciones de improcedencia de trámite)) x 100</v>
      </c>
      <c r="F10" s="119" t="str">
        <f>'[14]PANEL DE CONTROL DISTRITAL'!F9</f>
        <v>Semanal (remesa)</v>
      </c>
      <c r="G10" s="120">
        <f>'[14]PANEL DE CONTROL DISTRITAL'!G9</f>
        <v>0.9</v>
      </c>
      <c r="H10" s="25" t="str">
        <f>'[14]PANEL DE CONTROL DISTRITAL'!H9</f>
        <v>Número de trámites aplicados</v>
      </c>
      <c r="I10" s="23">
        <v>49</v>
      </c>
      <c r="J10" s="23">
        <v>253</v>
      </c>
      <c r="K10" s="23">
        <v>0</v>
      </c>
      <c r="L10" s="23">
        <v>0</v>
      </c>
      <c r="M10" s="23">
        <v>197</v>
      </c>
      <c r="N10" s="23">
        <v>283</v>
      </c>
      <c r="O10" s="23">
        <v>282</v>
      </c>
      <c r="P10" s="23">
        <v>247</v>
      </c>
      <c r="Q10" s="23">
        <v>238</v>
      </c>
      <c r="R10" s="23">
        <v>215</v>
      </c>
      <c r="S10" s="23">
        <v>246</v>
      </c>
      <c r="T10" s="23">
        <v>241</v>
      </c>
      <c r="U10" s="23">
        <v>252</v>
      </c>
      <c r="V10" s="23">
        <v>203</v>
      </c>
      <c r="W10" s="23">
        <v>247</v>
      </c>
      <c r="X10" s="23">
        <v>183</v>
      </c>
      <c r="Y10" s="23">
        <v>211</v>
      </c>
      <c r="Z10" s="23">
        <v>153</v>
      </c>
      <c r="AA10" s="23">
        <v>211</v>
      </c>
      <c r="AB10" s="23">
        <v>205</v>
      </c>
      <c r="AC10" s="23">
        <v>195</v>
      </c>
      <c r="AD10" s="23">
        <v>141</v>
      </c>
      <c r="AE10" s="23">
        <v>177</v>
      </c>
      <c r="AF10" s="23">
        <v>198</v>
      </c>
      <c r="AG10" s="23">
        <v>170</v>
      </c>
      <c r="AH10" s="23">
        <v>189</v>
      </c>
      <c r="AI10" s="23">
        <v>174</v>
      </c>
      <c r="AJ10" s="23">
        <v>191</v>
      </c>
      <c r="AK10" s="23">
        <v>204</v>
      </c>
      <c r="AL10" s="23">
        <v>176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'[14]PANEL DE CONTROL DISTRITAL'!H10</f>
        <v>Número de fichas requisitadas - Notificaciones de improcedencia de trámite</v>
      </c>
      <c r="I11" s="45">
        <v>49</v>
      </c>
      <c r="J11" s="45">
        <v>253</v>
      </c>
      <c r="K11" s="45">
        <v>0</v>
      </c>
      <c r="L11" s="45">
        <v>0</v>
      </c>
      <c r="M11" s="45">
        <v>197</v>
      </c>
      <c r="N11" s="45">
        <v>283</v>
      </c>
      <c r="O11" s="45">
        <v>282</v>
      </c>
      <c r="P11" s="45">
        <v>247</v>
      </c>
      <c r="Q11" s="45">
        <v>238</v>
      </c>
      <c r="R11" s="45">
        <v>215</v>
      </c>
      <c r="S11" s="45">
        <v>246</v>
      </c>
      <c r="T11" s="45">
        <v>241</v>
      </c>
      <c r="U11" s="45">
        <v>252</v>
      </c>
      <c r="V11" s="45">
        <v>203</v>
      </c>
      <c r="W11" s="45">
        <v>247</v>
      </c>
      <c r="X11" s="45">
        <v>183</v>
      </c>
      <c r="Y11" s="45">
        <v>211</v>
      </c>
      <c r="Z11" s="45">
        <v>153</v>
      </c>
      <c r="AA11" s="45">
        <v>211</v>
      </c>
      <c r="AB11" s="45">
        <v>205</v>
      </c>
      <c r="AC11" s="45">
        <v>195</v>
      </c>
      <c r="AD11" s="45">
        <v>141</v>
      </c>
      <c r="AE11" s="45">
        <v>177</v>
      </c>
      <c r="AF11" s="45">
        <v>198</v>
      </c>
      <c r="AG11" s="45">
        <v>170</v>
      </c>
      <c r="AH11" s="45">
        <v>189</v>
      </c>
      <c r="AI11" s="45">
        <v>174</v>
      </c>
      <c r="AJ11" s="45">
        <v>191</v>
      </c>
      <c r="AK11" s="45">
        <v>204</v>
      </c>
      <c r="AL11" s="45">
        <v>176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'[14]PANEL DE CONTROL DISTRITAL'!A12</f>
        <v>2</v>
      </c>
      <c r="B13" s="116" t="str">
        <f>'[14]PANEL DE CONTROL DISTRITAL'!B12</f>
        <v>TRÁMITE</v>
      </c>
      <c r="C13" s="118" t="str">
        <f>'[14]PANEL DE CONTROL DISTRITAL'!C12</f>
        <v>Operador de Equipo Tecnológico</v>
      </c>
      <c r="D13" s="117" t="str">
        <f>'[14]PANEL DE CONTROL DISTRITAL'!D12</f>
        <v>Trámites exitosos efectivos=</v>
      </c>
      <c r="E13" s="118" t="str">
        <f>'[14]PANEL DE CONTROL DISTRITAL'!E12</f>
        <v>(Número de trámites exitosos / Número de trámites aplicados) x 100</v>
      </c>
      <c r="F13" s="119" t="str">
        <f>'[14]PANEL DE CONTROL DISTRITAL'!F12</f>
        <v>Semanal (remesa)</v>
      </c>
      <c r="G13" s="120">
        <f>'[14]PANEL DE CONTROL DISTRITAL'!G12</f>
        <v>0.9</v>
      </c>
      <c r="H13" s="25" t="str">
        <f>'[14]PANEL DE CONTROL DISTRITAL'!H12</f>
        <v>Número de trámites exitosos</v>
      </c>
      <c r="I13" s="23">
        <v>49</v>
      </c>
      <c r="J13" s="23">
        <v>253</v>
      </c>
      <c r="K13" s="23">
        <v>0</v>
      </c>
      <c r="L13" s="23">
        <v>0</v>
      </c>
      <c r="M13" s="23">
        <v>197</v>
      </c>
      <c r="N13" s="23">
        <v>280</v>
      </c>
      <c r="O13" s="23">
        <v>280</v>
      </c>
      <c r="P13" s="23">
        <v>246</v>
      </c>
      <c r="Q13" s="23">
        <v>238</v>
      </c>
      <c r="R13" s="23">
        <v>213</v>
      </c>
      <c r="S13" s="23">
        <v>246</v>
      </c>
      <c r="T13" s="23">
        <v>240</v>
      </c>
      <c r="U13" s="23">
        <v>251</v>
      </c>
      <c r="V13" s="23">
        <v>203</v>
      </c>
      <c r="W13" s="23">
        <v>246</v>
      </c>
      <c r="X13" s="23">
        <v>183</v>
      </c>
      <c r="Y13" s="23">
        <v>211</v>
      </c>
      <c r="Z13" s="23">
        <v>152</v>
      </c>
      <c r="AA13" s="23">
        <v>211</v>
      </c>
      <c r="AB13" s="23">
        <v>203</v>
      </c>
      <c r="AC13" s="23">
        <v>195</v>
      </c>
      <c r="AD13" s="23">
        <v>141</v>
      </c>
      <c r="AE13" s="23">
        <v>174</v>
      </c>
      <c r="AF13" s="23">
        <v>198</v>
      </c>
      <c r="AG13" s="23">
        <v>170</v>
      </c>
      <c r="AH13" s="23">
        <v>188</v>
      </c>
      <c r="AI13" s="23">
        <v>172</v>
      </c>
      <c r="AJ13" s="23">
        <v>187</v>
      </c>
      <c r="AK13" s="23">
        <v>169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0.95899493980108186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'[14]PANEL DE CONTROL DISTRITAL'!H13</f>
        <v>Número de trámites aplicados</v>
      </c>
      <c r="I14" s="45">
        <v>49</v>
      </c>
      <c r="J14" s="45">
        <v>253</v>
      </c>
      <c r="K14" s="45">
        <v>0</v>
      </c>
      <c r="L14" s="45">
        <v>0</v>
      </c>
      <c r="M14" s="45">
        <v>197</v>
      </c>
      <c r="N14" s="45">
        <v>283</v>
      </c>
      <c r="O14" s="45">
        <v>282</v>
      </c>
      <c r="P14" s="45">
        <v>247</v>
      </c>
      <c r="Q14" s="45">
        <v>238</v>
      </c>
      <c r="R14" s="45">
        <v>215</v>
      </c>
      <c r="S14" s="45">
        <v>246</v>
      </c>
      <c r="T14" s="45">
        <v>241</v>
      </c>
      <c r="U14" s="45">
        <v>252</v>
      </c>
      <c r="V14" s="45">
        <v>203</v>
      </c>
      <c r="W14" s="45">
        <v>247</v>
      </c>
      <c r="X14" s="45">
        <v>183</v>
      </c>
      <c r="Y14" s="45">
        <v>211</v>
      </c>
      <c r="Z14" s="45">
        <v>153</v>
      </c>
      <c r="AA14" s="45">
        <v>211</v>
      </c>
      <c r="AB14" s="45">
        <v>205</v>
      </c>
      <c r="AC14" s="45">
        <v>195</v>
      </c>
      <c r="AD14" s="45">
        <v>141</v>
      </c>
      <c r="AE14" s="45">
        <v>177</v>
      </c>
      <c r="AF14" s="45">
        <v>198</v>
      </c>
      <c r="AG14" s="45">
        <v>170</v>
      </c>
      <c r="AH14" s="45">
        <v>189</v>
      </c>
      <c r="AI14" s="45">
        <v>174</v>
      </c>
      <c r="AJ14" s="45">
        <v>191</v>
      </c>
      <c r="AK14" s="45">
        <v>204</v>
      </c>
      <c r="AL14" s="45">
        <v>176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'[14]PANEL DE CONTROL DISTRITAL'!A15</f>
        <v>3</v>
      </c>
      <c r="B16" s="116" t="str">
        <f>'[14]PANEL DE CONTROL DISTRITAL'!B15</f>
        <v>TRANSFERENCIA</v>
      </c>
      <c r="C16" s="118" t="str">
        <f>'[14]PANEL DE CONTROL DISTRITAL'!C15</f>
        <v>Responsable de Módulo</v>
      </c>
      <c r="D16" s="117" t="str">
        <f>'[14]PANEL DE CONTROL DISTRITAL'!D15</f>
        <v xml:space="preserve">Transacciones exitosas = </v>
      </c>
      <c r="E16" s="118" t="str">
        <f>'[14]PANEL DE CONTROL DISTRITAL'!E15</f>
        <v>(Número de Archivos de Transacción aceptados /Total de Archivos de Transacción procesados) x100</v>
      </c>
      <c r="F16" s="119" t="str">
        <f>'[14]PANEL DE CONTROL DISTRITAL'!F15</f>
        <v>Semanal (remesa)</v>
      </c>
      <c r="G16" s="120">
        <f>'[14]PANEL DE CONTROL DISTRITAL'!G15</f>
        <v>0.9</v>
      </c>
      <c r="H16" s="25" t="str">
        <f>'[14]PANEL DE CONTROL DISTRITAL'!H15</f>
        <v>Número de Archivos de Transacción aceptados</v>
      </c>
      <c r="I16" s="23">
        <v>49</v>
      </c>
      <c r="J16" s="23">
        <v>253</v>
      </c>
      <c r="K16" s="23">
        <v>0</v>
      </c>
      <c r="L16" s="23">
        <v>0</v>
      </c>
      <c r="M16" s="23">
        <v>197</v>
      </c>
      <c r="N16" s="23">
        <v>283</v>
      </c>
      <c r="O16" s="23">
        <v>282</v>
      </c>
      <c r="P16" s="23">
        <v>247</v>
      </c>
      <c r="Q16" s="23">
        <v>238</v>
      </c>
      <c r="R16" s="23">
        <v>215</v>
      </c>
      <c r="S16" s="23">
        <v>246</v>
      </c>
      <c r="T16" s="23">
        <v>241</v>
      </c>
      <c r="U16" s="23">
        <v>252</v>
      </c>
      <c r="V16" s="23">
        <v>203</v>
      </c>
      <c r="W16" s="23">
        <v>247</v>
      </c>
      <c r="X16" s="23">
        <v>183</v>
      </c>
      <c r="Y16" s="23">
        <v>211</v>
      </c>
      <c r="Z16" s="23">
        <v>153</v>
      </c>
      <c r="AA16" s="23">
        <v>211</v>
      </c>
      <c r="AB16" s="23">
        <v>205</v>
      </c>
      <c r="AC16" s="23">
        <v>195</v>
      </c>
      <c r="AD16" s="23">
        <v>141</v>
      </c>
      <c r="AE16" s="23">
        <v>177</v>
      </c>
      <c r="AF16" s="23">
        <v>198</v>
      </c>
      <c r="AG16" s="23">
        <v>170</v>
      </c>
      <c r="AH16" s="23">
        <v>189</v>
      </c>
      <c r="AI16" s="23">
        <v>174</v>
      </c>
      <c r="AJ16" s="23">
        <v>191</v>
      </c>
      <c r="AK16" s="23">
        <v>204</v>
      </c>
      <c r="AL16" s="23">
        <v>176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'[14]PANEL DE CONTROL DISTRITAL'!H16</f>
        <v>Total de Archivos de Transacción procesados</v>
      </c>
      <c r="I17" s="45">
        <v>49</v>
      </c>
      <c r="J17" s="45">
        <v>253</v>
      </c>
      <c r="K17" s="45">
        <v>0</v>
      </c>
      <c r="L17" s="45">
        <v>0</v>
      </c>
      <c r="M17" s="45">
        <v>197</v>
      </c>
      <c r="N17" s="45">
        <v>283</v>
      </c>
      <c r="O17" s="45">
        <v>282</v>
      </c>
      <c r="P17" s="45">
        <v>247</v>
      </c>
      <c r="Q17" s="45">
        <v>238</v>
      </c>
      <c r="R17" s="45">
        <v>215</v>
      </c>
      <c r="S17" s="45">
        <v>246</v>
      </c>
      <c r="T17" s="45">
        <v>241</v>
      </c>
      <c r="U17" s="45">
        <v>252</v>
      </c>
      <c r="V17" s="45">
        <v>203</v>
      </c>
      <c r="W17" s="45">
        <v>247</v>
      </c>
      <c r="X17" s="45">
        <v>183</v>
      </c>
      <c r="Y17" s="45">
        <v>211</v>
      </c>
      <c r="Z17" s="45">
        <v>153</v>
      </c>
      <c r="AA17" s="45">
        <v>211</v>
      </c>
      <c r="AB17" s="45">
        <v>205</v>
      </c>
      <c r="AC17" s="45">
        <v>195</v>
      </c>
      <c r="AD17" s="45">
        <v>141</v>
      </c>
      <c r="AE17" s="45">
        <v>177</v>
      </c>
      <c r="AF17" s="45">
        <v>198</v>
      </c>
      <c r="AG17" s="45">
        <v>170</v>
      </c>
      <c r="AH17" s="45">
        <v>189</v>
      </c>
      <c r="AI17" s="45">
        <v>174</v>
      </c>
      <c r="AJ17" s="45">
        <v>191</v>
      </c>
      <c r="AK17" s="45">
        <v>204</v>
      </c>
      <c r="AL17" s="45">
        <v>176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'[14]PANEL DE CONTROL DISTRITAL'!A18</f>
        <v>4</v>
      </c>
      <c r="B19" s="116" t="str">
        <f>'[14]PANEL DE CONTROL DISTRITAL'!B18</f>
        <v>CONCILIACIÓN</v>
      </c>
      <c r="C19" s="118" t="str">
        <f>'[14]PANEL DE CONTROL DISTRITAL'!C18</f>
        <v>Responsable de Módulo</v>
      </c>
      <c r="D19" s="117" t="str">
        <f>'[14]PANEL DE CONTROL DISTRITAL'!D18</f>
        <v xml:space="preserve">Credenciales disponibles para entrega = </v>
      </c>
      <c r="E19" s="118" t="str">
        <f>'[14]PANEL DE CONTROL DISTRITAL'!E18</f>
        <v>((Credenciales recibidas - Credenciales inconsistentes) / Credenciales recibidas) x 100</v>
      </c>
      <c r="F19" s="119" t="str">
        <f>'[14]PANEL DE CONTROL DISTRITAL'!F18</f>
        <v>Semanal (remesa)</v>
      </c>
      <c r="G19" s="120">
        <f>'[14]PANEL DE CONTROL DISTRITAL'!G18</f>
        <v>0.9</v>
      </c>
      <c r="H19" s="25" t="str">
        <f>'[14]PANEL DE CONTROL DISTRITAL'!H18</f>
        <v xml:space="preserve">Credenciales Recibidas - Credenciales inconsistentes </v>
      </c>
      <c r="I19" s="23">
        <v>0</v>
      </c>
      <c r="J19" s="23">
        <v>171</v>
      </c>
      <c r="K19" s="23">
        <v>0</v>
      </c>
      <c r="L19" s="23">
        <v>0</v>
      </c>
      <c r="M19" s="23">
        <v>239</v>
      </c>
      <c r="N19" s="23">
        <v>143</v>
      </c>
      <c r="O19" s="23">
        <v>341</v>
      </c>
      <c r="P19" s="23">
        <v>334</v>
      </c>
      <c r="Q19" s="23">
        <v>258</v>
      </c>
      <c r="R19" s="23">
        <v>191</v>
      </c>
      <c r="S19" s="23">
        <v>304</v>
      </c>
      <c r="T19" s="23">
        <v>250</v>
      </c>
      <c r="U19" s="23">
        <v>236</v>
      </c>
      <c r="V19" s="23">
        <v>104</v>
      </c>
      <c r="W19" s="23">
        <v>52</v>
      </c>
      <c r="X19" s="23">
        <v>497</v>
      </c>
      <c r="Y19" s="23">
        <v>224</v>
      </c>
      <c r="Z19" s="23">
        <v>45</v>
      </c>
      <c r="AA19" s="23">
        <v>200</v>
      </c>
      <c r="AB19" s="23">
        <v>297</v>
      </c>
      <c r="AC19" s="23">
        <v>155</v>
      </c>
      <c r="AD19" s="23">
        <v>154</v>
      </c>
      <c r="AE19" s="23">
        <v>232</v>
      </c>
      <c r="AF19" s="23">
        <v>214</v>
      </c>
      <c r="AG19" s="23">
        <v>180</v>
      </c>
      <c r="AH19" s="23">
        <v>157</v>
      </c>
      <c r="AI19" s="23">
        <v>175</v>
      </c>
      <c r="AJ19" s="23">
        <v>129</v>
      </c>
      <c r="AK19" s="23">
        <v>242</v>
      </c>
      <c r="AL19" s="23">
        <v>118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'[14]PANEL DE CONTROL DISTRITAL'!H19</f>
        <v xml:space="preserve">Credenciales recibidas </v>
      </c>
      <c r="I20" s="45">
        <v>0</v>
      </c>
      <c r="J20" s="45">
        <v>171</v>
      </c>
      <c r="K20" s="45">
        <v>0</v>
      </c>
      <c r="L20" s="45">
        <v>0</v>
      </c>
      <c r="M20" s="45">
        <v>239</v>
      </c>
      <c r="N20" s="45">
        <v>143</v>
      </c>
      <c r="O20" s="45">
        <v>341</v>
      </c>
      <c r="P20" s="45">
        <v>334</v>
      </c>
      <c r="Q20" s="45">
        <v>258</v>
      </c>
      <c r="R20" s="45">
        <v>191</v>
      </c>
      <c r="S20" s="45">
        <v>304</v>
      </c>
      <c r="T20" s="45">
        <v>250</v>
      </c>
      <c r="U20" s="45">
        <v>236</v>
      </c>
      <c r="V20" s="45">
        <v>104</v>
      </c>
      <c r="W20" s="45">
        <v>52</v>
      </c>
      <c r="X20" s="45">
        <v>497</v>
      </c>
      <c r="Y20" s="45">
        <v>224</v>
      </c>
      <c r="Z20" s="45">
        <v>45</v>
      </c>
      <c r="AA20" s="45">
        <v>200</v>
      </c>
      <c r="AB20" s="45">
        <v>297</v>
      </c>
      <c r="AC20" s="45">
        <v>155</v>
      </c>
      <c r="AD20" s="45">
        <v>154</v>
      </c>
      <c r="AE20" s="45">
        <v>232</v>
      </c>
      <c r="AF20" s="45">
        <v>214</v>
      </c>
      <c r="AG20" s="45">
        <v>180</v>
      </c>
      <c r="AH20" s="45">
        <v>157</v>
      </c>
      <c r="AI20" s="45">
        <v>175</v>
      </c>
      <c r="AJ20" s="45">
        <v>129</v>
      </c>
      <c r="AK20" s="45">
        <v>242</v>
      </c>
      <c r="AL20" s="45">
        <v>118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'[14]PANEL DE CONTROL DISTRITAL'!A21</f>
        <v>5</v>
      </c>
      <c r="B22" s="116" t="str">
        <f>'[14]PANEL DE CONTROL DISTRITAL'!B21</f>
        <v>CONCILIACIÓN</v>
      </c>
      <c r="C22" s="118" t="str">
        <f>'[14]PANEL DE CONTROL DISTRITAL'!C21</f>
        <v>Responsable de Módulo</v>
      </c>
      <c r="D22" s="117" t="str">
        <f>'[14]PANEL DE CONTROL DISTRITAL'!D21</f>
        <v xml:space="preserve">Credenciales disponibles para entrega = </v>
      </c>
      <c r="E22" s="118" t="str">
        <f>'[14]PANEL DE CONTROL DISTRITAL'!E21</f>
        <v>(Credenciales en resguardo / Credenciales totales en SIIRFE disponibles para entrega) x 100</v>
      </c>
      <c r="F22" s="119" t="str">
        <f>'[14]PANEL DE CONTROL DISTRITAL'!F21</f>
        <v>Semanal (remesa)</v>
      </c>
      <c r="G22" s="120">
        <f>'[14]PANEL DE CONTROL DISTRITAL'!G21</f>
        <v>1</v>
      </c>
      <c r="H22" s="25" t="str">
        <f>'[14]PANEL DE CONTROL DISTRITAL'!H21</f>
        <v>Credenciales en resguardo</v>
      </c>
      <c r="I22" s="23">
        <v>407</v>
      </c>
      <c r="J22" s="23">
        <v>310</v>
      </c>
      <c r="K22" s="23">
        <v>0</v>
      </c>
      <c r="L22" s="23">
        <v>0</v>
      </c>
      <c r="M22" s="23">
        <v>435</v>
      </c>
      <c r="N22" s="23">
        <v>393</v>
      </c>
      <c r="O22" s="23">
        <v>396</v>
      </c>
      <c r="P22" s="23">
        <v>452</v>
      </c>
      <c r="Q22" s="23">
        <v>473</v>
      </c>
      <c r="R22" s="23">
        <v>388</v>
      </c>
      <c r="S22" s="23">
        <v>463</v>
      </c>
      <c r="T22" s="23">
        <v>468</v>
      </c>
      <c r="U22" s="23">
        <v>462</v>
      </c>
      <c r="V22" s="23">
        <v>355</v>
      </c>
      <c r="W22" s="23">
        <v>277</v>
      </c>
      <c r="X22" s="23">
        <v>670</v>
      </c>
      <c r="Y22" s="23">
        <v>710</v>
      </c>
      <c r="Z22" s="23">
        <v>647</v>
      </c>
      <c r="AA22" s="23">
        <v>566</v>
      </c>
      <c r="AB22" s="23">
        <v>643</v>
      </c>
      <c r="AC22" s="23">
        <v>622</v>
      </c>
      <c r="AD22" s="23">
        <v>597</v>
      </c>
      <c r="AE22" s="23">
        <v>533</v>
      </c>
      <c r="AF22" s="23">
        <v>502</v>
      </c>
      <c r="AG22" s="23">
        <v>477</v>
      </c>
      <c r="AH22" s="23">
        <v>456</v>
      </c>
      <c r="AI22" s="23">
        <v>438</v>
      </c>
      <c r="AJ22" s="23">
        <v>386</v>
      </c>
      <c r="AK22" s="23">
        <v>436</v>
      </c>
      <c r="AL22" s="23">
        <v>347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'[14]PANEL DE CONTROL DISTRITAL'!H22</f>
        <v>Credenciales totales en SIIRFE disponibles para entrega</v>
      </c>
      <c r="I23" s="45">
        <v>407</v>
      </c>
      <c r="J23" s="45">
        <v>310</v>
      </c>
      <c r="K23" s="45">
        <v>0</v>
      </c>
      <c r="L23" s="45">
        <v>0</v>
      </c>
      <c r="M23" s="45">
        <v>435</v>
      </c>
      <c r="N23" s="45">
        <v>393</v>
      </c>
      <c r="O23" s="45">
        <v>396</v>
      </c>
      <c r="P23" s="45">
        <v>452</v>
      </c>
      <c r="Q23" s="45">
        <v>473</v>
      </c>
      <c r="R23" s="45">
        <v>388</v>
      </c>
      <c r="S23" s="45">
        <v>463</v>
      </c>
      <c r="T23" s="45">
        <v>468</v>
      </c>
      <c r="U23" s="45">
        <v>462</v>
      </c>
      <c r="V23" s="45">
        <v>355</v>
      </c>
      <c r="W23" s="45">
        <v>277</v>
      </c>
      <c r="X23" s="45">
        <v>670</v>
      </c>
      <c r="Y23" s="45">
        <v>710</v>
      </c>
      <c r="Z23" s="45">
        <v>647</v>
      </c>
      <c r="AA23" s="45">
        <v>566</v>
      </c>
      <c r="AB23" s="45">
        <v>643</v>
      </c>
      <c r="AC23" s="45">
        <v>622</v>
      </c>
      <c r="AD23" s="45">
        <v>597</v>
      </c>
      <c r="AE23" s="45">
        <v>533</v>
      </c>
      <c r="AF23" s="45">
        <v>502</v>
      </c>
      <c r="AG23" s="45">
        <v>477</v>
      </c>
      <c r="AH23" s="45">
        <v>456</v>
      </c>
      <c r="AI23" s="45">
        <v>438</v>
      </c>
      <c r="AJ23" s="45">
        <v>386</v>
      </c>
      <c r="AK23" s="45">
        <v>436</v>
      </c>
      <c r="AL23" s="45">
        <v>347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'[14]PANEL DE CONTROL DISTRITAL'!A24</f>
        <v>6</v>
      </c>
      <c r="B25" s="116" t="str">
        <f>'[14]PANEL DE CONTROL DISTRITAL'!B24</f>
        <v>ENTREGA</v>
      </c>
      <c r="C25" s="118" t="str">
        <f>'[14]PANEL DE CONTROL DISTRITAL'!C24</f>
        <v>Operador de Equipo Tecnológico</v>
      </c>
      <c r="D25" s="117" t="str">
        <f>'[14]PANEL DE CONTROL DISTRITAL'!D24</f>
        <v xml:space="preserve">Efectividad de entrega de CPV en MAC = </v>
      </c>
      <c r="E25" s="118" t="str">
        <f>'[14]PANEL DE CONTROL DISTRITAL'!E24</f>
        <v>(Total de credenciales entregadas / Total de credenciales solicitadas) x 100</v>
      </c>
      <c r="F25" s="119" t="str">
        <f>'[14]PANEL DE CONTROL DISTRITAL'!F24</f>
        <v>Semanal (remesa)</v>
      </c>
      <c r="G25" s="120">
        <f>'[14]PANEL DE CONTROL DISTRITAL'!G24</f>
        <v>0.9</v>
      </c>
      <c r="H25" s="25" t="str">
        <f>'[14]PANEL DE CONTROL DISTRITAL'!H24</f>
        <v xml:space="preserve">Total de credenciales entregadas </v>
      </c>
      <c r="I25" s="23">
        <v>45</v>
      </c>
      <c r="J25" s="23">
        <v>268</v>
      </c>
      <c r="K25" s="23">
        <v>0</v>
      </c>
      <c r="L25" s="23">
        <v>0</v>
      </c>
      <c r="M25" s="23">
        <v>114</v>
      </c>
      <c r="N25" s="23">
        <v>185</v>
      </c>
      <c r="O25" s="23">
        <v>338</v>
      </c>
      <c r="P25" s="23">
        <v>278</v>
      </c>
      <c r="Q25" s="23">
        <v>237</v>
      </c>
      <c r="R25" s="23">
        <v>276</v>
      </c>
      <c r="S25" s="23">
        <v>229</v>
      </c>
      <c r="T25" s="23">
        <v>243</v>
      </c>
      <c r="U25" s="23">
        <v>231</v>
      </c>
      <c r="V25" s="23">
        <v>211</v>
      </c>
      <c r="W25" s="23">
        <v>129</v>
      </c>
      <c r="X25" s="23">
        <v>104</v>
      </c>
      <c r="Y25" s="23">
        <v>184</v>
      </c>
      <c r="Z25" s="23">
        <v>108</v>
      </c>
      <c r="AA25" s="23">
        <v>281</v>
      </c>
      <c r="AB25" s="23">
        <v>220</v>
      </c>
      <c r="AC25" s="23">
        <v>176</v>
      </c>
      <c r="AD25" s="23">
        <v>179</v>
      </c>
      <c r="AE25" s="23">
        <v>295</v>
      </c>
      <c r="AF25" s="23">
        <v>245</v>
      </c>
      <c r="AG25" s="23">
        <v>205</v>
      </c>
      <c r="AH25" s="23">
        <v>178</v>
      </c>
      <c r="AI25" s="23">
        <v>193</v>
      </c>
      <c r="AJ25" s="23">
        <v>181</v>
      </c>
      <c r="AK25" s="23">
        <v>192</v>
      </c>
      <c r="AL25" s="23">
        <v>207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'[14]PANEL DE CONTROL DISTRITAL'!H25</f>
        <v xml:space="preserve"> Total de credenciales solicitadas</v>
      </c>
      <c r="I26" s="45">
        <v>45</v>
      </c>
      <c r="J26" s="45">
        <v>268</v>
      </c>
      <c r="K26" s="45">
        <v>0</v>
      </c>
      <c r="L26" s="45">
        <v>0</v>
      </c>
      <c r="M26" s="45">
        <v>114</v>
      </c>
      <c r="N26" s="45">
        <v>185</v>
      </c>
      <c r="O26" s="45">
        <v>338</v>
      </c>
      <c r="P26" s="45">
        <v>278</v>
      </c>
      <c r="Q26" s="45">
        <v>237</v>
      </c>
      <c r="R26" s="45">
        <v>276</v>
      </c>
      <c r="S26" s="45">
        <v>229</v>
      </c>
      <c r="T26" s="45">
        <v>243</v>
      </c>
      <c r="U26" s="45">
        <v>231</v>
      </c>
      <c r="V26" s="45">
        <v>211</v>
      </c>
      <c r="W26" s="45">
        <v>129</v>
      </c>
      <c r="X26" s="45">
        <v>104</v>
      </c>
      <c r="Y26" s="45">
        <v>184</v>
      </c>
      <c r="Z26" s="45">
        <v>108</v>
      </c>
      <c r="AA26" s="45">
        <v>281</v>
      </c>
      <c r="AB26" s="45">
        <v>220</v>
      </c>
      <c r="AC26" s="45">
        <v>176</v>
      </c>
      <c r="AD26" s="45">
        <v>179</v>
      </c>
      <c r="AE26" s="45">
        <v>295</v>
      </c>
      <c r="AF26" s="45">
        <v>245</v>
      </c>
      <c r="AG26" s="45">
        <v>205</v>
      </c>
      <c r="AH26" s="45">
        <v>178</v>
      </c>
      <c r="AI26" s="45">
        <v>193</v>
      </c>
      <c r="AJ26" s="45">
        <v>181</v>
      </c>
      <c r="AK26" s="45">
        <v>192</v>
      </c>
      <c r="AL26" s="45">
        <v>207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35" priority="15" operator="greaterThan">
      <formula>95%</formula>
    </cfRule>
    <cfRule type="cellIs" dxfId="134" priority="16" operator="greaterThanOrEqual">
      <formula>90%</formula>
    </cfRule>
    <cfRule type="cellIs" dxfId="133" priority="17" operator="lessThan">
      <formula>89.99%</formula>
    </cfRule>
  </conditionalFormatting>
  <conditionalFormatting sqref="AV13">
    <cfRule type="cellIs" dxfId="132" priority="12" operator="greaterThan">
      <formula>95%</formula>
    </cfRule>
    <cfRule type="cellIs" dxfId="131" priority="13" operator="greaterThanOrEqual">
      <formula>90%</formula>
    </cfRule>
    <cfRule type="cellIs" dxfId="130" priority="14" operator="lessThan">
      <formula>89.99%</formula>
    </cfRule>
  </conditionalFormatting>
  <conditionalFormatting sqref="AV16">
    <cfRule type="cellIs" dxfId="129" priority="9" operator="greaterThan">
      <formula>95%</formula>
    </cfRule>
    <cfRule type="cellIs" dxfId="128" priority="10" operator="greaterThanOrEqual">
      <formula>90%</formula>
    </cfRule>
    <cfRule type="cellIs" dxfId="127" priority="11" operator="lessThan">
      <formula>89.99%</formula>
    </cfRule>
  </conditionalFormatting>
  <conditionalFormatting sqref="AV19">
    <cfRule type="cellIs" dxfId="126" priority="6" operator="greaterThan">
      <formula>95%</formula>
    </cfRule>
    <cfRule type="cellIs" dxfId="125" priority="7" operator="greaterThanOrEqual">
      <formula>90%</formula>
    </cfRule>
    <cfRule type="cellIs" dxfId="124" priority="8" operator="lessThan">
      <formula>89.99%</formula>
    </cfRule>
  </conditionalFormatting>
  <conditionalFormatting sqref="AV25">
    <cfRule type="cellIs" dxfId="123" priority="3" operator="greaterThan">
      <formula>95%</formula>
    </cfRule>
    <cfRule type="cellIs" dxfId="122" priority="4" operator="greaterThanOrEqual">
      <formula>90%</formula>
    </cfRule>
    <cfRule type="cellIs" dxfId="121" priority="5" operator="lessThan">
      <formula>89.99%</formula>
    </cfRule>
  </conditionalFormatting>
  <conditionalFormatting sqref="AV22">
    <cfRule type="cellIs" dxfId="120" priority="1" operator="greaterThanOrEqual">
      <formula>100%</formula>
    </cfRule>
    <cfRule type="cellIs" dxfId="119" priority="2" operator="lessThan">
      <formula>99.99%</formula>
    </cfRule>
  </conditionalFormatting>
  <dataValidations count="1">
    <dataValidation showDropDown="1" showInputMessage="1" showErrorMessage="1" sqref="C21 G19:G23 G10:G11 G16:G17 G13:G14 G25:G26" xr:uid="{623F8734-8AFE-4613-8BE7-50E24FC327A2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F0"/>
  </sheetPr>
  <dimension ref="A1:BH38"/>
  <sheetViews>
    <sheetView showGridLines="0" topLeftCell="A4" zoomScale="70" zoomScaleNormal="70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13</v>
      </c>
      <c r="F2" s="122" t="s">
        <v>25</v>
      </c>
      <c r="G2" s="122"/>
      <c r="H2" s="20">
        <v>111353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'[14]PANEL DE CONTROL DISTRITAL'!A9</f>
        <v>1</v>
      </c>
      <c r="B10" s="116" t="str">
        <f>'[14]PANEL DE CONTROL DISTRITAL'!B9</f>
        <v>ENTREVISTA</v>
      </c>
      <c r="C10" s="118" t="str">
        <f>'[14]PANEL DE CONTROL DISTRITAL'!C9</f>
        <v xml:space="preserve"> Auxiliar de Atención Ciudadana</v>
      </c>
      <c r="D10" s="117" t="str">
        <f>'[14]PANEL DE CONTROL DISTRITAL'!D9</f>
        <v>Efectividad de la entrevista =</v>
      </c>
      <c r="E10" s="118" t="str">
        <f>'[14]PANEL DE CONTROL DISTRITAL'!E9</f>
        <v>(Número de trámites aplicados / (Número de fichas requisitadas - Notificaciones de improcedencia de trámite)) x 100</v>
      </c>
      <c r="F10" s="119" t="str">
        <f>'[14]PANEL DE CONTROL DISTRITAL'!F9</f>
        <v>Semanal (remesa)</v>
      </c>
      <c r="G10" s="120">
        <f>'[14]PANEL DE CONTROL DISTRITAL'!G9</f>
        <v>0.9</v>
      </c>
      <c r="H10" s="25" t="str">
        <f>'[14]PANEL DE CONTROL DISTRITAL'!H9</f>
        <v>Número de trámites aplicados</v>
      </c>
      <c r="I10" s="23">
        <v>30</v>
      </c>
      <c r="J10" s="23">
        <v>122</v>
      </c>
      <c r="K10" s="23">
        <v>0</v>
      </c>
      <c r="L10" s="23">
        <v>0</v>
      </c>
      <c r="M10" s="23">
        <v>137</v>
      </c>
      <c r="N10" s="23">
        <v>197</v>
      </c>
      <c r="O10" s="23">
        <v>206</v>
      </c>
      <c r="P10" s="23">
        <v>206</v>
      </c>
      <c r="Q10" s="23">
        <v>184</v>
      </c>
      <c r="R10" s="23">
        <v>131</v>
      </c>
      <c r="S10" s="23">
        <v>173</v>
      </c>
      <c r="T10" s="23">
        <v>142</v>
      </c>
      <c r="U10" s="23">
        <v>140</v>
      </c>
      <c r="V10" s="23">
        <v>162</v>
      </c>
      <c r="W10" s="23">
        <v>167</v>
      </c>
      <c r="X10" s="23">
        <v>116</v>
      </c>
      <c r="Y10" s="23">
        <v>161</v>
      </c>
      <c r="Z10" s="23">
        <v>108</v>
      </c>
      <c r="AA10" s="23">
        <v>122</v>
      </c>
      <c r="AB10" s="23">
        <v>143</v>
      </c>
      <c r="AC10" s="23">
        <v>154</v>
      </c>
      <c r="AD10" s="23">
        <v>104</v>
      </c>
      <c r="AE10" s="23">
        <v>112</v>
      </c>
      <c r="AF10" s="23">
        <v>116</v>
      </c>
      <c r="AG10" s="23">
        <v>162</v>
      </c>
      <c r="AH10" s="23">
        <v>120</v>
      </c>
      <c r="AI10" s="23">
        <v>146</v>
      </c>
      <c r="AJ10" s="23">
        <v>106</v>
      </c>
      <c r="AK10" s="23">
        <v>159</v>
      </c>
      <c r="AL10" s="23">
        <v>116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'[14]PANEL DE CONTROL DISTRITAL'!H10</f>
        <v>Número de fichas requisitadas - Notificaciones de improcedencia de trámite</v>
      </c>
      <c r="I11" s="45">
        <v>30</v>
      </c>
      <c r="J11" s="45">
        <v>122</v>
      </c>
      <c r="K11" s="45">
        <v>0</v>
      </c>
      <c r="L11" s="45">
        <v>0</v>
      </c>
      <c r="M11" s="45">
        <v>137</v>
      </c>
      <c r="N11" s="45">
        <v>197</v>
      </c>
      <c r="O11" s="45">
        <v>206</v>
      </c>
      <c r="P11" s="45">
        <v>206</v>
      </c>
      <c r="Q11" s="45">
        <v>184</v>
      </c>
      <c r="R11" s="45">
        <v>131</v>
      </c>
      <c r="S11" s="45">
        <v>173</v>
      </c>
      <c r="T11" s="45">
        <v>142</v>
      </c>
      <c r="U11" s="45">
        <v>140</v>
      </c>
      <c r="V11" s="45">
        <v>162</v>
      </c>
      <c r="W11" s="45">
        <v>167</v>
      </c>
      <c r="X11" s="45">
        <v>116</v>
      </c>
      <c r="Y11" s="45">
        <v>161</v>
      </c>
      <c r="Z11" s="45">
        <v>108</v>
      </c>
      <c r="AA11" s="45">
        <v>122</v>
      </c>
      <c r="AB11" s="45">
        <v>143</v>
      </c>
      <c r="AC11" s="45">
        <v>154</v>
      </c>
      <c r="AD11" s="45">
        <v>104</v>
      </c>
      <c r="AE11" s="45">
        <v>112</v>
      </c>
      <c r="AF11" s="45">
        <v>116</v>
      </c>
      <c r="AG11" s="45">
        <v>162</v>
      </c>
      <c r="AH11" s="45">
        <v>120</v>
      </c>
      <c r="AI11" s="45">
        <v>146</v>
      </c>
      <c r="AJ11" s="45">
        <v>106</v>
      </c>
      <c r="AK11" s="45">
        <v>159</v>
      </c>
      <c r="AL11" s="45">
        <v>116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'[14]PANEL DE CONTROL DISTRITAL'!A12</f>
        <v>2</v>
      </c>
      <c r="B13" s="116" t="str">
        <f>'[14]PANEL DE CONTROL DISTRITAL'!B12</f>
        <v>TRÁMITE</v>
      </c>
      <c r="C13" s="118" t="str">
        <f>'[14]PANEL DE CONTROL DISTRITAL'!C12</f>
        <v>Operador de Equipo Tecnológico</v>
      </c>
      <c r="D13" s="117" t="str">
        <f>'[14]PANEL DE CONTROL DISTRITAL'!D12</f>
        <v>Trámites exitosos efectivos=</v>
      </c>
      <c r="E13" s="118" t="str">
        <f>'[14]PANEL DE CONTROL DISTRITAL'!E12</f>
        <v>(Número de trámites exitosos / Número de trámites aplicados) x 100</v>
      </c>
      <c r="F13" s="119" t="str">
        <f>'[14]PANEL DE CONTROL DISTRITAL'!F12</f>
        <v>Semanal (remesa)</v>
      </c>
      <c r="G13" s="120">
        <f>'[14]PANEL DE CONTROL DISTRITAL'!G12</f>
        <v>0.9</v>
      </c>
      <c r="H13" s="25" t="str">
        <f>'[14]PANEL DE CONTROL DISTRITAL'!H12</f>
        <v>Número de trámites exitosos</v>
      </c>
      <c r="I13" s="23">
        <v>29</v>
      </c>
      <c r="J13" s="23">
        <v>121</v>
      </c>
      <c r="K13" s="23">
        <v>0</v>
      </c>
      <c r="L13" s="23">
        <v>0</v>
      </c>
      <c r="M13" s="23">
        <v>132</v>
      </c>
      <c r="N13" s="23">
        <v>192</v>
      </c>
      <c r="O13" s="23">
        <v>201</v>
      </c>
      <c r="P13" s="23">
        <v>204</v>
      </c>
      <c r="Q13" s="23">
        <v>183</v>
      </c>
      <c r="R13" s="23">
        <v>130</v>
      </c>
      <c r="S13" s="23">
        <v>172</v>
      </c>
      <c r="T13" s="23">
        <v>139</v>
      </c>
      <c r="U13" s="23">
        <v>136</v>
      </c>
      <c r="V13" s="23">
        <v>160</v>
      </c>
      <c r="W13" s="23">
        <v>164</v>
      </c>
      <c r="X13" s="23">
        <v>115</v>
      </c>
      <c r="Y13" s="23">
        <v>158</v>
      </c>
      <c r="Z13" s="23">
        <v>106</v>
      </c>
      <c r="AA13" s="23">
        <v>118</v>
      </c>
      <c r="AB13" s="23">
        <v>141</v>
      </c>
      <c r="AC13" s="23">
        <v>153</v>
      </c>
      <c r="AD13" s="23">
        <v>104</v>
      </c>
      <c r="AE13" s="23">
        <v>110</v>
      </c>
      <c r="AF13" s="23">
        <v>115</v>
      </c>
      <c r="AG13" s="23">
        <v>159</v>
      </c>
      <c r="AH13" s="23">
        <v>119</v>
      </c>
      <c r="AI13" s="23">
        <v>141</v>
      </c>
      <c r="AJ13" s="23">
        <v>106</v>
      </c>
      <c r="AK13" s="23">
        <v>131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0.94850329781836629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'[14]PANEL DE CONTROL DISTRITAL'!H13</f>
        <v>Número de trámites aplicados</v>
      </c>
      <c r="I14" s="45">
        <v>30</v>
      </c>
      <c r="J14" s="45">
        <v>122</v>
      </c>
      <c r="K14" s="45">
        <v>0</v>
      </c>
      <c r="L14" s="45">
        <v>0</v>
      </c>
      <c r="M14" s="45">
        <v>137</v>
      </c>
      <c r="N14" s="45">
        <v>197</v>
      </c>
      <c r="O14" s="45">
        <v>206</v>
      </c>
      <c r="P14" s="45">
        <v>206</v>
      </c>
      <c r="Q14" s="45">
        <v>184</v>
      </c>
      <c r="R14" s="45">
        <v>131</v>
      </c>
      <c r="S14" s="45">
        <v>173</v>
      </c>
      <c r="T14" s="45">
        <v>142</v>
      </c>
      <c r="U14" s="45">
        <v>140</v>
      </c>
      <c r="V14" s="45">
        <v>162</v>
      </c>
      <c r="W14" s="45">
        <v>167</v>
      </c>
      <c r="X14" s="45">
        <v>116</v>
      </c>
      <c r="Y14" s="45">
        <v>161</v>
      </c>
      <c r="Z14" s="45">
        <v>108</v>
      </c>
      <c r="AA14" s="45">
        <v>122</v>
      </c>
      <c r="AB14" s="45">
        <v>143</v>
      </c>
      <c r="AC14" s="45">
        <v>154</v>
      </c>
      <c r="AD14" s="45">
        <v>104</v>
      </c>
      <c r="AE14" s="45">
        <v>112</v>
      </c>
      <c r="AF14" s="45">
        <v>116</v>
      </c>
      <c r="AG14" s="45">
        <v>162</v>
      </c>
      <c r="AH14" s="45">
        <v>120</v>
      </c>
      <c r="AI14" s="45">
        <v>146</v>
      </c>
      <c r="AJ14" s="45">
        <v>106</v>
      </c>
      <c r="AK14" s="45">
        <v>159</v>
      </c>
      <c r="AL14" s="45">
        <v>116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'[14]PANEL DE CONTROL DISTRITAL'!A15</f>
        <v>3</v>
      </c>
      <c r="B16" s="116" t="str">
        <f>'[14]PANEL DE CONTROL DISTRITAL'!B15</f>
        <v>TRANSFERENCIA</v>
      </c>
      <c r="C16" s="118" t="str">
        <f>'[14]PANEL DE CONTROL DISTRITAL'!C15</f>
        <v>Responsable de Módulo</v>
      </c>
      <c r="D16" s="117" t="str">
        <f>'[14]PANEL DE CONTROL DISTRITAL'!D15</f>
        <v xml:space="preserve">Transacciones exitosas = </v>
      </c>
      <c r="E16" s="118" t="str">
        <f>'[14]PANEL DE CONTROL DISTRITAL'!E15</f>
        <v>(Número de Archivos de Transacción aceptados /Total de Archivos de Transacción procesados) x100</v>
      </c>
      <c r="F16" s="119" t="str">
        <f>'[14]PANEL DE CONTROL DISTRITAL'!F15</f>
        <v>Semanal (remesa)</v>
      </c>
      <c r="G16" s="120">
        <f>'[14]PANEL DE CONTROL DISTRITAL'!G15</f>
        <v>0.9</v>
      </c>
      <c r="H16" s="25" t="str">
        <f>'[14]PANEL DE CONTROL DISTRITAL'!H15</f>
        <v>Número de Archivos de Transacción aceptados</v>
      </c>
      <c r="I16" s="23">
        <v>30</v>
      </c>
      <c r="J16" s="23">
        <v>122</v>
      </c>
      <c r="K16" s="23">
        <v>0</v>
      </c>
      <c r="L16" s="23">
        <v>0</v>
      </c>
      <c r="M16" s="23">
        <v>137</v>
      </c>
      <c r="N16" s="23">
        <v>197</v>
      </c>
      <c r="O16" s="23">
        <v>206</v>
      </c>
      <c r="P16" s="23">
        <v>206</v>
      </c>
      <c r="Q16" s="23">
        <v>184</v>
      </c>
      <c r="R16" s="23">
        <v>131</v>
      </c>
      <c r="S16" s="23">
        <v>173</v>
      </c>
      <c r="T16" s="23">
        <v>142</v>
      </c>
      <c r="U16" s="23">
        <v>140</v>
      </c>
      <c r="V16" s="23">
        <v>162</v>
      </c>
      <c r="W16" s="23">
        <v>167</v>
      </c>
      <c r="X16" s="23">
        <v>116</v>
      </c>
      <c r="Y16" s="23">
        <v>161</v>
      </c>
      <c r="Z16" s="23">
        <v>108</v>
      </c>
      <c r="AA16" s="23">
        <v>122</v>
      </c>
      <c r="AB16" s="23">
        <v>143</v>
      </c>
      <c r="AC16" s="23">
        <v>154</v>
      </c>
      <c r="AD16" s="23">
        <v>104</v>
      </c>
      <c r="AE16" s="23">
        <v>112</v>
      </c>
      <c r="AF16" s="23">
        <v>116</v>
      </c>
      <c r="AG16" s="23">
        <v>162</v>
      </c>
      <c r="AH16" s="23">
        <v>120</v>
      </c>
      <c r="AI16" s="23">
        <v>146</v>
      </c>
      <c r="AJ16" s="23">
        <v>106</v>
      </c>
      <c r="AK16" s="23">
        <v>159</v>
      </c>
      <c r="AL16" s="23">
        <v>116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'[14]PANEL DE CONTROL DISTRITAL'!H16</f>
        <v>Total de Archivos de Transacción procesados</v>
      </c>
      <c r="I17" s="45">
        <v>30</v>
      </c>
      <c r="J17" s="45">
        <v>122</v>
      </c>
      <c r="K17" s="45">
        <v>0</v>
      </c>
      <c r="L17" s="45">
        <v>0</v>
      </c>
      <c r="M17" s="45">
        <v>137</v>
      </c>
      <c r="N17" s="45">
        <v>197</v>
      </c>
      <c r="O17" s="45">
        <v>206</v>
      </c>
      <c r="P17" s="45">
        <v>206</v>
      </c>
      <c r="Q17" s="45">
        <v>184</v>
      </c>
      <c r="R17" s="45">
        <v>131</v>
      </c>
      <c r="S17" s="45">
        <v>173</v>
      </c>
      <c r="T17" s="45">
        <v>142</v>
      </c>
      <c r="U17" s="45">
        <v>140</v>
      </c>
      <c r="V17" s="45">
        <v>162</v>
      </c>
      <c r="W17" s="45">
        <v>167</v>
      </c>
      <c r="X17" s="45">
        <v>116</v>
      </c>
      <c r="Y17" s="45">
        <v>161</v>
      </c>
      <c r="Z17" s="45">
        <v>108</v>
      </c>
      <c r="AA17" s="45">
        <v>122</v>
      </c>
      <c r="AB17" s="45">
        <v>143</v>
      </c>
      <c r="AC17" s="45">
        <v>154</v>
      </c>
      <c r="AD17" s="45">
        <v>104</v>
      </c>
      <c r="AE17" s="45">
        <v>112</v>
      </c>
      <c r="AF17" s="45">
        <v>116</v>
      </c>
      <c r="AG17" s="45">
        <v>162</v>
      </c>
      <c r="AH17" s="45">
        <v>120</v>
      </c>
      <c r="AI17" s="45">
        <v>146</v>
      </c>
      <c r="AJ17" s="45">
        <v>106</v>
      </c>
      <c r="AK17" s="45">
        <v>159</v>
      </c>
      <c r="AL17" s="45">
        <v>116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'[14]PANEL DE CONTROL DISTRITAL'!A18</f>
        <v>4</v>
      </c>
      <c r="B19" s="116" t="str">
        <f>'[14]PANEL DE CONTROL DISTRITAL'!B18</f>
        <v>CONCILIACIÓN</v>
      </c>
      <c r="C19" s="118" t="str">
        <f>'[14]PANEL DE CONTROL DISTRITAL'!C18</f>
        <v>Responsable de Módulo</v>
      </c>
      <c r="D19" s="117" t="str">
        <f>'[14]PANEL DE CONTROL DISTRITAL'!D18</f>
        <v xml:space="preserve">Credenciales disponibles para entrega = </v>
      </c>
      <c r="E19" s="118" t="str">
        <f>'[14]PANEL DE CONTROL DISTRITAL'!E18</f>
        <v>((Credenciales recibidas - Credenciales inconsistentes) / Credenciales recibidas) x 100</v>
      </c>
      <c r="F19" s="119" t="str">
        <f>'[14]PANEL DE CONTROL DISTRITAL'!F18</f>
        <v>Semanal (remesa)</v>
      </c>
      <c r="G19" s="120">
        <f>'[14]PANEL DE CONTROL DISTRITAL'!G18</f>
        <v>0.9</v>
      </c>
      <c r="H19" s="25" t="str">
        <f>'[14]PANEL DE CONTROL DISTRITAL'!H18</f>
        <v xml:space="preserve">Credenciales Recibidas - Credenciales inconsistentes </v>
      </c>
      <c r="I19" s="23">
        <v>0</v>
      </c>
      <c r="J19" s="23">
        <v>167</v>
      </c>
      <c r="K19" s="23">
        <v>0</v>
      </c>
      <c r="L19" s="23">
        <v>0</v>
      </c>
      <c r="M19" s="23">
        <v>167</v>
      </c>
      <c r="N19" s="23">
        <v>86</v>
      </c>
      <c r="O19" s="23">
        <v>234</v>
      </c>
      <c r="P19" s="23">
        <v>236</v>
      </c>
      <c r="Q19" s="23">
        <v>135</v>
      </c>
      <c r="R19" s="23">
        <v>79</v>
      </c>
      <c r="S19" s="23">
        <v>248</v>
      </c>
      <c r="T19" s="23">
        <v>205</v>
      </c>
      <c r="U19" s="23">
        <v>122</v>
      </c>
      <c r="V19" s="23">
        <v>104</v>
      </c>
      <c r="W19" s="23">
        <v>69</v>
      </c>
      <c r="X19" s="23">
        <v>270</v>
      </c>
      <c r="Y19" s="23">
        <v>134</v>
      </c>
      <c r="Z19" s="23">
        <v>124</v>
      </c>
      <c r="AA19" s="23">
        <v>90</v>
      </c>
      <c r="AB19" s="23">
        <v>232</v>
      </c>
      <c r="AC19" s="23">
        <v>61</v>
      </c>
      <c r="AD19" s="23">
        <v>111</v>
      </c>
      <c r="AE19" s="23">
        <v>88</v>
      </c>
      <c r="AF19" s="23">
        <v>181</v>
      </c>
      <c r="AG19" s="23">
        <v>178</v>
      </c>
      <c r="AH19" s="23">
        <v>166</v>
      </c>
      <c r="AI19" s="23">
        <v>61</v>
      </c>
      <c r="AJ19" s="23">
        <v>192</v>
      </c>
      <c r="AK19" s="23">
        <v>72</v>
      </c>
      <c r="AL19" s="23">
        <v>142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'[14]PANEL DE CONTROL DISTRITAL'!H19</f>
        <v xml:space="preserve">Credenciales recibidas </v>
      </c>
      <c r="I20" s="45">
        <v>0</v>
      </c>
      <c r="J20" s="45">
        <v>167</v>
      </c>
      <c r="K20" s="45">
        <v>0</v>
      </c>
      <c r="L20" s="45">
        <v>0</v>
      </c>
      <c r="M20" s="45">
        <v>167</v>
      </c>
      <c r="N20" s="45">
        <v>86</v>
      </c>
      <c r="O20" s="45">
        <v>234</v>
      </c>
      <c r="P20" s="45">
        <v>236</v>
      </c>
      <c r="Q20" s="45">
        <v>135</v>
      </c>
      <c r="R20" s="45">
        <v>79</v>
      </c>
      <c r="S20" s="45">
        <v>248</v>
      </c>
      <c r="T20" s="45">
        <v>205</v>
      </c>
      <c r="U20" s="45">
        <v>122</v>
      </c>
      <c r="V20" s="45">
        <v>104</v>
      </c>
      <c r="W20" s="45">
        <v>69</v>
      </c>
      <c r="X20" s="45">
        <v>270</v>
      </c>
      <c r="Y20" s="45">
        <v>134</v>
      </c>
      <c r="Z20" s="45">
        <v>124</v>
      </c>
      <c r="AA20" s="45">
        <v>90</v>
      </c>
      <c r="AB20" s="45">
        <v>232</v>
      </c>
      <c r="AC20" s="45">
        <v>61</v>
      </c>
      <c r="AD20" s="45">
        <v>111</v>
      </c>
      <c r="AE20" s="45">
        <v>88</v>
      </c>
      <c r="AF20" s="45">
        <v>181</v>
      </c>
      <c r="AG20" s="45">
        <v>178</v>
      </c>
      <c r="AH20" s="45">
        <v>166</v>
      </c>
      <c r="AI20" s="45">
        <v>61</v>
      </c>
      <c r="AJ20" s="45">
        <v>192</v>
      </c>
      <c r="AK20" s="45">
        <v>72</v>
      </c>
      <c r="AL20" s="45">
        <v>142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'[14]PANEL DE CONTROL DISTRITAL'!A21</f>
        <v>5</v>
      </c>
      <c r="B22" s="116" t="str">
        <f>'[14]PANEL DE CONTROL DISTRITAL'!B21</f>
        <v>CONCILIACIÓN</v>
      </c>
      <c r="C22" s="118" t="str">
        <f>'[14]PANEL DE CONTROL DISTRITAL'!C21</f>
        <v>Responsable de Módulo</v>
      </c>
      <c r="D22" s="117" t="str">
        <f>'[14]PANEL DE CONTROL DISTRITAL'!D21</f>
        <v xml:space="preserve">Credenciales disponibles para entrega = </v>
      </c>
      <c r="E22" s="118" t="str">
        <f>'[14]PANEL DE CONTROL DISTRITAL'!E21</f>
        <v>(Credenciales en resguardo / Credenciales totales en SIIRFE disponibles para entrega) x 100</v>
      </c>
      <c r="F22" s="119" t="str">
        <f>'[14]PANEL DE CONTROL DISTRITAL'!F21</f>
        <v>Semanal (remesa)</v>
      </c>
      <c r="G22" s="120">
        <f>'[14]PANEL DE CONTROL DISTRITAL'!G21</f>
        <v>1</v>
      </c>
      <c r="H22" s="25" t="str">
        <f>'[14]PANEL DE CONTROL DISTRITAL'!H21</f>
        <v>Credenciales en resguardo</v>
      </c>
      <c r="I22" s="23">
        <v>220</v>
      </c>
      <c r="J22" s="23">
        <v>136</v>
      </c>
      <c r="K22" s="23">
        <v>0</v>
      </c>
      <c r="L22" s="23">
        <v>0</v>
      </c>
      <c r="M22" s="23">
        <v>240</v>
      </c>
      <c r="N22" s="23">
        <v>184</v>
      </c>
      <c r="O22" s="23">
        <v>314</v>
      </c>
      <c r="P22" s="23">
        <v>421</v>
      </c>
      <c r="Q22" s="23">
        <v>341</v>
      </c>
      <c r="R22" s="23">
        <v>296</v>
      </c>
      <c r="S22" s="23">
        <v>342</v>
      </c>
      <c r="T22" s="23">
        <v>336</v>
      </c>
      <c r="U22" s="23">
        <v>288</v>
      </c>
      <c r="V22" s="23">
        <v>223</v>
      </c>
      <c r="W22" s="23">
        <v>169</v>
      </c>
      <c r="X22" s="23">
        <v>395</v>
      </c>
      <c r="Y22" s="23">
        <v>275</v>
      </c>
      <c r="Z22" s="23">
        <v>311</v>
      </c>
      <c r="AA22" s="23">
        <v>241</v>
      </c>
      <c r="AB22" s="23">
        <v>319</v>
      </c>
      <c r="AC22" s="23">
        <v>223</v>
      </c>
      <c r="AD22" s="23">
        <v>248</v>
      </c>
      <c r="AE22" s="23">
        <v>150</v>
      </c>
      <c r="AF22" s="23">
        <v>210</v>
      </c>
      <c r="AG22" s="23">
        <v>272</v>
      </c>
      <c r="AH22" s="23">
        <v>318</v>
      </c>
      <c r="AI22" s="23">
        <v>224</v>
      </c>
      <c r="AJ22" s="23">
        <v>302</v>
      </c>
      <c r="AK22" s="23">
        <v>232</v>
      </c>
      <c r="AL22" s="23">
        <v>265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'[14]PANEL DE CONTROL DISTRITAL'!H22</f>
        <v>Credenciales totales en SIIRFE disponibles para entrega</v>
      </c>
      <c r="I23" s="45">
        <v>220</v>
      </c>
      <c r="J23" s="45">
        <v>136</v>
      </c>
      <c r="K23" s="45">
        <v>0</v>
      </c>
      <c r="L23" s="45">
        <v>0</v>
      </c>
      <c r="M23" s="45">
        <v>240</v>
      </c>
      <c r="N23" s="45">
        <v>184</v>
      </c>
      <c r="O23" s="45">
        <v>314</v>
      </c>
      <c r="P23" s="45">
        <v>421</v>
      </c>
      <c r="Q23" s="45">
        <v>341</v>
      </c>
      <c r="R23" s="45">
        <v>296</v>
      </c>
      <c r="S23" s="45">
        <v>342</v>
      </c>
      <c r="T23" s="45">
        <v>336</v>
      </c>
      <c r="U23" s="45">
        <v>288</v>
      </c>
      <c r="V23" s="45">
        <v>223</v>
      </c>
      <c r="W23" s="45">
        <v>169</v>
      </c>
      <c r="X23" s="45">
        <v>395</v>
      </c>
      <c r="Y23" s="45">
        <v>275</v>
      </c>
      <c r="Z23" s="45">
        <v>311</v>
      </c>
      <c r="AA23" s="45">
        <v>241</v>
      </c>
      <c r="AB23" s="45">
        <v>319</v>
      </c>
      <c r="AC23" s="45">
        <v>223</v>
      </c>
      <c r="AD23" s="45">
        <v>248</v>
      </c>
      <c r="AE23" s="45">
        <v>150</v>
      </c>
      <c r="AF23" s="45">
        <v>210</v>
      </c>
      <c r="AG23" s="45">
        <v>272</v>
      </c>
      <c r="AH23" s="45">
        <v>318</v>
      </c>
      <c r="AI23" s="45">
        <v>224</v>
      </c>
      <c r="AJ23" s="45">
        <v>302</v>
      </c>
      <c r="AK23" s="45">
        <v>232</v>
      </c>
      <c r="AL23" s="45">
        <v>265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'[14]PANEL DE CONTROL DISTRITAL'!A24</f>
        <v>6</v>
      </c>
      <c r="B25" s="116" t="str">
        <f>'[14]PANEL DE CONTROL DISTRITAL'!B24</f>
        <v>ENTREGA</v>
      </c>
      <c r="C25" s="118" t="str">
        <f>'[14]PANEL DE CONTROL DISTRITAL'!C24</f>
        <v>Operador de Equipo Tecnológico</v>
      </c>
      <c r="D25" s="117" t="str">
        <f>'[14]PANEL DE CONTROL DISTRITAL'!D24</f>
        <v xml:space="preserve">Efectividad de entrega de CPV en MAC = </v>
      </c>
      <c r="E25" s="118" t="str">
        <f>'[14]PANEL DE CONTROL DISTRITAL'!E24</f>
        <v>(Total de credenciales entregadas / Total de credenciales solicitadas) x 100</v>
      </c>
      <c r="F25" s="119" t="str">
        <f>'[14]PANEL DE CONTROL DISTRITAL'!F24</f>
        <v>Semanal (remesa)</v>
      </c>
      <c r="G25" s="120">
        <f>'[14]PANEL DE CONTROL DISTRITAL'!G24</f>
        <v>0.9</v>
      </c>
      <c r="H25" s="25" t="str">
        <f>'[14]PANEL DE CONTROL DISTRITAL'!H24</f>
        <v xml:space="preserve">Total de credenciales entregadas </v>
      </c>
      <c r="I25" s="23">
        <v>5</v>
      </c>
      <c r="J25" s="23">
        <v>251</v>
      </c>
      <c r="K25" s="23">
        <v>0</v>
      </c>
      <c r="L25" s="23">
        <v>0</v>
      </c>
      <c r="M25" s="23">
        <v>63</v>
      </c>
      <c r="N25" s="23">
        <v>142</v>
      </c>
      <c r="O25" s="23">
        <v>104</v>
      </c>
      <c r="P25" s="23">
        <v>129</v>
      </c>
      <c r="Q25" s="23">
        <v>215</v>
      </c>
      <c r="R25" s="23">
        <v>124</v>
      </c>
      <c r="S25" s="23">
        <v>202</v>
      </c>
      <c r="T25" s="23">
        <v>208</v>
      </c>
      <c r="U25" s="23">
        <v>164</v>
      </c>
      <c r="V25" s="23">
        <v>169</v>
      </c>
      <c r="W25" s="23">
        <v>123</v>
      </c>
      <c r="X25" s="23">
        <v>44</v>
      </c>
      <c r="Y25" s="23">
        <v>254</v>
      </c>
      <c r="Z25" s="23">
        <v>86</v>
      </c>
      <c r="AA25" s="23">
        <v>160</v>
      </c>
      <c r="AB25" s="23">
        <v>154</v>
      </c>
      <c r="AC25" s="23">
        <v>157</v>
      </c>
      <c r="AD25" s="23">
        <v>86</v>
      </c>
      <c r="AE25" s="23">
        <v>184</v>
      </c>
      <c r="AF25" s="23">
        <v>121</v>
      </c>
      <c r="AG25" s="23">
        <v>116</v>
      </c>
      <c r="AH25" s="23">
        <v>120</v>
      </c>
      <c r="AI25" s="23">
        <v>155</v>
      </c>
      <c r="AJ25" s="23">
        <v>114</v>
      </c>
      <c r="AK25" s="23">
        <v>142</v>
      </c>
      <c r="AL25" s="23">
        <v>109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'[14]PANEL DE CONTROL DISTRITAL'!H25</f>
        <v xml:space="preserve"> Total de credenciales solicitadas</v>
      </c>
      <c r="I26" s="45">
        <v>5</v>
      </c>
      <c r="J26" s="45">
        <v>251</v>
      </c>
      <c r="K26" s="45">
        <v>0</v>
      </c>
      <c r="L26" s="45">
        <v>0</v>
      </c>
      <c r="M26" s="45">
        <v>63</v>
      </c>
      <c r="N26" s="45">
        <v>142</v>
      </c>
      <c r="O26" s="45">
        <v>104</v>
      </c>
      <c r="P26" s="45">
        <v>129</v>
      </c>
      <c r="Q26" s="45">
        <v>215</v>
      </c>
      <c r="R26" s="45">
        <v>124</v>
      </c>
      <c r="S26" s="45">
        <v>202</v>
      </c>
      <c r="T26" s="45">
        <v>208</v>
      </c>
      <c r="U26" s="45">
        <v>164</v>
      </c>
      <c r="V26" s="45">
        <v>169</v>
      </c>
      <c r="W26" s="45">
        <v>123</v>
      </c>
      <c r="X26" s="45">
        <v>44</v>
      </c>
      <c r="Y26" s="45">
        <v>254</v>
      </c>
      <c r="Z26" s="45">
        <v>86</v>
      </c>
      <c r="AA26" s="45">
        <v>160</v>
      </c>
      <c r="AB26" s="45">
        <v>154</v>
      </c>
      <c r="AC26" s="45">
        <v>157</v>
      </c>
      <c r="AD26" s="45">
        <v>86</v>
      </c>
      <c r="AE26" s="45">
        <v>184</v>
      </c>
      <c r="AF26" s="45">
        <v>121</v>
      </c>
      <c r="AG26" s="45">
        <v>116</v>
      </c>
      <c r="AH26" s="45">
        <v>120</v>
      </c>
      <c r="AI26" s="45">
        <v>155</v>
      </c>
      <c r="AJ26" s="45">
        <v>114</v>
      </c>
      <c r="AK26" s="45">
        <v>142</v>
      </c>
      <c r="AL26" s="45">
        <v>109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18" priority="15" operator="greaterThan">
      <formula>95%</formula>
    </cfRule>
    <cfRule type="cellIs" dxfId="117" priority="16" operator="greaterThanOrEqual">
      <formula>90%</formula>
    </cfRule>
    <cfRule type="cellIs" dxfId="116" priority="17" operator="lessThan">
      <formula>89.99%</formula>
    </cfRule>
  </conditionalFormatting>
  <conditionalFormatting sqref="AV13">
    <cfRule type="cellIs" dxfId="115" priority="12" operator="greaterThan">
      <formula>95%</formula>
    </cfRule>
    <cfRule type="cellIs" dxfId="114" priority="13" operator="greaterThanOrEqual">
      <formula>90%</formula>
    </cfRule>
    <cfRule type="cellIs" dxfId="113" priority="14" operator="lessThan">
      <formula>89.99%</formula>
    </cfRule>
  </conditionalFormatting>
  <conditionalFormatting sqref="AV16">
    <cfRule type="cellIs" dxfId="112" priority="9" operator="greaterThan">
      <formula>95%</formula>
    </cfRule>
    <cfRule type="cellIs" dxfId="111" priority="10" operator="greaterThanOrEqual">
      <formula>90%</formula>
    </cfRule>
    <cfRule type="cellIs" dxfId="110" priority="11" operator="lessThan">
      <formula>89.99%</formula>
    </cfRule>
  </conditionalFormatting>
  <conditionalFormatting sqref="AV19">
    <cfRule type="cellIs" dxfId="109" priority="6" operator="greaterThan">
      <formula>95%</formula>
    </cfRule>
    <cfRule type="cellIs" dxfId="108" priority="7" operator="greaterThanOrEqual">
      <formula>90%</formula>
    </cfRule>
    <cfRule type="cellIs" dxfId="107" priority="8" operator="lessThan">
      <formula>89.99%</formula>
    </cfRule>
  </conditionalFormatting>
  <conditionalFormatting sqref="AV25">
    <cfRule type="cellIs" dxfId="106" priority="3" operator="greaterThan">
      <formula>95%</formula>
    </cfRule>
    <cfRule type="cellIs" dxfId="105" priority="4" operator="greaterThanOrEqual">
      <formula>90%</formula>
    </cfRule>
    <cfRule type="cellIs" dxfId="104" priority="5" operator="lessThan">
      <formula>89.99%</formula>
    </cfRule>
  </conditionalFormatting>
  <conditionalFormatting sqref="AV22">
    <cfRule type="cellIs" dxfId="103" priority="1" operator="greaterThanOrEqual">
      <formula>100%</formula>
    </cfRule>
    <cfRule type="cellIs" dxfId="102" priority="2" operator="lessThan">
      <formula>99.99%</formula>
    </cfRule>
  </conditionalFormatting>
  <dataValidations count="1">
    <dataValidation showDropDown="1" showInputMessage="1" showErrorMessage="1" sqref="C21 G19:G23 G10:G11 G16:G17 G13:G14 G25:G26" xr:uid="{6C28BBCB-1687-45CC-8E42-DC1BBBEA116D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BH38"/>
  <sheetViews>
    <sheetView showGridLines="0" topLeftCell="O1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13</v>
      </c>
      <c r="F2" s="122" t="s">
        <v>25</v>
      </c>
      <c r="G2" s="122"/>
      <c r="H2" s="20">
        <v>111354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'[14]PANEL DE CONTROL DISTRITAL'!A9</f>
        <v>1</v>
      </c>
      <c r="B10" s="116" t="str">
        <f>'[14]PANEL DE CONTROL DISTRITAL'!B9</f>
        <v>ENTREVISTA</v>
      </c>
      <c r="C10" s="118" t="str">
        <f>'[14]PANEL DE CONTROL DISTRITAL'!C9</f>
        <v xml:space="preserve"> Auxiliar de Atención Ciudadana</v>
      </c>
      <c r="D10" s="117" t="str">
        <f>'[14]PANEL DE CONTROL DISTRITAL'!D9</f>
        <v>Efectividad de la entrevista =</v>
      </c>
      <c r="E10" s="118" t="str">
        <f>'[14]PANEL DE CONTROL DISTRITAL'!E9</f>
        <v>(Número de trámites aplicados / (Número de fichas requisitadas - Notificaciones de improcedencia de trámite)) x 100</v>
      </c>
      <c r="F10" s="119" t="str">
        <f>'[14]PANEL DE CONTROL DISTRITAL'!F9</f>
        <v>Semanal (remesa)</v>
      </c>
      <c r="G10" s="120">
        <f>'[14]PANEL DE CONTROL DISTRITAL'!G9</f>
        <v>0.9</v>
      </c>
      <c r="H10" s="25" t="str">
        <f>'[14]PANEL DE CONTROL DISTRITAL'!H9</f>
        <v>Número de trámites aplicados</v>
      </c>
      <c r="I10" s="23">
        <v>19</v>
      </c>
      <c r="J10" s="23">
        <v>73</v>
      </c>
      <c r="K10" s="23">
        <v>0</v>
      </c>
      <c r="L10" s="23">
        <v>0</v>
      </c>
      <c r="M10" s="23">
        <v>46</v>
      </c>
      <c r="N10" s="23">
        <v>139</v>
      </c>
      <c r="O10" s="23">
        <v>160</v>
      </c>
      <c r="P10" s="23">
        <v>107</v>
      </c>
      <c r="Q10" s="23">
        <v>107</v>
      </c>
      <c r="R10" s="23">
        <v>82</v>
      </c>
      <c r="S10" s="23">
        <v>130</v>
      </c>
      <c r="T10" s="23">
        <v>107</v>
      </c>
      <c r="U10" s="23">
        <v>109</v>
      </c>
      <c r="V10" s="23">
        <v>101</v>
      </c>
      <c r="W10" s="23">
        <v>90</v>
      </c>
      <c r="X10" s="23">
        <v>55</v>
      </c>
      <c r="Y10" s="23">
        <v>114</v>
      </c>
      <c r="Z10" s="23">
        <v>38</v>
      </c>
      <c r="AA10" s="23">
        <v>83</v>
      </c>
      <c r="AB10" s="23">
        <v>103</v>
      </c>
      <c r="AC10" s="23">
        <v>108</v>
      </c>
      <c r="AD10" s="23">
        <v>71</v>
      </c>
      <c r="AE10" s="23">
        <v>51</v>
      </c>
      <c r="AF10" s="23">
        <v>108</v>
      </c>
      <c r="AG10" s="23">
        <v>96</v>
      </c>
      <c r="AH10" s="23">
        <v>124</v>
      </c>
      <c r="AI10" s="23">
        <v>97</v>
      </c>
      <c r="AJ10" s="23">
        <v>126</v>
      </c>
      <c r="AK10" s="23">
        <v>71</v>
      </c>
      <c r="AL10" s="23">
        <v>118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0.99962034927866361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'[14]PANEL DE CONTROL DISTRITAL'!H10</f>
        <v>Número de fichas requisitadas - Notificaciones de improcedencia de trámite</v>
      </c>
      <c r="I11" s="45">
        <v>19</v>
      </c>
      <c r="J11" s="45">
        <v>73</v>
      </c>
      <c r="K11" s="45">
        <v>0</v>
      </c>
      <c r="L11" s="45">
        <v>0</v>
      </c>
      <c r="M11" s="45">
        <v>46</v>
      </c>
      <c r="N11" s="45">
        <v>139</v>
      </c>
      <c r="O11" s="45">
        <v>160</v>
      </c>
      <c r="P11" s="45">
        <v>107</v>
      </c>
      <c r="Q11" s="45">
        <v>107</v>
      </c>
      <c r="R11" s="45">
        <v>82</v>
      </c>
      <c r="S11" s="45">
        <v>130</v>
      </c>
      <c r="T11" s="45">
        <v>107</v>
      </c>
      <c r="U11" s="45">
        <v>109</v>
      </c>
      <c r="V11" s="45">
        <v>101</v>
      </c>
      <c r="W11" s="45">
        <v>90</v>
      </c>
      <c r="X11" s="45">
        <v>55</v>
      </c>
      <c r="Y11" s="45">
        <v>114</v>
      </c>
      <c r="Z11" s="45">
        <v>38</v>
      </c>
      <c r="AA11" s="45">
        <v>83</v>
      </c>
      <c r="AB11" s="45">
        <v>103</v>
      </c>
      <c r="AC11" s="45">
        <v>109</v>
      </c>
      <c r="AD11" s="45">
        <v>71</v>
      </c>
      <c r="AE11" s="45">
        <v>51</v>
      </c>
      <c r="AF11" s="45">
        <v>108</v>
      </c>
      <c r="AG11" s="45">
        <v>96</v>
      </c>
      <c r="AH11" s="45">
        <v>124</v>
      </c>
      <c r="AI11" s="45">
        <v>97</v>
      </c>
      <c r="AJ11" s="45">
        <v>126</v>
      </c>
      <c r="AK11" s="45">
        <v>71</v>
      </c>
      <c r="AL11" s="45">
        <v>118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'[14]PANEL DE CONTROL DISTRITAL'!A12</f>
        <v>2</v>
      </c>
      <c r="B13" s="116" t="str">
        <f>'[14]PANEL DE CONTROL DISTRITAL'!B12</f>
        <v>TRÁMITE</v>
      </c>
      <c r="C13" s="118" t="str">
        <f>'[14]PANEL DE CONTROL DISTRITAL'!C12</f>
        <v>Operador de Equipo Tecnológico</v>
      </c>
      <c r="D13" s="117" t="str">
        <f>'[14]PANEL DE CONTROL DISTRITAL'!D12</f>
        <v>Trámites exitosos efectivos=</v>
      </c>
      <c r="E13" s="118" t="str">
        <f>'[14]PANEL DE CONTROL DISTRITAL'!E12</f>
        <v>(Número de trámites exitosos / Número de trámites aplicados) x 100</v>
      </c>
      <c r="F13" s="119" t="str">
        <f>'[14]PANEL DE CONTROL DISTRITAL'!F12</f>
        <v>Semanal (remesa)</v>
      </c>
      <c r="G13" s="120">
        <f>'[14]PANEL DE CONTROL DISTRITAL'!G12</f>
        <v>0.9</v>
      </c>
      <c r="H13" s="25" t="str">
        <f>'[14]PANEL DE CONTROL DISTRITAL'!H12</f>
        <v>Número de trámites exitosos</v>
      </c>
      <c r="I13" s="23">
        <v>19</v>
      </c>
      <c r="J13" s="23">
        <v>73</v>
      </c>
      <c r="K13" s="23">
        <v>0</v>
      </c>
      <c r="L13" s="23">
        <v>0</v>
      </c>
      <c r="M13" s="23">
        <v>46</v>
      </c>
      <c r="N13" s="23">
        <v>139</v>
      </c>
      <c r="O13" s="23">
        <v>160</v>
      </c>
      <c r="P13" s="23">
        <v>107</v>
      </c>
      <c r="Q13" s="23">
        <v>106</v>
      </c>
      <c r="R13" s="23">
        <v>82</v>
      </c>
      <c r="S13" s="23">
        <v>130</v>
      </c>
      <c r="T13" s="23">
        <v>107</v>
      </c>
      <c r="U13" s="23">
        <v>109</v>
      </c>
      <c r="V13" s="23">
        <v>101</v>
      </c>
      <c r="W13" s="23">
        <v>89</v>
      </c>
      <c r="X13" s="23">
        <v>55</v>
      </c>
      <c r="Y13" s="23">
        <v>111</v>
      </c>
      <c r="Z13" s="23">
        <v>38</v>
      </c>
      <c r="AA13" s="23">
        <v>83</v>
      </c>
      <c r="AB13" s="23">
        <v>103</v>
      </c>
      <c r="AC13" s="23">
        <v>108</v>
      </c>
      <c r="AD13" s="23">
        <v>71</v>
      </c>
      <c r="AE13" s="23">
        <v>51</v>
      </c>
      <c r="AF13" s="23">
        <v>108</v>
      </c>
      <c r="AG13" s="23">
        <v>96</v>
      </c>
      <c r="AH13" s="23">
        <v>124</v>
      </c>
      <c r="AI13" s="23">
        <v>97</v>
      </c>
      <c r="AJ13" s="23">
        <v>126</v>
      </c>
      <c r="AK13" s="23">
        <v>59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0.94836750189825358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'[14]PANEL DE CONTROL DISTRITAL'!H13</f>
        <v>Número de trámites aplicados</v>
      </c>
      <c r="I14" s="45">
        <v>19</v>
      </c>
      <c r="J14" s="45">
        <v>73</v>
      </c>
      <c r="K14" s="45">
        <v>0</v>
      </c>
      <c r="L14" s="45">
        <v>0</v>
      </c>
      <c r="M14" s="45">
        <v>46</v>
      </c>
      <c r="N14" s="45">
        <v>139</v>
      </c>
      <c r="O14" s="45">
        <v>160</v>
      </c>
      <c r="P14" s="45">
        <v>107</v>
      </c>
      <c r="Q14" s="45">
        <v>107</v>
      </c>
      <c r="R14" s="45">
        <v>82</v>
      </c>
      <c r="S14" s="45">
        <v>130</v>
      </c>
      <c r="T14" s="45">
        <v>107</v>
      </c>
      <c r="U14" s="45">
        <v>109</v>
      </c>
      <c r="V14" s="45">
        <v>101</v>
      </c>
      <c r="W14" s="45">
        <v>90</v>
      </c>
      <c r="X14" s="45">
        <v>55</v>
      </c>
      <c r="Y14" s="45">
        <v>114</v>
      </c>
      <c r="Z14" s="45">
        <v>38</v>
      </c>
      <c r="AA14" s="45">
        <v>83</v>
      </c>
      <c r="AB14" s="45">
        <v>103</v>
      </c>
      <c r="AC14" s="45">
        <v>109</v>
      </c>
      <c r="AD14" s="45">
        <v>71</v>
      </c>
      <c r="AE14" s="45">
        <v>51</v>
      </c>
      <c r="AF14" s="45">
        <v>108</v>
      </c>
      <c r="AG14" s="45">
        <v>96</v>
      </c>
      <c r="AH14" s="45">
        <v>124</v>
      </c>
      <c r="AI14" s="45">
        <v>97</v>
      </c>
      <c r="AJ14" s="45">
        <v>126</v>
      </c>
      <c r="AK14" s="45">
        <v>71</v>
      </c>
      <c r="AL14" s="45">
        <v>118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'[14]PANEL DE CONTROL DISTRITAL'!A15</f>
        <v>3</v>
      </c>
      <c r="B16" s="116" t="str">
        <f>'[14]PANEL DE CONTROL DISTRITAL'!B15</f>
        <v>TRANSFERENCIA</v>
      </c>
      <c r="C16" s="118" t="str">
        <f>'[14]PANEL DE CONTROL DISTRITAL'!C15</f>
        <v>Responsable de Módulo</v>
      </c>
      <c r="D16" s="117" t="str">
        <f>'[14]PANEL DE CONTROL DISTRITAL'!D15</f>
        <v xml:space="preserve">Transacciones exitosas = </v>
      </c>
      <c r="E16" s="118" t="str">
        <f>'[14]PANEL DE CONTROL DISTRITAL'!E15</f>
        <v>(Número de Archivos de Transacción aceptados /Total de Archivos de Transacción procesados) x100</v>
      </c>
      <c r="F16" s="119" t="str">
        <f>'[14]PANEL DE CONTROL DISTRITAL'!F15</f>
        <v>Semanal (remesa)</v>
      </c>
      <c r="G16" s="120">
        <f>'[14]PANEL DE CONTROL DISTRITAL'!G15</f>
        <v>0.9</v>
      </c>
      <c r="H16" s="25" t="str">
        <f>'[14]PANEL DE CONTROL DISTRITAL'!H15</f>
        <v>Número de Archivos de Transacción aceptados</v>
      </c>
      <c r="I16" s="23">
        <v>19</v>
      </c>
      <c r="J16" s="23">
        <v>73</v>
      </c>
      <c r="K16" s="23">
        <v>0</v>
      </c>
      <c r="L16" s="23">
        <v>0</v>
      </c>
      <c r="M16" s="23">
        <v>46</v>
      </c>
      <c r="N16" s="23">
        <v>139</v>
      </c>
      <c r="O16" s="23">
        <v>160</v>
      </c>
      <c r="P16" s="23">
        <v>107</v>
      </c>
      <c r="Q16" s="23">
        <v>107</v>
      </c>
      <c r="R16" s="23">
        <v>82</v>
      </c>
      <c r="S16" s="23">
        <v>130</v>
      </c>
      <c r="T16" s="23">
        <v>107</v>
      </c>
      <c r="U16" s="23">
        <v>109</v>
      </c>
      <c r="V16" s="23">
        <v>101</v>
      </c>
      <c r="W16" s="23">
        <v>90</v>
      </c>
      <c r="X16" s="23">
        <v>55</v>
      </c>
      <c r="Y16" s="23">
        <v>114</v>
      </c>
      <c r="Z16" s="23">
        <v>38</v>
      </c>
      <c r="AA16" s="23">
        <v>83</v>
      </c>
      <c r="AB16" s="23">
        <v>103</v>
      </c>
      <c r="AC16" s="23">
        <v>109</v>
      </c>
      <c r="AD16" s="23">
        <v>71</v>
      </c>
      <c r="AE16" s="23">
        <v>51</v>
      </c>
      <c r="AF16" s="23">
        <v>108</v>
      </c>
      <c r="AG16" s="23">
        <v>96</v>
      </c>
      <c r="AH16" s="23">
        <v>124</v>
      </c>
      <c r="AI16" s="23">
        <v>97</v>
      </c>
      <c r="AJ16" s="23">
        <v>126</v>
      </c>
      <c r="AK16" s="23">
        <v>71</v>
      </c>
      <c r="AL16" s="23">
        <v>118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'[14]PANEL DE CONTROL DISTRITAL'!H16</f>
        <v>Total de Archivos de Transacción procesados</v>
      </c>
      <c r="I17" s="45">
        <v>19</v>
      </c>
      <c r="J17" s="45">
        <v>73</v>
      </c>
      <c r="K17" s="45">
        <v>0</v>
      </c>
      <c r="L17" s="45">
        <v>0</v>
      </c>
      <c r="M17" s="45">
        <v>46</v>
      </c>
      <c r="N17" s="45">
        <v>139</v>
      </c>
      <c r="O17" s="45">
        <v>160</v>
      </c>
      <c r="P17" s="45">
        <v>107</v>
      </c>
      <c r="Q17" s="45">
        <v>107</v>
      </c>
      <c r="R17" s="45">
        <v>82</v>
      </c>
      <c r="S17" s="45">
        <v>130</v>
      </c>
      <c r="T17" s="45">
        <v>107</v>
      </c>
      <c r="U17" s="45">
        <v>109</v>
      </c>
      <c r="V17" s="45">
        <v>101</v>
      </c>
      <c r="W17" s="45">
        <v>90</v>
      </c>
      <c r="X17" s="45">
        <v>55</v>
      </c>
      <c r="Y17" s="45">
        <v>114</v>
      </c>
      <c r="Z17" s="45">
        <v>38</v>
      </c>
      <c r="AA17" s="45">
        <v>83</v>
      </c>
      <c r="AB17" s="45">
        <v>103</v>
      </c>
      <c r="AC17" s="45">
        <v>109</v>
      </c>
      <c r="AD17" s="45">
        <v>71</v>
      </c>
      <c r="AE17" s="45">
        <v>51</v>
      </c>
      <c r="AF17" s="45">
        <v>108</v>
      </c>
      <c r="AG17" s="45">
        <v>96</v>
      </c>
      <c r="AH17" s="45">
        <v>124</v>
      </c>
      <c r="AI17" s="45">
        <v>97</v>
      </c>
      <c r="AJ17" s="45">
        <v>126</v>
      </c>
      <c r="AK17" s="45">
        <v>71</v>
      </c>
      <c r="AL17" s="45">
        <v>118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'[14]PANEL DE CONTROL DISTRITAL'!A18</f>
        <v>4</v>
      </c>
      <c r="B19" s="116" t="str">
        <f>'[14]PANEL DE CONTROL DISTRITAL'!B18</f>
        <v>CONCILIACIÓN</v>
      </c>
      <c r="C19" s="118" t="str">
        <f>'[14]PANEL DE CONTROL DISTRITAL'!C18</f>
        <v>Responsable de Módulo</v>
      </c>
      <c r="D19" s="117" t="str">
        <f>'[14]PANEL DE CONTROL DISTRITAL'!D18</f>
        <v xml:space="preserve">Credenciales disponibles para entrega = </v>
      </c>
      <c r="E19" s="118" t="str">
        <f>'[14]PANEL DE CONTROL DISTRITAL'!E18</f>
        <v>((Credenciales recibidas - Credenciales inconsistentes) / Credenciales recibidas) x 100</v>
      </c>
      <c r="F19" s="119" t="str">
        <f>'[14]PANEL DE CONTROL DISTRITAL'!F18</f>
        <v>Semanal (remesa)</v>
      </c>
      <c r="G19" s="120">
        <f>'[14]PANEL DE CONTROL DISTRITAL'!G18</f>
        <v>0.9</v>
      </c>
      <c r="H19" s="25" t="str">
        <f>'[14]PANEL DE CONTROL DISTRITAL'!H18</f>
        <v xml:space="preserve">Credenciales Recibidas - Credenciales inconsistentes </v>
      </c>
      <c r="I19" s="23">
        <v>39</v>
      </c>
      <c r="J19" s="23">
        <v>79</v>
      </c>
      <c r="K19" s="23">
        <v>0</v>
      </c>
      <c r="L19" s="23">
        <v>0</v>
      </c>
      <c r="M19" s="23">
        <v>50</v>
      </c>
      <c r="N19" s="23">
        <v>38</v>
      </c>
      <c r="O19" s="23">
        <v>138</v>
      </c>
      <c r="P19" s="23">
        <v>184</v>
      </c>
      <c r="Q19" s="23">
        <v>96</v>
      </c>
      <c r="R19" s="23">
        <v>38</v>
      </c>
      <c r="S19" s="23">
        <v>129</v>
      </c>
      <c r="T19" s="23">
        <v>190</v>
      </c>
      <c r="U19" s="23">
        <v>79</v>
      </c>
      <c r="V19" s="23">
        <v>69</v>
      </c>
      <c r="W19" s="23">
        <v>16</v>
      </c>
      <c r="X19" s="23">
        <v>165</v>
      </c>
      <c r="Y19" s="23">
        <v>116</v>
      </c>
      <c r="Z19" s="23">
        <v>47</v>
      </c>
      <c r="AA19" s="23">
        <v>64</v>
      </c>
      <c r="AB19" s="23">
        <v>102</v>
      </c>
      <c r="AC19" s="23">
        <v>134</v>
      </c>
      <c r="AD19" s="23">
        <v>71</v>
      </c>
      <c r="AE19" s="23">
        <v>67</v>
      </c>
      <c r="AF19" s="23">
        <v>61</v>
      </c>
      <c r="AG19" s="23">
        <v>116</v>
      </c>
      <c r="AH19" s="23">
        <v>94</v>
      </c>
      <c r="AI19" s="23">
        <v>152</v>
      </c>
      <c r="AJ19" s="23">
        <v>68</v>
      </c>
      <c r="AK19" s="23">
        <v>151</v>
      </c>
      <c r="AL19" s="23">
        <v>23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'[14]PANEL DE CONTROL DISTRITAL'!H19</f>
        <v xml:space="preserve">Credenciales recibidas </v>
      </c>
      <c r="I20" s="45">
        <v>39</v>
      </c>
      <c r="J20" s="45">
        <v>79</v>
      </c>
      <c r="K20" s="45">
        <v>0</v>
      </c>
      <c r="L20" s="45">
        <v>0</v>
      </c>
      <c r="M20" s="45">
        <v>50</v>
      </c>
      <c r="N20" s="45">
        <v>38</v>
      </c>
      <c r="O20" s="45">
        <v>138</v>
      </c>
      <c r="P20" s="45">
        <v>184</v>
      </c>
      <c r="Q20" s="45">
        <v>96</v>
      </c>
      <c r="R20" s="45">
        <v>38</v>
      </c>
      <c r="S20" s="45">
        <v>129</v>
      </c>
      <c r="T20" s="45">
        <v>190</v>
      </c>
      <c r="U20" s="45">
        <v>79</v>
      </c>
      <c r="V20" s="45">
        <v>69</v>
      </c>
      <c r="W20" s="45">
        <v>16</v>
      </c>
      <c r="X20" s="45">
        <v>165</v>
      </c>
      <c r="Y20" s="45">
        <v>116</v>
      </c>
      <c r="Z20" s="45">
        <v>47</v>
      </c>
      <c r="AA20" s="45">
        <v>64</v>
      </c>
      <c r="AB20" s="45">
        <v>102</v>
      </c>
      <c r="AC20" s="45">
        <v>134</v>
      </c>
      <c r="AD20" s="45">
        <v>71</v>
      </c>
      <c r="AE20" s="45">
        <v>67</v>
      </c>
      <c r="AF20" s="45">
        <v>61</v>
      </c>
      <c r="AG20" s="45">
        <v>116</v>
      </c>
      <c r="AH20" s="45">
        <v>94</v>
      </c>
      <c r="AI20" s="45">
        <v>152</v>
      </c>
      <c r="AJ20" s="45">
        <v>68</v>
      </c>
      <c r="AK20" s="45">
        <v>151</v>
      </c>
      <c r="AL20" s="45">
        <v>23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'[14]PANEL DE CONTROL DISTRITAL'!A21</f>
        <v>5</v>
      </c>
      <c r="B22" s="116" t="str">
        <f>'[14]PANEL DE CONTROL DISTRITAL'!B21</f>
        <v>CONCILIACIÓN</v>
      </c>
      <c r="C22" s="118" t="str">
        <f>'[14]PANEL DE CONTROL DISTRITAL'!C21</f>
        <v>Responsable de Módulo</v>
      </c>
      <c r="D22" s="117" t="str">
        <f>'[14]PANEL DE CONTROL DISTRITAL'!D21</f>
        <v xml:space="preserve">Credenciales disponibles para entrega = </v>
      </c>
      <c r="E22" s="118" t="str">
        <f>'[14]PANEL DE CONTROL DISTRITAL'!E21</f>
        <v>(Credenciales en resguardo / Credenciales totales en SIIRFE disponibles para entrega) x 100</v>
      </c>
      <c r="F22" s="119" t="str">
        <f>'[14]PANEL DE CONTROL DISTRITAL'!F21</f>
        <v>Semanal (remesa)</v>
      </c>
      <c r="G22" s="120">
        <f>'[14]PANEL DE CONTROL DISTRITAL'!G21</f>
        <v>1</v>
      </c>
      <c r="H22" s="25" t="str">
        <f>'[14]PANEL DE CONTROL DISTRITAL'!H21</f>
        <v>Credenciales en resguardo</v>
      </c>
      <c r="I22" s="23">
        <v>231</v>
      </c>
      <c r="J22" s="23">
        <v>185</v>
      </c>
      <c r="K22" s="23">
        <v>0</v>
      </c>
      <c r="L22" s="23">
        <v>0</v>
      </c>
      <c r="M22" s="23">
        <v>193</v>
      </c>
      <c r="N22" s="23">
        <v>150</v>
      </c>
      <c r="O22" s="23">
        <v>248</v>
      </c>
      <c r="P22" s="23">
        <v>374</v>
      </c>
      <c r="Q22" s="23">
        <v>352</v>
      </c>
      <c r="R22" s="23">
        <v>271</v>
      </c>
      <c r="S22" s="23">
        <v>287</v>
      </c>
      <c r="T22" s="23">
        <v>388</v>
      </c>
      <c r="U22" s="23">
        <v>354</v>
      </c>
      <c r="V22" s="23">
        <v>311</v>
      </c>
      <c r="W22" s="23">
        <v>221</v>
      </c>
      <c r="X22" s="23">
        <v>294</v>
      </c>
      <c r="Y22" s="23">
        <v>284</v>
      </c>
      <c r="Z22" s="23">
        <v>268</v>
      </c>
      <c r="AA22" s="23">
        <v>241</v>
      </c>
      <c r="AB22" s="23">
        <v>240</v>
      </c>
      <c r="AC22" s="23">
        <v>313</v>
      </c>
      <c r="AD22" s="23">
        <v>256</v>
      </c>
      <c r="AE22" s="23">
        <v>209</v>
      </c>
      <c r="AF22" s="23">
        <v>186</v>
      </c>
      <c r="AG22" s="23">
        <v>241</v>
      </c>
      <c r="AH22" s="23">
        <v>229</v>
      </c>
      <c r="AI22" s="23">
        <v>283</v>
      </c>
      <c r="AJ22" s="23">
        <v>233</v>
      </c>
      <c r="AK22" s="23">
        <v>288</v>
      </c>
      <c r="AL22" s="23">
        <v>186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'[14]PANEL DE CONTROL DISTRITAL'!H22</f>
        <v>Credenciales totales en SIIRFE disponibles para entrega</v>
      </c>
      <c r="I23" s="45">
        <v>231</v>
      </c>
      <c r="J23" s="45">
        <v>185</v>
      </c>
      <c r="K23" s="45">
        <v>0</v>
      </c>
      <c r="L23" s="45">
        <v>0</v>
      </c>
      <c r="M23" s="45">
        <v>193</v>
      </c>
      <c r="N23" s="45">
        <v>150</v>
      </c>
      <c r="O23" s="45">
        <v>248</v>
      </c>
      <c r="P23" s="45">
        <v>374</v>
      </c>
      <c r="Q23" s="45">
        <v>352</v>
      </c>
      <c r="R23" s="45">
        <v>271</v>
      </c>
      <c r="S23" s="45">
        <v>287</v>
      </c>
      <c r="T23" s="45">
        <v>388</v>
      </c>
      <c r="U23" s="45">
        <v>354</v>
      </c>
      <c r="V23" s="45">
        <v>311</v>
      </c>
      <c r="W23" s="45">
        <v>221</v>
      </c>
      <c r="X23" s="45">
        <v>294</v>
      </c>
      <c r="Y23" s="45">
        <v>284</v>
      </c>
      <c r="Z23" s="45">
        <v>268</v>
      </c>
      <c r="AA23" s="45">
        <v>241</v>
      </c>
      <c r="AB23" s="45">
        <v>240</v>
      </c>
      <c r="AC23" s="45">
        <v>313</v>
      </c>
      <c r="AD23" s="45">
        <v>256</v>
      </c>
      <c r="AE23" s="45">
        <v>209</v>
      </c>
      <c r="AF23" s="45">
        <v>186</v>
      </c>
      <c r="AG23" s="45">
        <v>241</v>
      </c>
      <c r="AH23" s="45">
        <v>229</v>
      </c>
      <c r="AI23" s="45">
        <v>283</v>
      </c>
      <c r="AJ23" s="45">
        <v>233</v>
      </c>
      <c r="AK23" s="45">
        <v>288</v>
      </c>
      <c r="AL23" s="45">
        <v>186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'[14]PANEL DE CONTROL DISTRITAL'!A24</f>
        <v>6</v>
      </c>
      <c r="B25" s="116" t="str">
        <f>'[14]PANEL DE CONTROL DISTRITAL'!B24</f>
        <v>ENTREGA</v>
      </c>
      <c r="C25" s="118" t="str">
        <f>'[14]PANEL DE CONTROL DISTRITAL'!C24</f>
        <v>Operador de Equipo Tecnológico</v>
      </c>
      <c r="D25" s="117" t="str">
        <f>'[14]PANEL DE CONTROL DISTRITAL'!D24</f>
        <v xml:space="preserve">Efectividad de entrega de CPV en MAC = </v>
      </c>
      <c r="E25" s="118" t="str">
        <f>'[14]PANEL DE CONTROL DISTRITAL'!E24</f>
        <v>(Total de credenciales entregadas / Total de credenciales solicitadas) x 100</v>
      </c>
      <c r="F25" s="119" t="str">
        <f>'[14]PANEL DE CONTROL DISTRITAL'!F24</f>
        <v>Semanal (remesa)</v>
      </c>
      <c r="G25" s="120">
        <f>'[14]PANEL DE CONTROL DISTRITAL'!G24</f>
        <v>0.9</v>
      </c>
      <c r="H25" s="25" t="str">
        <f>'[14]PANEL DE CONTROL DISTRITAL'!H24</f>
        <v xml:space="preserve">Total de credenciales entregadas </v>
      </c>
      <c r="I25" s="23">
        <v>31</v>
      </c>
      <c r="J25" s="23">
        <v>125</v>
      </c>
      <c r="K25" s="23">
        <v>0</v>
      </c>
      <c r="L25" s="23">
        <v>0</v>
      </c>
      <c r="M25" s="23">
        <v>42</v>
      </c>
      <c r="N25" s="23">
        <v>81</v>
      </c>
      <c r="O25" s="23">
        <v>40</v>
      </c>
      <c r="P25" s="23">
        <v>58</v>
      </c>
      <c r="Q25" s="23">
        <v>118</v>
      </c>
      <c r="R25" s="23">
        <v>119</v>
      </c>
      <c r="S25" s="23">
        <v>113</v>
      </c>
      <c r="T25" s="23">
        <v>87</v>
      </c>
      <c r="U25" s="23">
        <v>107</v>
      </c>
      <c r="V25" s="23">
        <v>112</v>
      </c>
      <c r="W25" s="23">
        <v>104</v>
      </c>
      <c r="X25" s="23">
        <v>92</v>
      </c>
      <c r="Y25" s="23">
        <v>126</v>
      </c>
      <c r="Z25" s="23">
        <v>63</v>
      </c>
      <c r="AA25" s="23">
        <v>91</v>
      </c>
      <c r="AB25" s="23">
        <v>103</v>
      </c>
      <c r="AC25" s="23">
        <v>61</v>
      </c>
      <c r="AD25" s="23">
        <v>128</v>
      </c>
      <c r="AE25" s="23">
        <v>114</v>
      </c>
      <c r="AF25" s="23">
        <v>84</v>
      </c>
      <c r="AG25" s="23">
        <v>61</v>
      </c>
      <c r="AH25" s="23">
        <v>106</v>
      </c>
      <c r="AI25" s="23">
        <v>98</v>
      </c>
      <c r="AJ25" s="23">
        <v>118</v>
      </c>
      <c r="AK25" s="23">
        <v>96</v>
      </c>
      <c r="AL25" s="23">
        <v>125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'[14]PANEL DE CONTROL DISTRITAL'!H25</f>
        <v xml:space="preserve"> Total de credenciales solicitadas</v>
      </c>
      <c r="I26" s="45">
        <v>31</v>
      </c>
      <c r="J26" s="45">
        <v>125</v>
      </c>
      <c r="K26" s="45">
        <v>0</v>
      </c>
      <c r="L26" s="45">
        <v>0</v>
      </c>
      <c r="M26" s="45">
        <v>42</v>
      </c>
      <c r="N26" s="45">
        <v>81</v>
      </c>
      <c r="O26" s="45">
        <v>40</v>
      </c>
      <c r="P26" s="45">
        <v>58</v>
      </c>
      <c r="Q26" s="45">
        <v>118</v>
      </c>
      <c r="R26" s="45">
        <v>119</v>
      </c>
      <c r="S26" s="45">
        <v>113</v>
      </c>
      <c r="T26" s="45">
        <v>87</v>
      </c>
      <c r="U26" s="45">
        <v>107</v>
      </c>
      <c r="V26" s="45">
        <v>112</v>
      </c>
      <c r="W26" s="45">
        <v>104</v>
      </c>
      <c r="X26" s="45">
        <v>92</v>
      </c>
      <c r="Y26" s="45">
        <v>126</v>
      </c>
      <c r="Z26" s="45">
        <v>63</v>
      </c>
      <c r="AA26" s="45">
        <v>91</v>
      </c>
      <c r="AB26" s="45">
        <v>103</v>
      </c>
      <c r="AC26" s="45">
        <v>61</v>
      </c>
      <c r="AD26" s="45">
        <v>128</v>
      </c>
      <c r="AE26" s="45">
        <v>114</v>
      </c>
      <c r="AF26" s="45">
        <v>84</v>
      </c>
      <c r="AG26" s="45">
        <v>61</v>
      </c>
      <c r="AH26" s="45">
        <v>106</v>
      </c>
      <c r="AI26" s="45">
        <v>98</v>
      </c>
      <c r="AJ26" s="45">
        <v>118</v>
      </c>
      <c r="AK26" s="45">
        <v>96</v>
      </c>
      <c r="AL26" s="45">
        <v>125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AM21:AU21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01" priority="16" operator="greaterThan">
      <formula>95%</formula>
    </cfRule>
    <cfRule type="cellIs" dxfId="100" priority="17" operator="greaterThanOrEqual">
      <formula>90%</formula>
    </cfRule>
    <cfRule type="cellIs" dxfId="99" priority="18" operator="lessThan">
      <formula>89.99%</formula>
    </cfRule>
  </conditionalFormatting>
  <conditionalFormatting sqref="AV13">
    <cfRule type="cellIs" dxfId="98" priority="13" operator="greaterThan">
      <formula>95%</formula>
    </cfRule>
    <cfRule type="cellIs" dxfId="97" priority="14" operator="greaterThanOrEqual">
      <formula>90%</formula>
    </cfRule>
    <cfRule type="cellIs" dxfId="96" priority="15" operator="lessThan">
      <formula>89.99%</formula>
    </cfRule>
  </conditionalFormatting>
  <conditionalFormatting sqref="AV16">
    <cfRule type="cellIs" dxfId="95" priority="10" operator="greaterThan">
      <formula>95%</formula>
    </cfRule>
    <cfRule type="cellIs" dxfId="94" priority="11" operator="greaterThanOrEqual">
      <formula>90%</formula>
    </cfRule>
    <cfRule type="cellIs" dxfId="93" priority="12" operator="lessThan">
      <formula>89.99%</formula>
    </cfRule>
  </conditionalFormatting>
  <conditionalFormatting sqref="AV19">
    <cfRule type="cellIs" dxfId="92" priority="7" operator="greaterThan">
      <formula>95%</formula>
    </cfRule>
    <cfRule type="cellIs" dxfId="91" priority="8" operator="greaterThanOrEqual">
      <formula>90%</formula>
    </cfRule>
    <cfRule type="cellIs" dxfId="90" priority="9" operator="lessThan">
      <formula>89.99%</formula>
    </cfRule>
  </conditionalFormatting>
  <conditionalFormatting sqref="AV25">
    <cfRule type="cellIs" dxfId="89" priority="4" operator="greaterThan">
      <formula>95%</formula>
    </cfRule>
    <cfRule type="cellIs" dxfId="88" priority="5" operator="greaterThanOrEqual">
      <formula>90%</formula>
    </cfRule>
    <cfRule type="cellIs" dxfId="87" priority="6" operator="lessThan">
      <formula>89.99%</formula>
    </cfRule>
  </conditionalFormatting>
  <conditionalFormatting sqref="AV22">
    <cfRule type="cellIs" dxfId="86" priority="2" operator="greaterThanOrEqual">
      <formula>100%</formula>
    </cfRule>
    <cfRule type="cellIs" dxfId="85" priority="3" operator="lessThan">
      <formula>99.99%</formula>
    </cfRule>
  </conditionalFormatting>
  <conditionalFormatting sqref="I21:AL21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C21 G19:G23 G10:G11 G16:G17 G13:G14 G25:G26" xr:uid="{27797257-A116-4EEE-857A-F6498114346B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7030A0"/>
  </sheetPr>
  <dimension ref="A1:BH38"/>
  <sheetViews>
    <sheetView showGridLines="0" topLeftCell="A4" zoomScale="85" zoomScaleNormal="85" workbookViewId="0">
      <selection activeCell="A10" sqref="A10:A11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14</v>
      </c>
      <c r="F2" s="122" t="s">
        <v>25</v>
      </c>
      <c r="G2" s="122"/>
      <c r="H2" s="20">
        <v>111451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'[15]PANEL DE CONTROL DISTRITAL'!A9</f>
        <v>1</v>
      </c>
      <c r="B10" s="116" t="str">
        <f>'[15]PANEL DE CONTROL DISTRITAL'!B9</f>
        <v>ENTREVISTA</v>
      </c>
      <c r="C10" s="118" t="str">
        <f>'[15]PANEL DE CONTROL DISTRITAL'!C9</f>
        <v xml:space="preserve"> Auxiliar de Atención Ciudadana</v>
      </c>
      <c r="D10" s="117" t="str">
        <f>'[15]PANEL DE CONTROL DISTRITAL'!D9</f>
        <v>Efectividad de la entrevista =</v>
      </c>
      <c r="E10" s="118" t="str">
        <f>'[15]PANEL DE CONTROL DISTRITAL'!E9</f>
        <v>(Número de trámites aplicados / (Número de fichas requisitadas - Notificaciones de improcedencia de trámite)) x 100</v>
      </c>
      <c r="F10" s="119" t="str">
        <f>'[15]PANEL DE CONTROL DISTRITAL'!F9</f>
        <v>Semanal (remesa)</v>
      </c>
      <c r="G10" s="120">
        <f>'[15]PANEL DE CONTROL DISTRITAL'!G9</f>
        <v>0.9</v>
      </c>
      <c r="H10" s="25" t="str">
        <f>'[15]PANEL DE CONTROL DISTRITAL'!H9</f>
        <v>Número de trámites aplicados</v>
      </c>
      <c r="I10" s="23">
        <v>76</v>
      </c>
      <c r="J10" s="23">
        <v>502</v>
      </c>
      <c r="K10" s="23">
        <v>0</v>
      </c>
      <c r="L10" s="23">
        <v>0</v>
      </c>
      <c r="M10" s="23">
        <v>485</v>
      </c>
      <c r="N10" s="23">
        <v>623</v>
      </c>
      <c r="O10" s="23">
        <v>603</v>
      </c>
      <c r="P10" s="23">
        <v>539</v>
      </c>
      <c r="Q10" s="23">
        <v>473</v>
      </c>
      <c r="R10" s="23">
        <v>409</v>
      </c>
      <c r="S10" s="23">
        <v>464</v>
      </c>
      <c r="T10" s="23">
        <v>399</v>
      </c>
      <c r="U10" s="23">
        <v>422</v>
      </c>
      <c r="V10" s="23">
        <v>423</v>
      </c>
      <c r="W10" s="23">
        <v>370</v>
      </c>
      <c r="X10" s="23">
        <v>308</v>
      </c>
      <c r="Y10" s="23">
        <v>349</v>
      </c>
      <c r="Z10" s="23">
        <v>215</v>
      </c>
      <c r="AA10" s="23">
        <v>377</v>
      </c>
      <c r="AB10" s="23">
        <v>320</v>
      </c>
      <c r="AC10" s="23">
        <v>284</v>
      </c>
      <c r="AD10" s="23">
        <v>201</v>
      </c>
      <c r="AE10" s="23">
        <v>303</v>
      </c>
      <c r="AF10" s="23">
        <v>364</v>
      </c>
      <c r="AG10" s="23">
        <v>294</v>
      </c>
      <c r="AH10" s="23">
        <v>331</v>
      </c>
      <c r="AI10" s="23">
        <v>296</v>
      </c>
      <c r="AJ10" s="23">
        <v>341</v>
      </c>
      <c r="AK10" s="23">
        <v>333</v>
      </c>
      <c r="AL10" s="23">
        <v>276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'[15]PANEL DE CONTROL DISTRITAL'!H10</f>
        <v>Número de fichas requisitadas - Notificaciones de improcedencia de trámite</v>
      </c>
      <c r="I11" s="45">
        <v>76</v>
      </c>
      <c r="J11" s="45">
        <v>502</v>
      </c>
      <c r="K11" s="45">
        <v>0</v>
      </c>
      <c r="L11" s="45">
        <v>0</v>
      </c>
      <c r="M11" s="45">
        <v>485</v>
      </c>
      <c r="N11" s="45">
        <v>623</v>
      </c>
      <c r="O11" s="45">
        <v>603</v>
      </c>
      <c r="P11" s="45">
        <v>539</v>
      </c>
      <c r="Q11" s="45">
        <v>473</v>
      </c>
      <c r="R11" s="45">
        <v>409</v>
      </c>
      <c r="S11" s="45">
        <v>464</v>
      </c>
      <c r="T11" s="45">
        <v>399</v>
      </c>
      <c r="U11" s="45">
        <v>422</v>
      </c>
      <c r="V11" s="45">
        <v>423</v>
      </c>
      <c r="W11" s="45">
        <v>370</v>
      </c>
      <c r="X11" s="45">
        <v>308</v>
      </c>
      <c r="Y11" s="45">
        <v>349</v>
      </c>
      <c r="Z11" s="45">
        <v>215</v>
      </c>
      <c r="AA11" s="45">
        <v>377</v>
      </c>
      <c r="AB11" s="45">
        <v>320</v>
      </c>
      <c r="AC11" s="45">
        <v>284</v>
      </c>
      <c r="AD11" s="45">
        <v>201</v>
      </c>
      <c r="AE11" s="45">
        <v>303</v>
      </c>
      <c r="AF11" s="45">
        <v>364</v>
      </c>
      <c r="AG11" s="45">
        <v>294</v>
      </c>
      <c r="AH11" s="45">
        <v>331</v>
      </c>
      <c r="AI11" s="45">
        <v>296</v>
      </c>
      <c r="AJ11" s="45">
        <v>341</v>
      </c>
      <c r="AK11" s="45">
        <v>333</v>
      </c>
      <c r="AL11" s="45">
        <v>276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'[15]PANEL DE CONTROL DISTRITAL'!A12</f>
        <v>2</v>
      </c>
      <c r="B13" s="116" t="str">
        <f>'[15]PANEL DE CONTROL DISTRITAL'!B12</f>
        <v>TRÁMITE</v>
      </c>
      <c r="C13" s="118" t="str">
        <f>'[15]PANEL DE CONTROL DISTRITAL'!C12</f>
        <v>Operador de Equipo Tecnológico</v>
      </c>
      <c r="D13" s="117" t="str">
        <f>'[15]PANEL DE CONTROL DISTRITAL'!D12</f>
        <v>Trámites exitosos efectivos=</v>
      </c>
      <c r="E13" s="118" t="str">
        <f>'[15]PANEL DE CONTROL DISTRITAL'!E12</f>
        <v>(Número de trámites exitosos / Número de trámites aplicados) x 100</v>
      </c>
      <c r="F13" s="119" t="str">
        <f>'[15]PANEL DE CONTROL DISTRITAL'!F12</f>
        <v>Semanal (remesa)</v>
      </c>
      <c r="G13" s="120">
        <f>'[15]PANEL DE CONTROL DISTRITAL'!G12</f>
        <v>0.9</v>
      </c>
      <c r="H13" s="25" t="str">
        <f>'[15]PANEL DE CONTROL DISTRITAL'!H12</f>
        <v>Número de trámites exitosos</v>
      </c>
      <c r="I13" s="23">
        <v>76</v>
      </c>
      <c r="J13" s="23">
        <v>501</v>
      </c>
      <c r="K13" s="23">
        <v>0</v>
      </c>
      <c r="L13" s="23">
        <v>0</v>
      </c>
      <c r="M13" s="23">
        <v>485</v>
      </c>
      <c r="N13" s="23">
        <v>623</v>
      </c>
      <c r="O13" s="23">
        <v>603</v>
      </c>
      <c r="P13" s="23">
        <v>539</v>
      </c>
      <c r="Q13" s="23">
        <v>472</v>
      </c>
      <c r="R13" s="23">
        <v>409</v>
      </c>
      <c r="S13" s="23">
        <v>463</v>
      </c>
      <c r="T13" s="23">
        <v>399</v>
      </c>
      <c r="U13" s="23">
        <v>422</v>
      </c>
      <c r="V13" s="23">
        <v>423</v>
      </c>
      <c r="W13" s="23">
        <v>370</v>
      </c>
      <c r="X13" s="23">
        <v>308</v>
      </c>
      <c r="Y13" s="23">
        <v>349</v>
      </c>
      <c r="Z13" s="23">
        <v>215</v>
      </c>
      <c r="AA13" s="23">
        <v>376</v>
      </c>
      <c r="AB13" s="23">
        <v>320</v>
      </c>
      <c r="AC13" s="23">
        <v>283</v>
      </c>
      <c r="AD13" s="23">
        <v>201</v>
      </c>
      <c r="AE13" s="23">
        <v>303</v>
      </c>
      <c r="AF13" s="23">
        <v>364</v>
      </c>
      <c r="AG13" s="23">
        <v>294</v>
      </c>
      <c r="AH13" s="23">
        <v>331</v>
      </c>
      <c r="AI13" s="23">
        <v>296</v>
      </c>
      <c r="AJ13" s="23">
        <v>341</v>
      </c>
      <c r="AK13" s="23">
        <v>333</v>
      </c>
      <c r="AL13" s="23">
        <v>276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0.99951830443159928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'[15]PANEL DE CONTROL DISTRITAL'!H13</f>
        <v>Número de trámites aplicados</v>
      </c>
      <c r="I14" s="45">
        <v>76</v>
      </c>
      <c r="J14" s="45">
        <v>502</v>
      </c>
      <c r="K14" s="45">
        <v>0</v>
      </c>
      <c r="L14" s="45">
        <v>0</v>
      </c>
      <c r="M14" s="45">
        <v>485</v>
      </c>
      <c r="N14" s="45">
        <v>623</v>
      </c>
      <c r="O14" s="45">
        <v>603</v>
      </c>
      <c r="P14" s="45">
        <v>539</v>
      </c>
      <c r="Q14" s="45">
        <v>473</v>
      </c>
      <c r="R14" s="45">
        <v>409</v>
      </c>
      <c r="S14" s="45">
        <v>464</v>
      </c>
      <c r="T14" s="45">
        <v>399</v>
      </c>
      <c r="U14" s="45">
        <v>422</v>
      </c>
      <c r="V14" s="45">
        <v>423</v>
      </c>
      <c r="W14" s="45">
        <v>370</v>
      </c>
      <c r="X14" s="45">
        <v>308</v>
      </c>
      <c r="Y14" s="45">
        <v>349</v>
      </c>
      <c r="Z14" s="45">
        <v>215</v>
      </c>
      <c r="AA14" s="45">
        <v>377</v>
      </c>
      <c r="AB14" s="45">
        <v>320</v>
      </c>
      <c r="AC14" s="45">
        <v>284</v>
      </c>
      <c r="AD14" s="45">
        <v>201</v>
      </c>
      <c r="AE14" s="45">
        <v>303</v>
      </c>
      <c r="AF14" s="45">
        <v>364</v>
      </c>
      <c r="AG14" s="45">
        <v>294</v>
      </c>
      <c r="AH14" s="45">
        <v>331</v>
      </c>
      <c r="AI14" s="45">
        <v>296</v>
      </c>
      <c r="AJ14" s="45">
        <v>341</v>
      </c>
      <c r="AK14" s="45">
        <v>333</v>
      </c>
      <c r="AL14" s="45">
        <v>276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'[15]PANEL DE CONTROL DISTRITAL'!A15</f>
        <v>3</v>
      </c>
      <c r="B16" s="116" t="str">
        <f>'[15]PANEL DE CONTROL DISTRITAL'!B15</f>
        <v>TRANSFERENCIA</v>
      </c>
      <c r="C16" s="118" t="str">
        <f>'[15]PANEL DE CONTROL DISTRITAL'!C15</f>
        <v>Responsable de Módulo</v>
      </c>
      <c r="D16" s="117" t="str">
        <f>'[15]PANEL DE CONTROL DISTRITAL'!D15</f>
        <v xml:space="preserve">Transacciones exitosas = </v>
      </c>
      <c r="E16" s="118" t="str">
        <f>'[15]PANEL DE CONTROL DISTRITAL'!E15</f>
        <v>(Número de Archivos de Transacción aceptados /Total de Archivos de Transacción procesados) x100</v>
      </c>
      <c r="F16" s="119" t="str">
        <f>'[15]PANEL DE CONTROL DISTRITAL'!F15</f>
        <v>Semanal (remesa)</v>
      </c>
      <c r="G16" s="120">
        <f>'[15]PANEL DE CONTROL DISTRITAL'!G15</f>
        <v>0.9</v>
      </c>
      <c r="H16" s="25" t="str">
        <f>'[15]PANEL DE CONTROL DISTRITAL'!H15</f>
        <v>Número de Archivos de Transacción aceptados</v>
      </c>
      <c r="I16" s="23">
        <v>76</v>
      </c>
      <c r="J16" s="23">
        <v>502</v>
      </c>
      <c r="K16" s="23">
        <v>0</v>
      </c>
      <c r="L16" s="23">
        <v>0</v>
      </c>
      <c r="M16" s="23">
        <v>485</v>
      </c>
      <c r="N16" s="23">
        <v>623</v>
      </c>
      <c r="O16" s="23">
        <v>603</v>
      </c>
      <c r="P16" s="23">
        <v>539</v>
      </c>
      <c r="Q16" s="23">
        <v>473</v>
      </c>
      <c r="R16" s="23">
        <v>409</v>
      </c>
      <c r="S16" s="23">
        <v>464</v>
      </c>
      <c r="T16" s="23">
        <v>399</v>
      </c>
      <c r="U16" s="23">
        <v>422</v>
      </c>
      <c r="V16" s="23">
        <v>423</v>
      </c>
      <c r="W16" s="23">
        <v>370</v>
      </c>
      <c r="X16" s="23">
        <v>308</v>
      </c>
      <c r="Y16" s="23">
        <v>349</v>
      </c>
      <c r="Z16" s="23">
        <v>215</v>
      </c>
      <c r="AA16" s="23">
        <v>377</v>
      </c>
      <c r="AB16" s="23">
        <v>320</v>
      </c>
      <c r="AC16" s="23">
        <v>284</v>
      </c>
      <c r="AD16" s="23">
        <v>201</v>
      </c>
      <c r="AE16" s="23">
        <v>303</v>
      </c>
      <c r="AF16" s="23">
        <v>364</v>
      </c>
      <c r="AG16" s="23">
        <v>294</v>
      </c>
      <c r="AH16" s="23">
        <v>331</v>
      </c>
      <c r="AI16" s="23">
        <v>296</v>
      </c>
      <c r="AJ16" s="23">
        <v>341</v>
      </c>
      <c r="AK16" s="23">
        <v>333</v>
      </c>
      <c r="AL16" s="23">
        <v>276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'[15]PANEL DE CONTROL DISTRITAL'!H16</f>
        <v>Total de Archivos de Transacción procesados</v>
      </c>
      <c r="I17" s="45">
        <v>76</v>
      </c>
      <c r="J17" s="45">
        <v>502</v>
      </c>
      <c r="K17" s="45">
        <v>0</v>
      </c>
      <c r="L17" s="45">
        <v>0</v>
      </c>
      <c r="M17" s="45">
        <v>485</v>
      </c>
      <c r="N17" s="45">
        <v>623</v>
      </c>
      <c r="O17" s="45">
        <v>603</v>
      </c>
      <c r="P17" s="45">
        <v>539</v>
      </c>
      <c r="Q17" s="45">
        <v>473</v>
      </c>
      <c r="R17" s="45">
        <v>409</v>
      </c>
      <c r="S17" s="45">
        <v>464</v>
      </c>
      <c r="T17" s="45">
        <v>399</v>
      </c>
      <c r="U17" s="45">
        <v>422</v>
      </c>
      <c r="V17" s="45">
        <v>423</v>
      </c>
      <c r="W17" s="45">
        <v>370</v>
      </c>
      <c r="X17" s="45">
        <v>308</v>
      </c>
      <c r="Y17" s="45">
        <v>349</v>
      </c>
      <c r="Z17" s="45">
        <v>215</v>
      </c>
      <c r="AA17" s="45">
        <v>377</v>
      </c>
      <c r="AB17" s="45">
        <v>320</v>
      </c>
      <c r="AC17" s="45">
        <v>284</v>
      </c>
      <c r="AD17" s="45">
        <v>201</v>
      </c>
      <c r="AE17" s="45">
        <v>303</v>
      </c>
      <c r="AF17" s="45">
        <v>364</v>
      </c>
      <c r="AG17" s="45">
        <v>294</v>
      </c>
      <c r="AH17" s="45">
        <v>331</v>
      </c>
      <c r="AI17" s="45">
        <v>296</v>
      </c>
      <c r="AJ17" s="45">
        <v>341</v>
      </c>
      <c r="AK17" s="45">
        <v>333</v>
      </c>
      <c r="AL17" s="45">
        <v>276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'[15]PANEL DE CONTROL DISTRITAL'!A18</f>
        <v>4</v>
      </c>
      <c r="B19" s="116" t="str">
        <f>'[15]PANEL DE CONTROL DISTRITAL'!B18</f>
        <v>CONCILIACIÓN</v>
      </c>
      <c r="C19" s="118" t="str">
        <f>'[15]PANEL DE CONTROL DISTRITAL'!C18</f>
        <v>Responsable de Módulo</v>
      </c>
      <c r="D19" s="117" t="str">
        <f>'[15]PANEL DE CONTROL DISTRITAL'!D18</f>
        <v xml:space="preserve">Credenciales disponibles para entrega = </v>
      </c>
      <c r="E19" s="118" t="str">
        <f>'[15]PANEL DE CONTROL DISTRITAL'!E18</f>
        <v>((Credenciales recibidas - Credenciales inconsistentes) / Credenciales recibidas) x 100</v>
      </c>
      <c r="F19" s="119" t="str">
        <f>'[15]PANEL DE CONTROL DISTRITAL'!F18</f>
        <v>Semanal (remesa)</v>
      </c>
      <c r="G19" s="120">
        <f>'[15]PANEL DE CONTROL DISTRITAL'!G18</f>
        <v>0.9</v>
      </c>
      <c r="H19" s="25" t="str">
        <f>'[15]PANEL DE CONTROL DISTRITAL'!H18</f>
        <v xml:space="preserve">Credenciales Recibidas - Credenciales inconsistentes </v>
      </c>
      <c r="I19" s="23">
        <v>0</v>
      </c>
      <c r="J19" s="23">
        <v>343</v>
      </c>
      <c r="K19" s="23">
        <v>0</v>
      </c>
      <c r="L19" s="23">
        <v>0</v>
      </c>
      <c r="M19" s="23">
        <v>397</v>
      </c>
      <c r="N19" s="23">
        <v>422</v>
      </c>
      <c r="O19" s="23">
        <v>693</v>
      </c>
      <c r="P19" s="23">
        <v>835</v>
      </c>
      <c r="Q19" s="23">
        <v>452</v>
      </c>
      <c r="R19" s="23">
        <v>362</v>
      </c>
      <c r="S19" s="23">
        <v>609</v>
      </c>
      <c r="T19" s="23">
        <v>442</v>
      </c>
      <c r="U19" s="23">
        <v>487</v>
      </c>
      <c r="V19" s="23">
        <v>70</v>
      </c>
      <c r="W19" s="23">
        <v>106</v>
      </c>
      <c r="X19" s="23">
        <v>852</v>
      </c>
      <c r="Y19" s="23">
        <v>386</v>
      </c>
      <c r="Z19" s="23">
        <v>186</v>
      </c>
      <c r="AA19" s="23">
        <v>191</v>
      </c>
      <c r="AB19" s="23">
        <v>537</v>
      </c>
      <c r="AC19" s="23">
        <v>294</v>
      </c>
      <c r="AD19" s="23">
        <v>221</v>
      </c>
      <c r="AE19" s="23">
        <v>308</v>
      </c>
      <c r="AF19" s="23">
        <v>305</v>
      </c>
      <c r="AG19" s="23">
        <v>339</v>
      </c>
      <c r="AH19" s="23">
        <v>312</v>
      </c>
      <c r="AI19" s="23">
        <v>322</v>
      </c>
      <c r="AJ19" s="23">
        <v>295</v>
      </c>
      <c r="AK19" s="23">
        <v>354</v>
      </c>
      <c r="AL19" s="23">
        <v>118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'[15]PANEL DE CONTROL DISTRITAL'!H19</f>
        <v xml:space="preserve">Credenciales recibidas </v>
      </c>
      <c r="I20" s="45">
        <v>0</v>
      </c>
      <c r="J20" s="45">
        <v>343</v>
      </c>
      <c r="K20" s="45">
        <v>0</v>
      </c>
      <c r="L20" s="45">
        <v>0</v>
      </c>
      <c r="M20" s="45">
        <v>397</v>
      </c>
      <c r="N20" s="45">
        <v>422</v>
      </c>
      <c r="O20" s="45">
        <v>693</v>
      </c>
      <c r="P20" s="45">
        <v>835</v>
      </c>
      <c r="Q20" s="45">
        <v>452</v>
      </c>
      <c r="R20" s="45">
        <v>362</v>
      </c>
      <c r="S20" s="45">
        <v>609</v>
      </c>
      <c r="T20" s="45">
        <v>442</v>
      </c>
      <c r="U20" s="45">
        <v>487</v>
      </c>
      <c r="V20" s="45">
        <v>70</v>
      </c>
      <c r="W20" s="45">
        <v>106</v>
      </c>
      <c r="X20" s="45">
        <v>852</v>
      </c>
      <c r="Y20" s="45">
        <v>386</v>
      </c>
      <c r="Z20" s="45">
        <v>186</v>
      </c>
      <c r="AA20" s="45">
        <v>191</v>
      </c>
      <c r="AB20" s="45">
        <v>537</v>
      </c>
      <c r="AC20" s="45">
        <v>294</v>
      </c>
      <c r="AD20" s="45">
        <v>221</v>
      </c>
      <c r="AE20" s="45">
        <v>308</v>
      </c>
      <c r="AF20" s="45">
        <v>305</v>
      </c>
      <c r="AG20" s="45">
        <v>339</v>
      </c>
      <c r="AH20" s="45">
        <v>312</v>
      </c>
      <c r="AI20" s="45">
        <v>322</v>
      </c>
      <c r="AJ20" s="45">
        <v>295</v>
      </c>
      <c r="AK20" s="45">
        <v>354</v>
      </c>
      <c r="AL20" s="45">
        <v>118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'[15]PANEL DE CONTROL DISTRITAL'!A21</f>
        <v>5</v>
      </c>
      <c r="B22" s="116" t="str">
        <f>'[15]PANEL DE CONTROL DISTRITAL'!B21</f>
        <v>CONCILIACIÓN</v>
      </c>
      <c r="C22" s="118" t="str">
        <f>'[15]PANEL DE CONTROL DISTRITAL'!C21</f>
        <v>Responsable de Módulo</v>
      </c>
      <c r="D22" s="117" t="str">
        <f>'[15]PANEL DE CONTROL DISTRITAL'!D21</f>
        <v xml:space="preserve">Credenciales disponibles para entrega = </v>
      </c>
      <c r="E22" s="118" t="str">
        <f>'[15]PANEL DE CONTROL DISTRITAL'!E21</f>
        <v>(Credenciales en resguardo / Credenciales totales en SIIRFE disponibles para entrega) x 100</v>
      </c>
      <c r="F22" s="119" t="str">
        <f>'[15]PANEL DE CONTROL DISTRITAL'!F21</f>
        <v>Semanal (remesa)</v>
      </c>
      <c r="G22" s="120">
        <f>'[15]PANEL DE CONTROL DISTRITAL'!G21</f>
        <v>1</v>
      </c>
      <c r="H22" s="25" t="str">
        <f>'[15]PANEL DE CONTROL DISTRITAL'!H21</f>
        <v>Credenciales en resguardo</v>
      </c>
      <c r="I22" s="23">
        <v>848</v>
      </c>
      <c r="J22" s="23">
        <v>745</v>
      </c>
      <c r="K22" s="23">
        <v>0</v>
      </c>
      <c r="L22" s="23">
        <v>0</v>
      </c>
      <c r="M22" s="23">
        <v>780</v>
      </c>
      <c r="N22" s="23">
        <v>784</v>
      </c>
      <c r="O22" s="23">
        <v>851</v>
      </c>
      <c r="P22" s="23">
        <v>1100</v>
      </c>
      <c r="Q22" s="23">
        <v>1032</v>
      </c>
      <c r="R22" s="23">
        <v>939</v>
      </c>
      <c r="S22" s="23">
        <v>1048</v>
      </c>
      <c r="T22" s="23">
        <v>1014</v>
      </c>
      <c r="U22" s="23">
        <v>1068</v>
      </c>
      <c r="V22" s="23">
        <v>749</v>
      </c>
      <c r="W22" s="23">
        <v>710</v>
      </c>
      <c r="X22" s="23">
        <v>1255</v>
      </c>
      <c r="Y22" s="23">
        <v>1152</v>
      </c>
      <c r="Z22" s="23">
        <v>1014</v>
      </c>
      <c r="AA22" s="23">
        <v>804</v>
      </c>
      <c r="AB22" s="23">
        <v>1079</v>
      </c>
      <c r="AC22" s="23">
        <v>975</v>
      </c>
      <c r="AD22" s="23">
        <v>971</v>
      </c>
      <c r="AE22" s="23">
        <v>949</v>
      </c>
      <c r="AF22" s="23">
        <v>943</v>
      </c>
      <c r="AG22" s="23">
        <v>967</v>
      </c>
      <c r="AH22" s="23">
        <v>971</v>
      </c>
      <c r="AI22" s="23">
        <v>981</v>
      </c>
      <c r="AJ22" s="23">
        <v>955</v>
      </c>
      <c r="AK22" s="23">
        <v>999</v>
      </c>
      <c r="AL22" s="23">
        <v>770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'[15]PANEL DE CONTROL DISTRITAL'!H22</f>
        <v>Credenciales totales en SIIRFE disponibles para entrega</v>
      </c>
      <c r="I23" s="45">
        <v>848</v>
      </c>
      <c r="J23" s="45">
        <v>745</v>
      </c>
      <c r="K23" s="45">
        <v>0</v>
      </c>
      <c r="L23" s="45">
        <v>0</v>
      </c>
      <c r="M23" s="45">
        <v>780</v>
      </c>
      <c r="N23" s="45">
        <v>784</v>
      </c>
      <c r="O23" s="45">
        <v>851</v>
      </c>
      <c r="P23" s="45">
        <v>1100</v>
      </c>
      <c r="Q23" s="45">
        <v>1032</v>
      </c>
      <c r="R23" s="45">
        <v>939</v>
      </c>
      <c r="S23" s="45">
        <v>1048</v>
      </c>
      <c r="T23" s="45">
        <v>1014</v>
      </c>
      <c r="U23" s="45">
        <v>1068</v>
      </c>
      <c r="V23" s="45">
        <v>749</v>
      </c>
      <c r="W23" s="45">
        <v>710</v>
      </c>
      <c r="X23" s="45">
        <v>1255</v>
      </c>
      <c r="Y23" s="45">
        <v>1152</v>
      </c>
      <c r="Z23" s="45">
        <v>1014</v>
      </c>
      <c r="AA23" s="45">
        <v>804</v>
      </c>
      <c r="AB23" s="45">
        <v>1079</v>
      </c>
      <c r="AC23" s="45">
        <v>975</v>
      </c>
      <c r="AD23" s="45">
        <v>971</v>
      </c>
      <c r="AE23" s="45">
        <v>949</v>
      </c>
      <c r="AF23" s="45">
        <v>943</v>
      </c>
      <c r="AG23" s="45">
        <v>967</v>
      </c>
      <c r="AH23" s="45">
        <v>971</v>
      </c>
      <c r="AI23" s="45">
        <v>981</v>
      </c>
      <c r="AJ23" s="45">
        <v>955</v>
      </c>
      <c r="AK23" s="45">
        <v>999</v>
      </c>
      <c r="AL23" s="45">
        <v>770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'[15]PANEL DE CONTROL DISTRITAL'!A24</f>
        <v>6</v>
      </c>
      <c r="B25" s="116" t="str">
        <f>'[15]PANEL DE CONTROL DISTRITAL'!B24</f>
        <v>ENTREGA</v>
      </c>
      <c r="C25" s="118" t="str">
        <f>'[15]PANEL DE CONTROL DISTRITAL'!C24</f>
        <v>Operador de Equipo Tecnológico</v>
      </c>
      <c r="D25" s="117" t="str">
        <f>'[15]PANEL DE CONTROL DISTRITAL'!D24</f>
        <v xml:space="preserve">Efectividad de entrega de CPV en MAC = </v>
      </c>
      <c r="E25" s="118" t="str">
        <f>'[15]PANEL DE CONTROL DISTRITAL'!E24</f>
        <v>(Total de credenciales entregadas / Total de credenciales solicitadas) x 100</v>
      </c>
      <c r="F25" s="119" t="str">
        <f>'[15]PANEL DE CONTROL DISTRITAL'!F24</f>
        <v>Semanal (remesa)</v>
      </c>
      <c r="G25" s="120">
        <f>'[15]PANEL DE CONTROL DISTRITAL'!G24</f>
        <v>0.9</v>
      </c>
      <c r="H25" s="25" t="str">
        <f>'[15]PANEL DE CONTROL DISTRITAL'!H24</f>
        <v xml:space="preserve">Total de credenciales entregadas </v>
      </c>
      <c r="I25" s="23">
        <v>101</v>
      </c>
      <c r="J25" s="23">
        <v>446</v>
      </c>
      <c r="K25" s="23">
        <v>0</v>
      </c>
      <c r="L25" s="23">
        <v>0</v>
      </c>
      <c r="M25" s="23">
        <v>359</v>
      </c>
      <c r="N25" s="23">
        <v>418</v>
      </c>
      <c r="O25" s="23">
        <v>586</v>
      </c>
      <c r="P25" s="23">
        <v>586</v>
      </c>
      <c r="Q25" s="23">
        <v>520</v>
      </c>
      <c r="R25" s="23">
        <v>455</v>
      </c>
      <c r="S25" s="23">
        <v>491</v>
      </c>
      <c r="T25" s="23">
        <v>476</v>
      </c>
      <c r="U25" s="23">
        <v>383</v>
      </c>
      <c r="V25" s="23">
        <v>389</v>
      </c>
      <c r="W25" s="23">
        <v>144</v>
      </c>
      <c r="X25" s="23">
        <v>309</v>
      </c>
      <c r="Y25" s="23">
        <v>489</v>
      </c>
      <c r="Z25" s="23">
        <v>323</v>
      </c>
      <c r="AA25" s="23">
        <v>401</v>
      </c>
      <c r="AB25" s="23">
        <v>262</v>
      </c>
      <c r="AC25" s="23">
        <v>398</v>
      </c>
      <c r="AD25" s="23">
        <v>225</v>
      </c>
      <c r="AE25" s="23">
        <v>326</v>
      </c>
      <c r="AF25" s="23">
        <v>311</v>
      </c>
      <c r="AG25" s="23">
        <v>315</v>
      </c>
      <c r="AH25" s="23">
        <v>308</v>
      </c>
      <c r="AI25" s="23">
        <v>309</v>
      </c>
      <c r="AJ25" s="23">
        <v>321</v>
      </c>
      <c r="AK25" s="23">
        <v>309</v>
      </c>
      <c r="AL25" s="23">
        <v>347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0.99096240746082109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'[15]PANEL DE CONTROL DISTRITAL'!H25</f>
        <v xml:space="preserve"> Total de credenciales solicitadas</v>
      </c>
      <c r="I26" s="45">
        <v>76</v>
      </c>
      <c r="J26" s="45">
        <v>502</v>
      </c>
      <c r="K26" s="45">
        <v>0</v>
      </c>
      <c r="L26" s="45">
        <v>0</v>
      </c>
      <c r="M26" s="45">
        <v>485</v>
      </c>
      <c r="N26" s="45">
        <v>623</v>
      </c>
      <c r="O26" s="45">
        <v>603</v>
      </c>
      <c r="P26" s="45">
        <v>539</v>
      </c>
      <c r="Q26" s="45">
        <v>473</v>
      </c>
      <c r="R26" s="45">
        <v>409</v>
      </c>
      <c r="S26" s="45">
        <v>464</v>
      </c>
      <c r="T26" s="45">
        <v>399</v>
      </c>
      <c r="U26" s="45">
        <v>422</v>
      </c>
      <c r="V26" s="45">
        <v>423</v>
      </c>
      <c r="W26" s="45">
        <v>370</v>
      </c>
      <c r="X26" s="45">
        <v>308</v>
      </c>
      <c r="Y26" s="45">
        <v>349</v>
      </c>
      <c r="Z26" s="45">
        <v>215</v>
      </c>
      <c r="AA26" s="45">
        <v>377</v>
      </c>
      <c r="AB26" s="45">
        <v>320</v>
      </c>
      <c r="AC26" s="45">
        <v>284</v>
      </c>
      <c r="AD26" s="45">
        <v>201</v>
      </c>
      <c r="AE26" s="45">
        <v>303</v>
      </c>
      <c r="AF26" s="45">
        <v>364</v>
      </c>
      <c r="AG26" s="45">
        <v>315</v>
      </c>
      <c r="AH26" s="45">
        <v>331</v>
      </c>
      <c r="AI26" s="45">
        <v>296</v>
      </c>
      <c r="AJ26" s="45">
        <v>341</v>
      </c>
      <c r="AK26" s="45">
        <v>333</v>
      </c>
      <c r="AL26" s="45">
        <v>276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84" priority="15" operator="greaterThan">
      <formula>95%</formula>
    </cfRule>
    <cfRule type="cellIs" dxfId="83" priority="16" operator="greaterThanOrEqual">
      <formula>90%</formula>
    </cfRule>
    <cfRule type="cellIs" dxfId="82" priority="17" operator="lessThan">
      <formula>89.99%</formula>
    </cfRule>
  </conditionalFormatting>
  <conditionalFormatting sqref="AV13">
    <cfRule type="cellIs" dxfId="81" priority="12" operator="greaterThan">
      <formula>95%</formula>
    </cfRule>
    <cfRule type="cellIs" dxfId="80" priority="13" operator="greaterThanOrEqual">
      <formula>90%</formula>
    </cfRule>
    <cfRule type="cellIs" dxfId="79" priority="14" operator="lessThan">
      <formula>89.99%</formula>
    </cfRule>
  </conditionalFormatting>
  <conditionalFormatting sqref="AV16">
    <cfRule type="cellIs" dxfId="78" priority="9" operator="greaterThan">
      <formula>95%</formula>
    </cfRule>
    <cfRule type="cellIs" dxfId="77" priority="10" operator="greaterThanOrEqual">
      <formula>90%</formula>
    </cfRule>
    <cfRule type="cellIs" dxfId="76" priority="11" operator="lessThan">
      <formula>89.99%</formula>
    </cfRule>
  </conditionalFormatting>
  <conditionalFormatting sqref="AV19">
    <cfRule type="cellIs" dxfId="75" priority="6" operator="greaterThan">
      <formula>95%</formula>
    </cfRule>
    <cfRule type="cellIs" dxfId="74" priority="7" operator="greaterThanOrEqual">
      <formula>90%</formula>
    </cfRule>
    <cfRule type="cellIs" dxfId="73" priority="8" operator="lessThan">
      <formula>89.99%</formula>
    </cfRule>
  </conditionalFormatting>
  <conditionalFormatting sqref="AV25">
    <cfRule type="cellIs" dxfId="72" priority="3" operator="greaterThan">
      <formula>95%</formula>
    </cfRule>
    <cfRule type="cellIs" dxfId="71" priority="4" operator="greaterThanOrEqual">
      <formula>90%</formula>
    </cfRule>
    <cfRule type="cellIs" dxfId="70" priority="5" operator="lessThan">
      <formula>89.99%</formula>
    </cfRule>
  </conditionalFormatting>
  <conditionalFormatting sqref="AV22">
    <cfRule type="cellIs" dxfId="69" priority="1" operator="greaterThanOrEqual">
      <formula>100%</formula>
    </cfRule>
    <cfRule type="cellIs" dxfId="68" priority="2" operator="lessThan">
      <formula>99.99%</formula>
    </cfRule>
  </conditionalFormatting>
  <dataValidations count="1">
    <dataValidation showDropDown="1" showInputMessage="1" showErrorMessage="1" sqref="C21 G19:G23 G10:G11 G16:G17 G13:G14 G25:G26" xr:uid="{5939EFCA-D9EA-40C5-9754-D77FF24E84E4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7030A0"/>
  </sheetPr>
  <dimension ref="A1:BH38"/>
  <sheetViews>
    <sheetView showGridLines="0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14</v>
      </c>
      <c r="F2" s="122" t="s">
        <v>25</v>
      </c>
      <c r="G2" s="122"/>
      <c r="H2" s="20">
        <v>111452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'[15]PANEL DE CONTROL DISTRITAL'!A9</f>
        <v>1</v>
      </c>
      <c r="B10" s="116" t="str">
        <f>'[15]PANEL DE CONTROL DISTRITAL'!B9</f>
        <v>ENTREVISTA</v>
      </c>
      <c r="C10" s="118" t="str">
        <f>'[15]PANEL DE CONTROL DISTRITAL'!C9</f>
        <v xml:space="preserve"> Auxiliar de Atención Ciudadana</v>
      </c>
      <c r="D10" s="117" t="str">
        <f>'[15]PANEL DE CONTROL DISTRITAL'!D9</f>
        <v>Efectividad de la entrevista =</v>
      </c>
      <c r="E10" s="118" t="str">
        <f>'[15]PANEL DE CONTROL DISTRITAL'!E9</f>
        <v>(Número de trámites aplicados / (Número de fichas requisitadas - Notificaciones de improcedencia de trámite)) x 100</v>
      </c>
      <c r="F10" s="119" t="str">
        <f>'[15]PANEL DE CONTROL DISTRITAL'!F9</f>
        <v>Semanal (remesa)</v>
      </c>
      <c r="G10" s="120">
        <f>'[15]PANEL DE CONTROL DISTRITAL'!G9</f>
        <v>0.9</v>
      </c>
      <c r="H10" s="25" t="str">
        <f>'[15]PANEL DE CONTROL DISTRITAL'!H9</f>
        <v>Número de trámites aplicados</v>
      </c>
      <c r="I10" s="23">
        <v>33</v>
      </c>
      <c r="J10" s="23">
        <v>200</v>
      </c>
      <c r="K10" s="23">
        <v>0</v>
      </c>
      <c r="L10" s="23">
        <v>0</v>
      </c>
      <c r="M10" s="23">
        <v>131</v>
      </c>
      <c r="N10" s="23">
        <v>294</v>
      </c>
      <c r="O10" s="23">
        <v>261</v>
      </c>
      <c r="P10" s="23">
        <v>269</v>
      </c>
      <c r="Q10" s="23">
        <v>234</v>
      </c>
      <c r="R10" s="23">
        <v>210</v>
      </c>
      <c r="S10" s="23">
        <v>249</v>
      </c>
      <c r="T10" s="23">
        <v>234</v>
      </c>
      <c r="U10" s="23">
        <v>236</v>
      </c>
      <c r="V10" s="23">
        <v>227</v>
      </c>
      <c r="W10" s="23">
        <v>215</v>
      </c>
      <c r="X10" s="23">
        <v>170</v>
      </c>
      <c r="Y10" s="23">
        <v>207</v>
      </c>
      <c r="Z10" s="23">
        <v>125</v>
      </c>
      <c r="AA10" s="23">
        <v>0</v>
      </c>
      <c r="AB10" s="23">
        <v>0</v>
      </c>
      <c r="AC10" s="23">
        <v>200</v>
      </c>
      <c r="AD10" s="23">
        <v>118</v>
      </c>
      <c r="AE10" s="23">
        <v>195</v>
      </c>
      <c r="AF10" s="23">
        <v>198</v>
      </c>
      <c r="AG10" s="23">
        <v>212</v>
      </c>
      <c r="AH10" s="23">
        <v>212</v>
      </c>
      <c r="AI10" s="23">
        <v>212</v>
      </c>
      <c r="AJ10" s="23">
        <v>197</v>
      </c>
      <c r="AK10" s="23">
        <v>217</v>
      </c>
      <c r="AL10" s="23">
        <v>198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'[15]PANEL DE CONTROL DISTRITAL'!H10</f>
        <v>Número de fichas requisitadas - Notificaciones de improcedencia de trámite</v>
      </c>
      <c r="I11" s="45">
        <v>33</v>
      </c>
      <c r="J11" s="45">
        <v>200</v>
      </c>
      <c r="K11" s="45">
        <v>0</v>
      </c>
      <c r="L11" s="45">
        <v>0</v>
      </c>
      <c r="M11" s="45">
        <v>131</v>
      </c>
      <c r="N11" s="45">
        <v>294</v>
      </c>
      <c r="O11" s="45">
        <v>261</v>
      </c>
      <c r="P11" s="45">
        <v>269</v>
      </c>
      <c r="Q11" s="45">
        <v>234</v>
      </c>
      <c r="R11" s="45">
        <v>210</v>
      </c>
      <c r="S11" s="45">
        <v>249</v>
      </c>
      <c r="T11" s="45">
        <v>234</v>
      </c>
      <c r="U11" s="45">
        <v>236</v>
      </c>
      <c r="V11" s="45">
        <v>227</v>
      </c>
      <c r="W11" s="45">
        <v>215</v>
      </c>
      <c r="X11" s="45">
        <v>170</v>
      </c>
      <c r="Y11" s="45">
        <v>207</v>
      </c>
      <c r="Z11" s="45">
        <v>125</v>
      </c>
      <c r="AA11" s="45">
        <v>0</v>
      </c>
      <c r="AB11" s="45">
        <v>0</v>
      </c>
      <c r="AC11" s="45">
        <v>200</v>
      </c>
      <c r="AD11" s="45">
        <v>118</v>
      </c>
      <c r="AE11" s="45">
        <v>195</v>
      </c>
      <c r="AF11" s="45">
        <v>198</v>
      </c>
      <c r="AG11" s="45">
        <v>212</v>
      </c>
      <c r="AH11" s="45">
        <v>212</v>
      </c>
      <c r="AI11" s="45">
        <v>212</v>
      </c>
      <c r="AJ11" s="45">
        <v>197</v>
      </c>
      <c r="AK11" s="45">
        <v>217</v>
      </c>
      <c r="AL11" s="45">
        <v>198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'[15]PANEL DE CONTROL DISTRITAL'!A12</f>
        <v>2</v>
      </c>
      <c r="B13" s="116" t="str">
        <f>'[15]PANEL DE CONTROL DISTRITAL'!B12</f>
        <v>TRÁMITE</v>
      </c>
      <c r="C13" s="118" t="str">
        <f>'[15]PANEL DE CONTROL DISTRITAL'!C12</f>
        <v>Operador de Equipo Tecnológico</v>
      </c>
      <c r="D13" s="117" t="str">
        <f>'[15]PANEL DE CONTROL DISTRITAL'!D12</f>
        <v>Trámites exitosos efectivos=</v>
      </c>
      <c r="E13" s="118" t="str">
        <f>'[15]PANEL DE CONTROL DISTRITAL'!E12</f>
        <v>(Número de trámites exitosos / Número de trámites aplicados) x 100</v>
      </c>
      <c r="F13" s="119" t="str">
        <f>'[15]PANEL DE CONTROL DISTRITAL'!F12</f>
        <v>Semanal (remesa)</v>
      </c>
      <c r="G13" s="120">
        <f>'[15]PANEL DE CONTROL DISTRITAL'!G12</f>
        <v>0.9</v>
      </c>
      <c r="H13" s="25" t="str">
        <f>'[15]PANEL DE CONTROL DISTRITAL'!H12</f>
        <v>Número de trámites exitosos</v>
      </c>
      <c r="I13" s="23">
        <v>33</v>
      </c>
      <c r="J13" s="23">
        <v>200</v>
      </c>
      <c r="K13" s="23">
        <v>0</v>
      </c>
      <c r="L13" s="23">
        <v>0</v>
      </c>
      <c r="M13" s="23">
        <v>131</v>
      </c>
      <c r="N13" s="23">
        <v>294</v>
      </c>
      <c r="O13" s="23">
        <v>261</v>
      </c>
      <c r="P13" s="23">
        <v>269</v>
      </c>
      <c r="Q13" s="23">
        <v>234</v>
      </c>
      <c r="R13" s="23">
        <v>210</v>
      </c>
      <c r="S13" s="23">
        <v>249</v>
      </c>
      <c r="T13" s="23">
        <v>234</v>
      </c>
      <c r="U13" s="23">
        <v>236</v>
      </c>
      <c r="V13" s="23">
        <v>227</v>
      </c>
      <c r="W13" s="23">
        <v>215</v>
      </c>
      <c r="X13" s="23">
        <v>170</v>
      </c>
      <c r="Y13" s="23">
        <v>207</v>
      </c>
      <c r="Z13" s="23">
        <v>125</v>
      </c>
      <c r="AA13" s="23">
        <v>0</v>
      </c>
      <c r="AB13" s="23">
        <v>0</v>
      </c>
      <c r="AC13" s="23">
        <v>200</v>
      </c>
      <c r="AD13" s="23">
        <v>118</v>
      </c>
      <c r="AE13" s="23">
        <v>195</v>
      </c>
      <c r="AF13" s="23">
        <v>198</v>
      </c>
      <c r="AG13" s="23">
        <v>212</v>
      </c>
      <c r="AH13" s="23">
        <v>212</v>
      </c>
      <c r="AI13" s="23">
        <v>212</v>
      </c>
      <c r="AJ13" s="23">
        <v>197</v>
      </c>
      <c r="AK13" s="23">
        <v>217</v>
      </c>
      <c r="AL13" s="23">
        <v>198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1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'[15]PANEL DE CONTROL DISTRITAL'!H13</f>
        <v>Número de trámites aplicados</v>
      </c>
      <c r="I14" s="45">
        <v>33</v>
      </c>
      <c r="J14" s="45">
        <v>200</v>
      </c>
      <c r="K14" s="45">
        <v>0</v>
      </c>
      <c r="L14" s="45">
        <v>0</v>
      </c>
      <c r="M14" s="45">
        <v>131</v>
      </c>
      <c r="N14" s="45">
        <v>294</v>
      </c>
      <c r="O14" s="45">
        <v>261</v>
      </c>
      <c r="P14" s="45">
        <v>269</v>
      </c>
      <c r="Q14" s="45">
        <v>234</v>
      </c>
      <c r="R14" s="45">
        <v>210</v>
      </c>
      <c r="S14" s="45">
        <v>249</v>
      </c>
      <c r="T14" s="45">
        <v>234</v>
      </c>
      <c r="U14" s="45">
        <v>236</v>
      </c>
      <c r="V14" s="45">
        <v>227</v>
      </c>
      <c r="W14" s="45">
        <v>215</v>
      </c>
      <c r="X14" s="45">
        <v>170</v>
      </c>
      <c r="Y14" s="45">
        <v>207</v>
      </c>
      <c r="Z14" s="45">
        <v>125</v>
      </c>
      <c r="AA14" s="45">
        <v>0</v>
      </c>
      <c r="AB14" s="45">
        <v>0</v>
      </c>
      <c r="AC14" s="45">
        <v>200</v>
      </c>
      <c r="AD14" s="45">
        <v>118</v>
      </c>
      <c r="AE14" s="45">
        <v>195</v>
      </c>
      <c r="AF14" s="45">
        <v>198</v>
      </c>
      <c r="AG14" s="45">
        <v>212</v>
      </c>
      <c r="AH14" s="45">
        <v>212</v>
      </c>
      <c r="AI14" s="45">
        <v>212</v>
      </c>
      <c r="AJ14" s="45">
        <v>197</v>
      </c>
      <c r="AK14" s="45">
        <v>217</v>
      </c>
      <c r="AL14" s="45">
        <v>198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'[15]PANEL DE CONTROL DISTRITAL'!A15</f>
        <v>3</v>
      </c>
      <c r="B16" s="116" t="str">
        <f>'[15]PANEL DE CONTROL DISTRITAL'!B15</f>
        <v>TRANSFERENCIA</v>
      </c>
      <c r="C16" s="118" t="str">
        <f>'[15]PANEL DE CONTROL DISTRITAL'!C15</f>
        <v>Responsable de Módulo</v>
      </c>
      <c r="D16" s="117" t="str">
        <f>'[15]PANEL DE CONTROL DISTRITAL'!D15</f>
        <v xml:space="preserve">Transacciones exitosas = </v>
      </c>
      <c r="E16" s="118" t="str">
        <f>'[15]PANEL DE CONTROL DISTRITAL'!E15</f>
        <v>(Número de Archivos de Transacción aceptados /Total de Archivos de Transacción procesados) x100</v>
      </c>
      <c r="F16" s="119" t="str">
        <f>'[15]PANEL DE CONTROL DISTRITAL'!F15</f>
        <v>Semanal (remesa)</v>
      </c>
      <c r="G16" s="120">
        <f>'[15]PANEL DE CONTROL DISTRITAL'!G15</f>
        <v>0.9</v>
      </c>
      <c r="H16" s="25" t="str">
        <f>'[15]PANEL DE CONTROL DISTRITAL'!H15</f>
        <v>Número de Archivos de Transacción aceptados</v>
      </c>
      <c r="I16" s="23">
        <v>33</v>
      </c>
      <c r="J16" s="23">
        <v>200</v>
      </c>
      <c r="K16" s="23">
        <v>0</v>
      </c>
      <c r="L16" s="23">
        <v>0</v>
      </c>
      <c r="M16" s="23">
        <v>131</v>
      </c>
      <c r="N16" s="23">
        <v>294</v>
      </c>
      <c r="O16" s="23">
        <v>261</v>
      </c>
      <c r="P16" s="23">
        <v>269</v>
      </c>
      <c r="Q16" s="23">
        <v>234</v>
      </c>
      <c r="R16" s="23">
        <v>210</v>
      </c>
      <c r="S16" s="23">
        <v>249</v>
      </c>
      <c r="T16" s="23">
        <v>234</v>
      </c>
      <c r="U16" s="23">
        <v>236</v>
      </c>
      <c r="V16" s="23">
        <v>227</v>
      </c>
      <c r="W16" s="23">
        <v>215</v>
      </c>
      <c r="X16" s="23">
        <v>170</v>
      </c>
      <c r="Y16" s="23">
        <v>207</v>
      </c>
      <c r="Z16" s="23">
        <v>125</v>
      </c>
      <c r="AA16" s="23">
        <v>0</v>
      </c>
      <c r="AB16" s="23">
        <v>0</v>
      </c>
      <c r="AC16" s="23">
        <v>200</v>
      </c>
      <c r="AD16" s="23">
        <v>118</v>
      </c>
      <c r="AE16" s="23">
        <v>195</v>
      </c>
      <c r="AF16" s="23">
        <v>198</v>
      </c>
      <c r="AG16" s="23">
        <v>212</v>
      </c>
      <c r="AH16" s="23">
        <v>212</v>
      </c>
      <c r="AI16" s="23">
        <v>212</v>
      </c>
      <c r="AJ16" s="23">
        <v>197</v>
      </c>
      <c r="AK16" s="23">
        <v>217</v>
      </c>
      <c r="AL16" s="23">
        <v>198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'[15]PANEL DE CONTROL DISTRITAL'!H16</f>
        <v>Total de Archivos de Transacción procesados</v>
      </c>
      <c r="I17" s="45">
        <v>33</v>
      </c>
      <c r="J17" s="45">
        <v>200</v>
      </c>
      <c r="K17" s="45">
        <v>0</v>
      </c>
      <c r="L17" s="45">
        <v>0</v>
      </c>
      <c r="M17" s="45">
        <v>131</v>
      </c>
      <c r="N17" s="45">
        <v>294</v>
      </c>
      <c r="O17" s="45">
        <v>261</v>
      </c>
      <c r="P17" s="45">
        <v>269</v>
      </c>
      <c r="Q17" s="45">
        <v>234</v>
      </c>
      <c r="R17" s="45">
        <v>210</v>
      </c>
      <c r="S17" s="45">
        <v>249</v>
      </c>
      <c r="T17" s="45">
        <v>234</v>
      </c>
      <c r="U17" s="45">
        <v>236</v>
      </c>
      <c r="V17" s="45">
        <v>227</v>
      </c>
      <c r="W17" s="45">
        <v>215</v>
      </c>
      <c r="X17" s="45">
        <v>170</v>
      </c>
      <c r="Y17" s="45">
        <v>207</v>
      </c>
      <c r="Z17" s="45">
        <v>125</v>
      </c>
      <c r="AA17" s="45">
        <v>0</v>
      </c>
      <c r="AB17" s="45">
        <v>0</v>
      </c>
      <c r="AC17" s="45">
        <v>200</v>
      </c>
      <c r="AD17" s="45">
        <v>118</v>
      </c>
      <c r="AE17" s="45">
        <v>195</v>
      </c>
      <c r="AF17" s="45">
        <v>198</v>
      </c>
      <c r="AG17" s="45">
        <v>212</v>
      </c>
      <c r="AH17" s="45">
        <v>212</v>
      </c>
      <c r="AI17" s="45">
        <v>212</v>
      </c>
      <c r="AJ17" s="45">
        <v>197</v>
      </c>
      <c r="AK17" s="45">
        <v>217</v>
      </c>
      <c r="AL17" s="45">
        <v>198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'[15]PANEL DE CONTROL DISTRITAL'!A18</f>
        <v>4</v>
      </c>
      <c r="B19" s="116" t="str">
        <f>'[15]PANEL DE CONTROL DISTRITAL'!B18</f>
        <v>CONCILIACIÓN</v>
      </c>
      <c r="C19" s="118" t="str">
        <f>'[15]PANEL DE CONTROL DISTRITAL'!C18</f>
        <v>Responsable de Módulo</v>
      </c>
      <c r="D19" s="117" t="str">
        <f>'[15]PANEL DE CONTROL DISTRITAL'!D18</f>
        <v xml:space="preserve">Credenciales disponibles para entrega = </v>
      </c>
      <c r="E19" s="118" t="str">
        <f>'[15]PANEL DE CONTROL DISTRITAL'!E18</f>
        <v>((Credenciales recibidas - Credenciales inconsistentes) / Credenciales recibidas) x 100</v>
      </c>
      <c r="F19" s="119" t="str">
        <f>'[15]PANEL DE CONTROL DISTRITAL'!F18</f>
        <v>Semanal (remesa)</v>
      </c>
      <c r="G19" s="120">
        <f>'[15]PANEL DE CONTROL DISTRITAL'!G18</f>
        <v>0.9</v>
      </c>
      <c r="H19" s="25" t="str">
        <f>'[15]PANEL DE CONTROL DISTRITAL'!H18</f>
        <v xml:space="preserve">Credenciales Recibidas - Credenciales inconsistentes </v>
      </c>
      <c r="I19" s="23">
        <v>47</v>
      </c>
      <c r="J19" s="23">
        <v>144</v>
      </c>
      <c r="K19" s="23">
        <v>0</v>
      </c>
      <c r="L19" s="23">
        <v>0</v>
      </c>
      <c r="M19" s="23">
        <v>122</v>
      </c>
      <c r="N19" s="23">
        <v>187</v>
      </c>
      <c r="O19" s="23">
        <v>239</v>
      </c>
      <c r="P19" s="23">
        <v>370</v>
      </c>
      <c r="Q19" s="23">
        <v>211</v>
      </c>
      <c r="R19" s="23">
        <v>168</v>
      </c>
      <c r="S19" s="23">
        <v>327</v>
      </c>
      <c r="T19" s="23">
        <v>242</v>
      </c>
      <c r="U19" s="23">
        <v>275</v>
      </c>
      <c r="V19" s="23">
        <v>44</v>
      </c>
      <c r="W19" s="23">
        <v>49</v>
      </c>
      <c r="X19" s="23">
        <v>485</v>
      </c>
      <c r="Y19" s="23">
        <v>223</v>
      </c>
      <c r="Z19" s="23">
        <v>117</v>
      </c>
      <c r="AA19" s="23">
        <v>0</v>
      </c>
      <c r="AB19" s="23">
        <v>0</v>
      </c>
      <c r="AC19" s="23">
        <v>203</v>
      </c>
      <c r="AD19" s="23">
        <v>156</v>
      </c>
      <c r="AE19" s="23">
        <v>110</v>
      </c>
      <c r="AF19" s="23">
        <v>236</v>
      </c>
      <c r="AG19" s="23">
        <v>203</v>
      </c>
      <c r="AH19" s="23">
        <v>218</v>
      </c>
      <c r="AI19" s="23">
        <v>202</v>
      </c>
      <c r="AJ19" s="23">
        <v>194</v>
      </c>
      <c r="AK19" s="23">
        <v>164</v>
      </c>
      <c r="AL19" s="23">
        <v>140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'[15]PANEL DE CONTROL DISTRITAL'!H19</f>
        <v xml:space="preserve">Credenciales recibidas </v>
      </c>
      <c r="I20" s="45">
        <v>47</v>
      </c>
      <c r="J20" s="45">
        <v>144</v>
      </c>
      <c r="K20" s="45">
        <v>0</v>
      </c>
      <c r="L20" s="45">
        <v>0</v>
      </c>
      <c r="M20" s="45">
        <v>122</v>
      </c>
      <c r="N20" s="45">
        <v>187</v>
      </c>
      <c r="O20" s="45">
        <v>239</v>
      </c>
      <c r="P20" s="45">
        <v>370</v>
      </c>
      <c r="Q20" s="45">
        <v>211</v>
      </c>
      <c r="R20" s="45">
        <v>168</v>
      </c>
      <c r="S20" s="45">
        <v>327</v>
      </c>
      <c r="T20" s="45">
        <v>242</v>
      </c>
      <c r="U20" s="45">
        <v>275</v>
      </c>
      <c r="V20" s="45">
        <v>44</v>
      </c>
      <c r="W20" s="45">
        <v>49</v>
      </c>
      <c r="X20" s="45">
        <v>485</v>
      </c>
      <c r="Y20" s="45">
        <v>223</v>
      </c>
      <c r="Z20" s="45">
        <v>117</v>
      </c>
      <c r="AA20" s="45">
        <v>0</v>
      </c>
      <c r="AB20" s="45">
        <v>0</v>
      </c>
      <c r="AC20" s="45">
        <v>203</v>
      </c>
      <c r="AD20" s="45">
        <v>156</v>
      </c>
      <c r="AE20" s="45">
        <v>110</v>
      </c>
      <c r="AF20" s="45">
        <v>236</v>
      </c>
      <c r="AG20" s="45">
        <v>203</v>
      </c>
      <c r="AH20" s="45">
        <v>218</v>
      </c>
      <c r="AI20" s="45">
        <v>202</v>
      </c>
      <c r="AJ20" s="45">
        <v>194</v>
      </c>
      <c r="AK20" s="45">
        <v>164</v>
      </c>
      <c r="AL20" s="45">
        <v>140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'[15]PANEL DE CONTROL DISTRITAL'!A21</f>
        <v>5</v>
      </c>
      <c r="B22" s="116" t="str">
        <f>'[15]PANEL DE CONTROL DISTRITAL'!B21</f>
        <v>CONCILIACIÓN</v>
      </c>
      <c r="C22" s="118" t="str">
        <f>'[15]PANEL DE CONTROL DISTRITAL'!C21</f>
        <v>Responsable de Módulo</v>
      </c>
      <c r="D22" s="117" t="str">
        <f>'[15]PANEL DE CONTROL DISTRITAL'!D21</f>
        <v xml:space="preserve">Credenciales disponibles para entrega = </v>
      </c>
      <c r="E22" s="118" t="str">
        <f>'[15]PANEL DE CONTROL DISTRITAL'!E21</f>
        <v>(Credenciales en resguardo / Credenciales totales en SIIRFE disponibles para entrega) x 100</v>
      </c>
      <c r="F22" s="119" t="str">
        <f>'[15]PANEL DE CONTROL DISTRITAL'!F21</f>
        <v>Semanal (remesa)</v>
      </c>
      <c r="G22" s="120">
        <f>'[15]PANEL DE CONTROL DISTRITAL'!G21</f>
        <v>1</v>
      </c>
      <c r="H22" s="25" t="str">
        <f>'[15]PANEL DE CONTROL DISTRITAL'!H21</f>
        <v>Credenciales en resguardo</v>
      </c>
      <c r="I22" s="23">
        <v>357</v>
      </c>
      <c r="J22" s="23">
        <v>282</v>
      </c>
      <c r="K22" s="23">
        <v>0</v>
      </c>
      <c r="L22" s="23">
        <v>0</v>
      </c>
      <c r="M22" s="23">
        <v>313</v>
      </c>
      <c r="N22" s="23">
        <v>289</v>
      </c>
      <c r="O22" s="23">
        <v>286</v>
      </c>
      <c r="P22" s="23">
        <v>380</v>
      </c>
      <c r="Q22" s="23">
        <v>344</v>
      </c>
      <c r="R22" s="23">
        <v>290</v>
      </c>
      <c r="S22" s="23">
        <v>369</v>
      </c>
      <c r="T22" s="23">
        <v>361</v>
      </c>
      <c r="U22" s="23">
        <v>406</v>
      </c>
      <c r="V22" s="23">
        <v>240</v>
      </c>
      <c r="W22" s="23">
        <v>178</v>
      </c>
      <c r="X22" s="23">
        <v>478</v>
      </c>
      <c r="Y22" s="23">
        <v>472</v>
      </c>
      <c r="Z22" s="23">
        <v>378</v>
      </c>
      <c r="AA22" s="23">
        <v>0</v>
      </c>
      <c r="AB22" s="23">
        <v>0</v>
      </c>
      <c r="AC22" s="23">
        <v>487</v>
      </c>
      <c r="AD22" s="23">
        <v>412</v>
      </c>
      <c r="AE22" s="23">
        <v>288</v>
      </c>
      <c r="AF22" s="23">
        <v>344</v>
      </c>
      <c r="AG22" s="23">
        <v>346</v>
      </c>
      <c r="AH22" s="23">
        <v>360</v>
      </c>
      <c r="AI22" s="23">
        <v>360</v>
      </c>
      <c r="AJ22" s="23">
        <v>372</v>
      </c>
      <c r="AK22" s="23">
        <v>313</v>
      </c>
      <c r="AL22" s="23">
        <v>244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'[15]PANEL DE CONTROL DISTRITAL'!H22</f>
        <v>Credenciales totales en SIIRFE disponibles para entrega</v>
      </c>
      <c r="I23" s="45">
        <v>357</v>
      </c>
      <c r="J23" s="45">
        <v>282</v>
      </c>
      <c r="K23" s="45">
        <v>0</v>
      </c>
      <c r="L23" s="45">
        <v>0</v>
      </c>
      <c r="M23" s="45">
        <v>313</v>
      </c>
      <c r="N23" s="45">
        <v>289</v>
      </c>
      <c r="O23" s="45">
        <v>286</v>
      </c>
      <c r="P23" s="45">
        <v>380</v>
      </c>
      <c r="Q23" s="45">
        <v>344</v>
      </c>
      <c r="R23" s="45">
        <v>290</v>
      </c>
      <c r="S23" s="45">
        <v>369</v>
      </c>
      <c r="T23" s="45">
        <v>361</v>
      </c>
      <c r="U23" s="45">
        <v>406</v>
      </c>
      <c r="V23" s="45">
        <v>240</v>
      </c>
      <c r="W23" s="45">
        <v>178</v>
      </c>
      <c r="X23" s="45">
        <v>478</v>
      </c>
      <c r="Y23" s="45">
        <v>472</v>
      </c>
      <c r="Z23" s="45">
        <v>378</v>
      </c>
      <c r="AA23" s="45">
        <v>0</v>
      </c>
      <c r="AB23" s="45">
        <v>0</v>
      </c>
      <c r="AC23" s="45">
        <v>487</v>
      </c>
      <c r="AD23" s="45">
        <v>412</v>
      </c>
      <c r="AE23" s="45">
        <v>288</v>
      </c>
      <c r="AF23" s="45">
        <v>344</v>
      </c>
      <c r="AG23" s="45">
        <v>346</v>
      </c>
      <c r="AH23" s="45">
        <v>360</v>
      </c>
      <c r="AI23" s="45">
        <v>360</v>
      </c>
      <c r="AJ23" s="45">
        <v>372</v>
      </c>
      <c r="AK23" s="45">
        <v>313</v>
      </c>
      <c r="AL23" s="45">
        <v>244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'[15]PANEL DE CONTROL DISTRITAL'!A24</f>
        <v>6</v>
      </c>
      <c r="B25" s="116" t="str">
        <f>'[15]PANEL DE CONTROL DISTRITAL'!B24</f>
        <v>ENTREGA</v>
      </c>
      <c r="C25" s="118" t="str">
        <f>'[15]PANEL DE CONTROL DISTRITAL'!C24</f>
        <v>Operador de Equipo Tecnológico</v>
      </c>
      <c r="D25" s="117" t="str">
        <f>'[15]PANEL DE CONTROL DISTRITAL'!D24</f>
        <v xml:space="preserve">Efectividad de entrega de CPV en MAC = </v>
      </c>
      <c r="E25" s="118" t="str">
        <f>'[15]PANEL DE CONTROL DISTRITAL'!E24</f>
        <v>(Total de credenciales entregadas / Total de credenciales solicitadas) x 100</v>
      </c>
      <c r="F25" s="119" t="str">
        <f>'[15]PANEL DE CONTROL DISTRITAL'!F24</f>
        <v>Semanal (remesa)</v>
      </c>
      <c r="G25" s="120">
        <f>'[15]PANEL DE CONTROL DISTRITAL'!G24</f>
        <v>0.9</v>
      </c>
      <c r="H25" s="25" t="str">
        <f>'[15]PANEL DE CONTROL DISTRITAL'!H24</f>
        <v xml:space="preserve">Total de credenciales entregadas </v>
      </c>
      <c r="I25" s="23">
        <v>49</v>
      </c>
      <c r="J25" s="23">
        <v>219</v>
      </c>
      <c r="K25" s="23">
        <v>0</v>
      </c>
      <c r="L25" s="23">
        <v>0</v>
      </c>
      <c r="M25" s="23">
        <v>91</v>
      </c>
      <c r="N25" s="23">
        <v>211</v>
      </c>
      <c r="O25" s="23">
        <v>242</v>
      </c>
      <c r="P25" s="23">
        <v>276</v>
      </c>
      <c r="Q25" s="23">
        <v>247</v>
      </c>
      <c r="R25" s="23">
        <v>222</v>
      </c>
      <c r="S25" s="23">
        <v>245</v>
      </c>
      <c r="T25" s="23">
        <v>242</v>
      </c>
      <c r="U25" s="23">
        <v>230</v>
      </c>
      <c r="V25" s="23">
        <v>210</v>
      </c>
      <c r="W25" s="23">
        <v>110</v>
      </c>
      <c r="X25" s="23">
        <v>185</v>
      </c>
      <c r="Y25" s="23">
        <v>229</v>
      </c>
      <c r="Z25" s="23">
        <v>211</v>
      </c>
      <c r="AA25" s="23">
        <v>0</v>
      </c>
      <c r="AB25" s="23">
        <v>0</v>
      </c>
      <c r="AC25" s="23">
        <v>195</v>
      </c>
      <c r="AD25" s="23">
        <v>231</v>
      </c>
      <c r="AE25" s="23">
        <v>232</v>
      </c>
      <c r="AF25" s="23">
        <v>180</v>
      </c>
      <c r="AG25" s="23">
        <v>201</v>
      </c>
      <c r="AH25" s="23">
        <v>201</v>
      </c>
      <c r="AI25" s="23">
        <v>201</v>
      </c>
      <c r="AJ25" s="23">
        <v>182</v>
      </c>
      <c r="AK25" s="23">
        <v>223</v>
      </c>
      <c r="AL25" s="23">
        <v>209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1.0066806642489026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'[15]PANEL DE CONTROL DISTRITAL'!H25</f>
        <v xml:space="preserve"> Total de credenciales solicitadas</v>
      </c>
      <c r="I26" s="45">
        <v>33</v>
      </c>
      <c r="J26" s="45">
        <v>200</v>
      </c>
      <c r="K26" s="45">
        <v>0</v>
      </c>
      <c r="L26" s="45">
        <v>0</v>
      </c>
      <c r="M26" s="45">
        <v>91</v>
      </c>
      <c r="N26" s="45">
        <v>211</v>
      </c>
      <c r="O26" s="45">
        <v>242</v>
      </c>
      <c r="P26" s="45">
        <v>276</v>
      </c>
      <c r="Q26" s="45">
        <v>247</v>
      </c>
      <c r="R26" s="45">
        <v>222</v>
      </c>
      <c r="S26" s="45">
        <v>245</v>
      </c>
      <c r="T26" s="45">
        <v>242</v>
      </c>
      <c r="U26" s="45">
        <v>230</v>
      </c>
      <c r="V26" s="45">
        <v>210</v>
      </c>
      <c r="W26" s="45">
        <v>110</v>
      </c>
      <c r="X26" s="45">
        <v>185</v>
      </c>
      <c r="Y26" s="45">
        <v>229</v>
      </c>
      <c r="Z26" s="45">
        <v>211</v>
      </c>
      <c r="AA26" s="45">
        <v>0</v>
      </c>
      <c r="AB26" s="45">
        <v>0</v>
      </c>
      <c r="AC26" s="45">
        <v>195</v>
      </c>
      <c r="AD26" s="45">
        <v>231</v>
      </c>
      <c r="AE26" s="45">
        <v>232</v>
      </c>
      <c r="AF26" s="45">
        <v>180</v>
      </c>
      <c r="AG26" s="45">
        <v>201</v>
      </c>
      <c r="AH26" s="45">
        <v>201</v>
      </c>
      <c r="AI26" s="45">
        <v>201</v>
      </c>
      <c r="AJ26" s="45">
        <v>182</v>
      </c>
      <c r="AK26" s="45">
        <v>223</v>
      </c>
      <c r="AL26" s="45">
        <v>209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7" priority="15" operator="greaterThan">
      <formula>95%</formula>
    </cfRule>
    <cfRule type="cellIs" dxfId="66" priority="16" operator="greaterThanOrEqual">
      <formula>90%</formula>
    </cfRule>
    <cfRule type="cellIs" dxfId="65" priority="17" operator="lessThan">
      <formula>89.99%</formula>
    </cfRule>
  </conditionalFormatting>
  <conditionalFormatting sqref="AV13">
    <cfRule type="cellIs" dxfId="64" priority="12" operator="greaterThan">
      <formula>95%</formula>
    </cfRule>
    <cfRule type="cellIs" dxfId="63" priority="13" operator="greaterThanOrEqual">
      <formula>90%</formula>
    </cfRule>
    <cfRule type="cellIs" dxfId="62" priority="14" operator="lessThan">
      <formula>89.99%</formula>
    </cfRule>
  </conditionalFormatting>
  <conditionalFormatting sqref="AV16">
    <cfRule type="cellIs" dxfId="61" priority="9" operator="greaterThan">
      <formula>95%</formula>
    </cfRule>
    <cfRule type="cellIs" dxfId="60" priority="10" operator="greaterThanOrEqual">
      <formula>90%</formula>
    </cfRule>
    <cfRule type="cellIs" dxfId="59" priority="11" operator="lessThan">
      <formula>89.99%</formula>
    </cfRule>
  </conditionalFormatting>
  <conditionalFormatting sqref="AV19">
    <cfRule type="cellIs" dxfId="58" priority="6" operator="greaterThan">
      <formula>95%</formula>
    </cfRule>
    <cfRule type="cellIs" dxfId="57" priority="7" operator="greaterThanOrEqual">
      <formula>90%</formula>
    </cfRule>
    <cfRule type="cellIs" dxfId="56" priority="8" operator="lessThan">
      <formula>89.99%</formula>
    </cfRule>
  </conditionalFormatting>
  <conditionalFormatting sqref="AV25">
    <cfRule type="cellIs" dxfId="55" priority="3" operator="greaterThan">
      <formula>95%</formula>
    </cfRule>
    <cfRule type="cellIs" dxfId="54" priority="4" operator="greaterThanOrEqual">
      <formula>90%</formula>
    </cfRule>
    <cfRule type="cellIs" dxfId="53" priority="5" operator="lessThan">
      <formula>89.99%</formula>
    </cfRule>
  </conditionalFormatting>
  <conditionalFormatting sqref="AV22">
    <cfRule type="cellIs" dxfId="52" priority="1" operator="greaterThanOrEqual">
      <formula>100%</formula>
    </cfRule>
    <cfRule type="cellIs" dxfId="51" priority="2" operator="lessThan">
      <formula>99.99%</formula>
    </cfRule>
  </conditionalFormatting>
  <dataValidations count="1">
    <dataValidation showDropDown="1" showInputMessage="1" showErrorMessage="1" sqref="C21 G19:G23 G10:G11 G16:G17 G13:G14 G25:G26" xr:uid="{C4AA6E7E-28C0-4F1A-8DEF-5536BC2D509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BH38"/>
  <sheetViews>
    <sheetView showGridLines="0" topLeftCell="A4" zoomScale="70" zoomScaleNormal="70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</v>
      </c>
      <c r="F2" s="122" t="s">
        <v>25</v>
      </c>
      <c r="G2" s="122"/>
      <c r="H2" s="20">
        <v>110153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51" t="str">
        <f>'PANEL DE CONTROL DISTRITAL'!AI2</f>
        <v>Fecha de corte 31/08/2023</v>
      </c>
      <c r="AU2" s="151"/>
      <c r="AV2" s="151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'[1]PANEL DE CONTROL DISTRITAL'!A9</f>
        <v>1</v>
      </c>
      <c r="B10" s="116" t="str">
        <f>'[1]PANEL DE CONTROL DISTRITAL'!B9</f>
        <v>ENTREVISTA</v>
      </c>
      <c r="C10" s="118" t="str">
        <f>'[1]PANEL DE CONTROL DISTRITAL'!C9</f>
        <v xml:space="preserve"> Auxiliar de Atención Ciudadana</v>
      </c>
      <c r="D10" s="117" t="str">
        <f>'[1]PANEL DE CONTROL DISTRITAL'!D9</f>
        <v>Efectividad de la entrevista =</v>
      </c>
      <c r="E10" s="118" t="str">
        <f>'[1]PANEL DE CONTROL DISTRITAL'!E9</f>
        <v>(Número de trámites aplicados / (Número de fichas requisitadas - Notificaciones de improcedencia de trámite)) x 100</v>
      </c>
      <c r="F10" s="119" t="str">
        <f>'[1]PANEL DE CONTROL DISTRITAL'!F9</f>
        <v>Semanal (remesa)</v>
      </c>
      <c r="G10" s="120">
        <f>'[1]PANEL DE CONTROL DISTRITAL'!G9</f>
        <v>0.9</v>
      </c>
      <c r="H10" s="25" t="str">
        <f>'[1]PANEL DE CONTROL DISTRITAL'!H9</f>
        <v>Número de trámites aplicados</v>
      </c>
      <c r="I10" s="23">
        <v>1</v>
      </c>
      <c r="J10" s="23">
        <v>39</v>
      </c>
      <c r="K10" s="23">
        <v>0</v>
      </c>
      <c r="L10" s="23">
        <v>0</v>
      </c>
      <c r="M10" s="23">
        <v>97</v>
      </c>
      <c r="N10" s="23">
        <v>153</v>
      </c>
      <c r="O10" s="23">
        <v>114</v>
      </c>
      <c r="P10" s="23">
        <v>186</v>
      </c>
      <c r="Q10" s="23">
        <v>171</v>
      </c>
      <c r="R10" s="23">
        <v>96</v>
      </c>
      <c r="S10" s="23">
        <v>125</v>
      </c>
      <c r="T10" s="23">
        <v>174</v>
      </c>
      <c r="U10" s="23">
        <v>86</v>
      </c>
      <c r="V10" s="23">
        <v>104</v>
      </c>
      <c r="W10" s="23">
        <v>150</v>
      </c>
      <c r="X10" s="23">
        <v>47</v>
      </c>
      <c r="Y10" s="23">
        <v>102</v>
      </c>
      <c r="Z10" s="23">
        <v>85</v>
      </c>
      <c r="AA10" s="23">
        <v>59</v>
      </c>
      <c r="AB10" s="23">
        <v>133</v>
      </c>
      <c r="AC10" s="23">
        <v>148</v>
      </c>
      <c r="AD10" s="23">
        <v>44</v>
      </c>
      <c r="AE10" s="23">
        <v>53</v>
      </c>
      <c r="AF10" s="23">
        <v>151</v>
      </c>
      <c r="AG10" s="23">
        <v>96</v>
      </c>
      <c r="AH10" s="23">
        <v>89</v>
      </c>
      <c r="AI10" s="23">
        <v>108</v>
      </c>
      <c r="AJ10" s="23">
        <v>79</v>
      </c>
      <c r="AK10" s="23">
        <v>79</v>
      </c>
      <c r="AL10" s="23">
        <v>138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'[1]PANEL DE CONTROL DISTRITAL'!H10</f>
        <v>Número de fichas requisitadas - Notificaciones de improcedencia de trámite</v>
      </c>
      <c r="I11" s="45">
        <v>1</v>
      </c>
      <c r="J11" s="45">
        <v>39</v>
      </c>
      <c r="K11" s="45">
        <v>0</v>
      </c>
      <c r="L11" s="45">
        <v>0</v>
      </c>
      <c r="M11" s="45">
        <v>97</v>
      </c>
      <c r="N11" s="45">
        <v>153</v>
      </c>
      <c r="O11" s="45">
        <v>114</v>
      </c>
      <c r="P11" s="45">
        <v>186</v>
      </c>
      <c r="Q11" s="45">
        <v>171</v>
      </c>
      <c r="R11" s="45">
        <v>96</v>
      </c>
      <c r="S11" s="45">
        <v>125</v>
      </c>
      <c r="T11" s="45">
        <v>174</v>
      </c>
      <c r="U11" s="45">
        <v>86</v>
      </c>
      <c r="V11" s="45">
        <v>104</v>
      </c>
      <c r="W11" s="45">
        <v>150</v>
      </c>
      <c r="X11" s="45">
        <v>47</v>
      </c>
      <c r="Y11" s="45">
        <v>102</v>
      </c>
      <c r="Z11" s="45">
        <v>85</v>
      </c>
      <c r="AA11" s="45">
        <v>59</v>
      </c>
      <c r="AB11" s="45">
        <v>133</v>
      </c>
      <c r="AC11" s="45">
        <v>148</v>
      </c>
      <c r="AD11" s="45">
        <v>44</v>
      </c>
      <c r="AE11" s="45">
        <v>53</v>
      </c>
      <c r="AF11" s="45">
        <v>151</v>
      </c>
      <c r="AG11" s="45">
        <v>96</v>
      </c>
      <c r="AH11" s="45">
        <v>89</v>
      </c>
      <c r="AI11" s="45">
        <v>108</v>
      </c>
      <c r="AJ11" s="45">
        <v>79</v>
      </c>
      <c r="AK11" s="45">
        <v>79</v>
      </c>
      <c r="AL11" s="45">
        <v>138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'[1]PANEL DE CONTROL DISTRITAL'!A12</f>
        <v>2</v>
      </c>
      <c r="B13" s="116" t="str">
        <f>'[1]PANEL DE CONTROL DISTRITAL'!B12</f>
        <v>TRÁMITE</v>
      </c>
      <c r="C13" s="118" t="str">
        <f>'[1]PANEL DE CONTROL DISTRITAL'!C12</f>
        <v>Operador de Equipo Tecnológico</v>
      </c>
      <c r="D13" s="117" t="str">
        <f>'[1]PANEL DE CONTROL DISTRITAL'!D12</f>
        <v>Trámites exitosos efectivos=</v>
      </c>
      <c r="E13" s="118" t="str">
        <f>'[1]PANEL DE CONTROL DISTRITAL'!E12</f>
        <v>(Número de trámites exitosos / Número de trámites aplicados) x 100</v>
      </c>
      <c r="F13" s="119" t="str">
        <f>'[1]PANEL DE CONTROL DISTRITAL'!F12</f>
        <v>Semanal (remesa)</v>
      </c>
      <c r="G13" s="120">
        <f>'[1]PANEL DE CONTROL DISTRITAL'!G12</f>
        <v>0.9</v>
      </c>
      <c r="H13" s="25" t="str">
        <f>'[1]PANEL DE CONTROL DISTRITAL'!H12</f>
        <v>Número de trámites exitosos</v>
      </c>
      <c r="I13" s="23">
        <v>1</v>
      </c>
      <c r="J13" s="23">
        <v>39</v>
      </c>
      <c r="K13" s="23">
        <v>0</v>
      </c>
      <c r="L13" s="23">
        <v>0</v>
      </c>
      <c r="M13" s="23">
        <v>97</v>
      </c>
      <c r="N13" s="23">
        <v>153</v>
      </c>
      <c r="O13" s="23">
        <v>114</v>
      </c>
      <c r="P13" s="23">
        <v>186</v>
      </c>
      <c r="Q13" s="23">
        <v>170</v>
      </c>
      <c r="R13" s="23">
        <v>96</v>
      </c>
      <c r="S13" s="23">
        <v>125</v>
      </c>
      <c r="T13" s="23">
        <v>174</v>
      </c>
      <c r="U13" s="23">
        <v>86</v>
      </c>
      <c r="V13" s="23">
        <v>104</v>
      </c>
      <c r="W13" s="23">
        <v>149</v>
      </c>
      <c r="X13" s="23">
        <v>47</v>
      </c>
      <c r="Y13" s="23">
        <v>102</v>
      </c>
      <c r="Z13" s="23">
        <v>85</v>
      </c>
      <c r="AA13" s="23">
        <v>59</v>
      </c>
      <c r="AB13" s="23">
        <v>133</v>
      </c>
      <c r="AC13" s="23">
        <v>147</v>
      </c>
      <c r="AD13" s="23">
        <v>44</v>
      </c>
      <c r="AE13" s="23">
        <v>53</v>
      </c>
      <c r="AF13" s="23">
        <v>151</v>
      </c>
      <c r="AG13" s="23">
        <v>96</v>
      </c>
      <c r="AH13" s="23">
        <v>89</v>
      </c>
      <c r="AI13" s="23">
        <v>108</v>
      </c>
      <c r="AJ13" s="23">
        <v>79</v>
      </c>
      <c r="AK13" s="23">
        <v>56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0.94358445132438939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'[1]PANEL DE CONTROL DISTRITAL'!H13</f>
        <v>Número de trámites aplicados</v>
      </c>
      <c r="I14" s="45">
        <v>1</v>
      </c>
      <c r="J14" s="45">
        <v>39</v>
      </c>
      <c r="K14" s="45">
        <v>0</v>
      </c>
      <c r="L14" s="45">
        <v>0</v>
      </c>
      <c r="M14" s="45">
        <v>97</v>
      </c>
      <c r="N14" s="45">
        <v>153</v>
      </c>
      <c r="O14" s="45">
        <v>114</v>
      </c>
      <c r="P14" s="45">
        <v>186</v>
      </c>
      <c r="Q14" s="45">
        <v>171</v>
      </c>
      <c r="R14" s="45">
        <v>96</v>
      </c>
      <c r="S14" s="45">
        <v>125</v>
      </c>
      <c r="T14" s="45">
        <v>174</v>
      </c>
      <c r="U14" s="45">
        <v>86</v>
      </c>
      <c r="V14" s="45">
        <v>104</v>
      </c>
      <c r="W14" s="45">
        <v>150</v>
      </c>
      <c r="X14" s="45">
        <v>47</v>
      </c>
      <c r="Y14" s="45">
        <v>102</v>
      </c>
      <c r="Z14" s="45">
        <v>85</v>
      </c>
      <c r="AA14" s="45">
        <v>59</v>
      </c>
      <c r="AB14" s="45">
        <v>133</v>
      </c>
      <c r="AC14" s="45">
        <v>148</v>
      </c>
      <c r="AD14" s="45">
        <v>44</v>
      </c>
      <c r="AE14" s="45">
        <v>53</v>
      </c>
      <c r="AF14" s="45">
        <v>151</v>
      </c>
      <c r="AG14" s="45">
        <v>96</v>
      </c>
      <c r="AH14" s="45">
        <v>89</v>
      </c>
      <c r="AI14" s="45">
        <v>108</v>
      </c>
      <c r="AJ14" s="45">
        <v>79</v>
      </c>
      <c r="AK14" s="45">
        <v>79</v>
      </c>
      <c r="AL14" s="45">
        <v>138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'[1]PANEL DE CONTROL DISTRITAL'!A15</f>
        <v>3</v>
      </c>
      <c r="B16" s="116" t="str">
        <f>'[1]PANEL DE CONTROL DISTRITAL'!B15</f>
        <v>TRANSFERENCIA</v>
      </c>
      <c r="C16" s="118" t="str">
        <f>'[1]PANEL DE CONTROL DISTRITAL'!C15</f>
        <v>Responsable de Módulo</v>
      </c>
      <c r="D16" s="117" t="str">
        <f>'[1]PANEL DE CONTROL DISTRITAL'!D15</f>
        <v xml:space="preserve">Transacciones exitosas = </v>
      </c>
      <c r="E16" s="118" t="str">
        <f>'[1]PANEL DE CONTROL DISTRITAL'!E15</f>
        <v>(Número de Archivos de Transacción aceptados /Total de Archivos de Transacción procesados) x100</v>
      </c>
      <c r="F16" s="119" t="str">
        <f>'[1]PANEL DE CONTROL DISTRITAL'!F15</f>
        <v>Semanal (remesa)</v>
      </c>
      <c r="G16" s="120">
        <f>'[1]PANEL DE CONTROL DISTRITAL'!G15</f>
        <v>0.9</v>
      </c>
      <c r="H16" s="25" t="str">
        <f>'[1]PANEL DE CONTROL DISTRITAL'!H15</f>
        <v>Número de Archivos de Transacción aceptados</v>
      </c>
      <c r="I16" s="23">
        <v>1</v>
      </c>
      <c r="J16" s="23">
        <v>39</v>
      </c>
      <c r="K16" s="23">
        <v>0</v>
      </c>
      <c r="L16" s="23">
        <v>0</v>
      </c>
      <c r="M16" s="23">
        <v>97</v>
      </c>
      <c r="N16" s="23">
        <v>153</v>
      </c>
      <c r="O16" s="23">
        <v>114</v>
      </c>
      <c r="P16" s="23">
        <v>186</v>
      </c>
      <c r="Q16" s="23">
        <v>171</v>
      </c>
      <c r="R16" s="23">
        <v>96</v>
      </c>
      <c r="S16" s="23">
        <v>125</v>
      </c>
      <c r="T16" s="23">
        <v>174</v>
      </c>
      <c r="U16" s="23">
        <v>86</v>
      </c>
      <c r="V16" s="23">
        <v>104</v>
      </c>
      <c r="W16" s="23">
        <v>150</v>
      </c>
      <c r="X16" s="23">
        <v>47</v>
      </c>
      <c r="Y16" s="23">
        <v>102</v>
      </c>
      <c r="Z16" s="23">
        <v>85</v>
      </c>
      <c r="AA16" s="23">
        <v>59</v>
      </c>
      <c r="AB16" s="23">
        <v>133</v>
      </c>
      <c r="AC16" s="23">
        <v>148</v>
      </c>
      <c r="AD16" s="23">
        <v>44</v>
      </c>
      <c r="AE16" s="23">
        <v>53</v>
      </c>
      <c r="AF16" s="23">
        <v>151</v>
      </c>
      <c r="AG16" s="23">
        <v>96</v>
      </c>
      <c r="AH16" s="23">
        <v>89</v>
      </c>
      <c r="AI16" s="23">
        <v>108</v>
      </c>
      <c r="AJ16" s="23">
        <v>79</v>
      </c>
      <c r="AK16" s="23">
        <v>79</v>
      </c>
      <c r="AL16" s="23">
        <v>138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'[1]PANEL DE CONTROL DISTRITAL'!H16</f>
        <v>Total de Archivos de Transacción procesados</v>
      </c>
      <c r="I17" s="45">
        <v>1</v>
      </c>
      <c r="J17" s="45">
        <v>39</v>
      </c>
      <c r="K17" s="45">
        <v>0</v>
      </c>
      <c r="L17" s="45">
        <v>0</v>
      </c>
      <c r="M17" s="45">
        <v>97</v>
      </c>
      <c r="N17" s="45">
        <v>153</v>
      </c>
      <c r="O17" s="45">
        <v>114</v>
      </c>
      <c r="P17" s="45">
        <v>186</v>
      </c>
      <c r="Q17" s="45">
        <v>171</v>
      </c>
      <c r="R17" s="45">
        <v>96</v>
      </c>
      <c r="S17" s="45">
        <v>125</v>
      </c>
      <c r="T17" s="45">
        <v>174</v>
      </c>
      <c r="U17" s="45">
        <v>86</v>
      </c>
      <c r="V17" s="45">
        <v>104</v>
      </c>
      <c r="W17" s="45">
        <v>150</v>
      </c>
      <c r="X17" s="45">
        <v>47</v>
      </c>
      <c r="Y17" s="45">
        <v>102</v>
      </c>
      <c r="Z17" s="45">
        <v>85</v>
      </c>
      <c r="AA17" s="45">
        <v>59</v>
      </c>
      <c r="AB17" s="45">
        <v>133</v>
      </c>
      <c r="AC17" s="45">
        <v>148</v>
      </c>
      <c r="AD17" s="45">
        <v>44</v>
      </c>
      <c r="AE17" s="45">
        <v>53</v>
      </c>
      <c r="AF17" s="45">
        <v>151</v>
      </c>
      <c r="AG17" s="45">
        <v>96</v>
      </c>
      <c r="AH17" s="45">
        <v>89</v>
      </c>
      <c r="AI17" s="45">
        <v>108</v>
      </c>
      <c r="AJ17" s="45">
        <v>79</v>
      </c>
      <c r="AK17" s="45">
        <v>79</v>
      </c>
      <c r="AL17" s="45">
        <v>138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'[1]PANEL DE CONTROL DISTRITAL'!A18</f>
        <v>4</v>
      </c>
      <c r="B19" s="116" t="str">
        <f>'[1]PANEL DE CONTROL DISTRITAL'!B18</f>
        <v>CONCILIACIÓN</v>
      </c>
      <c r="C19" s="118" t="str">
        <f>'[1]PANEL DE CONTROL DISTRITAL'!C18</f>
        <v>Responsable de Módulo</v>
      </c>
      <c r="D19" s="117" t="str">
        <f>'[1]PANEL DE CONTROL DISTRITAL'!D18</f>
        <v xml:space="preserve">Credenciales disponibles para entrega = </v>
      </c>
      <c r="E19" s="118" t="str">
        <f>'[1]PANEL DE CONTROL DISTRITAL'!E18</f>
        <v>((Credenciales recibidas - Credenciales inconsistentes) / Credenciales recibidas) x 100</v>
      </c>
      <c r="F19" s="119" t="str">
        <f>'[1]PANEL DE CONTROL DISTRITAL'!F18</f>
        <v>Semanal (remesa)</v>
      </c>
      <c r="G19" s="120">
        <f>'[1]PANEL DE CONTROL DISTRITAL'!G18</f>
        <v>0.9</v>
      </c>
      <c r="H19" s="25" t="str">
        <f>'[1]PANEL DE CONTROL DISTRITAL'!H18</f>
        <v xml:space="preserve">Credenciales Recibidas - Credenciales inconsistentes </v>
      </c>
      <c r="I19" s="23">
        <v>44</v>
      </c>
      <c r="J19" s="23">
        <v>53</v>
      </c>
      <c r="K19" s="23">
        <v>0</v>
      </c>
      <c r="L19" s="23">
        <v>0</v>
      </c>
      <c r="M19" s="23">
        <v>39</v>
      </c>
      <c r="N19" s="23">
        <v>73</v>
      </c>
      <c r="O19" s="23">
        <v>111</v>
      </c>
      <c r="P19" s="23">
        <v>168</v>
      </c>
      <c r="Q19" s="23">
        <v>197</v>
      </c>
      <c r="R19" s="23">
        <v>54</v>
      </c>
      <c r="S19" s="23">
        <v>244</v>
      </c>
      <c r="T19" s="23">
        <v>59</v>
      </c>
      <c r="U19" s="23">
        <v>211</v>
      </c>
      <c r="V19" s="23">
        <v>70</v>
      </c>
      <c r="W19" s="23">
        <v>32</v>
      </c>
      <c r="X19" s="23">
        <v>235</v>
      </c>
      <c r="Y19" s="23">
        <v>56</v>
      </c>
      <c r="Z19" s="23">
        <v>91</v>
      </c>
      <c r="AA19" s="23">
        <v>67</v>
      </c>
      <c r="AB19" s="23">
        <v>92</v>
      </c>
      <c r="AC19" s="23">
        <v>154</v>
      </c>
      <c r="AD19" s="23">
        <v>0</v>
      </c>
      <c r="AE19" s="23">
        <v>128</v>
      </c>
      <c r="AF19" s="23">
        <v>51</v>
      </c>
      <c r="AG19" s="23">
        <v>219</v>
      </c>
      <c r="AH19" s="23">
        <v>67</v>
      </c>
      <c r="AI19" s="23">
        <v>97</v>
      </c>
      <c r="AJ19" s="23">
        <v>90</v>
      </c>
      <c r="AK19" s="23">
        <v>57</v>
      </c>
      <c r="AL19" s="23">
        <v>77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'[1]PANEL DE CONTROL DISTRITAL'!H19</f>
        <v xml:space="preserve">Credenciales recibidas </v>
      </c>
      <c r="I20" s="45">
        <v>44</v>
      </c>
      <c r="J20" s="45">
        <v>53</v>
      </c>
      <c r="K20" s="45">
        <v>0</v>
      </c>
      <c r="L20" s="45">
        <v>0</v>
      </c>
      <c r="M20" s="45">
        <v>39</v>
      </c>
      <c r="N20" s="45">
        <v>73</v>
      </c>
      <c r="O20" s="45">
        <v>111</v>
      </c>
      <c r="P20" s="45">
        <v>168</v>
      </c>
      <c r="Q20" s="45">
        <v>197</v>
      </c>
      <c r="R20" s="45">
        <v>54</v>
      </c>
      <c r="S20" s="45">
        <v>244</v>
      </c>
      <c r="T20" s="45">
        <v>59</v>
      </c>
      <c r="U20" s="45">
        <v>211</v>
      </c>
      <c r="V20" s="45">
        <v>70</v>
      </c>
      <c r="W20" s="45">
        <v>32</v>
      </c>
      <c r="X20" s="45">
        <v>235</v>
      </c>
      <c r="Y20" s="45">
        <v>56</v>
      </c>
      <c r="Z20" s="45">
        <v>91</v>
      </c>
      <c r="AA20" s="45">
        <v>67</v>
      </c>
      <c r="AB20" s="45">
        <v>92</v>
      </c>
      <c r="AC20" s="45">
        <v>154</v>
      </c>
      <c r="AD20" s="45">
        <v>0</v>
      </c>
      <c r="AE20" s="45">
        <v>128</v>
      </c>
      <c r="AF20" s="45">
        <v>51</v>
      </c>
      <c r="AG20" s="45">
        <v>219</v>
      </c>
      <c r="AH20" s="45">
        <v>67</v>
      </c>
      <c r="AI20" s="45">
        <v>97</v>
      </c>
      <c r="AJ20" s="45">
        <v>90</v>
      </c>
      <c r="AK20" s="45">
        <v>57</v>
      </c>
      <c r="AL20" s="45">
        <v>77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'[1]PANEL DE CONTROL DISTRITAL'!A21</f>
        <v>5</v>
      </c>
      <c r="B22" s="116" t="str">
        <f>'[1]PANEL DE CONTROL DISTRITAL'!B21</f>
        <v>CONCILIACIÓN</v>
      </c>
      <c r="C22" s="118" t="str">
        <f>'[1]PANEL DE CONTROL DISTRITAL'!C21</f>
        <v>Responsable de Módulo</v>
      </c>
      <c r="D22" s="117" t="str">
        <f>'[1]PANEL DE CONTROL DISTRITAL'!D21</f>
        <v xml:space="preserve">Credenciales disponibles para entrega = </v>
      </c>
      <c r="E22" s="118" t="str">
        <f>'[1]PANEL DE CONTROL DISTRITAL'!E21</f>
        <v>(Credenciales en resguardo / Credenciales totales en SIIRFE disponibles para entrega) x 100</v>
      </c>
      <c r="F22" s="119" t="str">
        <f>'[1]PANEL DE CONTROL DISTRITAL'!F21</f>
        <v>Semanal (remesa)</v>
      </c>
      <c r="G22" s="120">
        <f>'[1]PANEL DE CONTROL DISTRITAL'!G21</f>
        <v>1</v>
      </c>
      <c r="H22" s="25" t="str">
        <f>'[1]PANEL DE CONTROL DISTRITAL'!H21</f>
        <v>Credenciales en resguardo</v>
      </c>
      <c r="I22" s="23">
        <v>160</v>
      </c>
      <c r="J22" s="23">
        <v>168</v>
      </c>
      <c r="K22" s="23">
        <v>0</v>
      </c>
      <c r="L22" s="23">
        <v>0</v>
      </c>
      <c r="M22" s="23">
        <v>172</v>
      </c>
      <c r="N22" s="23">
        <v>184</v>
      </c>
      <c r="O22" s="23">
        <v>225</v>
      </c>
      <c r="P22" s="23">
        <v>269</v>
      </c>
      <c r="Q22" s="23">
        <v>346</v>
      </c>
      <c r="R22" s="23">
        <v>337</v>
      </c>
      <c r="S22" s="23">
        <v>435</v>
      </c>
      <c r="T22" s="23">
        <v>292</v>
      </c>
      <c r="U22" s="23">
        <v>351</v>
      </c>
      <c r="V22" s="23">
        <v>289</v>
      </c>
      <c r="W22" s="23">
        <v>175</v>
      </c>
      <c r="X22" s="23">
        <v>335</v>
      </c>
      <c r="Y22" s="23">
        <v>306</v>
      </c>
      <c r="Z22" s="23">
        <v>318</v>
      </c>
      <c r="AA22" s="23">
        <v>314</v>
      </c>
      <c r="AB22" s="23">
        <v>281</v>
      </c>
      <c r="AC22" s="23">
        <v>289</v>
      </c>
      <c r="AD22" s="23">
        <v>268</v>
      </c>
      <c r="AE22" s="23">
        <v>296</v>
      </c>
      <c r="AF22" s="23">
        <v>186</v>
      </c>
      <c r="AG22" s="23">
        <v>301</v>
      </c>
      <c r="AH22" s="23">
        <v>299</v>
      </c>
      <c r="AI22" s="23">
        <v>276</v>
      </c>
      <c r="AJ22" s="23">
        <v>277</v>
      </c>
      <c r="AK22" s="23">
        <v>243</v>
      </c>
      <c r="AL22" s="23">
        <v>181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'[1]PANEL DE CONTROL DISTRITAL'!H22</f>
        <v>Credenciales totales en SIIRFE disponibles para entrega</v>
      </c>
      <c r="I23" s="45">
        <v>160</v>
      </c>
      <c r="J23" s="45">
        <v>168</v>
      </c>
      <c r="K23" s="45">
        <v>0</v>
      </c>
      <c r="L23" s="45">
        <v>0</v>
      </c>
      <c r="M23" s="45">
        <v>172</v>
      </c>
      <c r="N23" s="45">
        <v>184</v>
      </c>
      <c r="O23" s="45">
        <v>225</v>
      </c>
      <c r="P23" s="45">
        <v>269</v>
      </c>
      <c r="Q23" s="45">
        <v>346</v>
      </c>
      <c r="R23" s="45">
        <v>337</v>
      </c>
      <c r="S23" s="45">
        <v>435</v>
      </c>
      <c r="T23" s="45">
        <v>292</v>
      </c>
      <c r="U23" s="45">
        <v>351</v>
      </c>
      <c r="V23" s="45">
        <v>289</v>
      </c>
      <c r="W23" s="45">
        <v>175</v>
      </c>
      <c r="X23" s="45">
        <v>335</v>
      </c>
      <c r="Y23" s="45">
        <v>306</v>
      </c>
      <c r="Z23" s="45">
        <v>318</v>
      </c>
      <c r="AA23" s="45">
        <v>314</v>
      </c>
      <c r="AB23" s="45">
        <v>281</v>
      </c>
      <c r="AC23" s="45">
        <v>289</v>
      </c>
      <c r="AD23" s="45">
        <v>268</v>
      </c>
      <c r="AE23" s="45">
        <v>296</v>
      </c>
      <c r="AF23" s="45">
        <v>186</v>
      </c>
      <c r="AG23" s="45">
        <v>301</v>
      </c>
      <c r="AH23" s="45">
        <v>299</v>
      </c>
      <c r="AI23" s="45">
        <v>276</v>
      </c>
      <c r="AJ23" s="45">
        <v>277</v>
      </c>
      <c r="AK23" s="45">
        <v>243</v>
      </c>
      <c r="AL23" s="45">
        <v>181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'[1]PANEL DE CONTROL DISTRITAL'!A24</f>
        <v>6</v>
      </c>
      <c r="B25" s="116" t="str">
        <f>'[1]PANEL DE CONTROL DISTRITAL'!B24</f>
        <v>ENTREGA</v>
      </c>
      <c r="C25" s="118" t="str">
        <f>'[1]PANEL DE CONTROL DISTRITAL'!C24</f>
        <v>Operador de Equipo Tecnológico</v>
      </c>
      <c r="D25" s="117" t="str">
        <f>'[1]PANEL DE CONTROL DISTRITAL'!D24</f>
        <v xml:space="preserve">Efectividad de entrega de CPV en MAC = </v>
      </c>
      <c r="E25" s="118" t="str">
        <f>'[1]PANEL DE CONTROL DISTRITAL'!E24</f>
        <v>(Total de credenciales entregadas / Total de credenciales solicitadas) x 100</v>
      </c>
      <c r="F25" s="119" t="str">
        <f>'[1]PANEL DE CONTROL DISTRITAL'!F24</f>
        <v>Semanal (remesa)</v>
      </c>
      <c r="G25" s="120">
        <f>'[1]PANEL DE CONTROL DISTRITAL'!G24</f>
        <v>0.9</v>
      </c>
      <c r="H25" s="25" t="str">
        <f>'[1]PANEL DE CONTROL DISTRITAL'!H24</f>
        <v xml:space="preserve">Total de credenciales entregadas </v>
      </c>
      <c r="I25" s="23">
        <v>0</v>
      </c>
      <c r="J25" s="23">
        <v>45</v>
      </c>
      <c r="K25" s="23">
        <v>0</v>
      </c>
      <c r="L25" s="23">
        <v>0</v>
      </c>
      <c r="M25" s="23">
        <v>35</v>
      </c>
      <c r="N25" s="23">
        <v>61</v>
      </c>
      <c r="O25" s="23">
        <v>70</v>
      </c>
      <c r="P25" s="23">
        <v>124</v>
      </c>
      <c r="Q25" s="23">
        <v>120</v>
      </c>
      <c r="R25" s="23">
        <v>63</v>
      </c>
      <c r="S25" s="23">
        <v>146</v>
      </c>
      <c r="T25" s="23">
        <v>202</v>
      </c>
      <c r="U25" s="23">
        <v>144</v>
      </c>
      <c r="V25" s="23">
        <v>132</v>
      </c>
      <c r="W25" s="23">
        <v>146</v>
      </c>
      <c r="X25" s="23">
        <v>75</v>
      </c>
      <c r="Y25" s="23">
        <v>85</v>
      </c>
      <c r="Z25" s="23">
        <v>76</v>
      </c>
      <c r="AA25" s="23">
        <v>71</v>
      </c>
      <c r="AB25" s="23">
        <v>125</v>
      </c>
      <c r="AC25" s="23">
        <v>146</v>
      </c>
      <c r="AD25" s="23">
        <v>21</v>
      </c>
      <c r="AE25" s="23">
        <v>100</v>
      </c>
      <c r="AF25" s="23">
        <v>161</v>
      </c>
      <c r="AG25" s="23">
        <v>104</v>
      </c>
      <c r="AH25" s="23">
        <v>69</v>
      </c>
      <c r="AI25" s="23">
        <v>119</v>
      </c>
      <c r="AJ25" s="23">
        <v>89</v>
      </c>
      <c r="AK25" s="23">
        <v>91</v>
      </c>
      <c r="AL25" s="23">
        <v>139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'[1]PANEL DE CONTROL DISTRITAL'!H25</f>
        <v xml:space="preserve"> Total de credenciales solicitadas</v>
      </c>
      <c r="I26" s="45">
        <v>0</v>
      </c>
      <c r="J26" s="45">
        <v>45</v>
      </c>
      <c r="K26" s="45">
        <v>0</v>
      </c>
      <c r="L26" s="45">
        <v>0</v>
      </c>
      <c r="M26" s="45">
        <v>35</v>
      </c>
      <c r="N26" s="45">
        <v>61</v>
      </c>
      <c r="O26" s="45">
        <v>70</v>
      </c>
      <c r="P26" s="45">
        <v>124</v>
      </c>
      <c r="Q26" s="45">
        <v>120</v>
      </c>
      <c r="R26" s="45">
        <v>63</v>
      </c>
      <c r="S26" s="45">
        <v>146</v>
      </c>
      <c r="T26" s="45">
        <v>202</v>
      </c>
      <c r="U26" s="45">
        <v>144</v>
      </c>
      <c r="V26" s="45">
        <v>132</v>
      </c>
      <c r="W26" s="45">
        <v>146</v>
      </c>
      <c r="X26" s="45">
        <v>75</v>
      </c>
      <c r="Y26" s="45">
        <v>85</v>
      </c>
      <c r="Z26" s="45">
        <v>76</v>
      </c>
      <c r="AA26" s="45">
        <v>71</v>
      </c>
      <c r="AB26" s="45">
        <v>125</v>
      </c>
      <c r="AC26" s="45">
        <v>146</v>
      </c>
      <c r="AD26" s="45">
        <v>21</v>
      </c>
      <c r="AE26" s="45">
        <v>100</v>
      </c>
      <c r="AF26" s="45">
        <v>161</v>
      </c>
      <c r="AG26" s="45">
        <v>104</v>
      </c>
      <c r="AH26" s="45">
        <v>69</v>
      </c>
      <c r="AI26" s="45">
        <v>119</v>
      </c>
      <c r="AJ26" s="45">
        <v>89</v>
      </c>
      <c r="AK26" s="45">
        <v>91</v>
      </c>
      <c r="AL26" s="45">
        <v>139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F10:F11"/>
    <mergeCell ref="G10:G11"/>
    <mergeCell ref="AV10:AV11"/>
    <mergeCell ref="A12:AV12"/>
    <mergeCell ref="A10:A11"/>
    <mergeCell ref="B10:B11"/>
    <mergeCell ref="C10:C11"/>
    <mergeCell ref="D10:D11"/>
    <mergeCell ref="E10:E11"/>
    <mergeCell ref="A1:AV1"/>
    <mergeCell ref="F2:G2"/>
    <mergeCell ref="AT2:AV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62" priority="15" operator="greaterThan">
      <formula>95%</formula>
    </cfRule>
    <cfRule type="cellIs" dxfId="661" priority="16" operator="greaterThanOrEqual">
      <formula>90%</formula>
    </cfRule>
    <cfRule type="cellIs" dxfId="660" priority="17" operator="lessThan">
      <formula>89.99%</formula>
    </cfRule>
  </conditionalFormatting>
  <conditionalFormatting sqref="AV13">
    <cfRule type="cellIs" dxfId="659" priority="12" operator="greaterThan">
      <formula>95%</formula>
    </cfRule>
    <cfRule type="cellIs" dxfId="658" priority="13" operator="greaterThanOrEqual">
      <formula>90%</formula>
    </cfRule>
    <cfRule type="cellIs" dxfId="657" priority="14" operator="lessThan">
      <formula>89.99%</formula>
    </cfRule>
  </conditionalFormatting>
  <conditionalFormatting sqref="AV16">
    <cfRule type="cellIs" dxfId="656" priority="9" operator="greaterThan">
      <formula>95%</formula>
    </cfRule>
    <cfRule type="cellIs" dxfId="655" priority="10" operator="greaterThanOrEqual">
      <formula>90%</formula>
    </cfRule>
    <cfRule type="cellIs" dxfId="654" priority="11" operator="lessThan">
      <formula>89.99%</formula>
    </cfRule>
  </conditionalFormatting>
  <conditionalFormatting sqref="AV19">
    <cfRule type="cellIs" dxfId="653" priority="6" operator="greaterThan">
      <formula>95%</formula>
    </cfRule>
    <cfRule type="cellIs" dxfId="652" priority="7" operator="greaterThanOrEqual">
      <formula>90%</formula>
    </cfRule>
    <cfRule type="cellIs" dxfId="651" priority="8" operator="lessThan">
      <formula>89.99%</formula>
    </cfRule>
  </conditionalFormatting>
  <conditionalFormatting sqref="AV25">
    <cfRule type="cellIs" dxfId="650" priority="3" operator="greaterThan">
      <formula>95%</formula>
    </cfRule>
    <cfRule type="cellIs" dxfId="649" priority="4" operator="greaterThanOrEqual">
      <formula>90%</formula>
    </cfRule>
    <cfRule type="cellIs" dxfId="648" priority="5" operator="lessThan">
      <formula>89.99%</formula>
    </cfRule>
  </conditionalFormatting>
  <conditionalFormatting sqref="AV22">
    <cfRule type="cellIs" dxfId="647" priority="1" operator="greaterThanOrEqual">
      <formula>100%</formula>
    </cfRule>
    <cfRule type="cellIs" dxfId="646" priority="2" operator="lessThan">
      <formula>99.99%</formula>
    </cfRule>
  </conditionalFormatting>
  <dataValidations count="1">
    <dataValidation showDropDown="1" showInputMessage="1" showErrorMessage="1" sqref="C21 G19:G23 G10:G11 G16:G17 G13:G14 G25:G26" xr:uid="{8FC0B79A-00B8-4897-B908-7F88B3CB0C76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7030A0"/>
  </sheetPr>
  <dimension ref="A1:BH38"/>
  <sheetViews>
    <sheetView showGridLines="0" topLeftCell="E4" zoomScale="70" zoomScaleNormal="70" workbookViewId="0">
      <selection activeCell="I10" sqref="I10:AV11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14</v>
      </c>
      <c r="F2" s="122" t="s">
        <v>25</v>
      </c>
      <c r="G2" s="122"/>
      <c r="H2" s="20">
        <v>111453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'[15]PANEL DE CONTROL DISTRITAL'!A9</f>
        <v>1</v>
      </c>
      <c r="B10" s="116" t="str">
        <f>'[15]PANEL DE CONTROL DISTRITAL'!B9</f>
        <v>ENTREVISTA</v>
      </c>
      <c r="C10" s="118" t="str">
        <f>'[15]PANEL DE CONTROL DISTRITAL'!C9</f>
        <v xml:space="preserve"> Auxiliar de Atención Ciudadana</v>
      </c>
      <c r="D10" s="117" t="str">
        <f>'[15]PANEL DE CONTROL DISTRITAL'!D9</f>
        <v>Efectividad de la entrevista =</v>
      </c>
      <c r="E10" s="118" t="str">
        <f>'[15]PANEL DE CONTROL DISTRITAL'!E9</f>
        <v>(Número de trámites aplicados / (Número de fichas requisitadas - Notificaciones de improcedencia de trámite)) x 100</v>
      </c>
      <c r="F10" s="119" t="str">
        <f>'[15]PANEL DE CONTROL DISTRITAL'!F9</f>
        <v>Semanal (remesa)</v>
      </c>
      <c r="G10" s="120">
        <f>'[15]PANEL DE CONTROL DISTRITAL'!G9</f>
        <v>0.9</v>
      </c>
      <c r="H10" s="25" t="str">
        <f>'[15]PANEL DE CONTROL DISTRITAL'!H9</f>
        <v>Número de trámites aplicados</v>
      </c>
      <c r="I10" s="23">
        <v>99</v>
      </c>
      <c r="J10" s="23">
        <v>39</v>
      </c>
      <c r="K10" s="23">
        <v>199</v>
      </c>
      <c r="L10" s="23">
        <v>0</v>
      </c>
      <c r="M10" s="23">
        <v>144</v>
      </c>
      <c r="N10" s="23">
        <v>250</v>
      </c>
      <c r="O10" s="23">
        <v>240</v>
      </c>
      <c r="P10" s="23">
        <v>220</v>
      </c>
      <c r="Q10" s="23">
        <v>186</v>
      </c>
      <c r="R10" s="23">
        <v>102</v>
      </c>
      <c r="S10" s="23">
        <v>278</v>
      </c>
      <c r="T10" s="23">
        <v>220</v>
      </c>
      <c r="U10" s="23">
        <v>184</v>
      </c>
      <c r="V10" s="23">
        <v>147</v>
      </c>
      <c r="W10" s="23">
        <v>136</v>
      </c>
      <c r="X10" s="23">
        <v>119</v>
      </c>
      <c r="Y10" s="23">
        <v>145</v>
      </c>
      <c r="Z10" s="23">
        <v>84</v>
      </c>
      <c r="AA10" s="23">
        <v>133</v>
      </c>
      <c r="AB10" s="23">
        <v>126</v>
      </c>
      <c r="AC10" s="23">
        <v>151</v>
      </c>
      <c r="AD10" s="23">
        <v>66</v>
      </c>
      <c r="AE10" s="23">
        <v>145</v>
      </c>
      <c r="AF10" s="23">
        <v>150</v>
      </c>
      <c r="AG10" s="23">
        <v>125</v>
      </c>
      <c r="AH10" s="23">
        <v>121</v>
      </c>
      <c r="AI10" s="23">
        <v>117</v>
      </c>
      <c r="AJ10" s="23">
        <v>144</v>
      </c>
      <c r="AK10" s="23">
        <v>147</v>
      </c>
      <c r="AL10" s="23">
        <v>126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'[15]PANEL DE CONTROL DISTRITAL'!H10</f>
        <v>Número de fichas requisitadas - Notificaciones de improcedencia de trámite</v>
      </c>
      <c r="I11" s="45">
        <v>99</v>
      </c>
      <c r="J11" s="45">
        <v>39</v>
      </c>
      <c r="K11" s="45">
        <v>199</v>
      </c>
      <c r="L11" s="45">
        <v>0</v>
      </c>
      <c r="M11" s="45">
        <v>144</v>
      </c>
      <c r="N11" s="45">
        <v>250</v>
      </c>
      <c r="O11" s="45">
        <v>240</v>
      </c>
      <c r="P11" s="45">
        <v>220</v>
      </c>
      <c r="Q11" s="45">
        <v>186</v>
      </c>
      <c r="R11" s="45">
        <v>102</v>
      </c>
      <c r="S11" s="45">
        <v>278</v>
      </c>
      <c r="T11" s="45">
        <v>220</v>
      </c>
      <c r="U11" s="45">
        <v>184</v>
      </c>
      <c r="V11" s="45">
        <v>147</v>
      </c>
      <c r="W11" s="45">
        <v>136</v>
      </c>
      <c r="X11" s="45">
        <v>119</v>
      </c>
      <c r="Y11" s="45">
        <v>145</v>
      </c>
      <c r="Z11" s="45">
        <v>84</v>
      </c>
      <c r="AA11" s="45">
        <v>133</v>
      </c>
      <c r="AB11" s="45">
        <v>126</v>
      </c>
      <c r="AC11" s="45">
        <v>151</v>
      </c>
      <c r="AD11" s="45">
        <v>66</v>
      </c>
      <c r="AE11" s="45">
        <v>145</v>
      </c>
      <c r="AF11" s="45">
        <v>150</v>
      </c>
      <c r="AG11" s="45">
        <v>125</v>
      </c>
      <c r="AH11" s="45">
        <v>121</v>
      </c>
      <c r="AI11" s="45">
        <v>117</v>
      </c>
      <c r="AJ11" s="45">
        <v>144</v>
      </c>
      <c r="AK11" s="45">
        <v>147</v>
      </c>
      <c r="AL11" s="45">
        <v>126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'[15]PANEL DE CONTROL DISTRITAL'!A12</f>
        <v>2</v>
      </c>
      <c r="B13" s="116" t="str">
        <f>'[15]PANEL DE CONTROL DISTRITAL'!B12</f>
        <v>TRÁMITE</v>
      </c>
      <c r="C13" s="118" t="str">
        <f>'[15]PANEL DE CONTROL DISTRITAL'!C12</f>
        <v>Operador de Equipo Tecnológico</v>
      </c>
      <c r="D13" s="117" t="str">
        <f>'[15]PANEL DE CONTROL DISTRITAL'!D12</f>
        <v>Trámites exitosos efectivos=</v>
      </c>
      <c r="E13" s="118" t="str">
        <f>'[15]PANEL DE CONTROL DISTRITAL'!E12</f>
        <v>(Número de trámites exitosos / Número de trámites aplicados) x 100</v>
      </c>
      <c r="F13" s="119" t="str">
        <f>'[15]PANEL DE CONTROL DISTRITAL'!F12</f>
        <v>Semanal (remesa)</v>
      </c>
      <c r="G13" s="120">
        <f>'[15]PANEL DE CONTROL DISTRITAL'!G12</f>
        <v>0.9</v>
      </c>
      <c r="H13" s="25" t="str">
        <f>'[15]PANEL DE CONTROL DISTRITAL'!H12</f>
        <v>Número de trámites exitosos</v>
      </c>
      <c r="I13" s="23">
        <v>99</v>
      </c>
      <c r="J13" s="23">
        <v>39</v>
      </c>
      <c r="K13" s="23">
        <v>199</v>
      </c>
      <c r="L13" s="23">
        <v>0</v>
      </c>
      <c r="M13" s="23">
        <v>144</v>
      </c>
      <c r="N13" s="23">
        <v>250</v>
      </c>
      <c r="O13" s="23">
        <v>240</v>
      </c>
      <c r="P13" s="23">
        <v>220</v>
      </c>
      <c r="Q13" s="23">
        <v>186</v>
      </c>
      <c r="R13" s="23">
        <v>102</v>
      </c>
      <c r="S13" s="23">
        <v>278</v>
      </c>
      <c r="T13" s="23">
        <v>220</v>
      </c>
      <c r="U13" s="23">
        <v>184</v>
      </c>
      <c r="V13" s="23">
        <v>147</v>
      </c>
      <c r="W13" s="23">
        <v>136</v>
      </c>
      <c r="X13" s="23">
        <v>119</v>
      </c>
      <c r="Y13" s="23">
        <v>145</v>
      </c>
      <c r="Z13" s="23">
        <v>84</v>
      </c>
      <c r="AA13" s="23">
        <v>133</v>
      </c>
      <c r="AB13" s="23">
        <v>126</v>
      </c>
      <c r="AC13" s="23">
        <v>151</v>
      </c>
      <c r="AD13" s="23">
        <v>66</v>
      </c>
      <c r="AE13" s="23">
        <v>145</v>
      </c>
      <c r="AF13" s="23">
        <v>150</v>
      </c>
      <c r="AG13" s="23">
        <v>125</v>
      </c>
      <c r="AH13" s="23">
        <v>121</v>
      </c>
      <c r="AI13" s="23">
        <v>117</v>
      </c>
      <c r="AJ13" s="23">
        <v>144</v>
      </c>
      <c r="AK13" s="23">
        <v>147</v>
      </c>
      <c r="AL13" s="23">
        <v>126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1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'[15]PANEL DE CONTROL DISTRITAL'!H13</f>
        <v>Número de trámites aplicados</v>
      </c>
      <c r="I14" s="45">
        <v>99</v>
      </c>
      <c r="J14" s="45">
        <v>39</v>
      </c>
      <c r="K14" s="45">
        <v>199</v>
      </c>
      <c r="L14" s="45">
        <v>0</v>
      </c>
      <c r="M14" s="45">
        <v>144</v>
      </c>
      <c r="N14" s="45">
        <v>250</v>
      </c>
      <c r="O14" s="45">
        <v>240</v>
      </c>
      <c r="P14" s="45">
        <v>220</v>
      </c>
      <c r="Q14" s="45">
        <v>186</v>
      </c>
      <c r="R14" s="45">
        <v>102</v>
      </c>
      <c r="S14" s="45">
        <v>278</v>
      </c>
      <c r="T14" s="45">
        <v>220</v>
      </c>
      <c r="U14" s="45">
        <v>184</v>
      </c>
      <c r="V14" s="45">
        <v>147</v>
      </c>
      <c r="W14" s="45">
        <v>136</v>
      </c>
      <c r="X14" s="45">
        <v>119</v>
      </c>
      <c r="Y14" s="45">
        <v>145</v>
      </c>
      <c r="Z14" s="45">
        <v>84</v>
      </c>
      <c r="AA14" s="45">
        <v>133</v>
      </c>
      <c r="AB14" s="45">
        <v>126</v>
      </c>
      <c r="AC14" s="45">
        <v>151</v>
      </c>
      <c r="AD14" s="45">
        <v>66</v>
      </c>
      <c r="AE14" s="45">
        <v>145</v>
      </c>
      <c r="AF14" s="45">
        <v>150</v>
      </c>
      <c r="AG14" s="45">
        <v>125</v>
      </c>
      <c r="AH14" s="45">
        <v>121</v>
      </c>
      <c r="AI14" s="45">
        <v>117</v>
      </c>
      <c r="AJ14" s="45">
        <v>144</v>
      </c>
      <c r="AK14" s="45">
        <v>147</v>
      </c>
      <c r="AL14" s="45">
        <v>126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'[15]PANEL DE CONTROL DISTRITAL'!A15</f>
        <v>3</v>
      </c>
      <c r="B16" s="116" t="str">
        <f>'[15]PANEL DE CONTROL DISTRITAL'!B15</f>
        <v>TRANSFERENCIA</v>
      </c>
      <c r="C16" s="118" t="str">
        <f>'[15]PANEL DE CONTROL DISTRITAL'!C15</f>
        <v>Responsable de Módulo</v>
      </c>
      <c r="D16" s="117" t="str">
        <f>'[15]PANEL DE CONTROL DISTRITAL'!D15</f>
        <v xml:space="preserve">Transacciones exitosas = </v>
      </c>
      <c r="E16" s="118" t="str">
        <f>'[15]PANEL DE CONTROL DISTRITAL'!E15</f>
        <v>(Número de Archivos de Transacción aceptados /Total de Archivos de Transacción procesados) x100</v>
      </c>
      <c r="F16" s="119" t="str">
        <f>'[15]PANEL DE CONTROL DISTRITAL'!F15</f>
        <v>Semanal (remesa)</v>
      </c>
      <c r="G16" s="120">
        <f>'[15]PANEL DE CONTROL DISTRITAL'!G15</f>
        <v>0.9</v>
      </c>
      <c r="H16" s="25" t="str">
        <f>'[15]PANEL DE CONTROL DISTRITAL'!H15</f>
        <v>Número de Archivos de Transacción aceptados</v>
      </c>
      <c r="I16" s="23">
        <v>3</v>
      </c>
      <c r="J16" s="23">
        <v>2</v>
      </c>
      <c r="K16" s="23">
        <v>4</v>
      </c>
      <c r="L16" s="23">
        <v>0</v>
      </c>
      <c r="M16" s="23">
        <v>4</v>
      </c>
      <c r="N16" s="23">
        <v>6</v>
      </c>
      <c r="O16" s="23">
        <v>4</v>
      </c>
      <c r="P16" s="23">
        <v>5</v>
      </c>
      <c r="Q16" s="23">
        <v>4</v>
      </c>
      <c r="R16" s="23">
        <v>5</v>
      </c>
      <c r="S16" s="23">
        <v>6</v>
      </c>
      <c r="T16" s="23">
        <v>5</v>
      </c>
      <c r="U16" s="23">
        <v>5</v>
      </c>
      <c r="V16" s="23">
        <v>1</v>
      </c>
      <c r="W16" s="23">
        <v>1</v>
      </c>
      <c r="X16" s="23">
        <v>8</v>
      </c>
      <c r="Y16" s="23">
        <v>5</v>
      </c>
      <c r="Z16" s="23">
        <v>3</v>
      </c>
      <c r="AA16" s="23">
        <v>3</v>
      </c>
      <c r="AB16" s="23">
        <v>5</v>
      </c>
      <c r="AC16" s="23">
        <v>5</v>
      </c>
      <c r="AD16" s="23">
        <v>1</v>
      </c>
      <c r="AE16" s="23">
        <v>6</v>
      </c>
      <c r="AF16" s="23">
        <v>3</v>
      </c>
      <c r="AG16" s="23">
        <v>5</v>
      </c>
      <c r="AH16" s="23">
        <v>4</v>
      </c>
      <c r="AI16" s="23">
        <v>5</v>
      </c>
      <c r="AJ16" s="23">
        <v>5</v>
      </c>
      <c r="AK16" s="23">
        <v>4</v>
      </c>
      <c r="AL16" s="23">
        <v>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'[15]PANEL DE CONTROL DISTRITAL'!H16</f>
        <v>Total de Archivos de Transacción procesados</v>
      </c>
      <c r="I17" s="45">
        <v>3</v>
      </c>
      <c r="J17" s="45">
        <v>2</v>
      </c>
      <c r="K17" s="45">
        <v>4</v>
      </c>
      <c r="L17" s="45">
        <v>0</v>
      </c>
      <c r="M17" s="45">
        <v>4</v>
      </c>
      <c r="N17" s="45">
        <v>6</v>
      </c>
      <c r="O17" s="45">
        <v>4</v>
      </c>
      <c r="P17" s="45">
        <v>5</v>
      </c>
      <c r="Q17" s="45">
        <v>4</v>
      </c>
      <c r="R17" s="45">
        <v>5</v>
      </c>
      <c r="S17" s="45">
        <v>6</v>
      </c>
      <c r="T17" s="45">
        <v>5</v>
      </c>
      <c r="U17" s="45">
        <v>5</v>
      </c>
      <c r="V17" s="45">
        <v>1</v>
      </c>
      <c r="W17" s="45">
        <v>1</v>
      </c>
      <c r="X17" s="45">
        <v>8</v>
      </c>
      <c r="Y17" s="45">
        <v>5</v>
      </c>
      <c r="Z17" s="45">
        <v>3</v>
      </c>
      <c r="AA17" s="45">
        <v>3</v>
      </c>
      <c r="AB17" s="45">
        <v>5</v>
      </c>
      <c r="AC17" s="45">
        <v>5</v>
      </c>
      <c r="AD17" s="45">
        <v>1</v>
      </c>
      <c r="AE17" s="45">
        <v>6</v>
      </c>
      <c r="AF17" s="45">
        <v>3</v>
      </c>
      <c r="AG17" s="45">
        <v>5</v>
      </c>
      <c r="AH17" s="45">
        <v>4</v>
      </c>
      <c r="AI17" s="45">
        <v>5</v>
      </c>
      <c r="AJ17" s="45">
        <v>5</v>
      </c>
      <c r="AK17" s="45">
        <v>4</v>
      </c>
      <c r="AL17" s="45">
        <v>2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'[15]PANEL DE CONTROL DISTRITAL'!A18</f>
        <v>4</v>
      </c>
      <c r="B19" s="116" t="str">
        <f>'[15]PANEL DE CONTROL DISTRITAL'!B18</f>
        <v>CONCILIACIÓN</v>
      </c>
      <c r="C19" s="118" t="str">
        <f>'[15]PANEL DE CONTROL DISTRITAL'!C18</f>
        <v>Responsable de Módulo</v>
      </c>
      <c r="D19" s="117" t="str">
        <f>'[15]PANEL DE CONTROL DISTRITAL'!D18</f>
        <v xml:space="preserve">Credenciales disponibles para entrega = </v>
      </c>
      <c r="E19" s="118" t="str">
        <f>'[15]PANEL DE CONTROL DISTRITAL'!E18</f>
        <v>((Credenciales recibidas - Credenciales inconsistentes) / Credenciales recibidas) x 100</v>
      </c>
      <c r="F19" s="119" t="str">
        <f>'[15]PANEL DE CONTROL DISTRITAL'!F18</f>
        <v>Semanal (remesa)</v>
      </c>
      <c r="G19" s="120">
        <f>'[15]PANEL DE CONTROL DISTRITAL'!G18</f>
        <v>0.9</v>
      </c>
      <c r="H19" s="25" t="str">
        <f>'[15]PANEL DE CONTROL DISTRITAL'!H18</f>
        <v xml:space="preserve">Credenciales Recibidas - Credenciales inconsistentes </v>
      </c>
      <c r="I19" s="23">
        <v>125</v>
      </c>
      <c r="J19" s="23">
        <v>47</v>
      </c>
      <c r="K19" s="23">
        <v>118</v>
      </c>
      <c r="L19" s="23">
        <v>0</v>
      </c>
      <c r="M19" s="23">
        <v>132</v>
      </c>
      <c r="N19" s="23">
        <v>195</v>
      </c>
      <c r="O19" s="23">
        <v>225</v>
      </c>
      <c r="P19" s="23">
        <v>352</v>
      </c>
      <c r="Q19" s="23">
        <v>165</v>
      </c>
      <c r="R19" s="23">
        <v>140</v>
      </c>
      <c r="S19" s="23">
        <v>197</v>
      </c>
      <c r="T19" s="23">
        <v>264</v>
      </c>
      <c r="U19" s="23">
        <v>210</v>
      </c>
      <c r="V19" s="23">
        <v>63</v>
      </c>
      <c r="W19" s="23">
        <v>32</v>
      </c>
      <c r="X19" s="23">
        <v>330</v>
      </c>
      <c r="Y19" s="23">
        <v>150</v>
      </c>
      <c r="Z19" s="23">
        <v>82</v>
      </c>
      <c r="AA19" s="23">
        <v>65</v>
      </c>
      <c r="AB19" s="23">
        <v>201</v>
      </c>
      <c r="AC19" s="23">
        <v>130</v>
      </c>
      <c r="AD19" s="23">
        <v>67</v>
      </c>
      <c r="AE19" s="23">
        <v>148</v>
      </c>
      <c r="AF19" s="23">
        <v>126</v>
      </c>
      <c r="AG19" s="23">
        <v>162</v>
      </c>
      <c r="AH19" s="23">
        <v>130</v>
      </c>
      <c r="AI19" s="23">
        <v>119</v>
      </c>
      <c r="AJ19" s="23">
        <v>117</v>
      </c>
      <c r="AK19" s="23">
        <v>146</v>
      </c>
      <c r="AL19" s="23">
        <v>65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'[15]PANEL DE CONTROL DISTRITAL'!H19</f>
        <v xml:space="preserve">Credenciales recibidas </v>
      </c>
      <c r="I20" s="45">
        <v>125</v>
      </c>
      <c r="J20" s="45">
        <v>47</v>
      </c>
      <c r="K20" s="45">
        <v>118</v>
      </c>
      <c r="L20" s="45">
        <v>0</v>
      </c>
      <c r="M20" s="45">
        <v>132</v>
      </c>
      <c r="N20" s="45">
        <v>195</v>
      </c>
      <c r="O20" s="45">
        <v>225</v>
      </c>
      <c r="P20" s="45">
        <v>352</v>
      </c>
      <c r="Q20" s="45">
        <v>165</v>
      </c>
      <c r="R20" s="45">
        <v>140</v>
      </c>
      <c r="S20" s="45">
        <v>197</v>
      </c>
      <c r="T20" s="45">
        <v>264</v>
      </c>
      <c r="U20" s="45">
        <v>210</v>
      </c>
      <c r="V20" s="45">
        <v>63</v>
      </c>
      <c r="W20" s="45">
        <v>32</v>
      </c>
      <c r="X20" s="45">
        <v>330</v>
      </c>
      <c r="Y20" s="45">
        <v>150</v>
      </c>
      <c r="Z20" s="45">
        <v>82</v>
      </c>
      <c r="AA20" s="45">
        <v>65</v>
      </c>
      <c r="AB20" s="45">
        <v>201</v>
      </c>
      <c r="AC20" s="45">
        <v>130</v>
      </c>
      <c r="AD20" s="45">
        <v>67</v>
      </c>
      <c r="AE20" s="45">
        <v>148</v>
      </c>
      <c r="AF20" s="45">
        <v>126</v>
      </c>
      <c r="AG20" s="45">
        <v>162</v>
      </c>
      <c r="AH20" s="45">
        <v>130</v>
      </c>
      <c r="AI20" s="45">
        <v>119</v>
      </c>
      <c r="AJ20" s="45">
        <v>117</v>
      </c>
      <c r="AK20" s="45">
        <v>146</v>
      </c>
      <c r="AL20" s="45">
        <v>65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'[15]PANEL DE CONTROL DISTRITAL'!A21</f>
        <v>5</v>
      </c>
      <c r="B22" s="116" t="str">
        <f>'[15]PANEL DE CONTROL DISTRITAL'!B21</f>
        <v>CONCILIACIÓN</v>
      </c>
      <c r="C22" s="118" t="str">
        <f>'[15]PANEL DE CONTROL DISTRITAL'!C21</f>
        <v>Responsable de Módulo</v>
      </c>
      <c r="D22" s="117" t="str">
        <f>'[15]PANEL DE CONTROL DISTRITAL'!D21</f>
        <v xml:space="preserve">Credenciales disponibles para entrega = </v>
      </c>
      <c r="E22" s="118" t="str">
        <f>'[15]PANEL DE CONTROL DISTRITAL'!E21</f>
        <v>(Credenciales en resguardo / Credenciales totales en SIIRFE disponibles para entrega) x 100</v>
      </c>
      <c r="F22" s="119" t="str">
        <f>'[15]PANEL DE CONTROL DISTRITAL'!F21</f>
        <v>Semanal (remesa)</v>
      </c>
      <c r="G22" s="120">
        <f>'[15]PANEL DE CONTROL DISTRITAL'!G21</f>
        <v>1</v>
      </c>
      <c r="H22" s="25" t="str">
        <f>'[15]PANEL DE CONTROL DISTRITAL'!H21</f>
        <v>Credenciales en resguardo</v>
      </c>
      <c r="I22" s="23">
        <v>399</v>
      </c>
      <c r="J22" s="23">
        <v>406</v>
      </c>
      <c r="K22" s="23">
        <v>296</v>
      </c>
      <c r="L22" s="23">
        <v>0</v>
      </c>
      <c r="M22" s="23">
        <v>308</v>
      </c>
      <c r="N22" s="23">
        <v>332</v>
      </c>
      <c r="O22" s="23">
        <v>393</v>
      </c>
      <c r="P22" s="23">
        <v>517</v>
      </c>
      <c r="Q22" s="23">
        <v>428</v>
      </c>
      <c r="R22" s="23">
        <v>411</v>
      </c>
      <c r="S22" s="23">
        <v>360</v>
      </c>
      <c r="T22" s="23">
        <v>512</v>
      </c>
      <c r="U22" s="23">
        <v>490</v>
      </c>
      <c r="V22" s="23">
        <v>314</v>
      </c>
      <c r="W22" s="23">
        <v>191</v>
      </c>
      <c r="X22" s="23">
        <v>409</v>
      </c>
      <c r="Y22" s="23">
        <v>351</v>
      </c>
      <c r="Z22" s="23">
        <v>361</v>
      </c>
      <c r="AA22" s="23">
        <v>265</v>
      </c>
      <c r="AB22" s="23">
        <v>369</v>
      </c>
      <c r="AC22" s="23">
        <v>333</v>
      </c>
      <c r="AD22" s="23">
        <v>300</v>
      </c>
      <c r="AE22" s="23">
        <v>292</v>
      </c>
      <c r="AF22" s="23">
        <v>350</v>
      </c>
      <c r="AG22" s="23">
        <v>391</v>
      </c>
      <c r="AH22" s="23">
        <v>351</v>
      </c>
      <c r="AI22" s="23">
        <v>327</v>
      </c>
      <c r="AJ22" s="23">
        <v>314</v>
      </c>
      <c r="AK22" s="23">
        <v>329</v>
      </c>
      <c r="AL22" s="23">
        <v>284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'[15]PANEL DE CONTROL DISTRITAL'!H22</f>
        <v>Credenciales totales en SIIRFE disponibles para entrega</v>
      </c>
      <c r="I23" s="45">
        <v>399</v>
      </c>
      <c r="J23" s="45">
        <v>406</v>
      </c>
      <c r="K23" s="45">
        <v>296</v>
      </c>
      <c r="L23" s="45">
        <v>0</v>
      </c>
      <c r="M23" s="45">
        <v>308</v>
      </c>
      <c r="N23" s="45">
        <v>332</v>
      </c>
      <c r="O23" s="45">
        <v>393</v>
      </c>
      <c r="P23" s="45">
        <v>517</v>
      </c>
      <c r="Q23" s="45">
        <v>428</v>
      </c>
      <c r="R23" s="45">
        <v>411</v>
      </c>
      <c r="S23" s="45">
        <v>360</v>
      </c>
      <c r="T23" s="45">
        <v>512</v>
      </c>
      <c r="U23" s="45">
        <v>490</v>
      </c>
      <c r="V23" s="45">
        <v>314</v>
      </c>
      <c r="W23" s="45">
        <v>191</v>
      </c>
      <c r="X23" s="45">
        <v>409</v>
      </c>
      <c r="Y23" s="45">
        <v>351</v>
      </c>
      <c r="Z23" s="45">
        <v>361</v>
      </c>
      <c r="AA23" s="45">
        <v>265</v>
      </c>
      <c r="AB23" s="45">
        <v>369</v>
      </c>
      <c r="AC23" s="45">
        <v>333</v>
      </c>
      <c r="AD23" s="45">
        <v>300</v>
      </c>
      <c r="AE23" s="45">
        <v>292</v>
      </c>
      <c r="AF23" s="45">
        <v>350</v>
      </c>
      <c r="AG23" s="45">
        <v>391</v>
      </c>
      <c r="AH23" s="45">
        <v>351</v>
      </c>
      <c r="AI23" s="45">
        <v>327</v>
      </c>
      <c r="AJ23" s="45">
        <v>314</v>
      </c>
      <c r="AK23" s="45">
        <v>329</v>
      </c>
      <c r="AL23" s="45">
        <v>284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'[15]PANEL DE CONTROL DISTRITAL'!A24</f>
        <v>6</v>
      </c>
      <c r="B25" s="116" t="str">
        <f>'[15]PANEL DE CONTROL DISTRITAL'!B24</f>
        <v>ENTREGA</v>
      </c>
      <c r="C25" s="118" t="str">
        <f>'[15]PANEL DE CONTROL DISTRITAL'!C24</f>
        <v>Operador de Equipo Tecnológico</v>
      </c>
      <c r="D25" s="117" t="str">
        <f>'[15]PANEL DE CONTROL DISTRITAL'!D24</f>
        <v xml:space="preserve">Efectividad de entrega de CPV en MAC = </v>
      </c>
      <c r="E25" s="118" t="str">
        <f>'[15]PANEL DE CONTROL DISTRITAL'!E24</f>
        <v>(Total de credenciales entregadas / Total de credenciales solicitadas) x 100</v>
      </c>
      <c r="F25" s="119" t="str">
        <f>'[15]PANEL DE CONTROL DISTRITAL'!F24</f>
        <v>Semanal (remesa)</v>
      </c>
      <c r="G25" s="120">
        <f>'[15]PANEL DE CONTROL DISTRITAL'!G24</f>
        <v>0.9</v>
      </c>
      <c r="H25" s="25" t="str">
        <f>'[15]PANEL DE CONTROL DISTRITAL'!H24</f>
        <v xml:space="preserve">Total de credenciales entregadas </v>
      </c>
      <c r="I25" s="23">
        <v>103</v>
      </c>
      <c r="J25" s="23">
        <v>40</v>
      </c>
      <c r="K25" s="23">
        <v>228</v>
      </c>
      <c r="L25" s="23">
        <v>0</v>
      </c>
      <c r="M25" s="23">
        <v>120</v>
      </c>
      <c r="N25" s="23">
        <v>171</v>
      </c>
      <c r="O25" s="23">
        <v>164</v>
      </c>
      <c r="P25" s="23">
        <v>228</v>
      </c>
      <c r="Q25" s="23">
        <v>254</v>
      </c>
      <c r="R25" s="23">
        <v>156</v>
      </c>
      <c r="S25" s="23">
        <v>245</v>
      </c>
      <c r="T25" s="23">
        <v>112</v>
      </c>
      <c r="U25" s="23">
        <v>221</v>
      </c>
      <c r="V25" s="23">
        <v>239</v>
      </c>
      <c r="W25" s="23">
        <v>152</v>
      </c>
      <c r="X25" s="23">
        <v>112</v>
      </c>
      <c r="Y25" s="23">
        <v>107</v>
      </c>
      <c r="Z25" s="23">
        <v>70</v>
      </c>
      <c r="AA25" s="23">
        <v>161</v>
      </c>
      <c r="AB25" s="23">
        <v>97</v>
      </c>
      <c r="AC25" s="23">
        <v>166</v>
      </c>
      <c r="AD25" s="23">
        <v>100</v>
      </c>
      <c r="AE25" s="23">
        <v>155</v>
      </c>
      <c r="AF25" s="23">
        <v>68</v>
      </c>
      <c r="AG25" s="23">
        <v>121</v>
      </c>
      <c r="AH25" s="23">
        <v>170</v>
      </c>
      <c r="AI25" s="23">
        <v>143</v>
      </c>
      <c r="AJ25" s="23">
        <v>130</v>
      </c>
      <c r="AK25" s="23">
        <v>131</v>
      </c>
      <c r="AL25" s="23">
        <v>110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'[15]PANEL DE CONTROL DISTRITAL'!H25</f>
        <v xml:space="preserve"> Total de credenciales solicitadas</v>
      </c>
      <c r="I26" s="45">
        <v>103</v>
      </c>
      <c r="J26" s="45">
        <v>40</v>
      </c>
      <c r="K26" s="45">
        <v>228</v>
      </c>
      <c r="L26" s="45">
        <v>0</v>
      </c>
      <c r="M26" s="45">
        <v>120</v>
      </c>
      <c r="N26" s="45">
        <v>171</v>
      </c>
      <c r="O26" s="45">
        <v>164</v>
      </c>
      <c r="P26" s="45">
        <v>228</v>
      </c>
      <c r="Q26" s="45">
        <v>254</v>
      </c>
      <c r="R26" s="45">
        <v>156</v>
      </c>
      <c r="S26" s="45">
        <v>245</v>
      </c>
      <c r="T26" s="45">
        <v>112</v>
      </c>
      <c r="U26" s="45">
        <v>221</v>
      </c>
      <c r="V26" s="45">
        <v>239</v>
      </c>
      <c r="W26" s="45">
        <v>152</v>
      </c>
      <c r="X26" s="45">
        <v>112</v>
      </c>
      <c r="Y26" s="45">
        <v>107</v>
      </c>
      <c r="Z26" s="45">
        <v>70</v>
      </c>
      <c r="AA26" s="45">
        <v>161</v>
      </c>
      <c r="AB26" s="45">
        <v>97</v>
      </c>
      <c r="AC26" s="45">
        <v>166</v>
      </c>
      <c r="AD26" s="45">
        <v>100</v>
      </c>
      <c r="AE26" s="45">
        <v>155</v>
      </c>
      <c r="AF26" s="45">
        <v>68</v>
      </c>
      <c r="AG26" s="45">
        <v>121</v>
      </c>
      <c r="AH26" s="45">
        <v>170</v>
      </c>
      <c r="AI26" s="45">
        <v>143</v>
      </c>
      <c r="AJ26" s="45">
        <v>130</v>
      </c>
      <c r="AK26" s="45">
        <v>131</v>
      </c>
      <c r="AL26" s="45">
        <v>110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3">
    <cfRule type="cellIs" dxfId="50" priority="15" operator="greaterThan">
      <formula>95%</formula>
    </cfRule>
    <cfRule type="cellIs" dxfId="49" priority="16" operator="greaterThanOrEqual">
      <formula>90%</formula>
    </cfRule>
    <cfRule type="cellIs" dxfId="48" priority="17" operator="lessThan">
      <formula>89.99%</formula>
    </cfRule>
  </conditionalFormatting>
  <conditionalFormatting sqref="AV16">
    <cfRule type="cellIs" dxfId="47" priority="12" operator="greaterThan">
      <formula>95%</formula>
    </cfRule>
    <cfRule type="cellIs" dxfId="46" priority="13" operator="greaterThanOrEqual">
      <formula>90%</formula>
    </cfRule>
    <cfRule type="cellIs" dxfId="45" priority="14" operator="lessThan">
      <formula>89.99%</formula>
    </cfRule>
  </conditionalFormatting>
  <conditionalFormatting sqref="AV19">
    <cfRule type="cellIs" dxfId="44" priority="9" operator="greaterThan">
      <formula>95%</formula>
    </cfRule>
    <cfRule type="cellIs" dxfId="43" priority="10" operator="greaterThanOrEqual">
      <formula>90%</formula>
    </cfRule>
    <cfRule type="cellIs" dxfId="42" priority="11" operator="lessThan">
      <formula>89.99%</formula>
    </cfRule>
  </conditionalFormatting>
  <conditionalFormatting sqref="AV25">
    <cfRule type="cellIs" dxfId="41" priority="6" operator="greaterThan">
      <formula>95%</formula>
    </cfRule>
    <cfRule type="cellIs" dxfId="40" priority="7" operator="greaterThanOrEqual">
      <formula>90%</formula>
    </cfRule>
    <cfRule type="cellIs" dxfId="39" priority="8" operator="lessThan">
      <formula>89.99%</formula>
    </cfRule>
  </conditionalFormatting>
  <conditionalFormatting sqref="AV22">
    <cfRule type="cellIs" dxfId="38" priority="4" operator="greaterThanOrEqual">
      <formula>100%</formula>
    </cfRule>
    <cfRule type="cellIs" dxfId="37" priority="5" operator="lessThan">
      <formula>99.99%</formula>
    </cfRule>
  </conditionalFormatting>
  <conditionalFormatting sqref="AV10">
    <cfRule type="cellIs" dxfId="36" priority="1" operator="greaterThan">
      <formula>95%</formula>
    </cfRule>
    <cfRule type="cellIs" dxfId="35" priority="2" operator="greaterThanOrEqual">
      <formula>90%</formula>
    </cfRule>
    <cfRule type="cellIs" dxfId="34" priority="3" operator="lessThan">
      <formula>89.99%</formula>
    </cfRule>
  </conditionalFormatting>
  <dataValidations count="1">
    <dataValidation showDropDown="1" showInputMessage="1" showErrorMessage="1" sqref="C21 G19:G23 G10:G11 G16:G17 G13:G14 G25:G26" xr:uid="{5A82879B-C889-4D3F-B8FE-85B94FAC60CE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7030A0"/>
  </sheetPr>
  <dimension ref="A1:BH38"/>
  <sheetViews>
    <sheetView showGridLines="0" zoomScale="70" zoomScaleNormal="70" workbookViewId="0">
      <selection activeCell="Q2" sqref="Q2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14</v>
      </c>
      <c r="F2" s="122" t="s">
        <v>25</v>
      </c>
      <c r="G2" s="122"/>
      <c r="H2" s="20">
        <v>111454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'[15]PANEL DE CONTROL DISTRITAL'!A9</f>
        <v>1</v>
      </c>
      <c r="B10" s="116" t="str">
        <f>'[15]PANEL DE CONTROL DISTRITAL'!B9</f>
        <v>ENTREVISTA</v>
      </c>
      <c r="C10" s="118" t="str">
        <f>'[15]PANEL DE CONTROL DISTRITAL'!C9</f>
        <v xml:space="preserve"> Auxiliar de Atención Ciudadana</v>
      </c>
      <c r="D10" s="117" t="str">
        <f>'[15]PANEL DE CONTROL DISTRITAL'!D9</f>
        <v>Efectividad de la entrevista =</v>
      </c>
      <c r="E10" s="118" t="str">
        <f>'[15]PANEL DE CONTROL DISTRITAL'!E9</f>
        <v>(Número de trámites aplicados / (Número de fichas requisitadas - Notificaciones de improcedencia de trámite)) x 100</v>
      </c>
      <c r="F10" s="119" t="str">
        <f>'[15]PANEL DE CONTROL DISTRITAL'!F9</f>
        <v>Semanal (remesa)</v>
      </c>
      <c r="G10" s="120">
        <f>'[15]PANEL DE CONTROL DISTRITAL'!G9</f>
        <v>0.9</v>
      </c>
      <c r="H10" s="25" t="str">
        <f>'[15]PANEL DE CONTROL DISTRITAL'!H9</f>
        <v>Número de trámites aplicados</v>
      </c>
      <c r="I10" s="23">
        <v>17</v>
      </c>
      <c r="J10" s="23">
        <v>123</v>
      </c>
      <c r="K10" s="23">
        <v>0</v>
      </c>
      <c r="L10" s="23">
        <v>0</v>
      </c>
      <c r="M10" s="23">
        <v>103</v>
      </c>
      <c r="N10" s="23">
        <v>143</v>
      </c>
      <c r="O10" s="23">
        <v>152</v>
      </c>
      <c r="P10" s="23">
        <v>138</v>
      </c>
      <c r="Q10" s="23">
        <v>156</v>
      </c>
      <c r="R10" s="23">
        <v>139</v>
      </c>
      <c r="S10" s="23">
        <v>144</v>
      </c>
      <c r="T10" s="23">
        <v>141</v>
      </c>
      <c r="U10" s="23">
        <v>133</v>
      </c>
      <c r="V10" s="23">
        <v>125</v>
      </c>
      <c r="W10" s="23">
        <v>124</v>
      </c>
      <c r="X10" s="23">
        <v>120</v>
      </c>
      <c r="Y10" s="23">
        <v>163</v>
      </c>
      <c r="Z10" s="23">
        <v>98</v>
      </c>
      <c r="AA10" s="23">
        <v>122</v>
      </c>
      <c r="AB10" s="23">
        <v>103</v>
      </c>
      <c r="AC10" s="23">
        <v>132</v>
      </c>
      <c r="AD10" s="23">
        <v>81</v>
      </c>
      <c r="AE10" s="23">
        <v>112</v>
      </c>
      <c r="AF10" s="23">
        <v>101</v>
      </c>
      <c r="AG10" s="23">
        <v>109</v>
      </c>
      <c r="AH10" s="23">
        <v>104</v>
      </c>
      <c r="AI10" s="23">
        <v>118</v>
      </c>
      <c r="AJ10" s="23">
        <v>121</v>
      </c>
      <c r="AK10" s="23">
        <v>115</v>
      </c>
      <c r="AL10" s="23">
        <v>123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'[15]PANEL DE CONTROL DISTRITAL'!H10</f>
        <v>Número de fichas requisitadas - Notificaciones de improcedencia de trámite</v>
      </c>
      <c r="I11" s="45">
        <v>17</v>
      </c>
      <c r="J11" s="45">
        <v>123</v>
      </c>
      <c r="K11" s="45">
        <v>0</v>
      </c>
      <c r="L11" s="45">
        <v>0</v>
      </c>
      <c r="M11" s="45">
        <v>103</v>
      </c>
      <c r="N11" s="45">
        <v>143</v>
      </c>
      <c r="O11" s="45">
        <v>152</v>
      </c>
      <c r="P11" s="45">
        <v>138</v>
      </c>
      <c r="Q11" s="45">
        <v>156</v>
      </c>
      <c r="R11" s="45">
        <v>139</v>
      </c>
      <c r="S11" s="45">
        <v>144</v>
      </c>
      <c r="T11" s="45">
        <v>141</v>
      </c>
      <c r="U11" s="45">
        <v>133</v>
      </c>
      <c r="V11" s="45">
        <v>125</v>
      </c>
      <c r="W11" s="45">
        <v>124</v>
      </c>
      <c r="X11" s="45">
        <v>120</v>
      </c>
      <c r="Y11" s="45">
        <v>163</v>
      </c>
      <c r="Z11" s="45">
        <v>98</v>
      </c>
      <c r="AA11" s="45">
        <v>122</v>
      </c>
      <c r="AB11" s="45">
        <v>103</v>
      </c>
      <c r="AC11" s="45">
        <v>132</v>
      </c>
      <c r="AD11" s="45">
        <v>81</v>
      </c>
      <c r="AE11" s="45">
        <v>112</v>
      </c>
      <c r="AF11" s="45">
        <v>101</v>
      </c>
      <c r="AG11" s="45">
        <v>109</v>
      </c>
      <c r="AH11" s="45">
        <v>104</v>
      </c>
      <c r="AI11" s="45">
        <v>118</v>
      </c>
      <c r="AJ11" s="45">
        <v>121</v>
      </c>
      <c r="AK11" s="45">
        <v>115</v>
      </c>
      <c r="AL11" s="45">
        <v>123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'[15]PANEL DE CONTROL DISTRITAL'!A12</f>
        <v>2</v>
      </c>
      <c r="B13" s="116" t="str">
        <f>'[15]PANEL DE CONTROL DISTRITAL'!B12</f>
        <v>TRÁMITE</v>
      </c>
      <c r="C13" s="118" t="str">
        <f>'[15]PANEL DE CONTROL DISTRITAL'!C12</f>
        <v>Operador de Equipo Tecnológico</v>
      </c>
      <c r="D13" s="117" t="str">
        <f>'[15]PANEL DE CONTROL DISTRITAL'!D12</f>
        <v>Trámites exitosos efectivos=</v>
      </c>
      <c r="E13" s="118" t="str">
        <f>'[15]PANEL DE CONTROL DISTRITAL'!E12</f>
        <v>(Número de trámites exitosos / Número de trámites aplicados) x 100</v>
      </c>
      <c r="F13" s="119" t="str">
        <f>'[15]PANEL DE CONTROL DISTRITAL'!F12</f>
        <v>Semanal (remesa)</v>
      </c>
      <c r="G13" s="120">
        <f>'[15]PANEL DE CONTROL DISTRITAL'!G12</f>
        <v>0.9</v>
      </c>
      <c r="H13" s="25" t="str">
        <f>'[15]PANEL DE CONTROL DISTRITAL'!H12</f>
        <v>Número de trámites exitosos</v>
      </c>
      <c r="I13" s="23">
        <v>17</v>
      </c>
      <c r="J13" s="23">
        <v>123</v>
      </c>
      <c r="K13" s="23">
        <v>0</v>
      </c>
      <c r="L13" s="23">
        <v>0</v>
      </c>
      <c r="M13" s="23">
        <v>103</v>
      </c>
      <c r="N13" s="23">
        <v>143</v>
      </c>
      <c r="O13" s="23">
        <v>152</v>
      </c>
      <c r="P13" s="23">
        <v>138</v>
      </c>
      <c r="Q13" s="23">
        <v>156</v>
      </c>
      <c r="R13" s="23">
        <v>139</v>
      </c>
      <c r="S13" s="23">
        <v>144</v>
      </c>
      <c r="T13" s="23">
        <v>141</v>
      </c>
      <c r="U13" s="23">
        <v>133</v>
      </c>
      <c r="V13" s="23">
        <v>125</v>
      </c>
      <c r="W13" s="23">
        <v>124</v>
      </c>
      <c r="X13" s="23">
        <v>120</v>
      </c>
      <c r="Y13" s="23">
        <v>163</v>
      </c>
      <c r="Z13" s="23">
        <v>98</v>
      </c>
      <c r="AA13" s="23">
        <v>122</v>
      </c>
      <c r="AB13" s="23">
        <v>103</v>
      </c>
      <c r="AC13" s="23">
        <v>132</v>
      </c>
      <c r="AD13" s="23">
        <v>81</v>
      </c>
      <c r="AE13" s="23">
        <v>112</v>
      </c>
      <c r="AF13" s="23">
        <v>101</v>
      </c>
      <c r="AG13" s="23">
        <v>109</v>
      </c>
      <c r="AH13" s="23">
        <v>104</v>
      </c>
      <c r="AI13" s="23">
        <v>118</v>
      </c>
      <c r="AJ13" s="23">
        <v>121</v>
      </c>
      <c r="AK13" s="23">
        <v>115</v>
      </c>
      <c r="AL13" s="23">
        <v>123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1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'[15]PANEL DE CONTROL DISTRITAL'!H13</f>
        <v>Número de trámites aplicados</v>
      </c>
      <c r="I14" s="45">
        <v>17</v>
      </c>
      <c r="J14" s="45">
        <v>123</v>
      </c>
      <c r="K14" s="45">
        <v>0</v>
      </c>
      <c r="L14" s="45">
        <v>0</v>
      </c>
      <c r="M14" s="45">
        <v>103</v>
      </c>
      <c r="N14" s="45">
        <v>143</v>
      </c>
      <c r="O14" s="45">
        <v>152</v>
      </c>
      <c r="P14" s="45">
        <v>138</v>
      </c>
      <c r="Q14" s="45">
        <v>156</v>
      </c>
      <c r="R14" s="45">
        <v>139</v>
      </c>
      <c r="S14" s="45">
        <v>144</v>
      </c>
      <c r="T14" s="45">
        <v>141</v>
      </c>
      <c r="U14" s="45">
        <v>133</v>
      </c>
      <c r="V14" s="45">
        <v>125</v>
      </c>
      <c r="W14" s="45">
        <v>124</v>
      </c>
      <c r="X14" s="45">
        <v>120</v>
      </c>
      <c r="Y14" s="45">
        <v>163</v>
      </c>
      <c r="Z14" s="45">
        <v>98</v>
      </c>
      <c r="AA14" s="45">
        <v>122</v>
      </c>
      <c r="AB14" s="45">
        <v>103</v>
      </c>
      <c r="AC14" s="45">
        <v>132</v>
      </c>
      <c r="AD14" s="45">
        <v>81</v>
      </c>
      <c r="AE14" s="45">
        <v>112</v>
      </c>
      <c r="AF14" s="45">
        <v>101</v>
      </c>
      <c r="AG14" s="45">
        <v>109</v>
      </c>
      <c r="AH14" s="45">
        <v>104</v>
      </c>
      <c r="AI14" s="45">
        <v>118</v>
      </c>
      <c r="AJ14" s="45">
        <v>121</v>
      </c>
      <c r="AK14" s="45">
        <v>115</v>
      </c>
      <c r="AL14" s="45">
        <v>123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'[15]PANEL DE CONTROL DISTRITAL'!A15</f>
        <v>3</v>
      </c>
      <c r="B16" s="116" t="str">
        <f>'[15]PANEL DE CONTROL DISTRITAL'!B15</f>
        <v>TRANSFERENCIA</v>
      </c>
      <c r="C16" s="118" t="str">
        <f>'[15]PANEL DE CONTROL DISTRITAL'!C15</f>
        <v>Responsable de Módulo</v>
      </c>
      <c r="D16" s="117" t="str">
        <f>'[15]PANEL DE CONTROL DISTRITAL'!D15</f>
        <v xml:space="preserve">Transacciones exitosas = </v>
      </c>
      <c r="E16" s="118" t="str">
        <f>'[15]PANEL DE CONTROL DISTRITAL'!E15</f>
        <v>(Número de Archivos de Transacción aceptados /Total de Archivos de Transacción procesados) x100</v>
      </c>
      <c r="F16" s="119" t="str">
        <f>'[15]PANEL DE CONTROL DISTRITAL'!F15</f>
        <v>Semanal (remesa)</v>
      </c>
      <c r="G16" s="120">
        <f>'[15]PANEL DE CONTROL DISTRITAL'!G15</f>
        <v>0.9</v>
      </c>
      <c r="H16" s="25" t="str">
        <f>'[15]PANEL DE CONTROL DISTRITAL'!H15</f>
        <v>Número de Archivos de Transacción aceptados</v>
      </c>
      <c r="I16" s="23">
        <v>17</v>
      </c>
      <c r="J16" s="23">
        <v>123</v>
      </c>
      <c r="K16" s="23">
        <v>0</v>
      </c>
      <c r="L16" s="23">
        <v>0</v>
      </c>
      <c r="M16" s="23">
        <v>103</v>
      </c>
      <c r="N16" s="23">
        <v>143</v>
      </c>
      <c r="O16" s="23">
        <v>152</v>
      </c>
      <c r="P16" s="23">
        <v>138</v>
      </c>
      <c r="Q16" s="23">
        <v>156</v>
      </c>
      <c r="R16" s="23">
        <v>139</v>
      </c>
      <c r="S16" s="23">
        <v>144</v>
      </c>
      <c r="T16" s="23">
        <v>141</v>
      </c>
      <c r="U16" s="23">
        <v>133</v>
      </c>
      <c r="V16" s="23">
        <v>125</v>
      </c>
      <c r="W16" s="23">
        <v>124</v>
      </c>
      <c r="X16" s="23">
        <v>120</v>
      </c>
      <c r="Y16" s="23">
        <v>163</v>
      </c>
      <c r="Z16" s="23">
        <v>98</v>
      </c>
      <c r="AA16" s="23">
        <v>122</v>
      </c>
      <c r="AB16" s="23">
        <v>103</v>
      </c>
      <c r="AC16" s="23">
        <v>132</v>
      </c>
      <c r="AD16" s="23">
        <v>81</v>
      </c>
      <c r="AE16" s="23">
        <v>112</v>
      </c>
      <c r="AF16" s="23">
        <v>101</v>
      </c>
      <c r="AG16" s="23">
        <v>109</v>
      </c>
      <c r="AH16" s="23">
        <v>104</v>
      </c>
      <c r="AI16" s="23">
        <v>118</v>
      </c>
      <c r="AJ16" s="23">
        <v>121</v>
      </c>
      <c r="AK16" s="23">
        <v>115</v>
      </c>
      <c r="AL16" s="23">
        <v>123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'[15]PANEL DE CONTROL DISTRITAL'!H16</f>
        <v>Total de Archivos de Transacción procesados</v>
      </c>
      <c r="I17" s="45">
        <v>17</v>
      </c>
      <c r="J17" s="45">
        <v>123</v>
      </c>
      <c r="K17" s="45">
        <v>0</v>
      </c>
      <c r="L17" s="45">
        <v>0</v>
      </c>
      <c r="M17" s="45">
        <v>103</v>
      </c>
      <c r="N17" s="45">
        <v>143</v>
      </c>
      <c r="O17" s="45">
        <v>152</v>
      </c>
      <c r="P17" s="45">
        <v>138</v>
      </c>
      <c r="Q17" s="45">
        <v>156</v>
      </c>
      <c r="R17" s="45">
        <v>139</v>
      </c>
      <c r="S17" s="45">
        <v>144</v>
      </c>
      <c r="T17" s="45">
        <v>141</v>
      </c>
      <c r="U17" s="45">
        <v>133</v>
      </c>
      <c r="V17" s="45">
        <v>125</v>
      </c>
      <c r="W17" s="45">
        <v>124</v>
      </c>
      <c r="X17" s="45">
        <v>120</v>
      </c>
      <c r="Y17" s="45">
        <v>163</v>
      </c>
      <c r="Z17" s="45">
        <v>98</v>
      </c>
      <c r="AA17" s="45">
        <v>122</v>
      </c>
      <c r="AB17" s="45">
        <v>103</v>
      </c>
      <c r="AC17" s="45">
        <v>132</v>
      </c>
      <c r="AD17" s="45">
        <v>81</v>
      </c>
      <c r="AE17" s="45">
        <v>112</v>
      </c>
      <c r="AF17" s="45">
        <v>101</v>
      </c>
      <c r="AG17" s="45">
        <v>109</v>
      </c>
      <c r="AH17" s="45">
        <v>104</v>
      </c>
      <c r="AI17" s="45">
        <v>118</v>
      </c>
      <c r="AJ17" s="45">
        <v>121</v>
      </c>
      <c r="AK17" s="45">
        <v>115</v>
      </c>
      <c r="AL17" s="45">
        <v>123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'[15]PANEL DE CONTROL DISTRITAL'!A18</f>
        <v>4</v>
      </c>
      <c r="B19" s="116" t="str">
        <f>'[15]PANEL DE CONTROL DISTRITAL'!B18</f>
        <v>CONCILIACIÓN</v>
      </c>
      <c r="C19" s="118" t="str">
        <f>'[15]PANEL DE CONTROL DISTRITAL'!C18</f>
        <v>Responsable de Módulo</v>
      </c>
      <c r="D19" s="117" t="str">
        <f>'[15]PANEL DE CONTROL DISTRITAL'!D18</f>
        <v xml:space="preserve">Credenciales disponibles para entrega = </v>
      </c>
      <c r="E19" s="118" t="str">
        <f>'[15]PANEL DE CONTROL DISTRITAL'!E18</f>
        <v>((Credenciales recibidas - Credenciales inconsistentes) / Credenciales recibidas) x 100</v>
      </c>
      <c r="F19" s="119" t="str">
        <f>'[15]PANEL DE CONTROL DISTRITAL'!F18</f>
        <v>Semanal (remesa)</v>
      </c>
      <c r="G19" s="120">
        <f>'[15]PANEL DE CONTROL DISTRITAL'!G18</f>
        <v>0.9</v>
      </c>
      <c r="H19" s="25" t="str">
        <f>'[15]PANEL DE CONTROL DISTRITAL'!H18</f>
        <v xml:space="preserve">Credenciales Recibidas - Credenciales inconsistentes </v>
      </c>
      <c r="I19" s="23">
        <v>87</v>
      </c>
      <c r="J19" s="23">
        <v>94</v>
      </c>
      <c r="K19" s="23">
        <v>0</v>
      </c>
      <c r="L19" s="23">
        <v>0</v>
      </c>
      <c r="M19" s="23">
        <v>75</v>
      </c>
      <c r="N19" s="23">
        <v>109</v>
      </c>
      <c r="O19" s="23">
        <v>130</v>
      </c>
      <c r="P19" s="23">
        <v>198</v>
      </c>
      <c r="Q19" s="23">
        <v>114</v>
      </c>
      <c r="R19" s="23">
        <v>131</v>
      </c>
      <c r="S19" s="23">
        <v>198</v>
      </c>
      <c r="T19" s="23">
        <v>137</v>
      </c>
      <c r="U19" s="23">
        <v>115</v>
      </c>
      <c r="V19" s="23">
        <v>84</v>
      </c>
      <c r="W19" s="23">
        <v>32</v>
      </c>
      <c r="X19" s="23">
        <v>243</v>
      </c>
      <c r="Y19" s="23">
        <v>172</v>
      </c>
      <c r="Z19" s="23">
        <v>106</v>
      </c>
      <c r="AA19" s="23">
        <v>66</v>
      </c>
      <c r="AB19" s="23">
        <v>166</v>
      </c>
      <c r="AC19" s="23">
        <v>94</v>
      </c>
      <c r="AD19" s="23">
        <v>108</v>
      </c>
      <c r="AE19" s="23">
        <v>109</v>
      </c>
      <c r="AF19" s="23">
        <v>151</v>
      </c>
      <c r="AG19" s="23">
        <v>116</v>
      </c>
      <c r="AH19" s="23">
        <v>104</v>
      </c>
      <c r="AI19" s="23">
        <v>78</v>
      </c>
      <c r="AJ19" s="23">
        <v>120</v>
      </c>
      <c r="AK19" s="23">
        <v>95</v>
      </c>
      <c r="AL19" s="23">
        <v>78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'[15]PANEL DE CONTROL DISTRITAL'!H19</f>
        <v xml:space="preserve">Credenciales recibidas </v>
      </c>
      <c r="I20" s="45">
        <v>87</v>
      </c>
      <c r="J20" s="45">
        <v>94</v>
      </c>
      <c r="K20" s="45">
        <v>0</v>
      </c>
      <c r="L20" s="45">
        <v>0</v>
      </c>
      <c r="M20" s="45">
        <v>75</v>
      </c>
      <c r="N20" s="45">
        <v>109</v>
      </c>
      <c r="O20" s="45">
        <v>130</v>
      </c>
      <c r="P20" s="45">
        <v>198</v>
      </c>
      <c r="Q20" s="45">
        <v>114</v>
      </c>
      <c r="R20" s="45">
        <v>131</v>
      </c>
      <c r="S20" s="45">
        <v>198</v>
      </c>
      <c r="T20" s="45">
        <v>137</v>
      </c>
      <c r="U20" s="45">
        <v>115</v>
      </c>
      <c r="V20" s="45">
        <v>84</v>
      </c>
      <c r="W20" s="45">
        <v>32</v>
      </c>
      <c r="X20" s="45">
        <v>243</v>
      </c>
      <c r="Y20" s="45">
        <v>172</v>
      </c>
      <c r="Z20" s="45">
        <v>106</v>
      </c>
      <c r="AA20" s="45">
        <v>66</v>
      </c>
      <c r="AB20" s="45">
        <v>166</v>
      </c>
      <c r="AC20" s="45">
        <v>94</v>
      </c>
      <c r="AD20" s="45">
        <v>108</v>
      </c>
      <c r="AE20" s="45">
        <v>109</v>
      </c>
      <c r="AF20" s="45">
        <v>151</v>
      </c>
      <c r="AG20" s="45">
        <v>116</v>
      </c>
      <c r="AH20" s="45">
        <v>104</v>
      </c>
      <c r="AI20" s="45">
        <v>78</v>
      </c>
      <c r="AJ20" s="45">
        <v>120</v>
      </c>
      <c r="AK20" s="45">
        <v>95</v>
      </c>
      <c r="AL20" s="45">
        <v>78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'[15]PANEL DE CONTROL DISTRITAL'!A21</f>
        <v>5</v>
      </c>
      <c r="B22" s="116" t="str">
        <f>'[15]PANEL DE CONTROL DISTRITAL'!B21</f>
        <v>CONCILIACIÓN</v>
      </c>
      <c r="C22" s="118" t="str">
        <f>'[15]PANEL DE CONTROL DISTRITAL'!C21</f>
        <v>Responsable de Módulo</v>
      </c>
      <c r="D22" s="117" t="str">
        <f>'[15]PANEL DE CONTROL DISTRITAL'!D21</f>
        <v xml:space="preserve">Credenciales disponibles para entrega = </v>
      </c>
      <c r="E22" s="118" t="str">
        <f>'[15]PANEL DE CONTROL DISTRITAL'!E21</f>
        <v>(Credenciales en resguardo / Credenciales totales en SIIRFE disponibles para entrega) x 100</v>
      </c>
      <c r="F22" s="119" t="str">
        <f>'[15]PANEL DE CONTROL DISTRITAL'!F21</f>
        <v>Semanal (remesa)</v>
      </c>
      <c r="G22" s="120">
        <f>'[15]PANEL DE CONTROL DISTRITAL'!G21</f>
        <v>1</v>
      </c>
      <c r="H22" s="25" t="str">
        <f>'[15]PANEL DE CONTROL DISTRITAL'!H21</f>
        <v>Credenciales en resguardo</v>
      </c>
      <c r="I22" s="23">
        <v>314</v>
      </c>
      <c r="J22" s="23">
        <v>258</v>
      </c>
      <c r="K22" s="23">
        <v>0</v>
      </c>
      <c r="L22" s="23">
        <v>0</v>
      </c>
      <c r="M22" s="23">
        <v>289</v>
      </c>
      <c r="N22" s="23">
        <v>245</v>
      </c>
      <c r="O22" s="23">
        <v>282</v>
      </c>
      <c r="P22" s="23">
        <v>300</v>
      </c>
      <c r="Q22" s="23">
        <v>296</v>
      </c>
      <c r="R22" s="23">
        <v>319</v>
      </c>
      <c r="S22" s="23">
        <v>365</v>
      </c>
      <c r="T22" s="23">
        <v>372</v>
      </c>
      <c r="U22" s="23">
        <v>298</v>
      </c>
      <c r="V22" s="23">
        <v>249</v>
      </c>
      <c r="W22" s="23">
        <v>127</v>
      </c>
      <c r="X22" s="23">
        <v>301</v>
      </c>
      <c r="Y22" s="23">
        <v>355</v>
      </c>
      <c r="Z22" s="23">
        <v>353</v>
      </c>
      <c r="AA22" s="23">
        <v>290</v>
      </c>
      <c r="AB22" s="23">
        <v>327</v>
      </c>
      <c r="AC22" s="23">
        <v>254</v>
      </c>
      <c r="AD22" s="23">
        <v>253</v>
      </c>
      <c r="AE22" s="23">
        <v>202</v>
      </c>
      <c r="AF22" s="23">
        <v>286</v>
      </c>
      <c r="AG22" s="23">
        <v>300</v>
      </c>
      <c r="AH22" s="23">
        <v>283</v>
      </c>
      <c r="AI22" s="23">
        <v>246</v>
      </c>
      <c r="AJ22" s="23">
        <v>257</v>
      </c>
      <c r="AK22" s="23">
        <v>252</v>
      </c>
      <c r="AL22" s="23">
        <v>233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'[15]PANEL DE CONTROL DISTRITAL'!H22</f>
        <v>Credenciales totales en SIIRFE disponibles para entrega</v>
      </c>
      <c r="I23" s="45">
        <v>314</v>
      </c>
      <c r="J23" s="45">
        <v>258</v>
      </c>
      <c r="K23" s="45">
        <v>0</v>
      </c>
      <c r="L23" s="45">
        <v>0</v>
      </c>
      <c r="M23" s="45">
        <v>289</v>
      </c>
      <c r="N23" s="45">
        <v>245</v>
      </c>
      <c r="O23" s="45">
        <v>282</v>
      </c>
      <c r="P23" s="45">
        <v>300</v>
      </c>
      <c r="Q23" s="45">
        <v>296</v>
      </c>
      <c r="R23" s="45">
        <v>319</v>
      </c>
      <c r="S23" s="45">
        <v>365</v>
      </c>
      <c r="T23" s="45">
        <v>372</v>
      </c>
      <c r="U23" s="45">
        <v>298</v>
      </c>
      <c r="V23" s="45">
        <v>249</v>
      </c>
      <c r="W23" s="45">
        <v>127</v>
      </c>
      <c r="X23" s="45">
        <v>301</v>
      </c>
      <c r="Y23" s="45">
        <v>355</v>
      </c>
      <c r="Z23" s="45">
        <v>353</v>
      </c>
      <c r="AA23" s="45">
        <v>290</v>
      </c>
      <c r="AB23" s="45">
        <v>327</v>
      </c>
      <c r="AC23" s="45">
        <v>254</v>
      </c>
      <c r="AD23" s="45">
        <v>253</v>
      </c>
      <c r="AE23" s="45">
        <v>202</v>
      </c>
      <c r="AF23" s="45">
        <v>286</v>
      </c>
      <c r="AG23" s="45">
        <v>300</v>
      </c>
      <c r="AH23" s="45">
        <v>283</v>
      </c>
      <c r="AI23" s="45">
        <v>246</v>
      </c>
      <c r="AJ23" s="45">
        <v>257</v>
      </c>
      <c r="AK23" s="45">
        <v>252</v>
      </c>
      <c r="AL23" s="45">
        <v>233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'[15]PANEL DE CONTROL DISTRITAL'!A24</f>
        <v>6</v>
      </c>
      <c r="B25" s="116" t="str">
        <f>'[15]PANEL DE CONTROL DISTRITAL'!B24</f>
        <v>ENTREGA</v>
      </c>
      <c r="C25" s="118" t="str">
        <f>'[15]PANEL DE CONTROL DISTRITAL'!C24</f>
        <v>Operador de Equipo Tecnológico</v>
      </c>
      <c r="D25" s="117" t="str">
        <f>'[15]PANEL DE CONTROL DISTRITAL'!D24</f>
        <v xml:space="preserve">Efectividad de entrega de CPV en MAC = </v>
      </c>
      <c r="E25" s="118" t="str">
        <f>'[15]PANEL DE CONTROL DISTRITAL'!E24</f>
        <v>(Total de credenciales entregadas / Total de credenciales solicitadas) x 100</v>
      </c>
      <c r="F25" s="119" t="str">
        <f>'[15]PANEL DE CONTROL DISTRITAL'!F24</f>
        <v>Semanal (remesa)</v>
      </c>
      <c r="G25" s="120">
        <f>'[15]PANEL DE CONTROL DISTRITAL'!G24</f>
        <v>0.9</v>
      </c>
      <c r="H25" s="25" t="str">
        <f>'[15]PANEL DE CONTROL DISTRITAL'!H24</f>
        <v xml:space="preserve">Total de credenciales entregadas </v>
      </c>
      <c r="I25" s="23">
        <v>8</v>
      </c>
      <c r="J25" s="23">
        <v>150</v>
      </c>
      <c r="K25" s="23">
        <v>0</v>
      </c>
      <c r="L25" s="23">
        <v>0</v>
      </c>
      <c r="M25" s="23">
        <v>44</v>
      </c>
      <c r="N25" s="23">
        <v>153</v>
      </c>
      <c r="O25" s="23">
        <v>93</v>
      </c>
      <c r="P25" s="23">
        <v>180</v>
      </c>
      <c r="Q25" s="23">
        <v>118</v>
      </c>
      <c r="R25" s="23">
        <v>108</v>
      </c>
      <c r="S25" s="23">
        <v>151</v>
      </c>
      <c r="T25" s="23">
        <v>130</v>
      </c>
      <c r="U25" s="23">
        <v>182</v>
      </c>
      <c r="V25" s="23">
        <v>133</v>
      </c>
      <c r="W25" s="23">
        <v>151</v>
      </c>
      <c r="X25" s="23">
        <v>69</v>
      </c>
      <c r="Y25" s="23">
        <v>118</v>
      </c>
      <c r="Z25" s="23">
        <v>108</v>
      </c>
      <c r="AA25" s="23">
        <v>129</v>
      </c>
      <c r="AB25" s="23">
        <v>144</v>
      </c>
      <c r="AC25" s="23">
        <v>167</v>
      </c>
      <c r="AD25" s="23">
        <v>109</v>
      </c>
      <c r="AE25" s="23">
        <v>133</v>
      </c>
      <c r="AF25" s="23">
        <v>67</v>
      </c>
      <c r="AG25" s="23">
        <v>102</v>
      </c>
      <c r="AH25" s="23">
        <v>121</v>
      </c>
      <c r="AI25" s="23">
        <v>114</v>
      </c>
      <c r="AJ25" s="23">
        <v>109</v>
      </c>
      <c r="AK25" s="23">
        <v>100</v>
      </c>
      <c r="AL25" s="23">
        <v>97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'[15]PANEL DE CONTROL DISTRITAL'!H25</f>
        <v xml:space="preserve"> Total de credenciales solicitadas</v>
      </c>
      <c r="I26" s="45">
        <v>8</v>
      </c>
      <c r="J26" s="45">
        <v>150</v>
      </c>
      <c r="K26" s="45">
        <v>0</v>
      </c>
      <c r="L26" s="45">
        <v>0</v>
      </c>
      <c r="M26" s="45">
        <v>44</v>
      </c>
      <c r="N26" s="45">
        <v>153</v>
      </c>
      <c r="O26" s="45">
        <v>93</v>
      </c>
      <c r="P26" s="45">
        <v>180</v>
      </c>
      <c r="Q26" s="45">
        <v>118</v>
      </c>
      <c r="R26" s="45">
        <v>108</v>
      </c>
      <c r="S26" s="45">
        <v>151</v>
      </c>
      <c r="T26" s="45">
        <v>130</v>
      </c>
      <c r="U26" s="45">
        <v>182</v>
      </c>
      <c r="V26" s="45">
        <v>133</v>
      </c>
      <c r="W26" s="45">
        <v>151</v>
      </c>
      <c r="X26" s="45">
        <v>69</v>
      </c>
      <c r="Y26" s="45">
        <v>118</v>
      </c>
      <c r="Z26" s="45">
        <v>108</v>
      </c>
      <c r="AA26" s="45">
        <v>129</v>
      </c>
      <c r="AB26" s="45">
        <v>144</v>
      </c>
      <c r="AC26" s="45">
        <v>167</v>
      </c>
      <c r="AD26" s="45">
        <v>109</v>
      </c>
      <c r="AE26" s="45">
        <v>133</v>
      </c>
      <c r="AF26" s="45">
        <v>67</v>
      </c>
      <c r="AG26" s="45">
        <v>102</v>
      </c>
      <c r="AH26" s="45">
        <v>121</v>
      </c>
      <c r="AI26" s="45">
        <v>114</v>
      </c>
      <c r="AJ26" s="45">
        <v>109</v>
      </c>
      <c r="AK26" s="45">
        <v>100</v>
      </c>
      <c r="AL26" s="45">
        <v>97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33" priority="15" operator="greaterThan">
      <formula>95%</formula>
    </cfRule>
    <cfRule type="cellIs" dxfId="32" priority="16" operator="greaterThanOrEqual">
      <formula>90%</formula>
    </cfRule>
    <cfRule type="cellIs" dxfId="31" priority="17" operator="lessThan">
      <formula>89.99%</formula>
    </cfRule>
  </conditionalFormatting>
  <conditionalFormatting sqref="AV13">
    <cfRule type="cellIs" dxfId="30" priority="12" operator="greaterThan">
      <formula>95%</formula>
    </cfRule>
    <cfRule type="cellIs" dxfId="29" priority="13" operator="greaterThanOrEqual">
      <formula>90%</formula>
    </cfRule>
    <cfRule type="cellIs" dxfId="28" priority="14" operator="lessThan">
      <formula>89.99%</formula>
    </cfRule>
  </conditionalFormatting>
  <conditionalFormatting sqref="AV16">
    <cfRule type="cellIs" dxfId="27" priority="9" operator="greaterThan">
      <formula>95%</formula>
    </cfRule>
    <cfRule type="cellIs" dxfId="26" priority="10" operator="greaterThanOrEqual">
      <formula>90%</formula>
    </cfRule>
    <cfRule type="cellIs" dxfId="25" priority="11" operator="lessThan">
      <formula>89.99%</formula>
    </cfRule>
  </conditionalFormatting>
  <conditionalFormatting sqref="AV19">
    <cfRule type="cellIs" dxfId="24" priority="6" operator="greaterThan">
      <formula>95%</formula>
    </cfRule>
    <cfRule type="cellIs" dxfId="23" priority="7" operator="greaterThanOrEqual">
      <formula>90%</formula>
    </cfRule>
    <cfRule type="cellIs" dxfId="22" priority="8" operator="lessThan">
      <formula>89.99%</formula>
    </cfRule>
  </conditionalFormatting>
  <conditionalFormatting sqref="AV25">
    <cfRule type="cellIs" dxfId="21" priority="3" operator="greaterThan">
      <formula>95%</formula>
    </cfRule>
    <cfRule type="cellIs" dxfId="20" priority="4" operator="greaterThanOrEqual">
      <formula>90%</formula>
    </cfRule>
    <cfRule type="cellIs" dxfId="19" priority="5" operator="lessThan">
      <formula>89.99%</formula>
    </cfRule>
  </conditionalFormatting>
  <conditionalFormatting sqref="AV22">
    <cfRule type="cellIs" dxfId="18" priority="1" operator="greaterThanOrEqual">
      <formula>100%</formula>
    </cfRule>
    <cfRule type="cellIs" dxfId="17" priority="2" operator="lessThan">
      <formula>99.99%</formula>
    </cfRule>
  </conditionalFormatting>
  <dataValidations count="1">
    <dataValidation showDropDown="1" showInputMessage="1" showErrorMessage="1" sqref="C21 G19:G23 G10:G11 G16:G17 G13:G14 G25:G26" xr:uid="{3BA3E2CE-5A10-406E-B861-A9F2CD84F813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69C2"/>
  </sheetPr>
  <dimension ref="A1:BH38"/>
  <sheetViews>
    <sheetView showGridLines="0" topLeftCell="A4" zoomScale="85" zoomScaleNormal="85" workbookViewId="0">
      <selection activeCell="AA14" sqref="AA14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15</v>
      </c>
      <c r="F2" s="122" t="s">
        <v>25</v>
      </c>
      <c r="G2" s="122"/>
      <c r="H2" s="20">
        <v>111551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'[16]PANEL DE CONTROL DISTRITAL'!A9</f>
        <v>1</v>
      </c>
      <c r="B10" s="116" t="str">
        <f>'[16]PANEL DE CONTROL DISTRITAL'!B9</f>
        <v>ENTREVISTA</v>
      </c>
      <c r="C10" s="118" t="str">
        <f>'[16]PANEL DE CONTROL DISTRITAL'!C9</f>
        <v xml:space="preserve"> Auxiliar de Atención Ciudadana</v>
      </c>
      <c r="D10" s="117" t="str">
        <f>'[16]PANEL DE CONTROL DISTRITAL'!D9</f>
        <v>Efectividad de la entrevista =</v>
      </c>
      <c r="E10" s="118" t="str">
        <f>'[16]PANEL DE CONTROL DISTRITAL'!E9</f>
        <v>(Número de trámites aplicados / (Número de fichas requisitadas - Notificaciones de improcedencia de trámite)) x 100</v>
      </c>
      <c r="F10" s="119" t="str">
        <f>'[16]PANEL DE CONTROL DISTRITAL'!F9</f>
        <v>Semanal (remesa)</v>
      </c>
      <c r="G10" s="120">
        <f>'[16]PANEL DE CONTROL DISTRITAL'!G9</f>
        <v>0.9</v>
      </c>
      <c r="H10" s="25" t="str">
        <f>'[16]PANEL DE CONTROL DISTRITAL'!H9</f>
        <v>Número de trámites aplicados</v>
      </c>
      <c r="I10" s="23">
        <v>179</v>
      </c>
      <c r="J10" s="23">
        <v>843</v>
      </c>
      <c r="K10" s="23">
        <v>0</v>
      </c>
      <c r="L10" s="23">
        <v>0</v>
      </c>
      <c r="M10" s="23">
        <v>1220</v>
      </c>
      <c r="N10" s="23">
        <v>1676</v>
      </c>
      <c r="O10" s="23">
        <v>1553</v>
      </c>
      <c r="P10" s="23">
        <v>1573</v>
      </c>
      <c r="Q10" s="23">
        <v>1409</v>
      </c>
      <c r="R10" s="23">
        <v>1134</v>
      </c>
      <c r="S10" s="23">
        <v>1294</v>
      </c>
      <c r="T10" s="23">
        <v>1273</v>
      </c>
      <c r="U10" s="23">
        <v>1260</v>
      </c>
      <c r="V10" s="23">
        <v>1134</v>
      </c>
      <c r="W10" s="23">
        <v>1192</v>
      </c>
      <c r="X10" s="23">
        <v>910</v>
      </c>
      <c r="Y10" s="23">
        <v>1101</v>
      </c>
      <c r="Z10" s="23">
        <v>765</v>
      </c>
      <c r="AA10" s="23">
        <v>1068</v>
      </c>
      <c r="AB10" s="23">
        <v>1035</v>
      </c>
      <c r="AC10" s="23">
        <v>1005</v>
      </c>
      <c r="AD10" s="23">
        <v>674</v>
      </c>
      <c r="AE10" s="23">
        <v>1033</v>
      </c>
      <c r="AF10" s="23">
        <v>1101</v>
      </c>
      <c r="AG10" s="23">
        <v>1151</v>
      </c>
      <c r="AH10" s="23">
        <v>1094</v>
      </c>
      <c r="AI10" s="23">
        <v>1068</v>
      </c>
      <c r="AJ10" s="23">
        <v>1010</v>
      </c>
      <c r="AK10" s="23">
        <v>1016</v>
      </c>
      <c r="AL10" s="23">
        <v>1012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'[16]PANEL DE CONTROL DISTRITAL'!H10</f>
        <v>Número de fichas requisitadas - Notificaciones de improcedencia de trámite</v>
      </c>
      <c r="I11" s="45">
        <v>179</v>
      </c>
      <c r="J11" s="45">
        <v>843</v>
      </c>
      <c r="K11" s="45">
        <v>0</v>
      </c>
      <c r="L11" s="45">
        <v>0</v>
      </c>
      <c r="M11" s="45">
        <v>1220</v>
      </c>
      <c r="N11" s="45">
        <v>1676</v>
      </c>
      <c r="O11" s="45">
        <v>1553</v>
      </c>
      <c r="P11" s="45">
        <v>1573</v>
      </c>
      <c r="Q11" s="45">
        <v>1409</v>
      </c>
      <c r="R11" s="45">
        <v>1134</v>
      </c>
      <c r="S11" s="45">
        <v>1294</v>
      </c>
      <c r="T11" s="45">
        <v>1273</v>
      </c>
      <c r="U11" s="45">
        <v>1260</v>
      </c>
      <c r="V11" s="45">
        <v>1134</v>
      </c>
      <c r="W11" s="45">
        <v>1192</v>
      </c>
      <c r="X11" s="45">
        <v>910</v>
      </c>
      <c r="Y11" s="45">
        <v>1101</v>
      </c>
      <c r="Z11" s="45">
        <v>765</v>
      </c>
      <c r="AA11" s="45">
        <v>1068</v>
      </c>
      <c r="AB11" s="45">
        <v>1035</v>
      </c>
      <c r="AC11" s="45">
        <v>1005</v>
      </c>
      <c r="AD11" s="45">
        <v>674</v>
      </c>
      <c r="AE11" s="45">
        <v>1033</v>
      </c>
      <c r="AF11" s="45">
        <v>1101</v>
      </c>
      <c r="AG11" s="45">
        <v>1151</v>
      </c>
      <c r="AH11" s="45">
        <v>1094</v>
      </c>
      <c r="AI11" s="45">
        <v>1068</v>
      </c>
      <c r="AJ11" s="45">
        <v>1010</v>
      </c>
      <c r="AK11" s="45">
        <v>1016</v>
      </c>
      <c r="AL11" s="45">
        <v>1012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>
        <v>1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'[16]PANEL DE CONTROL DISTRITAL'!A12</f>
        <v>2</v>
      </c>
      <c r="B13" s="116" t="str">
        <f>'[16]PANEL DE CONTROL DISTRITAL'!B12</f>
        <v>TRÁMITE</v>
      </c>
      <c r="C13" s="118" t="str">
        <f>'[16]PANEL DE CONTROL DISTRITAL'!C12</f>
        <v>Operador de Equipo Tecnológico</v>
      </c>
      <c r="D13" s="117" t="str">
        <f>'[16]PANEL DE CONTROL DISTRITAL'!D12</f>
        <v>Trámites exitosos efectivos=</v>
      </c>
      <c r="E13" s="118" t="str">
        <f>'[16]PANEL DE CONTROL DISTRITAL'!E12</f>
        <v>(Número de trámites exitosos / Número de trámites aplicados) x 100</v>
      </c>
      <c r="F13" s="119" t="str">
        <f>'[16]PANEL DE CONTROL DISTRITAL'!F12</f>
        <v>Semanal (remesa)</v>
      </c>
      <c r="G13" s="120">
        <f>'[16]PANEL DE CONTROL DISTRITAL'!G12</f>
        <v>0.9</v>
      </c>
      <c r="H13" s="25" t="str">
        <f>'[16]PANEL DE CONTROL DISTRITAL'!H12</f>
        <v>Número de trámites exitosos</v>
      </c>
      <c r="I13" s="23">
        <v>179</v>
      </c>
      <c r="J13" s="23">
        <v>839</v>
      </c>
      <c r="K13" s="23">
        <v>0</v>
      </c>
      <c r="L13" s="23">
        <v>0</v>
      </c>
      <c r="M13" s="23">
        <v>1218</v>
      </c>
      <c r="N13" s="23">
        <v>1671</v>
      </c>
      <c r="O13" s="23">
        <v>1551</v>
      </c>
      <c r="P13" s="23">
        <v>1571</v>
      </c>
      <c r="Q13" s="23">
        <v>1407</v>
      </c>
      <c r="R13" s="23">
        <v>1133</v>
      </c>
      <c r="S13" s="23">
        <v>1291</v>
      </c>
      <c r="T13" s="23">
        <v>1272</v>
      </c>
      <c r="U13" s="23">
        <v>1257</v>
      </c>
      <c r="V13" s="23">
        <v>1131</v>
      </c>
      <c r="W13" s="23">
        <v>1192</v>
      </c>
      <c r="X13" s="23">
        <v>908</v>
      </c>
      <c r="Y13" s="23">
        <v>1100</v>
      </c>
      <c r="Z13" s="23">
        <v>762</v>
      </c>
      <c r="AA13" s="23">
        <v>1065</v>
      </c>
      <c r="AB13" s="23">
        <v>1033</v>
      </c>
      <c r="AC13" s="23">
        <v>1005</v>
      </c>
      <c r="AD13" s="23">
        <v>674</v>
      </c>
      <c r="AE13" s="23">
        <v>1032</v>
      </c>
      <c r="AF13" s="23">
        <v>1098</v>
      </c>
      <c r="AG13" s="23">
        <v>1147</v>
      </c>
      <c r="AH13" s="23">
        <v>1091</v>
      </c>
      <c r="AI13" s="23">
        <v>1067</v>
      </c>
      <c r="AJ13" s="23">
        <v>1006</v>
      </c>
      <c r="AK13" s="23">
        <v>405</v>
      </c>
      <c r="AL13" s="23">
        <v>1012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0.97836468180489233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'[16]PANEL DE CONTROL DISTRITAL'!H13</f>
        <v>Número de trámites aplicados</v>
      </c>
      <c r="I14" s="45">
        <v>179</v>
      </c>
      <c r="J14" s="45">
        <v>843</v>
      </c>
      <c r="K14" s="45">
        <v>0</v>
      </c>
      <c r="L14" s="45">
        <v>0</v>
      </c>
      <c r="M14" s="45">
        <v>1220</v>
      </c>
      <c r="N14" s="45">
        <v>1676</v>
      </c>
      <c r="O14" s="45">
        <v>1553</v>
      </c>
      <c r="P14" s="45">
        <v>1573</v>
      </c>
      <c r="Q14" s="45">
        <v>1409</v>
      </c>
      <c r="R14" s="45">
        <v>1134</v>
      </c>
      <c r="S14" s="45">
        <v>1294</v>
      </c>
      <c r="T14" s="45">
        <v>1273</v>
      </c>
      <c r="U14" s="45">
        <v>1260</v>
      </c>
      <c r="V14" s="45">
        <v>1134</v>
      </c>
      <c r="W14" s="45">
        <v>1192</v>
      </c>
      <c r="X14" s="45">
        <v>910</v>
      </c>
      <c r="Y14" s="45">
        <v>1101</v>
      </c>
      <c r="Z14" s="45">
        <v>765</v>
      </c>
      <c r="AA14" s="45">
        <v>1068</v>
      </c>
      <c r="AB14" s="45">
        <v>1035</v>
      </c>
      <c r="AC14" s="45">
        <v>1005</v>
      </c>
      <c r="AD14" s="45">
        <v>674</v>
      </c>
      <c r="AE14" s="45">
        <v>1033</v>
      </c>
      <c r="AF14" s="45">
        <v>1101</v>
      </c>
      <c r="AG14" s="45">
        <v>1151</v>
      </c>
      <c r="AH14" s="45">
        <v>1094</v>
      </c>
      <c r="AI14" s="45">
        <v>1068</v>
      </c>
      <c r="AJ14" s="45">
        <v>1010</v>
      </c>
      <c r="AK14" s="45">
        <v>1016</v>
      </c>
      <c r="AL14" s="45">
        <v>1012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'[16]PANEL DE CONTROL DISTRITAL'!A15</f>
        <v>3</v>
      </c>
      <c r="B16" s="116" t="str">
        <f>'[16]PANEL DE CONTROL DISTRITAL'!B15</f>
        <v>TRANSFERENCIA</v>
      </c>
      <c r="C16" s="118" t="str">
        <f>'[16]PANEL DE CONTROL DISTRITAL'!C15</f>
        <v>Responsable de Módulo</v>
      </c>
      <c r="D16" s="117" t="str">
        <f>'[16]PANEL DE CONTROL DISTRITAL'!D15</f>
        <v xml:space="preserve">Transacciones exitosas = </v>
      </c>
      <c r="E16" s="118" t="str">
        <f>'[16]PANEL DE CONTROL DISTRITAL'!E15</f>
        <v>(Número de Archivos de Transacción aceptados /Total de Archivos de Transacción procesados) x100</v>
      </c>
      <c r="F16" s="119" t="str">
        <f>'[16]PANEL DE CONTROL DISTRITAL'!F15</f>
        <v>Semanal (remesa)</v>
      </c>
      <c r="G16" s="120">
        <f>'[16]PANEL DE CONTROL DISTRITAL'!G15</f>
        <v>0.9</v>
      </c>
      <c r="H16" s="25" t="str">
        <f>'[16]PANEL DE CONTROL DISTRITAL'!H15</f>
        <v>Número de Archivos de Transacción aceptados</v>
      </c>
      <c r="I16" s="23">
        <v>179</v>
      </c>
      <c r="J16" s="23">
        <v>843</v>
      </c>
      <c r="K16" s="23">
        <v>0</v>
      </c>
      <c r="L16" s="23">
        <v>0</v>
      </c>
      <c r="M16" s="23">
        <v>1220</v>
      </c>
      <c r="N16" s="23">
        <v>1676</v>
      </c>
      <c r="O16" s="23">
        <v>1553</v>
      </c>
      <c r="P16" s="23">
        <v>1573</v>
      </c>
      <c r="Q16" s="23">
        <v>1409</v>
      </c>
      <c r="R16" s="23">
        <v>1134</v>
      </c>
      <c r="S16" s="23">
        <v>1294</v>
      </c>
      <c r="T16" s="23">
        <v>1273</v>
      </c>
      <c r="U16" s="23">
        <v>1260</v>
      </c>
      <c r="V16" s="23">
        <v>1134</v>
      </c>
      <c r="W16" s="23">
        <v>1192</v>
      </c>
      <c r="X16" s="23">
        <v>910</v>
      </c>
      <c r="Y16" s="23">
        <v>1101</v>
      </c>
      <c r="Z16" s="23">
        <v>765</v>
      </c>
      <c r="AA16" s="23">
        <v>1068</v>
      </c>
      <c r="AB16" s="23">
        <v>1035</v>
      </c>
      <c r="AC16" s="23">
        <v>1005</v>
      </c>
      <c r="AD16" s="23">
        <v>674</v>
      </c>
      <c r="AE16" s="23">
        <v>1033</v>
      </c>
      <c r="AF16" s="23">
        <v>1101</v>
      </c>
      <c r="AG16" s="23">
        <v>1151</v>
      </c>
      <c r="AH16" s="23">
        <v>1094</v>
      </c>
      <c r="AI16" s="23">
        <v>1068</v>
      </c>
      <c r="AJ16" s="23">
        <v>1010</v>
      </c>
      <c r="AK16" s="23">
        <v>1016</v>
      </c>
      <c r="AL16" s="23">
        <v>1012</v>
      </c>
      <c r="AM16" s="23">
        <v>850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'[16]PANEL DE CONTROL DISTRITAL'!H16</f>
        <v>Total de Archivos de Transacción procesados</v>
      </c>
      <c r="I17" s="45">
        <v>179</v>
      </c>
      <c r="J17" s="45">
        <v>843</v>
      </c>
      <c r="K17" s="45">
        <v>0</v>
      </c>
      <c r="L17" s="45">
        <v>0</v>
      </c>
      <c r="M17" s="45">
        <v>1220</v>
      </c>
      <c r="N17" s="45">
        <v>1676</v>
      </c>
      <c r="O17" s="45">
        <v>1553</v>
      </c>
      <c r="P17" s="45">
        <v>1573</v>
      </c>
      <c r="Q17" s="45">
        <v>1409</v>
      </c>
      <c r="R17" s="45">
        <v>1134</v>
      </c>
      <c r="S17" s="45">
        <v>1294</v>
      </c>
      <c r="T17" s="45">
        <v>1273</v>
      </c>
      <c r="U17" s="45">
        <v>1260</v>
      </c>
      <c r="V17" s="45">
        <v>1134</v>
      </c>
      <c r="W17" s="45">
        <v>1192</v>
      </c>
      <c r="X17" s="45">
        <v>910</v>
      </c>
      <c r="Y17" s="45">
        <v>1101</v>
      </c>
      <c r="Z17" s="45">
        <v>765</v>
      </c>
      <c r="AA17" s="45">
        <v>1068</v>
      </c>
      <c r="AB17" s="45">
        <v>1035</v>
      </c>
      <c r="AC17" s="45">
        <v>1005</v>
      </c>
      <c r="AD17" s="45">
        <v>674</v>
      </c>
      <c r="AE17" s="45">
        <v>1033</v>
      </c>
      <c r="AF17" s="45">
        <v>1101</v>
      </c>
      <c r="AG17" s="45">
        <v>1151</v>
      </c>
      <c r="AH17" s="45">
        <v>1094</v>
      </c>
      <c r="AI17" s="45">
        <v>1068</v>
      </c>
      <c r="AJ17" s="45">
        <v>1010</v>
      </c>
      <c r="AK17" s="45">
        <v>1016</v>
      </c>
      <c r="AL17" s="45">
        <v>1012</v>
      </c>
      <c r="AM17" s="45">
        <v>850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'[16]PANEL DE CONTROL DISTRITAL'!A18</f>
        <v>4</v>
      </c>
      <c r="B19" s="116" t="str">
        <f>'[16]PANEL DE CONTROL DISTRITAL'!B18</f>
        <v>CONCILIACIÓN</v>
      </c>
      <c r="C19" s="118" t="str">
        <f>'[16]PANEL DE CONTROL DISTRITAL'!C18</f>
        <v>Responsable de Módulo</v>
      </c>
      <c r="D19" s="117" t="str">
        <f>'[16]PANEL DE CONTROL DISTRITAL'!D18</f>
        <v xml:space="preserve">Credenciales disponibles para entrega = </v>
      </c>
      <c r="E19" s="118" t="str">
        <f>'[16]PANEL DE CONTROL DISTRITAL'!E18</f>
        <v>((Credenciales recibidas - Credenciales inconsistentes) / Credenciales recibidas) x 100</v>
      </c>
      <c r="F19" s="119" t="str">
        <f>'[16]PANEL DE CONTROL DISTRITAL'!F18</f>
        <v>Semanal (remesa)</v>
      </c>
      <c r="G19" s="120">
        <f>'[16]PANEL DE CONTROL DISTRITAL'!G18</f>
        <v>0.9</v>
      </c>
      <c r="H19" s="25" t="str">
        <f>'[16]PANEL DE CONTROL DISTRITAL'!H18</f>
        <v xml:space="preserve">Credenciales Recibidas - Credenciales inconsistentes </v>
      </c>
      <c r="I19" s="23">
        <v>183</v>
      </c>
      <c r="J19" s="23">
        <v>880</v>
      </c>
      <c r="K19" s="23">
        <v>0</v>
      </c>
      <c r="L19" s="23">
        <v>0</v>
      </c>
      <c r="M19" s="23">
        <v>365</v>
      </c>
      <c r="N19" s="23">
        <v>1362</v>
      </c>
      <c r="O19" s="23">
        <v>1446</v>
      </c>
      <c r="P19" s="23">
        <v>2563</v>
      </c>
      <c r="Q19" s="23">
        <v>1121</v>
      </c>
      <c r="R19" s="23">
        <v>1185</v>
      </c>
      <c r="S19" s="23">
        <v>1628</v>
      </c>
      <c r="T19" s="23">
        <v>1306</v>
      </c>
      <c r="U19" s="23">
        <v>1303</v>
      </c>
      <c r="V19" s="23">
        <v>234</v>
      </c>
      <c r="W19" s="23">
        <v>621</v>
      </c>
      <c r="X19" s="23">
        <v>2179</v>
      </c>
      <c r="Y19" s="23">
        <v>1308</v>
      </c>
      <c r="Z19" s="23">
        <v>461</v>
      </c>
      <c r="AA19" s="23">
        <v>1208</v>
      </c>
      <c r="AB19" s="23">
        <v>1240</v>
      </c>
      <c r="AC19" s="23">
        <v>838</v>
      </c>
      <c r="AD19" s="23">
        <v>829</v>
      </c>
      <c r="AE19" s="23">
        <v>1028</v>
      </c>
      <c r="AF19" s="23">
        <v>1108</v>
      </c>
      <c r="AG19" s="23">
        <v>1072</v>
      </c>
      <c r="AH19" s="23">
        <v>1162</v>
      </c>
      <c r="AI19" s="23">
        <v>873</v>
      </c>
      <c r="AJ19" s="23">
        <v>1128</v>
      </c>
      <c r="AK19" s="23">
        <v>1008</v>
      </c>
      <c r="AL19" s="23">
        <v>189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'[16]PANEL DE CONTROL DISTRITAL'!H19</f>
        <v xml:space="preserve">Credenciales recibidas </v>
      </c>
      <c r="I20" s="45">
        <v>183</v>
      </c>
      <c r="J20" s="45">
        <v>880</v>
      </c>
      <c r="K20" s="45">
        <v>0</v>
      </c>
      <c r="L20" s="45">
        <v>0</v>
      </c>
      <c r="M20" s="45">
        <v>365</v>
      </c>
      <c r="N20" s="45">
        <v>1362</v>
      </c>
      <c r="O20" s="45">
        <v>1446</v>
      </c>
      <c r="P20" s="45">
        <v>2563</v>
      </c>
      <c r="Q20" s="45">
        <v>1121</v>
      </c>
      <c r="R20" s="45">
        <v>1185</v>
      </c>
      <c r="S20" s="45">
        <v>1628</v>
      </c>
      <c r="T20" s="45">
        <v>1306</v>
      </c>
      <c r="U20" s="45">
        <v>1303</v>
      </c>
      <c r="V20" s="45">
        <v>234</v>
      </c>
      <c r="W20" s="45">
        <v>621</v>
      </c>
      <c r="X20" s="45">
        <v>2179</v>
      </c>
      <c r="Y20" s="45">
        <v>1308</v>
      </c>
      <c r="Z20" s="45">
        <v>461</v>
      </c>
      <c r="AA20" s="45">
        <v>1208</v>
      </c>
      <c r="AB20" s="45">
        <v>1240</v>
      </c>
      <c r="AC20" s="45">
        <v>838</v>
      </c>
      <c r="AD20" s="45">
        <v>829</v>
      </c>
      <c r="AE20" s="45">
        <v>1028</v>
      </c>
      <c r="AF20" s="45">
        <v>1108</v>
      </c>
      <c r="AG20" s="45">
        <v>1072</v>
      </c>
      <c r="AH20" s="45">
        <v>1162</v>
      </c>
      <c r="AI20" s="45">
        <v>873</v>
      </c>
      <c r="AJ20" s="45">
        <v>1128</v>
      </c>
      <c r="AK20" s="45">
        <v>1008</v>
      </c>
      <c r="AL20" s="45">
        <v>189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'[16]PANEL DE CONTROL DISTRITAL'!A21</f>
        <v>5</v>
      </c>
      <c r="B22" s="116" t="str">
        <f>'[16]PANEL DE CONTROL DISTRITAL'!B21</f>
        <v>CONCILIACIÓN</v>
      </c>
      <c r="C22" s="118" t="str">
        <f>'[16]PANEL DE CONTROL DISTRITAL'!C21</f>
        <v>Responsable de Módulo</v>
      </c>
      <c r="D22" s="117" t="str">
        <f>'[16]PANEL DE CONTROL DISTRITAL'!D21</f>
        <v xml:space="preserve">Credenciales disponibles para entrega = </v>
      </c>
      <c r="E22" s="118" t="str">
        <f>'[16]PANEL DE CONTROL DISTRITAL'!E21</f>
        <v>(Credenciales en resguardo / Credenciales totales en SIIRFE disponibles para entrega) x 100</v>
      </c>
      <c r="F22" s="119" t="str">
        <f>'[16]PANEL DE CONTROL DISTRITAL'!F21</f>
        <v>Semanal (remesa)</v>
      </c>
      <c r="G22" s="120">
        <f>'[16]PANEL DE CONTROL DISTRITAL'!G21</f>
        <v>1</v>
      </c>
      <c r="H22" s="25" t="str">
        <f>'[16]PANEL DE CONTROL DISTRITAL'!H21</f>
        <v>Credenciales en resguardo</v>
      </c>
      <c r="I22" s="23">
        <v>1820</v>
      </c>
      <c r="J22" s="23">
        <v>1719</v>
      </c>
      <c r="K22" s="23">
        <v>0</v>
      </c>
      <c r="L22" s="23">
        <v>0</v>
      </c>
      <c r="M22" s="23">
        <v>1344</v>
      </c>
      <c r="N22" s="23">
        <v>1988</v>
      </c>
      <c r="O22" s="23">
        <v>1724</v>
      </c>
      <c r="P22" s="23">
        <v>2786</v>
      </c>
      <c r="Q22" s="23">
        <v>2345</v>
      </c>
      <c r="R22" s="23">
        <v>2029</v>
      </c>
      <c r="S22" s="23">
        <v>1215</v>
      </c>
      <c r="T22" s="23">
        <v>2385</v>
      </c>
      <c r="U22" s="23">
        <v>2360</v>
      </c>
      <c r="V22" s="23">
        <v>1284</v>
      </c>
      <c r="W22" s="23">
        <v>1306</v>
      </c>
      <c r="X22" s="23">
        <v>2490</v>
      </c>
      <c r="Y22" s="23">
        <v>2278</v>
      </c>
      <c r="Z22" s="23">
        <v>1591</v>
      </c>
      <c r="AA22" s="23">
        <v>1876</v>
      </c>
      <c r="AB22" s="23">
        <v>2140</v>
      </c>
      <c r="AC22" s="23">
        <v>1610</v>
      </c>
      <c r="AD22" s="23">
        <v>1760</v>
      </c>
      <c r="AE22" s="23">
        <v>1690</v>
      </c>
      <c r="AF22" s="23">
        <v>1840</v>
      </c>
      <c r="AG22" s="23">
        <v>1950</v>
      </c>
      <c r="AH22" s="23">
        <v>1825</v>
      </c>
      <c r="AI22" s="23">
        <v>1629</v>
      </c>
      <c r="AJ22" s="23">
        <v>1867</v>
      </c>
      <c r="AK22" s="23">
        <v>1872</v>
      </c>
      <c r="AL22" s="23">
        <v>1125</v>
      </c>
      <c r="AM22" s="23">
        <v>805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'[16]PANEL DE CONTROL DISTRITAL'!H22</f>
        <v>Credenciales totales en SIIRFE disponibles para entrega</v>
      </c>
      <c r="I23" s="45">
        <v>1820</v>
      </c>
      <c r="J23" s="45">
        <v>1719</v>
      </c>
      <c r="K23" s="45">
        <v>0</v>
      </c>
      <c r="L23" s="45">
        <v>0</v>
      </c>
      <c r="M23" s="45">
        <v>1344</v>
      </c>
      <c r="N23" s="45">
        <v>1988</v>
      </c>
      <c r="O23" s="45">
        <v>1724</v>
      </c>
      <c r="P23" s="45">
        <v>2786</v>
      </c>
      <c r="Q23" s="45">
        <v>2345</v>
      </c>
      <c r="R23" s="45">
        <v>2029</v>
      </c>
      <c r="S23" s="45">
        <v>1215</v>
      </c>
      <c r="T23" s="45">
        <v>2385</v>
      </c>
      <c r="U23" s="45">
        <v>2360</v>
      </c>
      <c r="V23" s="45">
        <v>1284</v>
      </c>
      <c r="W23" s="45">
        <v>1306</v>
      </c>
      <c r="X23" s="45">
        <v>2490</v>
      </c>
      <c r="Y23" s="45">
        <v>2278</v>
      </c>
      <c r="Z23" s="45">
        <v>1591</v>
      </c>
      <c r="AA23" s="45">
        <v>1876</v>
      </c>
      <c r="AB23" s="45">
        <v>2140</v>
      </c>
      <c r="AC23" s="45">
        <v>1610</v>
      </c>
      <c r="AD23" s="45">
        <v>1760</v>
      </c>
      <c r="AE23" s="45">
        <v>1690</v>
      </c>
      <c r="AF23" s="45">
        <v>1840</v>
      </c>
      <c r="AG23" s="45">
        <v>1950</v>
      </c>
      <c r="AH23" s="45">
        <v>1825</v>
      </c>
      <c r="AI23" s="45">
        <v>1629</v>
      </c>
      <c r="AJ23" s="45">
        <v>1867</v>
      </c>
      <c r="AK23" s="45">
        <v>1872</v>
      </c>
      <c r="AL23" s="45">
        <v>1125</v>
      </c>
      <c r="AM23" s="45">
        <v>805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'[16]PANEL DE CONTROL DISTRITAL'!A24</f>
        <v>6</v>
      </c>
      <c r="B25" s="116" t="str">
        <f>'[16]PANEL DE CONTROL DISTRITAL'!B24</f>
        <v>ENTREGA</v>
      </c>
      <c r="C25" s="118" t="str">
        <f>'[16]PANEL DE CONTROL DISTRITAL'!C24</f>
        <v>Operador de Equipo Tecnológico</v>
      </c>
      <c r="D25" s="117" t="str">
        <f>'[16]PANEL DE CONTROL DISTRITAL'!D24</f>
        <v xml:space="preserve">Efectividad de entrega de CPV en MAC = </v>
      </c>
      <c r="E25" s="118" t="str">
        <f>'[16]PANEL DE CONTROL DISTRITAL'!E24</f>
        <v>(Total de credenciales entregadas / Total de credenciales solicitadas) x 100</v>
      </c>
      <c r="F25" s="119" t="str">
        <f>'[16]PANEL DE CONTROL DISTRITAL'!F24</f>
        <v>Semanal (remesa)</v>
      </c>
      <c r="G25" s="120">
        <f>'[16]PANEL DE CONTROL DISTRITAL'!G24</f>
        <v>0.9</v>
      </c>
      <c r="H25" s="25" t="str">
        <f>'[16]PANEL DE CONTROL DISTRITAL'!H24</f>
        <v xml:space="preserve">Total de credenciales entregadas </v>
      </c>
      <c r="I25" s="23">
        <v>238</v>
      </c>
      <c r="J25" s="23">
        <v>981</v>
      </c>
      <c r="K25" s="23" t="s">
        <v>115</v>
      </c>
      <c r="L25" s="23">
        <v>0</v>
      </c>
      <c r="M25" s="23">
        <v>740</v>
      </c>
      <c r="N25" s="23">
        <v>718</v>
      </c>
      <c r="O25" s="23">
        <v>1710</v>
      </c>
      <c r="P25" s="23">
        <v>1501</v>
      </c>
      <c r="Q25" s="23">
        <v>1562</v>
      </c>
      <c r="R25" s="23">
        <v>1501</v>
      </c>
      <c r="S25" s="23">
        <v>2420</v>
      </c>
      <c r="T25" s="23">
        <v>1341</v>
      </c>
      <c r="U25" s="23">
        <v>1257</v>
      </c>
      <c r="V25" s="23">
        <v>1310</v>
      </c>
      <c r="W25" s="23">
        <v>590</v>
      </c>
      <c r="X25" s="23">
        <v>995</v>
      </c>
      <c r="Y25" s="23">
        <v>1520</v>
      </c>
      <c r="Z25" s="23">
        <v>1148</v>
      </c>
      <c r="AA25" s="23">
        <v>916</v>
      </c>
      <c r="AB25" s="23">
        <v>976</v>
      </c>
      <c r="AC25" s="23">
        <v>1368</v>
      </c>
      <c r="AD25" s="23">
        <v>679</v>
      </c>
      <c r="AE25" s="23">
        <v>1091</v>
      </c>
      <c r="AF25" s="23">
        <v>958</v>
      </c>
      <c r="AG25" s="23">
        <v>962</v>
      </c>
      <c r="AH25" s="23">
        <v>1287</v>
      </c>
      <c r="AI25" s="23">
        <v>1069</v>
      </c>
      <c r="AJ25" s="23">
        <v>977</v>
      </c>
      <c r="AK25" s="23">
        <v>1093</v>
      </c>
      <c r="AL25" s="23">
        <v>846</v>
      </c>
      <c r="AM25" s="23">
        <v>320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'[16]PANEL DE CONTROL DISTRITAL'!H25</f>
        <v xml:space="preserve"> Total de credenciales solicitadas</v>
      </c>
      <c r="I26" s="45">
        <v>238</v>
      </c>
      <c r="J26" s="45">
        <v>981</v>
      </c>
      <c r="K26" s="45">
        <v>0</v>
      </c>
      <c r="L26" s="45">
        <v>0</v>
      </c>
      <c r="M26" s="45">
        <v>740</v>
      </c>
      <c r="N26" s="45">
        <v>718</v>
      </c>
      <c r="O26" s="45">
        <v>1710</v>
      </c>
      <c r="P26" s="45">
        <v>1501</v>
      </c>
      <c r="Q26" s="45">
        <v>1562</v>
      </c>
      <c r="R26" s="45">
        <v>1501</v>
      </c>
      <c r="S26" s="45">
        <v>2420</v>
      </c>
      <c r="T26" s="45">
        <v>1341</v>
      </c>
      <c r="U26" s="45">
        <v>1257</v>
      </c>
      <c r="V26" s="45">
        <v>1310</v>
      </c>
      <c r="W26" s="45">
        <v>590</v>
      </c>
      <c r="X26" s="45">
        <v>995</v>
      </c>
      <c r="Y26" s="45">
        <v>1520</v>
      </c>
      <c r="Z26" s="45">
        <v>1148</v>
      </c>
      <c r="AA26" s="45">
        <v>916</v>
      </c>
      <c r="AB26" s="45">
        <v>976</v>
      </c>
      <c r="AC26" s="45">
        <v>1368</v>
      </c>
      <c r="AD26" s="45">
        <v>679</v>
      </c>
      <c r="AE26" s="45">
        <v>1091</v>
      </c>
      <c r="AF26" s="45">
        <v>958</v>
      </c>
      <c r="AG26" s="45">
        <v>962</v>
      </c>
      <c r="AH26" s="45">
        <v>1287</v>
      </c>
      <c r="AI26" s="45">
        <v>1069</v>
      </c>
      <c r="AJ26" s="45">
        <v>977</v>
      </c>
      <c r="AK26" s="45">
        <v>1093</v>
      </c>
      <c r="AL26" s="45">
        <v>846</v>
      </c>
      <c r="AM26" s="45">
        <v>320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I29:L29"/>
    <mergeCell ref="B34:M34"/>
    <mergeCell ref="B35:G35"/>
    <mergeCell ref="H35:M35"/>
    <mergeCell ref="B36:G37"/>
    <mergeCell ref="H36:M37"/>
    <mergeCell ref="G13:G14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G22:G23"/>
    <mergeCell ref="AV22:AV23"/>
    <mergeCell ref="A22:A23"/>
    <mergeCell ref="B22:B23"/>
    <mergeCell ref="C22:C23"/>
    <mergeCell ref="D22:D23"/>
    <mergeCell ref="A18:AV18"/>
    <mergeCell ref="A15:AV15"/>
    <mergeCell ref="A16:A17"/>
    <mergeCell ref="B16:B17"/>
    <mergeCell ref="C16:C17"/>
    <mergeCell ref="D16:D17"/>
    <mergeCell ref="E16:E17"/>
    <mergeCell ref="F16:F17"/>
    <mergeCell ref="G16:G17"/>
    <mergeCell ref="AV16:AV17"/>
    <mergeCell ref="A19:A20"/>
    <mergeCell ref="B19:B20"/>
    <mergeCell ref="C19:C20"/>
    <mergeCell ref="D19:D20"/>
    <mergeCell ref="E19:E20"/>
    <mergeCell ref="F19:F20"/>
    <mergeCell ref="G19:G20"/>
    <mergeCell ref="AV19:AV20"/>
    <mergeCell ref="E22:E23"/>
    <mergeCell ref="F22:F23"/>
    <mergeCell ref="A1:AV1"/>
    <mergeCell ref="F2:G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  <mergeCell ref="AT2:AV2"/>
    <mergeCell ref="AV13:AV14"/>
    <mergeCell ref="G10:G11"/>
    <mergeCell ref="F10:F11"/>
    <mergeCell ref="A12:AV12"/>
    <mergeCell ref="E10:E11"/>
    <mergeCell ref="A13:A14"/>
    <mergeCell ref="B13:B14"/>
    <mergeCell ref="C13:C14"/>
    <mergeCell ref="D13:D14"/>
    <mergeCell ref="E13:E14"/>
    <mergeCell ref="AV10:AV11"/>
    <mergeCell ref="A10:A11"/>
    <mergeCell ref="B10:B11"/>
    <mergeCell ref="C10:C11"/>
    <mergeCell ref="D10:D11"/>
    <mergeCell ref="F13:F14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16" priority="15" operator="greaterThan">
      <formula>95%</formula>
    </cfRule>
    <cfRule type="cellIs" dxfId="15" priority="16" operator="greaterThanOrEqual">
      <formula>90%</formula>
    </cfRule>
    <cfRule type="cellIs" dxfId="14" priority="17" operator="lessThan">
      <formula>89.99%</formula>
    </cfRule>
  </conditionalFormatting>
  <conditionalFormatting sqref="AV13">
    <cfRule type="cellIs" dxfId="13" priority="12" operator="greaterThan">
      <formula>95%</formula>
    </cfRule>
    <cfRule type="cellIs" dxfId="12" priority="13" operator="greaterThanOrEqual">
      <formula>90%</formula>
    </cfRule>
    <cfRule type="cellIs" dxfId="11" priority="14" operator="lessThan">
      <formula>89.99%</formula>
    </cfRule>
  </conditionalFormatting>
  <conditionalFormatting sqref="AV16">
    <cfRule type="cellIs" dxfId="10" priority="9" operator="greaterThan">
      <formula>95%</formula>
    </cfRule>
    <cfRule type="cellIs" dxfId="9" priority="10" operator="greaterThanOrEqual">
      <formula>90%</formula>
    </cfRule>
    <cfRule type="cellIs" dxfId="8" priority="11" operator="lessThan">
      <formula>89.99%</formula>
    </cfRule>
  </conditionalFormatting>
  <conditionalFormatting sqref="AV19">
    <cfRule type="cellIs" dxfId="7" priority="6" operator="greaterThan">
      <formula>95%</formula>
    </cfRule>
    <cfRule type="cellIs" dxfId="6" priority="7" operator="greaterThanOrEqual">
      <formula>90%</formula>
    </cfRule>
    <cfRule type="cellIs" dxfId="5" priority="8" operator="lessThan">
      <formula>89.99%</formula>
    </cfRule>
  </conditionalFormatting>
  <conditionalFormatting sqref="AV25">
    <cfRule type="cellIs" dxfId="4" priority="3" operator="greaterThan">
      <formula>95%</formula>
    </cfRule>
    <cfRule type="cellIs" dxfId="3" priority="4" operator="greaterThanOrEqual">
      <formula>90%</formula>
    </cfRule>
    <cfRule type="cellIs" dxfId="2" priority="5" operator="lessThan">
      <formula>89.99%</formula>
    </cfRule>
  </conditionalFormatting>
  <conditionalFormatting sqref="AV22">
    <cfRule type="cellIs" dxfId="1" priority="1" operator="greaterThanOrEqual">
      <formula>100%</formula>
    </cfRule>
    <cfRule type="cellIs" dxfId="0" priority="2" operator="lessThan">
      <formula>99.99%</formula>
    </cfRule>
  </conditionalFormatting>
  <dataValidations count="1">
    <dataValidation showDropDown="1" showInputMessage="1" showErrorMessage="1" sqref="C21 G19:G23 G10:G11 G16:G17 G13:G14 G25:G26" xr:uid="{DCA9206B-D86F-44F3-A2AE-E499B050B504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9C2"/>
  </sheetPr>
  <dimension ref="A1:BH38"/>
  <sheetViews>
    <sheetView showGridLines="0" zoomScale="80" zoomScaleNormal="80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2</v>
      </c>
      <c r="F2" s="122" t="s">
        <v>25</v>
      </c>
      <c r="G2" s="122"/>
      <c r="H2" s="20">
        <v>110251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'[2]PANEL DE CONTROL DISTRITAL'!A9</f>
        <v>1</v>
      </c>
      <c r="B10" s="116" t="str">
        <f>'[2]PANEL DE CONTROL DISTRITAL'!B9</f>
        <v>ENTREVISTA</v>
      </c>
      <c r="C10" s="118" t="str">
        <f>'[2]PANEL DE CONTROL DISTRITAL'!C9</f>
        <v xml:space="preserve"> Auxiliar de Atención Ciudadana</v>
      </c>
      <c r="D10" s="117" t="str">
        <f>'[2]PANEL DE CONTROL DISTRITAL'!D9</f>
        <v>Efectividad de la entrevista =</v>
      </c>
      <c r="E10" s="118" t="str">
        <f>'[2]PANEL DE CONTROL DISTRITAL'!E9</f>
        <v>(Número de trámites aplicados / (Número de fichas requisitadas - Notificaciones de improcedencia de trámite)) x 100</v>
      </c>
      <c r="F10" s="119" t="str">
        <f>'[2]PANEL DE CONTROL DISTRITAL'!F9</f>
        <v>Semanal (remesa)</v>
      </c>
      <c r="G10" s="120">
        <f>'[2]PANEL DE CONTROL DISTRITAL'!G9</f>
        <v>0.9</v>
      </c>
      <c r="H10" s="25" t="str">
        <f>'[2]PANEL DE CONTROL DISTRITAL'!H9</f>
        <v>Número de trámites aplicados</v>
      </c>
      <c r="I10" s="23">
        <v>68</v>
      </c>
      <c r="J10" s="23">
        <v>400</v>
      </c>
      <c r="K10" s="23">
        <v>0</v>
      </c>
      <c r="L10" s="23">
        <v>0</v>
      </c>
      <c r="M10" s="23">
        <v>307</v>
      </c>
      <c r="N10" s="23">
        <v>441</v>
      </c>
      <c r="O10" s="23">
        <v>426</v>
      </c>
      <c r="P10" s="23">
        <v>394</v>
      </c>
      <c r="Q10" s="23">
        <v>406</v>
      </c>
      <c r="R10" s="23">
        <v>341</v>
      </c>
      <c r="S10" s="23">
        <v>402</v>
      </c>
      <c r="T10" s="23">
        <v>415</v>
      </c>
      <c r="U10" s="23">
        <v>404</v>
      </c>
      <c r="V10" s="23">
        <v>385</v>
      </c>
      <c r="W10" s="23">
        <v>475</v>
      </c>
      <c r="X10" s="23">
        <v>309</v>
      </c>
      <c r="Y10" s="23">
        <v>414</v>
      </c>
      <c r="Z10" s="23">
        <v>290</v>
      </c>
      <c r="AA10" s="23">
        <v>341</v>
      </c>
      <c r="AB10" s="23">
        <v>362</v>
      </c>
      <c r="AC10" s="23">
        <v>380</v>
      </c>
      <c r="AD10" s="23">
        <v>203</v>
      </c>
      <c r="AE10" s="23">
        <v>302</v>
      </c>
      <c r="AF10" s="23">
        <v>399</v>
      </c>
      <c r="AG10" s="23">
        <v>424</v>
      </c>
      <c r="AH10" s="23">
        <v>402</v>
      </c>
      <c r="AI10" s="23">
        <v>396</v>
      </c>
      <c r="AJ10" s="23">
        <v>442</v>
      </c>
      <c r="AK10" s="23">
        <v>398</v>
      </c>
      <c r="AL10" s="23">
        <v>390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0.99961240310077515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'[2]PANEL DE CONTROL DISTRITAL'!H10</f>
        <v>Número de fichas requisitadas - Notificaciones de improcedencia de trámite</v>
      </c>
      <c r="I11" s="45">
        <v>68</v>
      </c>
      <c r="J11" s="45">
        <v>400</v>
      </c>
      <c r="K11" s="45">
        <v>0</v>
      </c>
      <c r="L11" s="45">
        <v>0</v>
      </c>
      <c r="M11" s="45">
        <v>307</v>
      </c>
      <c r="N11" s="45">
        <v>441</v>
      </c>
      <c r="O11" s="45">
        <v>426</v>
      </c>
      <c r="P11" s="45">
        <v>394</v>
      </c>
      <c r="Q11" s="45">
        <v>406</v>
      </c>
      <c r="R11" s="45">
        <v>341</v>
      </c>
      <c r="S11" s="45">
        <v>402</v>
      </c>
      <c r="T11" s="45">
        <v>415</v>
      </c>
      <c r="U11" s="45">
        <v>404</v>
      </c>
      <c r="V11" s="45">
        <v>385</v>
      </c>
      <c r="W11" s="45">
        <v>476</v>
      </c>
      <c r="X11" s="45">
        <v>309</v>
      </c>
      <c r="Y11" s="45">
        <v>415</v>
      </c>
      <c r="Z11" s="45">
        <v>292</v>
      </c>
      <c r="AA11" s="45">
        <v>341</v>
      </c>
      <c r="AB11" s="45">
        <v>362</v>
      </c>
      <c r="AC11" s="45">
        <v>380</v>
      </c>
      <c r="AD11" s="45">
        <v>203</v>
      </c>
      <c r="AE11" s="45">
        <v>302</v>
      </c>
      <c r="AF11" s="45">
        <v>399</v>
      </c>
      <c r="AG11" s="45">
        <v>424</v>
      </c>
      <c r="AH11" s="45">
        <v>402</v>
      </c>
      <c r="AI11" s="45">
        <v>396</v>
      </c>
      <c r="AJ11" s="45">
        <v>442</v>
      </c>
      <c r="AK11" s="45">
        <v>398</v>
      </c>
      <c r="AL11" s="45">
        <v>390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'[2]PANEL DE CONTROL DISTRITAL'!A12</f>
        <v>2</v>
      </c>
      <c r="B13" s="116" t="str">
        <f>'[2]PANEL DE CONTROL DISTRITAL'!B12</f>
        <v>TRÁMITE</v>
      </c>
      <c r="C13" s="118" t="str">
        <f>'[2]PANEL DE CONTROL DISTRITAL'!C12</f>
        <v>Operador de Equipo Tecnológico</v>
      </c>
      <c r="D13" s="117" t="str">
        <f>'[2]PANEL DE CONTROL DISTRITAL'!D12</f>
        <v>Trámites exitosos efectivos=</v>
      </c>
      <c r="E13" s="118" t="str">
        <f>'[2]PANEL DE CONTROL DISTRITAL'!E12</f>
        <v>(Número de trámites exitosos / Número de trámites aplicados) x 100</v>
      </c>
      <c r="F13" s="119" t="str">
        <f>'[2]PANEL DE CONTROL DISTRITAL'!F12</f>
        <v>Semanal (remesa)</v>
      </c>
      <c r="G13" s="120">
        <f>'[2]PANEL DE CONTROL DISTRITAL'!G12</f>
        <v>0.9</v>
      </c>
      <c r="H13" s="25" t="str">
        <f>'[2]PANEL DE CONTROL DISTRITAL'!H12</f>
        <v>Número de trámites exitosos</v>
      </c>
      <c r="I13" s="23">
        <v>68</v>
      </c>
      <c r="J13" s="23">
        <v>399</v>
      </c>
      <c r="K13" s="23">
        <v>0</v>
      </c>
      <c r="L13" s="23">
        <v>0</v>
      </c>
      <c r="M13" s="23">
        <v>305</v>
      </c>
      <c r="N13" s="23">
        <v>440</v>
      </c>
      <c r="O13" s="23">
        <v>426</v>
      </c>
      <c r="P13" s="23">
        <v>390</v>
      </c>
      <c r="Q13" s="23">
        <v>405</v>
      </c>
      <c r="R13" s="23">
        <v>338</v>
      </c>
      <c r="S13" s="23">
        <v>401</v>
      </c>
      <c r="T13" s="23">
        <v>415</v>
      </c>
      <c r="U13" s="23">
        <v>404</v>
      </c>
      <c r="V13" s="23">
        <v>382</v>
      </c>
      <c r="W13" s="23">
        <v>475</v>
      </c>
      <c r="X13" s="23">
        <v>309</v>
      </c>
      <c r="Y13" s="23">
        <v>410</v>
      </c>
      <c r="Z13" s="23">
        <v>288</v>
      </c>
      <c r="AA13" s="23">
        <v>341</v>
      </c>
      <c r="AB13" s="23">
        <v>362</v>
      </c>
      <c r="AC13" s="23">
        <v>377</v>
      </c>
      <c r="AD13" s="23">
        <v>203</v>
      </c>
      <c r="AE13" s="23">
        <v>299</v>
      </c>
      <c r="AF13" s="23">
        <v>399</v>
      </c>
      <c r="AG13" s="23">
        <v>421</v>
      </c>
      <c r="AH13" s="23">
        <v>401</v>
      </c>
      <c r="AI13" s="23">
        <v>394</v>
      </c>
      <c r="AJ13" s="23">
        <v>440</v>
      </c>
      <c r="AK13" s="23">
        <v>395</v>
      </c>
      <c r="AL13" s="23">
        <v>385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0.99573478092283829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'[2]PANEL DE CONTROL DISTRITAL'!H13</f>
        <v>Número de trámites aplicados</v>
      </c>
      <c r="I14" s="45">
        <v>68</v>
      </c>
      <c r="J14" s="45">
        <v>400</v>
      </c>
      <c r="K14" s="45">
        <v>0</v>
      </c>
      <c r="L14" s="45">
        <v>0</v>
      </c>
      <c r="M14" s="45">
        <v>307</v>
      </c>
      <c r="N14" s="45">
        <v>441</v>
      </c>
      <c r="O14" s="45">
        <v>426</v>
      </c>
      <c r="P14" s="45">
        <v>394</v>
      </c>
      <c r="Q14" s="45">
        <v>406</v>
      </c>
      <c r="R14" s="45">
        <v>341</v>
      </c>
      <c r="S14" s="45">
        <v>402</v>
      </c>
      <c r="T14" s="45">
        <v>415</v>
      </c>
      <c r="U14" s="45">
        <v>404</v>
      </c>
      <c r="V14" s="45">
        <v>385</v>
      </c>
      <c r="W14" s="45">
        <v>475</v>
      </c>
      <c r="X14" s="45">
        <v>309</v>
      </c>
      <c r="Y14" s="45">
        <v>414</v>
      </c>
      <c r="Z14" s="45">
        <v>290</v>
      </c>
      <c r="AA14" s="45">
        <v>341</v>
      </c>
      <c r="AB14" s="45">
        <v>362</v>
      </c>
      <c r="AC14" s="45">
        <v>380</v>
      </c>
      <c r="AD14" s="45">
        <v>203</v>
      </c>
      <c r="AE14" s="45">
        <v>302</v>
      </c>
      <c r="AF14" s="45">
        <v>399</v>
      </c>
      <c r="AG14" s="45">
        <v>424</v>
      </c>
      <c r="AH14" s="45">
        <v>402</v>
      </c>
      <c r="AI14" s="45">
        <v>396</v>
      </c>
      <c r="AJ14" s="45">
        <v>442</v>
      </c>
      <c r="AK14" s="45">
        <v>398</v>
      </c>
      <c r="AL14" s="45">
        <v>390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'[2]PANEL DE CONTROL DISTRITAL'!A15</f>
        <v>3</v>
      </c>
      <c r="B16" s="116" t="str">
        <f>'[2]PANEL DE CONTROL DISTRITAL'!B15</f>
        <v>TRANSFERENCIA</v>
      </c>
      <c r="C16" s="118" t="str">
        <f>'[2]PANEL DE CONTROL DISTRITAL'!C15</f>
        <v>Responsable de Módulo</v>
      </c>
      <c r="D16" s="117" t="str">
        <f>'[2]PANEL DE CONTROL DISTRITAL'!D15</f>
        <v xml:space="preserve">Transacciones exitosas = </v>
      </c>
      <c r="E16" s="118" t="str">
        <f>'[2]PANEL DE CONTROL DISTRITAL'!E15</f>
        <v>(Número de Archivos de Transacción aceptados /Total de Archivos de Transacción procesados) x100</v>
      </c>
      <c r="F16" s="119" t="str">
        <f>'[2]PANEL DE CONTROL DISTRITAL'!F15</f>
        <v>Semanal (remesa)</v>
      </c>
      <c r="G16" s="120">
        <f>'[2]PANEL DE CONTROL DISTRITAL'!G15</f>
        <v>0.9</v>
      </c>
      <c r="H16" s="25" t="str">
        <f>'[2]PANEL DE CONTROL DISTRITAL'!H15</f>
        <v>Número de Archivos de Transacción aceptados</v>
      </c>
      <c r="I16" s="23">
        <v>68</v>
      </c>
      <c r="J16" s="23">
        <v>400</v>
      </c>
      <c r="K16" s="23">
        <v>0</v>
      </c>
      <c r="L16" s="23">
        <v>0</v>
      </c>
      <c r="M16" s="23">
        <v>307</v>
      </c>
      <c r="N16" s="23">
        <v>441</v>
      </c>
      <c r="O16" s="23">
        <v>426</v>
      </c>
      <c r="P16" s="23">
        <v>393</v>
      </c>
      <c r="Q16" s="23">
        <v>406</v>
      </c>
      <c r="R16" s="23">
        <v>341</v>
      </c>
      <c r="S16" s="23">
        <v>402</v>
      </c>
      <c r="T16" s="23">
        <v>415</v>
      </c>
      <c r="U16" s="23">
        <v>404</v>
      </c>
      <c r="V16" s="23">
        <v>385</v>
      </c>
      <c r="W16" s="23">
        <v>475</v>
      </c>
      <c r="X16" s="23">
        <v>309</v>
      </c>
      <c r="Y16" s="23">
        <v>414</v>
      </c>
      <c r="Z16" s="23">
        <v>290</v>
      </c>
      <c r="AA16" s="23">
        <v>341</v>
      </c>
      <c r="AB16" s="23">
        <v>362</v>
      </c>
      <c r="AC16" s="23">
        <v>380</v>
      </c>
      <c r="AD16" s="23">
        <v>203</v>
      </c>
      <c r="AE16" s="23">
        <v>302</v>
      </c>
      <c r="AF16" s="23">
        <v>399</v>
      </c>
      <c r="AG16" s="23">
        <v>424</v>
      </c>
      <c r="AH16" s="23">
        <v>402</v>
      </c>
      <c r="AI16" s="23">
        <v>396</v>
      </c>
      <c r="AJ16" s="23">
        <v>442</v>
      </c>
      <c r="AK16" s="23">
        <v>398</v>
      </c>
      <c r="AL16" s="23">
        <v>390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0.99990306320279176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'[2]PANEL DE CONTROL DISTRITAL'!H16</f>
        <v>Total de Archivos de Transacción procesados</v>
      </c>
      <c r="I17" s="45">
        <v>68</v>
      </c>
      <c r="J17" s="45">
        <v>400</v>
      </c>
      <c r="K17" s="45">
        <v>0</v>
      </c>
      <c r="L17" s="45">
        <v>0</v>
      </c>
      <c r="M17" s="45">
        <v>307</v>
      </c>
      <c r="N17" s="45">
        <v>441</v>
      </c>
      <c r="O17" s="45">
        <v>426</v>
      </c>
      <c r="P17" s="45">
        <v>394</v>
      </c>
      <c r="Q17" s="45">
        <v>406</v>
      </c>
      <c r="R17" s="45">
        <v>341</v>
      </c>
      <c r="S17" s="45">
        <v>402</v>
      </c>
      <c r="T17" s="45">
        <v>415</v>
      </c>
      <c r="U17" s="45">
        <v>404</v>
      </c>
      <c r="V17" s="45">
        <v>385</v>
      </c>
      <c r="W17" s="45">
        <v>475</v>
      </c>
      <c r="X17" s="45">
        <v>309</v>
      </c>
      <c r="Y17" s="45">
        <v>414</v>
      </c>
      <c r="Z17" s="45">
        <v>290</v>
      </c>
      <c r="AA17" s="45">
        <v>341</v>
      </c>
      <c r="AB17" s="45">
        <v>362</v>
      </c>
      <c r="AC17" s="45">
        <v>380</v>
      </c>
      <c r="AD17" s="45">
        <v>203</v>
      </c>
      <c r="AE17" s="45">
        <v>302</v>
      </c>
      <c r="AF17" s="45">
        <v>399</v>
      </c>
      <c r="AG17" s="45">
        <v>424</v>
      </c>
      <c r="AH17" s="45">
        <v>402</v>
      </c>
      <c r="AI17" s="45">
        <v>396</v>
      </c>
      <c r="AJ17" s="45">
        <v>442</v>
      </c>
      <c r="AK17" s="45">
        <v>398</v>
      </c>
      <c r="AL17" s="45">
        <v>390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'[2]PANEL DE CONTROL DISTRITAL'!A18</f>
        <v>4</v>
      </c>
      <c r="B19" s="116" t="str">
        <f>'[2]PANEL DE CONTROL DISTRITAL'!B18</f>
        <v>CONCILIACIÓN</v>
      </c>
      <c r="C19" s="118" t="str">
        <f>'[2]PANEL DE CONTROL DISTRITAL'!C18</f>
        <v>Responsable de Módulo</v>
      </c>
      <c r="D19" s="117" t="str">
        <f>'[2]PANEL DE CONTROL DISTRITAL'!D18</f>
        <v xml:space="preserve">Credenciales disponibles para entrega = </v>
      </c>
      <c r="E19" s="118" t="str">
        <f>'[2]PANEL DE CONTROL DISTRITAL'!E18</f>
        <v>((Credenciales recibidas - Credenciales inconsistentes) / Credenciales recibidas) x 100</v>
      </c>
      <c r="F19" s="119" t="str">
        <f>'[2]PANEL DE CONTROL DISTRITAL'!F18</f>
        <v>Semanal (remesa)</v>
      </c>
      <c r="G19" s="120">
        <f>'[2]PANEL DE CONTROL DISTRITAL'!G18</f>
        <v>0.9</v>
      </c>
      <c r="H19" s="25" t="str">
        <f>'[2]PANEL DE CONTROL DISTRITAL'!H18</f>
        <v xml:space="preserve">Credenciales Recibidas - Credenciales inconsistentes </v>
      </c>
      <c r="I19" s="23">
        <v>64</v>
      </c>
      <c r="J19" s="23">
        <v>429</v>
      </c>
      <c r="K19" s="23">
        <v>0</v>
      </c>
      <c r="L19" s="23">
        <v>0</v>
      </c>
      <c r="M19" s="23">
        <v>132</v>
      </c>
      <c r="N19" s="23">
        <v>356</v>
      </c>
      <c r="O19" s="23">
        <v>580</v>
      </c>
      <c r="P19" s="23">
        <v>411</v>
      </c>
      <c r="Q19" s="23">
        <v>323</v>
      </c>
      <c r="R19" s="23">
        <v>334</v>
      </c>
      <c r="S19" s="23">
        <v>495</v>
      </c>
      <c r="T19" s="23">
        <v>402</v>
      </c>
      <c r="U19" s="23">
        <v>422</v>
      </c>
      <c r="V19" s="23">
        <v>149</v>
      </c>
      <c r="W19" s="23">
        <v>223</v>
      </c>
      <c r="X19" s="23">
        <v>795</v>
      </c>
      <c r="Y19" s="23">
        <v>401</v>
      </c>
      <c r="Z19" s="23">
        <v>165</v>
      </c>
      <c r="AA19" s="23">
        <v>494</v>
      </c>
      <c r="AB19" s="23">
        <v>368</v>
      </c>
      <c r="AC19" s="23">
        <v>362</v>
      </c>
      <c r="AD19" s="23">
        <v>232</v>
      </c>
      <c r="AE19" s="23">
        <v>360</v>
      </c>
      <c r="AF19" s="23">
        <v>312</v>
      </c>
      <c r="AG19" s="23">
        <v>401</v>
      </c>
      <c r="AH19" s="23">
        <v>425</v>
      </c>
      <c r="AI19" s="23">
        <v>301</v>
      </c>
      <c r="AJ19" s="23">
        <v>504</v>
      </c>
      <c r="AK19" s="23">
        <v>503</v>
      </c>
      <c r="AL19" s="23">
        <v>70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0.99990013980427406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'[2]PANEL DE CONTROL DISTRITAL'!H19</f>
        <v xml:space="preserve">Credenciales recibidas </v>
      </c>
      <c r="I20" s="45">
        <v>64</v>
      </c>
      <c r="J20" s="45">
        <v>429</v>
      </c>
      <c r="K20" s="45">
        <v>0</v>
      </c>
      <c r="L20" s="45">
        <v>0</v>
      </c>
      <c r="M20" s="45">
        <v>132</v>
      </c>
      <c r="N20" s="45">
        <v>356</v>
      </c>
      <c r="O20" s="45">
        <v>580</v>
      </c>
      <c r="P20" s="45">
        <v>411</v>
      </c>
      <c r="Q20" s="45">
        <v>323</v>
      </c>
      <c r="R20" s="45">
        <v>334</v>
      </c>
      <c r="S20" s="45">
        <v>495</v>
      </c>
      <c r="T20" s="45">
        <v>402</v>
      </c>
      <c r="U20" s="45">
        <v>422</v>
      </c>
      <c r="V20" s="45">
        <v>149</v>
      </c>
      <c r="W20" s="45">
        <v>223</v>
      </c>
      <c r="X20" s="45">
        <v>795</v>
      </c>
      <c r="Y20" s="45">
        <v>401</v>
      </c>
      <c r="Z20" s="45">
        <v>165</v>
      </c>
      <c r="AA20" s="45">
        <v>494</v>
      </c>
      <c r="AB20" s="45">
        <v>368</v>
      </c>
      <c r="AC20" s="45">
        <v>362</v>
      </c>
      <c r="AD20" s="45">
        <v>232</v>
      </c>
      <c r="AE20" s="45">
        <v>360</v>
      </c>
      <c r="AF20" s="45">
        <v>312</v>
      </c>
      <c r="AG20" s="45">
        <v>401</v>
      </c>
      <c r="AH20" s="45">
        <v>425</v>
      </c>
      <c r="AI20" s="45">
        <v>301</v>
      </c>
      <c r="AJ20" s="45">
        <v>505</v>
      </c>
      <c r="AK20" s="45">
        <v>503</v>
      </c>
      <c r="AL20" s="45">
        <v>70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/>
      <c r="B22" s="116" t="str">
        <f>'[2]PANEL DE CONTROL DISTRITAL'!B21</f>
        <v>CONCILIACIÓN</v>
      </c>
      <c r="C22" s="118" t="str">
        <f>'[2]PANEL DE CONTROL DISTRITAL'!C21</f>
        <v>Responsable de Módulo</v>
      </c>
      <c r="D22" s="117" t="str">
        <f>'[2]PANEL DE CONTROL DISTRITAL'!D21</f>
        <v xml:space="preserve">Credenciales disponibles para entrega = </v>
      </c>
      <c r="E22" s="118" t="str">
        <f>'[2]PANEL DE CONTROL DISTRITAL'!E21</f>
        <v>(Credenciales en resguardo / Credenciales totales en SIIRFE disponibles para entrega) x 100</v>
      </c>
      <c r="F22" s="119" t="str">
        <f>'[2]PANEL DE CONTROL DISTRITAL'!F21</f>
        <v>Semanal (remesa)</v>
      </c>
      <c r="G22" s="120">
        <f>'[2]PANEL DE CONTROL DISTRITAL'!G21</f>
        <v>1</v>
      </c>
      <c r="H22" s="25" t="str">
        <f>'[2]PANEL DE CONTROL DISTRITAL'!H21</f>
        <v>Credenciales en resguardo</v>
      </c>
      <c r="I22" s="23">
        <v>784</v>
      </c>
      <c r="J22" s="23">
        <v>766</v>
      </c>
      <c r="K22" s="23">
        <v>0</v>
      </c>
      <c r="L22" s="23">
        <v>0</v>
      </c>
      <c r="M22" s="23">
        <v>533</v>
      </c>
      <c r="N22" s="23">
        <v>523</v>
      </c>
      <c r="O22" s="23">
        <v>703</v>
      </c>
      <c r="P22" s="23">
        <v>690</v>
      </c>
      <c r="Q22" s="23">
        <v>608</v>
      </c>
      <c r="R22" s="23">
        <v>526</v>
      </c>
      <c r="S22" s="23">
        <v>668</v>
      </c>
      <c r="T22" s="23">
        <v>664</v>
      </c>
      <c r="U22" s="23">
        <v>632</v>
      </c>
      <c r="V22" s="23">
        <v>365</v>
      </c>
      <c r="W22" s="23">
        <v>472</v>
      </c>
      <c r="X22" s="23">
        <v>967</v>
      </c>
      <c r="Y22" s="23">
        <v>804</v>
      </c>
      <c r="Z22" s="23">
        <v>593</v>
      </c>
      <c r="AA22" s="23">
        <v>674</v>
      </c>
      <c r="AB22" s="23">
        <v>810</v>
      </c>
      <c r="AC22" s="23">
        <v>664</v>
      </c>
      <c r="AD22" s="23">
        <v>627</v>
      </c>
      <c r="AE22" s="23">
        <v>597</v>
      </c>
      <c r="AF22" s="23">
        <v>631</v>
      </c>
      <c r="AG22" s="23">
        <v>677</v>
      </c>
      <c r="AH22" s="23">
        <v>694</v>
      </c>
      <c r="AI22" s="23">
        <v>567</v>
      </c>
      <c r="AJ22" s="23">
        <v>689</v>
      </c>
      <c r="AK22" s="23">
        <v>755</v>
      </c>
      <c r="AL22" s="23">
        <v>397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'[2]PANEL DE CONTROL DISTRITAL'!H22</f>
        <v>Credenciales totales en SIIRFE disponibles para entrega</v>
      </c>
      <c r="I23" s="45">
        <v>784</v>
      </c>
      <c r="J23" s="45">
        <v>766</v>
      </c>
      <c r="K23" s="45">
        <v>0</v>
      </c>
      <c r="L23" s="45">
        <v>0</v>
      </c>
      <c r="M23" s="45">
        <v>533</v>
      </c>
      <c r="N23" s="45">
        <v>523</v>
      </c>
      <c r="O23" s="45">
        <v>703</v>
      </c>
      <c r="P23" s="45">
        <v>690</v>
      </c>
      <c r="Q23" s="45">
        <v>608</v>
      </c>
      <c r="R23" s="45">
        <v>526</v>
      </c>
      <c r="S23" s="45">
        <v>668</v>
      </c>
      <c r="T23" s="45">
        <v>664</v>
      </c>
      <c r="U23" s="45">
        <v>632</v>
      </c>
      <c r="V23" s="45">
        <v>365</v>
      </c>
      <c r="W23" s="45">
        <v>472</v>
      </c>
      <c r="X23" s="45">
        <v>967</v>
      </c>
      <c r="Y23" s="45">
        <v>804</v>
      </c>
      <c r="Z23" s="45">
        <v>593</v>
      </c>
      <c r="AA23" s="45">
        <v>674</v>
      </c>
      <c r="AB23" s="45">
        <v>810</v>
      </c>
      <c r="AC23" s="45">
        <v>664</v>
      </c>
      <c r="AD23" s="45">
        <v>627</v>
      </c>
      <c r="AE23" s="45">
        <v>597</v>
      </c>
      <c r="AF23" s="45">
        <v>631</v>
      </c>
      <c r="AG23" s="45">
        <v>677</v>
      </c>
      <c r="AH23" s="45">
        <v>694</v>
      </c>
      <c r="AI23" s="45">
        <v>567</v>
      </c>
      <c r="AJ23" s="45">
        <v>689</v>
      </c>
      <c r="AK23" s="45">
        <v>755</v>
      </c>
      <c r="AL23" s="45">
        <v>397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8.2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'[2]PANEL DE CONTROL DISTRITAL'!A24</f>
        <v>6</v>
      </c>
      <c r="B25" s="116" t="str">
        <f>'[2]PANEL DE CONTROL DISTRITAL'!B24</f>
        <v>ENTREGA</v>
      </c>
      <c r="C25" s="118" t="str">
        <f>'[2]PANEL DE CONTROL DISTRITAL'!C24</f>
        <v>Operador de Equipo Tecnológico</v>
      </c>
      <c r="D25" s="117" t="str">
        <f>'[2]PANEL DE CONTROL DISTRITAL'!D24</f>
        <v xml:space="preserve">Efectividad de entrega de CPV en MAC = </v>
      </c>
      <c r="E25" s="118" t="str">
        <f>'[2]PANEL DE CONTROL DISTRITAL'!E24</f>
        <v>(Total de credenciales entregadas / Total de credenciales solicitadas) x 100</v>
      </c>
      <c r="F25" s="119" t="str">
        <f>'[2]PANEL DE CONTROL DISTRITAL'!F24</f>
        <v>Semanal (remesa)</v>
      </c>
      <c r="G25" s="120">
        <f>'[2]PANEL DE CONTROL DISTRITAL'!G24</f>
        <v>0.9</v>
      </c>
      <c r="H25" s="25" t="str">
        <f>'[2]PANEL DE CONTROL DISTRITAL'!H24</f>
        <v xml:space="preserve">Total de credenciales entregadas </v>
      </c>
      <c r="I25" s="23">
        <v>166</v>
      </c>
      <c r="J25" s="23">
        <v>445</v>
      </c>
      <c r="K25" s="23">
        <v>0</v>
      </c>
      <c r="L25" s="23">
        <v>0</v>
      </c>
      <c r="M25" s="23">
        <v>365</v>
      </c>
      <c r="N25" s="23">
        <v>366</v>
      </c>
      <c r="O25" s="23">
        <v>400</v>
      </c>
      <c r="P25" s="23">
        <v>424</v>
      </c>
      <c r="Q25" s="23">
        <v>405</v>
      </c>
      <c r="R25" s="23">
        <v>416</v>
      </c>
      <c r="S25" s="23">
        <v>346</v>
      </c>
      <c r="T25" s="23">
        <v>406</v>
      </c>
      <c r="U25" s="23">
        <v>429</v>
      </c>
      <c r="V25" s="23">
        <v>415</v>
      </c>
      <c r="W25" s="23">
        <v>115</v>
      </c>
      <c r="X25" s="23">
        <v>300</v>
      </c>
      <c r="Y25" s="23">
        <v>563</v>
      </c>
      <c r="Z25" s="23">
        <v>376</v>
      </c>
      <c r="AA25" s="23">
        <v>410</v>
      </c>
      <c r="AB25" s="23">
        <v>232</v>
      </c>
      <c r="AC25" s="23">
        <v>508</v>
      </c>
      <c r="AD25" s="23">
        <v>269</v>
      </c>
      <c r="AE25" s="23">
        <v>385</v>
      </c>
      <c r="AF25" s="23">
        <v>278</v>
      </c>
      <c r="AG25" s="23">
        <v>354</v>
      </c>
      <c r="AH25" s="23">
        <v>407</v>
      </c>
      <c r="AI25" s="23">
        <v>429</v>
      </c>
      <c r="AJ25" s="23">
        <v>382</v>
      </c>
      <c r="AK25" s="23">
        <v>437</v>
      </c>
      <c r="AL25" s="23">
        <v>428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0.99942649588988719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'[2]PANEL DE CONTROL DISTRITAL'!H25</f>
        <v xml:space="preserve"> Total de credenciales solicitadas</v>
      </c>
      <c r="I26" s="45">
        <v>166</v>
      </c>
      <c r="J26" s="45">
        <v>446</v>
      </c>
      <c r="K26" s="45">
        <v>0</v>
      </c>
      <c r="L26" s="45">
        <v>0</v>
      </c>
      <c r="M26" s="45">
        <v>365</v>
      </c>
      <c r="N26" s="45">
        <v>366</v>
      </c>
      <c r="O26" s="45">
        <v>400</v>
      </c>
      <c r="P26" s="45">
        <v>424</v>
      </c>
      <c r="Q26" s="45">
        <v>405</v>
      </c>
      <c r="R26" s="45">
        <v>416</v>
      </c>
      <c r="S26" s="45">
        <v>346</v>
      </c>
      <c r="T26" s="45">
        <v>406</v>
      </c>
      <c r="U26" s="45">
        <v>429</v>
      </c>
      <c r="V26" s="45">
        <v>416</v>
      </c>
      <c r="W26" s="45">
        <v>115</v>
      </c>
      <c r="X26" s="45">
        <v>300</v>
      </c>
      <c r="Y26" s="45">
        <v>564</v>
      </c>
      <c r="Z26" s="45">
        <v>376</v>
      </c>
      <c r="AA26" s="45">
        <v>411</v>
      </c>
      <c r="AB26" s="45">
        <v>232</v>
      </c>
      <c r="AC26" s="45">
        <v>508</v>
      </c>
      <c r="AD26" s="45">
        <v>269</v>
      </c>
      <c r="AE26" s="45">
        <v>385</v>
      </c>
      <c r="AF26" s="45">
        <v>278</v>
      </c>
      <c r="AG26" s="45">
        <v>355</v>
      </c>
      <c r="AH26" s="45">
        <v>407</v>
      </c>
      <c r="AI26" s="45">
        <v>429</v>
      </c>
      <c r="AJ26" s="45">
        <v>383</v>
      </c>
      <c r="AK26" s="45">
        <v>437</v>
      </c>
      <c r="AL26" s="45">
        <v>428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F10:F11"/>
    <mergeCell ref="G10:G11"/>
    <mergeCell ref="AV10:AV11"/>
    <mergeCell ref="A12:AV12"/>
    <mergeCell ref="A10:A11"/>
    <mergeCell ref="B10:B11"/>
    <mergeCell ref="C10:C11"/>
    <mergeCell ref="D10:D11"/>
    <mergeCell ref="E10:E11"/>
    <mergeCell ref="A1:AV1"/>
    <mergeCell ref="F2:G2"/>
    <mergeCell ref="AT2:AV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45" priority="15" operator="greaterThan">
      <formula>95%</formula>
    </cfRule>
    <cfRule type="cellIs" dxfId="644" priority="16" operator="greaterThanOrEqual">
      <formula>90%</formula>
    </cfRule>
    <cfRule type="cellIs" dxfId="643" priority="17" operator="lessThan">
      <formula>89.99%</formula>
    </cfRule>
  </conditionalFormatting>
  <conditionalFormatting sqref="AV13">
    <cfRule type="cellIs" dxfId="642" priority="12" operator="greaterThan">
      <formula>95%</formula>
    </cfRule>
    <cfRule type="cellIs" dxfId="641" priority="13" operator="greaterThanOrEqual">
      <formula>90%</formula>
    </cfRule>
    <cfRule type="cellIs" dxfId="640" priority="14" operator="lessThan">
      <formula>89.99%</formula>
    </cfRule>
  </conditionalFormatting>
  <conditionalFormatting sqref="AV16">
    <cfRule type="cellIs" dxfId="639" priority="9" operator="greaterThan">
      <formula>95%</formula>
    </cfRule>
    <cfRule type="cellIs" dxfId="638" priority="10" operator="greaterThanOrEqual">
      <formula>90%</formula>
    </cfRule>
    <cfRule type="cellIs" dxfId="637" priority="11" operator="lessThan">
      <formula>89.99%</formula>
    </cfRule>
  </conditionalFormatting>
  <conditionalFormatting sqref="AV19">
    <cfRule type="cellIs" dxfId="636" priority="6" operator="greaterThan">
      <formula>95%</formula>
    </cfRule>
    <cfRule type="cellIs" dxfId="635" priority="7" operator="greaterThanOrEqual">
      <formula>90%</formula>
    </cfRule>
    <cfRule type="cellIs" dxfId="634" priority="8" operator="lessThan">
      <formula>89.99%</formula>
    </cfRule>
  </conditionalFormatting>
  <conditionalFormatting sqref="AV22">
    <cfRule type="cellIs" dxfId="633" priority="1" operator="greaterThanOrEqual">
      <formula>100%</formula>
    </cfRule>
    <cfRule type="cellIs" dxfId="632" priority="2" operator="lessThan">
      <formula>99.99%</formula>
    </cfRule>
  </conditionalFormatting>
  <conditionalFormatting sqref="AV25">
    <cfRule type="cellIs" dxfId="631" priority="3" operator="greaterThan">
      <formula>95%</formula>
    </cfRule>
    <cfRule type="cellIs" dxfId="630" priority="4" operator="greaterThanOrEqual">
      <formula>90%</formula>
    </cfRule>
    <cfRule type="cellIs" dxfId="629" priority="5" operator="lessThan">
      <formula>89.99%</formula>
    </cfRule>
  </conditionalFormatting>
  <dataValidations count="1">
    <dataValidation showDropDown="1" showInputMessage="1" showErrorMessage="1" sqref="C21 G19:G23 G10:G11 G16:G17 G13:G14 G25:G26" xr:uid="{49A27BDB-7B5B-451A-9662-98F6E51DF969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9C2"/>
  </sheetPr>
  <dimension ref="A1:BH38"/>
  <sheetViews>
    <sheetView showGridLines="0" zoomScale="70" zoomScaleNormal="70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2</v>
      </c>
      <c r="F2" s="122" t="s">
        <v>25</v>
      </c>
      <c r="G2" s="122"/>
      <c r="H2" s="20">
        <v>110252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'[2]PANEL DE CONTROL DISTRITAL'!A9</f>
        <v>1</v>
      </c>
      <c r="B10" s="116" t="str">
        <f>'[2]PANEL DE CONTROL DISTRITAL'!B9</f>
        <v>ENTREVISTA</v>
      </c>
      <c r="C10" s="118" t="str">
        <f>'[2]PANEL DE CONTROL DISTRITAL'!C9</f>
        <v xml:space="preserve"> Auxiliar de Atención Ciudadana</v>
      </c>
      <c r="D10" s="117" t="str">
        <f>'[2]PANEL DE CONTROL DISTRITAL'!D9</f>
        <v>Efectividad de la entrevista =</v>
      </c>
      <c r="E10" s="118" t="str">
        <f>'[2]PANEL DE CONTROL DISTRITAL'!E9</f>
        <v>(Número de trámites aplicados / (Número de fichas requisitadas - Notificaciones de improcedencia de trámite)) x 100</v>
      </c>
      <c r="F10" s="119" t="str">
        <f>'[2]PANEL DE CONTROL DISTRITAL'!F9</f>
        <v>Semanal (remesa)</v>
      </c>
      <c r="G10" s="120">
        <f>'[2]PANEL DE CONTROL DISTRITAL'!G9</f>
        <v>0.9</v>
      </c>
      <c r="H10" s="25" t="str">
        <f>'[2]PANEL DE CONTROL DISTRITAL'!H9</f>
        <v>Número de trámites aplicados</v>
      </c>
      <c r="I10" s="23">
        <v>52</v>
      </c>
      <c r="J10" s="23">
        <v>257</v>
      </c>
      <c r="K10" s="23">
        <v>0</v>
      </c>
      <c r="L10" s="23">
        <v>0</v>
      </c>
      <c r="M10" s="23">
        <v>260</v>
      </c>
      <c r="N10" s="23">
        <v>367</v>
      </c>
      <c r="O10" s="23">
        <v>345</v>
      </c>
      <c r="P10" s="23">
        <v>325</v>
      </c>
      <c r="Q10" s="23">
        <v>293</v>
      </c>
      <c r="R10" s="23">
        <v>275</v>
      </c>
      <c r="S10" s="23">
        <v>324</v>
      </c>
      <c r="T10" s="23">
        <v>325</v>
      </c>
      <c r="U10" s="23">
        <v>329</v>
      </c>
      <c r="V10" s="23">
        <v>300</v>
      </c>
      <c r="W10" s="23">
        <v>271</v>
      </c>
      <c r="X10" s="23">
        <v>199</v>
      </c>
      <c r="Y10" s="23">
        <v>253</v>
      </c>
      <c r="Z10" s="23">
        <v>159</v>
      </c>
      <c r="AA10" s="23">
        <v>220</v>
      </c>
      <c r="AB10" s="23">
        <v>241</v>
      </c>
      <c r="AC10" s="23">
        <v>236</v>
      </c>
      <c r="AD10" s="23">
        <v>129</v>
      </c>
      <c r="AE10" s="23">
        <v>224</v>
      </c>
      <c r="AF10" s="23">
        <v>221</v>
      </c>
      <c r="AG10" s="23">
        <v>237</v>
      </c>
      <c r="AH10" s="23">
        <v>107</v>
      </c>
      <c r="AI10" s="23">
        <v>288</v>
      </c>
      <c r="AJ10" s="23">
        <v>231</v>
      </c>
      <c r="AK10" s="23">
        <v>218</v>
      </c>
      <c r="AL10" s="23">
        <v>244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0.99540361964952595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'[2]PANEL DE CONTROL DISTRITAL'!H10</f>
        <v>Número de fichas requisitadas - Notificaciones de improcedencia de trámite</v>
      </c>
      <c r="I11" s="45">
        <v>53</v>
      </c>
      <c r="J11" s="45">
        <v>259</v>
      </c>
      <c r="K11" s="45">
        <v>0</v>
      </c>
      <c r="L11" s="45">
        <v>0</v>
      </c>
      <c r="M11" s="45">
        <v>260</v>
      </c>
      <c r="N11" s="45">
        <v>368</v>
      </c>
      <c r="O11" s="45">
        <v>346</v>
      </c>
      <c r="P11" s="45">
        <v>327</v>
      </c>
      <c r="Q11" s="45">
        <v>295</v>
      </c>
      <c r="R11" s="45">
        <v>277</v>
      </c>
      <c r="S11" s="45">
        <v>325</v>
      </c>
      <c r="T11" s="45">
        <v>326</v>
      </c>
      <c r="U11" s="45">
        <v>330</v>
      </c>
      <c r="V11" s="45">
        <v>301</v>
      </c>
      <c r="W11" s="45">
        <v>272</v>
      </c>
      <c r="X11" s="45">
        <v>200</v>
      </c>
      <c r="Y11" s="45">
        <v>254</v>
      </c>
      <c r="Z11" s="45">
        <v>160</v>
      </c>
      <c r="AA11" s="45">
        <v>221</v>
      </c>
      <c r="AB11" s="45">
        <v>242</v>
      </c>
      <c r="AC11" s="45">
        <v>237</v>
      </c>
      <c r="AD11" s="45">
        <v>131</v>
      </c>
      <c r="AE11" s="45">
        <v>225</v>
      </c>
      <c r="AF11" s="45">
        <v>222</v>
      </c>
      <c r="AG11" s="45">
        <v>238</v>
      </c>
      <c r="AH11" s="45">
        <v>108</v>
      </c>
      <c r="AI11" s="45">
        <v>290</v>
      </c>
      <c r="AJ11" s="45">
        <v>231</v>
      </c>
      <c r="AK11" s="45">
        <v>219</v>
      </c>
      <c r="AL11" s="45">
        <v>245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'[2]PANEL DE CONTROL DISTRITAL'!A12</f>
        <v>2</v>
      </c>
      <c r="B13" s="116" t="str">
        <f>'[2]PANEL DE CONTROL DISTRITAL'!B12</f>
        <v>TRÁMITE</v>
      </c>
      <c r="C13" s="118" t="str">
        <f>'[2]PANEL DE CONTROL DISTRITAL'!C12</f>
        <v>Operador de Equipo Tecnológico</v>
      </c>
      <c r="D13" s="117" t="str">
        <f>'[2]PANEL DE CONTROL DISTRITAL'!D12</f>
        <v>Trámites exitosos efectivos=</v>
      </c>
      <c r="E13" s="118" t="str">
        <f>'[2]PANEL DE CONTROL DISTRITAL'!E12</f>
        <v>(Número de trámites exitosos / Número de trámites aplicados) x 100</v>
      </c>
      <c r="F13" s="119" t="str">
        <f>'[2]PANEL DE CONTROL DISTRITAL'!F12</f>
        <v>Semanal (remesa)</v>
      </c>
      <c r="G13" s="120">
        <f>'[2]PANEL DE CONTROL DISTRITAL'!G12</f>
        <v>0.9</v>
      </c>
      <c r="H13" s="25" t="str">
        <f>'[2]PANEL DE CONTROL DISTRITAL'!H12</f>
        <v>Número de trámites exitosos</v>
      </c>
      <c r="I13" s="23">
        <v>52</v>
      </c>
      <c r="J13" s="23">
        <v>257</v>
      </c>
      <c r="K13" s="23">
        <v>0</v>
      </c>
      <c r="L13" s="23">
        <v>0</v>
      </c>
      <c r="M13" s="23">
        <v>260</v>
      </c>
      <c r="N13" s="23">
        <v>367</v>
      </c>
      <c r="O13" s="23">
        <v>345</v>
      </c>
      <c r="P13" s="23">
        <v>325</v>
      </c>
      <c r="Q13" s="23">
        <v>293</v>
      </c>
      <c r="R13" s="23">
        <v>274</v>
      </c>
      <c r="S13" s="23">
        <v>324</v>
      </c>
      <c r="T13" s="23">
        <v>325</v>
      </c>
      <c r="U13" s="23">
        <v>329</v>
      </c>
      <c r="V13" s="23">
        <v>300</v>
      </c>
      <c r="W13" s="23">
        <v>271</v>
      </c>
      <c r="X13" s="23">
        <v>199</v>
      </c>
      <c r="Y13" s="23">
        <v>253</v>
      </c>
      <c r="Z13" s="23">
        <v>159</v>
      </c>
      <c r="AA13" s="23">
        <v>220</v>
      </c>
      <c r="AB13" s="23">
        <v>241</v>
      </c>
      <c r="AC13" s="23">
        <v>236</v>
      </c>
      <c r="AD13" s="23">
        <v>129</v>
      </c>
      <c r="AE13" s="23">
        <v>224</v>
      </c>
      <c r="AF13" s="23">
        <v>221</v>
      </c>
      <c r="AG13" s="23">
        <v>237</v>
      </c>
      <c r="AH13" s="23">
        <v>106</v>
      </c>
      <c r="AI13" s="23">
        <v>288</v>
      </c>
      <c r="AJ13" s="23">
        <v>231</v>
      </c>
      <c r="AK13" s="23">
        <v>217</v>
      </c>
      <c r="AL13" s="23">
        <v>242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0.99927849927849932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'[2]PANEL DE CONTROL DISTRITAL'!H13</f>
        <v>Número de trámites aplicados</v>
      </c>
      <c r="I14" s="45">
        <v>52</v>
      </c>
      <c r="J14" s="45">
        <v>257</v>
      </c>
      <c r="K14" s="45">
        <v>0</v>
      </c>
      <c r="L14" s="45">
        <v>0</v>
      </c>
      <c r="M14" s="45">
        <v>260</v>
      </c>
      <c r="N14" s="45">
        <v>367</v>
      </c>
      <c r="O14" s="45">
        <v>345</v>
      </c>
      <c r="P14" s="45">
        <v>325</v>
      </c>
      <c r="Q14" s="45">
        <v>293</v>
      </c>
      <c r="R14" s="45">
        <v>275</v>
      </c>
      <c r="S14" s="45">
        <v>324</v>
      </c>
      <c r="T14" s="45">
        <v>325</v>
      </c>
      <c r="U14" s="45">
        <v>329</v>
      </c>
      <c r="V14" s="45">
        <v>300</v>
      </c>
      <c r="W14" s="45">
        <v>271</v>
      </c>
      <c r="X14" s="45">
        <v>199</v>
      </c>
      <c r="Y14" s="45">
        <v>253</v>
      </c>
      <c r="Z14" s="45">
        <v>159</v>
      </c>
      <c r="AA14" s="45">
        <v>220</v>
      </c>
      <c r="AB14" s="45">
        <v>241</v>
      </c>
      <c r="AC14" s="45">
        <v>236</v>
      </c>
      <c r="AD14" s="45">
        <v>129</v>
      </c>
      <c r="AE14" s="45">
        <v>224</v>
      </c>
      <c r="AF14" s="45">
        <v>221</v>
      </c>
      <c r="AG14" s="45">
        <v>237</v>
      </c>
      <c r="AH14" s="45">
        <v>107</v>
      </c>
      <c r="AI14" s="45">
        <v>288</v>
      </c>
      <c r="AJ14" s="45">
        <v>231</v>
      </c>
      <c r="AK14" s="45">
        <v>218</v>
      </c>
      <c r="AL14" s="45">
        <v>244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'[2]PANEL DE CONTROL DISTRITAL'!A15</f>
        <v>3</v>
      </c>
      <c r="B16" s="116" t="str">
        <f>'[2]PANEL DE CONTROL DISTRITAL'!B15</f>
        <v>TRANSFERENCIA</v>
      </c>
      <c r="C16" s="118" t="str">
        <f>'[2]PANEL DE CONTROL DISTRITAL'!C15</f>
        <v>Responsable de Módulo</v>
      </c>
      <c r="D16" s="117" t="str">
        <f>'[2]PANEL DE CONTROL DISTRITAL'!D15</f>
        <v xml:space="preserve">Transacciones exitosas = </v>
      </c>
      <c r="E16" s="118" t="str">
        <f>'[2]PANEL DE CONTROL DISTRITAL'!E15</f>
        <v>(Número de Archivos de Transacción aceptados /Total de Archivos de Transacción procesados) x100</v>
      </c>
      <c r="F16" s="119" t="str">
        <f>'[2]PANEL DE CONTROL DISTRITAL'!F15</f>
        <v>Semanal (remesa)</v>
      </c>
      <c r="G16" s="120">
        <f>'[2]PANEL DE CONTROL DISTRITAL'!G15</f>
        <v>0.9</v>
      </c>
      <c r="H16" s="25" t="str">
        <f>'[2]PANEL DE CONTROL DISTRITAL'!H15</f>
        <v>Número de Archivos de Transacción aceptados</v>
      </c>
      <c r="I16" s="23">
        <v>52</v>
      </c>
      <c r="J16" s="23">
        <v>257</v>
      </c>
      <c r="K16" s="23">
        <v>0</v>
      </c>
      <c r="L16" s="23">
        <v>0</v>
      </c>
      <c r="M16" s="23">
        <v>260</v>
      </c>
      <c r="N16" s="23">
        <v>367</v>
      </c>
      <c r="O16" s="23">
        <v>345</v>
      </c>
      <c r="P16" s="23">
        <v>325</v>
      </c>
      <c r="Q16" s="23">
        <v>293</v>
      </c>
      <c r="R16" s="23">
        <v>275</v>
      </c>
      <c r="S16" s="23">
        <v>324</v>
      </c>
      <c r="T16" s="23">
        <v>325</v>
      </c>
      <c r="U16" s="23">
        <v>329</v>
      </c>
      <c r="V16" s="23">
        <v>300</v>
      </c>
      <c r="W16" s="23">
        <v>271</v>
      </c>
      <c r="X16" s="23">
        <v>199</v>
      </c>
      <c r="Y16" s="23">
        <v>253</v>
      </c>
      <c r="Z16" s="23">
        <v>159</v>
      </c>
      <c r="AA16" s="23">
        <v>220</v>
      </c>
      <c r="AB16" s="23">
        <v>241</v>
      </c>
      <c r="AC16" s="23">
        <v>236</v>
      </c>
      <c r="AD16" s="23">
        <v>129</v>
      </c>
      <c r="AE16" s="23">
        <v>224</v>
      </c>
      <c r="AF16" s="23">
        <v>221</v>
      </c>
      <c r="AG16" s="23">
        <v>237</v>
      </c>
      <c r="AH16" s="23">
        <v>107</v>
      </c>
      <c r="AI16" s="23">
        <v>288</v>
      </c>
      <c r="AJ16" s="23">
        <v>231</v>
      </c>
      <c r="AK16" s="23">
        <v>218</v>
      </c>
      <c r="AL16" s="23">
        <v>244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'[2]PANEL DE CONTROL DISTRITAL'!H16</f>
        <v>Total de Archivos de Transacción procesados</v>
      </c>
      <c r="I17" s="45">
        <v>52</v>
      </c>
      <c r="J17" s="45">
        <v>257</v>
      </c>
      <c r="K17" s="45">
        <v>0</v>
      </c>
      <c r="L17" s="45">
        <v>0</v>
      </c>
      <c r="M17" s="45">
        <v>260</v>
      </c>
      <c r="N17" s="45">
        <v>367</v>
      </c>
      <c r="O17" s="45">
        <v>345</v>
      </c>
      <c r="P17" s="45">
        <v>325</v>
      </c>
      <c r="Q17" s="45">
        <v>293</v>
      </c>
      <c r="R17" s="45">
        <v>275</v>
      </c>
      <c r="S17" s="45">
        <v>324</v>
      </c>
      <c r="T17" s="45">
        <v>325</v>
      </c>
      <c r="U17" s="45">
        <v>329</v>
      </c>
      <c r="V17" s="45">
        <v>300</v>
      </c>
      <c r="W17" s="45">
        <v>271</v>
      </c>
      <c r="X17" s="45">
        <v>199</v>
      </c>
      <c r="Y17" s="45">
        <v>253</v>
      </c>
      <c r="Z17" s="45">
        <v>159</v>
      </c>
      <c r="AA17" s="45">
        <v>220</v>
      </c>
      <c r="AB17" s="45">
        <v>241</v>
      </c>
      <c r="AC17" s="45">
        <v>236</v>
      </c>
      <c r="AD17" s="45">
        <v>129</v>
      </c>
      <c r="AE17" s="45">
        <v>224</v>
      </c>
      <c r="AF17" s="45">
        <v>221</v>
      </c>
      <c r="AG17" s="45">
        <v>237</v>
      </c>
      <c r="AH17" s="45">
        <v>107</v>
      </c>
      <c r="AI17" s="45">
        <v>288</v>
      </c>
      <c r="AJ17" s="45">
        <v>231</v>
      </c>
      <c r="AK17" s="45">
        <v>218</v>
      </c>
      <c r="AL17" s="45">
        <v>244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'[2]PANEL DE CONTROL DISTRITAL'!A18</f>
        <v>4</v>
      </c>
      <c r="B19" s="116" t="str">
        <f>'[2]PANEL DE CONTROL DISTRITAL'!B18</f>
        <v>CONCILIACIÓN</v>
      </c>
      <c r="C19" s="118" t="str">
        <f>'[2]PANEL DE CONTROL DISTRITAL'!C18</f>
        <v>Responsable de Módulo</v>
      </c>
      <c r="D19" s="117" t="str">
        <f>'[2]PANEL DE CONTROL DISTRITAL'!D18</f>
        <v xml:space="preserve">Credenciales disponibles para entrega = </v>
      </c>
      <c r="E19" s="118" t="str">
        <f>'[2]PANEL DE CONTROL DISTRITAL'!E18</f>
        <v>((Credenciales recibidas - Credenciales inconsistentes) / Credenciales recibidas) x 100</v>
      </c>
      <c r="F19" s="119" t="str">
        <f>'[2]PANEL DE CONTROL DISTRITAL'!F18</f>
        <v>Semanal (remesa)</v>
      </c>
      <c r="G19" s="120">
        <f>'[2]PANEL DE CONTROL DISTRITAL'!G18</f>
        <v>0.9</v>
      </c>
      <c r="H19" s="25" t="str">
        <f>'[2]PANEL DE CONTROL DISTRITAL'!H18</f>
        <v xml:space="preserve">Credenciales Recibidas - Credenciales inconsistentes </v>
      </c>
      <c r="I19" s="23">
        <v>0</v>
      </c>
      <c r="J19" s="23">
        <v>234</v>
      </c>
      <c r="K19" s="23">
        <v>0</v>
      </c>
      <c r="L19" s="23">
        <v>0</v>
      </c>
      <c r="M19" s="23">
        <v>184</v>
      </c>
      <c r="N19" s="23">
        <v>360</v>
      </c>
      <c r="O19" s="23">
        <v>176</v>
      </c>
      <c r="P19" s="23">
        <v>508</v>
      </c>
      <c r="Q19" s="23">
        <v>345</v>
      </c>
      <c r="R19" s="23">
        <v>130</v>
      </c>
      <c r="S19" s="23">
        <v>563</v>
      </c>
      <c r="T19" s="23">
        <v>273</v>
      </c>
      <c r="U19" s="23">
        <v>322</v>
      </c>
      <c r="V19" s="23">
        <v>134</v>
      </c>
      <c r="W19" s="23">
        <v>151</v>
      </c>
      <c r="X19" s="23">
        <v>443</v>
      </c>
      <c r="Y19" s="23">
        <v>409</v>
      </c>
      <c r="Z19" s="23">
        <v>80</v>
      </c>
      <c r="AA19" s="23">
        <v>254</v>
      </c>
      <c r="AB19" s="23">
        <v>236</v>
      </c>
      <c r="AC19" s="23">
        <v>224</v>
      </c>
      <c r="AD19" s="23">
        <v>94</v>
      </c>
      <c r="AE19" s="23">
        <v>286</v>
      </c>
      <c r="AF19" s="23">
        <v>256</v>
      </c>
      <c r="AG19" s="23">
        <v>221</v>
      </c>
      <c r="AH19" s="23">
        <v>96</v>
      </c>
      <c r="AI19" s="23">
        <v>180</v>
      </c>
      <c r="AJ19" s="23">
        <v>367</v>
      </c>
      <c r="AK19" s="23">
        <v>235</v>
      </c>
      <c r="AL19" s="23">
        <v>32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'[2]PANEL DE CONTROL DISTRITAL'!H19</f>
        <v xml:space="preserve">Credenciales recibidas </v>
      </c>
      <c r="I20" s="45">
        <v>0</v>
      </c>
      <c r="J20" s="45">
        <v>234</v>
      </c>
      <c r="K20" s="45">
        <v>0</v>
      </c>
      <c r="L20" s="45">
        <v>0</v>
      </c>
      <c r="M20" s="45">
        <v>184</v>
      </c>
      <c r="N20" s="45">
        <v>360</v>
      </c>
      <c r="O20" s="45">
        <v>176</v>
      </c>
      <c r="P20" s="45">
        <v>508</v>
      </c>
      <c r="Q20" s="45">
        <v>345</v>
      </c>
      <c r="R20" s="45">
        <v>130</v>
      </c>
      <c r="S20" s="45">
        <v>563</v>
      </c>
      <c r="T20" s="45">
        <v>273</v>
      </c>
      <c r="U20" s="45">
        <v>322</v>
      </c>
      <c r="V20" s="45">
        <v>134</v>
      </c>
      <c r="W20" s="45">
        <v>151</v>
      </c>
      <c r="X20" s="45">
        <v>443</v>
      </c>
      <c r="Y20" s="45">
        <v>409</v>
      </c>
      <c r="Z20" s="45">
        <v>80</v>
      </c>
      <c r="AA20" s="45">
        <v>254</v>
      </c>
      <c r="AB20" s="45">
        <v>236</v>
      </c>
      <c r="AC20" s="45">
        <v>224</v>
      </c>
      <c r="AD20" s="45">
        <v>94</v>
      </c>
      <c r="AE20" s="45">
        <v>286</v>
      </c>
      <c r="AF20" s="45">
        <v>256</v>
      </c>
      <c r="AG20" s="45">
        <v>221</v>
      </c>
      <c r="AH20" s="45">
        <v>96</v>
      </c>
      <c r="AI20" s="45">
        <v>180</v>
      </c>
      <c r="AJ20" s="45">
        <v>367</v>
      </c>
      <c r="AK20" s="45">
        <v>235</v>
      </c>
      <c r="AL20" s="45">
        <v>32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'[2]PANEL DE CONTROL DISTRITAL'!A21</f>
        <v>5</v>
      </c>
      <c r="B22" s="116" t="str">
        <f>'[2]PANEL DE CONTROL DISTRITAL'!B21</f>
        <v>CONCILIACIÓN</v>
      </c>
      <c r="C22" s="118" t="str">
        <f>'[2]PANEL DE CONTROL DISTRITAL'!C21</f>
        <v>Responsable de Módulo</v>
      </c>
      <c r="D22" s="117" t="str">
        <f>'[2]PANEL DE CONTROL DISTRITAL'!D21</f>
        <v xml:space="preserve">Credenciales disponibles para entrega = </v>
      </c>
      <c r="E22" s="118" t="str">
        <f>'[2]PANEL DE CONTROL DISTRITAL'!E21</f>
        <v>(Credenciales en resguardo / Credenciales totales en SIIRFE disponibles para entrega) x 100</v>
      </c>
      <c r="F22" s="119" t="str">
        <f>'[2]PANEL DE CONTROL DISTRITAL'!F21</f>
        <v>Semanal (remesa)</v>
      </c>
      <c r="G22" s="120">
        <f>'[2]PANEL DE CONTROL DISTRITAL'!G21</f>
        <v>1</v>
      </c>
      <c r="H22" s="25" t="str">
        <f>'[2]PANEL DE CONTROL DISTRITAL'!H21</f>
        <v>Credenciales en resguardo</v>
      </c>
      <c r="I22" s="23">
        <v>372</v>
      </c>
      <c r="J22" s="23">
        <v>380</v>
      </c>
      <c r="K22" s="23">
        <v>0</v>
      </c>
      <c r="L22" s="23">
        <v>0</v>
      </c>
      <c r="M22" s="23">
        <v>386</v>
      </c>
      <c r="N22" s="23">
        <v>472</v>
      </c>
      <c r="O22" s="23">
        <v>330</v>
      </c>
      <c r="P22" s="23">
        <v>464</v>
      </c>
      <c r="Q22" s="23">
        <v>478</v>
      </c>
      <c r="R22" s="23">
        <v>320</v>
      </c>
      <c r="S22" s="23">
        <v>606</v>
      </c>
      <c r="T22" s="23">
        <v>562</v>
      </c>
      <c r="U22" s="23">
        <v>534</v>
      </c>
      <c r="V22" s="23">
        <v>347</v>
      </c>
      <c r="W22" s="23">
        <v>362</v>
      </c>
      <c r="X22" s="23">
        <v>543</v>
      </c>
      <c r="Y22" s="23">
        <v>594</v>
      </c>
      <c r="Z22" s="23">
        <v>474</v>
      </c>
      <c r="AA22" s="23">
        <v>454</v>
      </c>
      <c r="AB22" s="23">
        <v>589</v>
      </c>
      <c r="AC22" s="23">
        <v>540</v>
      </c>
      <c r="AD22" s="23">
        <v>425</v>
      </c>
      <c r="AE22" s="23">
        <v>426</v>
      </c>
      <c r="AF22" s="23">
        <v>486</v>
      </c>
      <c r="AG22" s="23">
        <v>459</v>
      </c>
      <c r="AH22" s="23">
        <v>364</v>
      </c>
      <c r="AI22" s="23">
        <v>369</v>
      </c>
      <c r="AJ22" s="23">
        <v>516</v>
      </c>
      <c r="AK22" s="23">
        <v>497</v>
      </c>
      <c r="AL22" s="23">
        <v>303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'[2]PANEL DE CONTROL DISTRITAL'!H22</f>
        <v>Credenciales totales en SIIRFE disponibles para entrega</v>
      </c>
      <c r="I23" s="45">
        <v>372</v>
      </c>
      <c r="J23" s="45">
        <v>380</v>
      </c>
      <c r="K23" s="45">
        <v>0</v>
      </c>
      <c r="L23" s="45">
        <v>0</v>
      </c>
      <c r="M23" s="45">
        <v>386</v>
      </c>
      <c r="N23" s="45">
        <v>472</v>
      </c>
      <c r="O23" s="45">
        <v>330</v>
      </c>
      <c r="P23" s="45">
        <v>464</v>
      </c>
      <c r="Q23" s="45">
        <v>478</v>
      </c>
      <c r="R23" s="45">
        <v>320</v>
      </c>
      <c r="S23" s="45">
        <v>606</v>
      </c>
      <c r="T23" s="45">
        <v>562</v>
      </c>
      <c r="U23" s="45">
        <v>534</v>
      </c>
      <c r="V23" s="45">
        <v>347</v>
      </c>
      <c r="W23" s="45">
        <v>362</v>
      </c>
      <c r="X23" s="45">
        <v>543</v>
      </c>
      <c r="Y23" s="45">
        <v>594</v>
      </c>
      <c r="Z23" s="45">
        <v>474</v>
      </c>
      <c r="AA23" s="45">
        <v>454</v>
      </c>
      <c r="AB23" s="45">
        <v>589</v>
      </c>
      <c r="AC23" s="45">
        <v>540</v>
      </c>
      <c r="AD23" s="45">
        <v>425</v>
      </c>
      <c r="AE23" s="45">
        <v>426</v>
      </c>
      <c r="AF23" s="45">
        <v>486</v>
      </c>
      <c r="AG23" s="45">
        <v>459</v>
      </c>
      <c r="AH23" s="45">
        <v>364</v>
      </c>
      <c r="AI23" s="45">
        <v>369</v>
      </c>
      <c r="AJ23" s="45">
        <v>516</v>
      </c>
      <c r="AK23" s="45">
        <v>497</v>
      </c>
      <c r="AL23" s="45">
        <v>303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9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'[2]PANEL DE CONTROL DISTRITAL'!A24</f>
        <v>6</v>
      </c>
      <c r="B25" s="116" t="str">
        <f>'[2]PANEL DE CONTROL DISTRITAL'!B24</f>
        <v>ENTREGA</v>
      </c>
      <c r="C25" s="118" t="str">
        <f>'[2]PANEL DE CONTROL DISTRITAL'!C24</f>
        <v>Operador de Equipo Tecnológico</v>
      </c>
      <c r="D25" s="117" t="str">
        <f>'[2]PANEL DE CONTROL DISTRITAL'!D24</f>
        <v xml:space="preserve">Efectividad de entrega de CPV en MAC = </v>
      </c>
      <c r="E25" s="118" t="str">
        <f>'[2]PANEL DE CONTROL DISTRITAL'!E24</f>
        <v>(Total de credenciales entregadas / Total de credenciales solicitadas) x 100</v>
      </c>
      <c r="F25" s="119" t="str">
        <f>'[2]PANEL DE CONTROL DISTRITAL'!F24</f>
        <v>Semanal (remesa)</v>
      </c>
      <c r="G25" s="120">
        <f>'[2]PANEL DE CONTROL DISTRITAL'!G24</f>
        <v>0.9</v>
      </c>
      <c r="H25" s="25" t="str">
        <f>'[2]PANEL DE CONTROL DISTRITAL'!H24</f>
        <v xml:space="preserve">Total de credenciales entregadas </v>
      </c>
      <c r="I25" s="23">
        <v>84</v>
      </c>
      <c r="J25" s="23">
        <v>226</v>
      </c>
      <c r="K25" s="23">
        <v>0</v>
      </c>
      <c r="L25" s="23">
        <v>0</v>
      </c>
      <c r="M25" s="23">
        <v>178</v>
      </c>
      <c r="N25" s="23">
        <v>274</v>
      </c>
      <c r="O25" s="23">
        <v>318</v>
      </c>
      <c r="P25" s="23">
        <v>374</v>
      </c>
      <c r="Q25" s="23">
        <v>331</v>
      </c>
      <c r="R25" s="23">
        <v>288</v>
      </c>
      <c r="S25" s="23">
        <v>274</v>
      </c>
      <c r="T25" s="23">
        <v>317</v>
      </c>
      <c r="U25" s="23">
        <v>331</v>
      </c>
      <c r="V25" s="23">
        <v>321</v>
      </c>
      <c r="W25" s="23">
        <v>135</v>
      </c>
      <c r="X25" s="23">
        <v>262</v>
      </c>
      <c r="Y25" s="23">
        <v>358</v>
      </c>
      <c r="Z25" s="23">
        <v>200</v>
      </c>
      <c r="AA25" s="23">
        <v>273</v>
      </c>
      <c r="AB25" s="23">
        <v>101</v>
      </c>
      <c r="AC25" s="23">
        <v>273</v>
      </c>
      <c r="AD25" s="23">
        <v>208</v>
      </c>
      <c r="AE25" s="23">
        <v>285</v>
      </c>
      <c r="AF25" s="23">
        <v>196</v>
      </c>
      <c r="AG25" s="23">
        <v>248</v>
      </c>
      <c r="AH25" s="23">
        <v>191</v>
      </c>
      <c r="AI25" s="23">
        <v>174</v>
      </c>
      <c r="AJ25" s="23">
        <v>219</v>
      </c>
      <c r="AK25" s="23">
        <v>254</v>
      </c>
      <c r="AL25" s="23">
        <v>226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'[2]PANEL DE CONTROL DISTRITAL'!H25</f>
        <v xml:space="preserve"> Total de credenciales solicitadas</v>
      </c>
      <c r="I26" s="45">
        <v>84</v>
      </c>
      <c r="J26" s="45">
        <v>226</v>
      </c>
      <c r="K26" s="45">
        <v>0</v>
      </c>
      <c r="L26" s="45">
        <v>0</v>
      </c>
      <c r="M26" s="45">
        <v>178</v>
      </c>
      <c r="N26" s="45">
        <v>274</v>
      </c>
      <c r="O26" s="45">
        <v>318</v>
      </c>
      <c r="P26" s="45">
        <v>374</v>
      </c>
      <c r="Q26" s="45">
        <v>331</v>
      </c>
      <c r="R26" s="45">
        <v>288</v>
      </c>
      <c r="S26" s="45">
        <v>274</v>
      </c>
      <c r="T26" s="45">
        <v>317</v>
      </c>
      <c r="U26" s="45">
        <v>331</v>
      </c>
      <c r="V26" s="45">
        <v>321</v>
      </c>
      <c r="W26" s="45">
        <v>135</v>
      </c>
      <c r="X26" s="45">
        <v>262</v>
      </c>
      <c r="Y26" s="45">
        <v>358</v>
      </c>
      <c r="Z26" s="45">
        <v>200</v>
      </c>
      <c r="AA26" s="45">
        <v>273</v>
      </c>
      <c r="AB26" s="45">
        <v>101</v>
      </c>
      <c r="AC26" s="45">
        <v>273</v>
      </c>
      <c r="AD26" s="45">
        <v>208</v>
      </c>
      <c r="AE26" s="45">
        <v>285</v>
      </c>
      <c r="AF26" s="45">
        <v>196</v>
      </c>
      <c r="AG26" s="45">
        <v>248</v>
      </c>
      <c r="AH26" s="45">
        <v>191</v>
      </c>
      <c r="AI26" s="45">
        <v>174</v>
      </c>
      <c r="AJ26" s="45">
        <v>219</v>
      </c>
      <c r="AK26" s="45">
        <v>254</v>
      </c>
      <c r="AL26" s="45">
        <v>226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F10:F11"/>
    <mergeCell ref="G10:G11"/>
    <mergeCell ref="AV10:AV11"/>
    <mergeCell ref="A12:AV12"/>
    <mergeCell ref="A10:A11"/>
    <mergeCell ref="B10:B11"/>
    <mergeCell ref="C10:C11"/>
    <mergeCell ref="D10:D11"/>
    <mergeCell ref="E10:E11"/>
    <mergeCell ref="A1:AV1"/>
    <mergeCell ref="F2:G2"/>
    <mergeCell ref="AT2:AV2"/>
    <mergeCell ref="A4:AV4"/>
    <mergeCell ref="A5:AV5"/>
    <mergeCell ref="A6:A9"/>
    <mergeCell ref="B6:H6"/>
    <mergeCell ref="I6:AU6"/>
    <mergeCell ref="AV6:AV9"/>
    <mergeCell ref="B7:D7"/>
    <mergeCell ref="E7:H7"/>
    <mergeCell ref="I7:AU7"/>
    <mergeCell ref="B8:AU8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28" priority="15" operator="greaterThan">
      <formula>95%</formula>
    </cfRule>
    <cfRule type="cellIs" dxfId="627" priority="16" operator="greaterThanOrEqual">
      <formula>90%</formula>
    </cfRule>
    <cfRule type="cellIs" dxfId="626" priority="17" operator="lessThan">
      <formula>89.99%</formula>
    </cfRule>
  </conditionalFormatting>
  <conditionalFormatting sqref="AV13">
    <cfRule type="cellIs" dxfId="625" priority="12" operator="greaterThan">
      <formula>95%</formula>
    </cfRule>
    <cfRule type="cellIs" dxfId="624" priority="13" operator="greaterThanOrEqual">
      <formula>90%</formula>
    </cfRule>
    <cfRule type="cellIs" dxfId="623" priority="14" operator="lessThan">
      <formula>89.99%</formula>
    </cfRule>
  </conditionalFormatting>
  <conditionalFormatting sqref="AV16">
    <cfRule type="cellIs" dxfId="622" priority="9" operator="greaterThan">
      <formula>95%</formula>
    </cfRule>
    <cfRule type="cellIs" dxfId="621" priority="10" operator="greaterThanOrEqual">
      <formula>90%</formula>
    </cfRule>
    <cfRule type="cellIs" dxfId="620" priority="11" operator="lessThan">
      <formula>89.99%</formula>
    </cfRule>
  </conditionalFormatting>
  <conditionalFormatting sqref="AV19">
    <cfRule type="cellIs" dxfId="619" priority="6" operator="greaterThan">
      <formula>95%</formula>
    </cfRule>
    <cfRule type="cellIs" dxfId="618" priority="7" operator="greaterThanOrEqual">
      <formula>90%</formula>
    </cfRule>
    <cfRule type="cellIs" dxfId="617" priority="8" operator="lessThan">
      <formula>89.99%</formula>
    </cfRule>
  </conditionalFormatting>
  <conditionalFormatting sqref="AV22">
    <cfRule type="cellIs" dxfId="616" priority="1" operator="greaterThanOrEqual">
      <formula>100%</formula>
    </cfRule>
    <cfRule type="cellIs" dxfId="615" priority="2" operator="lessThan">
      <formula>99.99%</formula>
    </cfRule>
  </conditionalFormatting>
  <conditionalFormatting sqref="AV25">
    <cfRule type="cellIs" dxfId="614" priority="3" operator="greaterThan">
      <formula>95%</formula>
    </cfRule>
    <cfRule type="cellIs" dxfId="613" priority="4" operator="greaterThanOrEqual">
      <formula>90%</formula>
    </cfRule>
    <cfRule type="cellIs" dxfId="612" priority="5" operator="lessThan">
      <formula>89.99%</formula>
    </cfRule>
  </conditionalFormatting>
  <dataValidations count="1">
    <dataValidation showDropDown="1" showInputMessage="1" showErrorMessage="1" sqref="C21 G19:G23 G10:G11 G16:G17 G13:G14 G25:G26" xr:uid="{C75FBEFE-0A50-47F6-82EA-AEFA5F579176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9C2"/>
  </sheetPr>
  <dimension ref="A1:BH38"/>
  <sheetViews>
    <sheetView showGridLines="0" zoomScale="68" zoomScaleNormal="68" workbookViewId="0">
      <selection activeCell="P2" sqref="P2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2</v>
      </c>
      <c r="F2" s="122" t="s">
        <v>25</v>
      </c>
      <c r="G2" s="122"/>
      <c r="H2" s="20">
        <v>110253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'[2]PANEL DE CONTROL DISTRITAL'!A9</f>
        <v>1</v>
      </c>
      <c r="B10" s="116" t="str">
        <f>'[2]PANEL DE CONTROL DISTRITAL'!B9</f>
        <v>ENTREVISTA</v>
      </c>
      <c r="C10" s="118" t="str">
        <f>'[2]PANEL DE CONTROL DISTRITAL'!C9</f>
        <v xml:space="preserve"> Auxiliar de Atención Ciudadana</v>
      </c>
      <c r="D10" s="117" t="str">
        <f>'[2]PANEL DE CONTROL DISTRITAL'!D9</f>
        <v>Efectividad de la entrevista =</v>
      </c>
      <c r="E10" s="118" t="str">
        <f>'[2]PANEL DE CONTROL DISTRITAL'!E9</f>
        <v>(Número de trámites aplicados / (Número de fichas requisitadas - Notificaciones de improcedencia de trámite)) x 100</v>
      </c>
      <c r="F10" s="119" t="str">
        <f>'[2]PANEL DE CONTROL DISTRITAL'!F9</f>
        <v>Semanal (remesa)</v>
      </c>
      <c r="G10" s="120">
        <f>'[2]PANEL DE CONTROL DISTRITAL'!G9</f>
        <v>0.9</v>
      </c>
      <c r="H10" s="25" t="str">
        <f>'[2]PANEL DE CONTROL DISTRITAL'!H9</f>
        <v>Número de trámites aplicados</v>
      </c>
      <c r="I10" s="23">
        <v>42</v>
      </c>
      <c r="J10" s="23">
        <v>239</v>
      </c>
      <c r="K10" s="23">
        <v>0</v>
      </c>
      <c r="L10" s="23">
        <v>0</v>
      </c>
      <c r="M10" s="23">
        <v>243</v>
      </c>
      <c r="N10" s="23">
        <v>328</v>
      </c>
      <c r="O10" s="23">
        <v>316</v>
      </c>
      <c r="P10" s="23">
        <v>312</v>
      </c>
      <c r="Q10" s="23">
        <v>302</v>
      </c>
      <c r="R10" s="23">
        <v>263</v>
      </c>
      <c r="S10" s="23">
        <v>308</v>
      </c>
      <c r="T10" s="23">
        <v>288</v>
      </c>
      <c r="U10" s="23">
        <v>290</v>
      </c>
      <c r="V10" s="23">
        <v>286</v>
      </c>
      <c r="W10" s="23">
        <v>255</v>
      </c>
      <c r="X10" s="23">
        <v>213</v>
      </c>
      <c r="Y10" s="23">
        <v>271</v>
      </c>
      <c r="Z10" s="23">
        <v>195</v>
      </c>
      <c r="AA10" s="23">
        <v>272</v>
      </c>
      <c r="AB10" s="23">
        <v>281</v>
      </c>
      <c r="AC10" s="23">
        <v>278</v>
      </c>
      <c r="AD10" s="23">
        <v>160</v>
      </c>
      <c r="AE10" s="23">
        <v>243</v>
      </c>
      <c r="AF10" s="23">
        <v>242</v>
      </c>
      <c r="AG10" s="23">
        <v>270</v>
      </c>
      <c r="AH10" s="23">
        <v>282</v>
      </c>
      <c r="AI10" s="23">
        <v>151</v>
      </c>
      <c r="AJ10" s="23">
        <v>265</v>
      </c>
      <c r="AK10" s="23">
        <v>266</v>
      </c>
      <c r="AL10" s="23">
        <v>273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1.0007013606396409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'[2]PANEL DE CONTROL DISTRITAL'!H10</f>
        <v>Número de fichas requisitadas - Notificaciones de improcedencia de trámite</v>
      </c>
      <c r="I11" s="45">
        <v>42</v>
      </c>
      <c r="J11" s="45">
        <v>239</v>
      </c>
      <c r="K11" s="45">
        <v>0</v>
      </c>
      <c r="L11" s="45">
        <v>0</v>
      </c>
      <c r="M11" s="45">
        <v>243</v>
      </c>
      <c r="N11" s="45">
        <v>328</v>
      </c>
      <c r="O11" s="45">
        <v>316</v>
      </c>
      <c r="P11" s="45">
        <v>312</v>
      </c>
      <c r="Q11" s="45">
        <v>302</v>
      </c>
      <c r="R11" s="45">
        <v>263</v>
      </c>
      <c r="S11" s="45">
        <v>308</v>
      </c>
      <c r="T11" s="45">
        <v>288</v>
      </c>
      <c r="U11" s="45">
        <v>290</v>
      </c>
      <c r="V11" s="45">
        <v>285</v>
      </c>
      <c r="W11" s="45">
        <v>255</v>
      </c>
      <c r="X11" s="45">
        <v>212</v>
      </c>
      <c r="Y11" s="45">
        <v>271</v>
      </c>
      <c r="Z11" s="45">
        <v>195</v>
      </c>
      <c r="AA11" s="45">
        <v>272</v>
      </c>
      <c r="AB11" s="45">
        <v>281</v>
      </c>
      <c r="AC11" s="45">
        <v>278</v>
      </c>
      <c r="AD11" s="45">
        <v>160</v>
      </c>
      <c r="AE11" s="45">
        <v>243</v>
      </c>
      <c r="AF11" s="45">
        <v>240</v>
      </c>
      <c r="AG11" s="45">
        <v>270</v>
      </c>
      <c r="AH11" s="45">
        <v>282</v>
      </c>
      <c r="AI11" s="45">
        <v>151</v>
      </c>
      <c r="AJ11" s="45">
        <v>264</v>
      </c>
      <c r="AK11" s="45">
        <v>266</v>
      </c>
      <c r="AL11" s="45">
        <v>273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'[2]PANEL DE CONTROL DISTRITAL'!A12</f>
        <v>2</v>
      </c>
      <c r="B13" s="116" t="str">
        <f>'[2]PANEL DE CONTROL DISTRITAL'!B12</f>
        <v>TRÁMITE</v>
      </c>
      <c r="C13" s="118" t="str">
        <f>'[2]PANEL DE CONTROL DISTRITAL'!C12</f>
        <v>Operador de Equipo Tecnológico</v>
      </c>
      <c r="D13" s="117" t="str">
        <f>'[2]PANEL DE CONTROL DISTRITAL'!D12</f>
        <v>Trámites exitosos efectivos=</v>
      </c>
      <c r="E13" s="118" t="str">
        <f>'[2]PANEL DE CONTROL DISTRITAL'!E12</f>
        <v>(Número de trámites exitosos / Número de trámites aplicados) x 100</v>
      </c>
      <c r="F13" s="119" t="str">
        <f>'[2]PANEL DE CONTROL DISTRITAL'!F12</f>
        <v>Semanal (remesa)</v>
      </c>
      <c r="G13" s="120">
        <f>'[2]PANEL DE CONTROL DISTRITAL'!G12</f>
        <v>0.9</v>
      </c>
      <c r="H13" s="25" t="str">
        <f>'[2]PANEL DE CONTROL DISTRITAL'!H12</f>
        <v>Número de trámites exitosos</v>
      </c>
      <c r="I13" s="23">
        <v>42</v>
      </c>
      <c r="J13" s="23">
        <v>237</v>
      </c>
      <c r="K13" s="23">
        <v>0</v>
      </c>
      <c r="L13" s="23">
        <v>0</v>
      </c>
      <c r="M13" s="23">
        <v>243</v>
      </c>
      <c r="N13" s="23">
        <v>328</v>
      </c>
      <c r="O13" s="23">
        <v>314</v>
      </c>
      <c r="P13" s="23">
        <v>312</v>
      </c>
      <c r="Q13" s="23">
        <v>302</v>
      </c>
      <c r="R13" s="23">
        <v>263</v>
      </c>
      <c r="S13" s="23">
        <v>306</v>
      </c>
      <c r="T13" s="23">
        <v>288</v>
      </c>
      <c r="U13" s="23">
        <v>290</v>
      </c>
      <c r="V13" s="23">
        <v>285</v>
      </c>
      <c r="W13" s="23">
        <v>254</v>
      </c>
      <c r="X13" s="23">
        <v>212</v>
      </c>
      <c r="Y13" s="23">
        <v>271</v>
      </c>
      <c r="Z13" s="23">
        <v>195</v>
      </c>
      <c r="AA13" s="23">
        <v>271</v>
      </c>
      <c r="AB13" s="23">
        <v>278</v>
      </c>
      <c r="AC13" s="23">
        <v>276</v>
      </c>
      <c r="AD13" s="23">
        <v>160</v>
      </c>
      <c r="AE13" s="23">
        <v>242</v>
      </c>
      <c r="AF13" s="23">
        <v>242</v>
      </c>
      <c r="AG13" s="23">
        <v>267</v>
      </c>
      <c r="AH13" s="23">
        <v>281</v>
      </c>
      <c r="AI13" s="23">
        <v>250</v>
      </c>
      <c r="AJ13" s="23">
        <v>262</v>
      </c>
      <c r="AK13" s="23">
        <v>264</v>
      </c>
      <c r="AL13" s="23">
        <v>273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0.99640586121094832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'[2]PANEL DE CONTROL DISTRITAL'!H13</f>
        <v>Número de trámites aplicados</v>
      </c>
      <c r="I14" s="45">
        <v>42</v>
      </c>
      <c r="J14" s="45">
        <v>239</v>
      </c>
      <c r="K14" s="45">
        <v>0</v>
      </c>
      <c r="L14" s="45">
        <v>0</v>
      </c>
      <c r="M14" s="45">
        <v>243</v>
      </c>
      <c r="N14" s="45">
        <v>328</v>
      </c>
      <c r="O14" s="45">
        <v>316</v>
      </c>
      <c r="P14" s="45">
        <v>312</v>
      </c>
      <c r="Q14" s="45">
        <v>302</v>
      </c>
      <c r="R14" s="45">
        <v>263</v>
      </c>
      <c r="S14" s="45">
        <v>308</v>
      </c>
      <c r="T14" s="45">
        <v>288</v>
      </c>
      <c r="U14" s="45">
        <v>290</v>
      </c>
      <c r="V14" s="45">
        <v>286</v>
      </c>
      <c r="W14" s="45">
        <v>255</v>
      </c>
      <c r="X14" s="45">
        <v>213</v>
      </c>
      <c r="Y14" s="45">
        <v>271</v>
      </c>
      <c r="Z14" s="45">
        <v>195</v>
      </c>
      <c r="AA14" s="45">
        <v>272</v>
      </c>
      <c r="AB14" s="45">
        <v>281</v>
      </c>
      <c r="AC14" s="45">
        <v>278</v>
      </c>
      <c r="AD14" s="45">
        <v>160</v>
      </c>
      <c r="AE14" s="45">
        <v>243</v>
      </c>
      <c r="AF14" s="45">
        <v>242</v>
      </c>
      <c r="AG14" s="45">
        <v>270</v>
      </c>
      <c r="AH14" s="45">
        <v>282</v>
      </c>
      <c r="AI14" s="45">
        <v>251</v>
      </c>
      <c r="AJ14" s="45">
        <v>265</v>
      </c>
      <c r="AK14" s="45">
        <v>266</v>
      </c>
      <c r="AL14" s="45">
        <v>273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'[2]PANEL DE CONTROL DISTRITAL'!A15</f>
        <v>3</v>
      </c>
      <c r="B16" s="116" t="str">
        <f>'[2]PANEL DE CONTROL DISTRITAL'!B15</f>
        <v>TRANSFERENCIA</v>
      </c>
      <c r="C16" s="118" t="str">
        <f>'[2]PANEL DE CONTROL DISTRITAL'!C15</f>
        <v>Responsable de Módulo</v>
      </c>
      <c r="D16" s="117" t="str">
        <f>'[2]PANEL DE CONTROL DISTRITAL'!D15</f>
        <v xml:space="preserve">Transacciones exitosas = </v>
      </c>
      <c r="E16" s="118" t="str">
        <f>'[2]PANEL DE CONTROL DISTRITAL'!E15</f>
        <v>(Número de Archivos de Transacción aceptados /Total de Archivos de Transacción procesados) x100</v>
      </c>
      <c r="F16" s="119" t="str">
        <f>'[2]PANEL DE CONTROL DISTRITAL'!F15</f>
        <v>Semanal (remesa)</v>
      </c>
      <c r="G16" s="120">
        <f>'[2]PANEL DE CONTROL DISTRITAL'!G15</f>
        <v>0.9</v>
      </c>
      <c r="H16" s="25" t="str">
        <f>'[2]PANEL DE CONTROL DISTRITAL'!H15</f>
        <v>Número de Archivos de Transacción aceptados</v>
      </c>
      <c r="I16" s="23">
        <v>42</v>
      </c>
      <c r="J16" s="23">
        <v>239</v>
      </c>
      <c r="K16" s="23">
        <v>0</v>
      </c>
      <c r="L16" s="23">
        <v>0</v>
      </c>
      <c r="M16" s="23">
        <v>243</v>
      </c>
      <c r="N16" s="23">
        <v>328</v>
      </c>
      <c r="O16" s="23">
        <v>316</v>
      </c>
      <c r="P16" s="23">
        <v>312</v>
      </c>
      <c r="Q16" s="23">
        <v>302</v>
      </c>
      <c r="R16" s="23">
        <v>263</v>
      </c>
      <c r="S16" s="23">
        <v>308</v>
      </c>
      <c r="T16" s="23">
        <v>288</v>
      </c>
      <c r="U16" s="23">
        <v>290</v>
      </c>
      <c r="V16" s="23">
        <v>286</v>
      </c>
      <c r="W16" s="23">
        <v>255</v>
      </c>
      <c r="X16" s="23">
        <v>213</v>
      </c>
      <c r="Y16" s="23">
        <v>271</v>
      </c>
      <c r="Z16" s="23">
        <v>195</v>
      </c>
      <c r="AA16" s="23">
        <v>272</v>
      </c>
      <c r="AB16" s="23">
        <v>281</v>
      </c>
      <c r="AC16" s="23">
        <v>278</v>
      </c>
      <c r="AD16" s="23">
        <v>160</v>
      </c>
      <c r="AE16" s="23">
        <v>243</v>
      </c>
      <c r="AF16" s="23">
        <v>242</v>
      </c>
      <c r="AG16" s="23">
        <v>270</v>
      </c>
      <c r="AH16" s="23">
        <v>282</v>
      </c>
      <c r="AI16" s="23">
        <v>251</v>
      </c>
      <c r="AJ16" s="23">
        <v>265</v>
      </c>
      <c r="AK16" s="23">
        <v>266</v>
      </c>
      <c r="AL16" s="23">
        <v>273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'[2]PANEL DE CONTROL DISTRITAL'!H16</f>
        <v>Total de Archivos de Transacción procesados</v>
      </c>
      <c r="I17" s="45">
        <v>42</v>
      </c>
      <c r="J17" s="45">
        <v>239</v>
      </c>
      <c r="K17" s="45">
        <v>0</v>
      </c>
      <c r="L17" s="45">
        <v>0</v>
      </c>
      <c r="M17" s="45">
        <v>243</v>
      </c>
      <c r="N17" s="45">
        <v>328</v>
      </c>
      <c r="O17" s="45">
        <v>316</v>
      </c>
      <c r="P17" s="45">
        <v>312</v>
      </c>
      <c r="Q17" s="45">
        <v>302</v>
      </c>
      <c r="R17" s="45">
        <v>263</v>
      </c>
      <c r="S17" s="45">
        <v>308</v>
      </c>
      <c r="T17" s="45">
        <v>288</v>
      </c>
      <c r="U17" s="45">
        <v>290</v>
      </c>
      <c r="V17" s="45">
        <v>286</v>
      </c>
      <c r="W17" s="45">
        <v>255</v>
      </c>
      <c r="X17" s="45">
        <v>213</v>
      </c>
      <c r="Y17" s="45">
        <v>271</v>
      </c>
      <c r="Z17" s="45">
        <v>195</v>
      </c>
      <c r="AA17" s="45">
        <v>272</v>
      </c>
      <c r="AB17" s="45">
        <v>281</v>
      </c>
      <c r="AC17" s="45">
        <v>278</v>
      </c>
      <c r="AD17" s="45">
        <v>160</v>
      </c>
      <c r="AE17" s="45">
        <v>243</v>
      </c>
      <c r="AF17" s="45">
        <v>242</v>
      </c>
      <c r="AG17" s="45">
        <v>270</v>
      </c>
      <c r="AH17" s="45">
        <v>282</v>
      </c>
      <c r="AI17" s="45">
        <v>251</v>
      </c>
      <c r="AJ17" s="45">
        <v>265</v>
      </c>
      <c r="AK17" s="45">
        <v>266</v>
      </c>
      <c r="AL17" s="45">
        <v>273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'[2]PANEL DE CONTROL DISTRITAL'!A18</f>
        <v>4</v>
      </c>
      <c r="B19" s="116" t="str">
        <f>'[2]PANEL DE CONTROL DISTRITAL'!B18</f>
        <v>CONCILIACIÓN</v>
      </c>
      <c r="C19" s="118" t="str">
        <f>'[2]PANEL DE CONTROL DISTRITAL'!C18</f>
        <v>Responsable de Módulo</v>
      </c>
      <c r="D19" s="117" t="str">
        <f>'[2]PANEL DE CONTROL DISTRITAL'!D18</f>
        <v xml:space="preserve">Credenciales disponibles para entrega = </v>
      </c>
      <c r="E19" s="118" t="str">
        <f>'[2]PANEL DE CONTROL DISTRITAL'!E18</f>
        <v>((Credenciales recibidas - Credenciales inconsistentes) / Credenciales recibidas) x 100</v>
      </c>
      <c r="F19" s="119" t="str">
        <f>'[2]PANEL DE CONTROL DISTRITAL'!F18</f>
        <v>Semanal (remesa)</v>
      </c>
      <c r="G19" s="120">
        <f>'[2]PANEL DE CONTROL DISTRITAL'!G18</f>
        <v>0.9</v>
      </c>
      <c r="H19" s="25" t="str">
        <f>'[2]PANEL DE CONTROL DISTRITAL'!H18</f>
        <v xml:space="preserve">Credenciales Recibidas - Credenciales inconsistentes </v>
      </c>
      <c r="I19" s="23">
        <v>1</v>
      </c>
      <c r="J19" s="23">
        <v>248</v>
      </c>
      <c r="K19" s="23">
        <v>0</v>
      </c>
      <c r="L19" s="23">
        <v>0</v>
      </c>
      <c r="M19" s="23">
        <v>107</v>
      </c>
      <c r="N19" s="23">
        <v>338</v>
      </c>
      <c r="O19" s="23">
        <v>360</v>
      </c>
      <c r="P19" s="23">
        <v>374</v>
      </c>
      <c r="Q19" s="23">
        <v>207</v>
      </c>
      <c r="R19" s="23">
        <v>282</v>
      </c>
      <c r="S19" s="23">
        <v>376</v>
      </c>
      <c r="T19" s="23">
        <v>293</v>
      </c>
      <c r="U19" s="23">
        <v>301</v>
      </c>
      <c r="V19" s="23">
        <v>58</v>
      </c>
      <c r="W19" s="23">
        <v>144</v>
      </c>
      <c r="X19" s="23">
        <v>495</v>
      </c>
      <c r="Y19" s="23">
        <v>333</v>
      </c>
      <c r="Z19" s="23">
        <v>104</v>
      </c>
      <c r="AA19" s="23">
        <v>291</v>
      </c>
      <c r="AB19" s="23">
        <v>358</v>
      </c>
      <c r="AC19" s="23">
        <v>215</v>
      </c>
      <c r="AD19" s="23">
        <v>210</v>
      </c>
      <c r="AE19" s="23">
        <v>249</v>
      </c>
      <c r="AF19" s="23">
        <v>256</v>
      </c>
      <c r="AG19" s="23">
        <v>252</v>
      </c>
      <c r="AH19" s="23">
        <v>281</v>
      </c>
      <c r="AI19" s="23">
        <v>217</v>
      </c>
      <c r="AJ19" s="23">
        <v>297</v>
      </c>
      <c r="AK19" s="23">
        <v>276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'[2]PANEL DE CONTROL DISTRITAL'!H19</f>
        <v xml:space="preserve">Credenciales recibidas </v>
      </c>
      <c r="I20" s="45">
        <v>1</v>
      </c>
      <c r="J20" s="45">
        <v>248</v>
      </c>
      <c r="K20" s="45">
        <v>0</v>
      </c>
      <c r="L20" s="45">
        <v>0</v>
      </c>
      <c r="M20" s="45">
        <v>107</v>
      </c>
      <c r="N20" s="45">
        <v>338</v>
      </c>
      <c r="O20" s="45">
        <v>360</v>
      </c>
      <c r="P20" s="45">
        <v>374</v>
      </c>
      <c r="Q20" s="45">
        <v>207</v>
      </c>
      <c r="R20" s="45">
        <v>282</v>
      </c>
      <c r="S20" s="45">
        <v>376</v>
      </c>
      <c r="T20" s="45">
        <v>293</v>
      </c>
      <c r="U20" s="45">
        <v>301</v>
      </c>
      <c r="V20" s="45">
        <v>58</v>
      </c>
      <c r="W20" s="45">
        <v>144</v>
      </c>
      <c r="X20" s="45">
        <v>495</v>
      </c>
      <c r="Y20" s="45">
        <v>333</v>
      </c>
      <c r="Z20" s="45">
        <v>104</v>
      </c>
      <c r="AA20" s="45">
        <v>291</v>
      </c>
      <c r="AB20" s="45">
        <v>358</v>
      </c>
      <c r="AC20" s="45">
        <v>215</v>
      </c>
      <c r="AD20" s="45">
        <v>210</v>
      </c>
      <c r="AE20" s="45">
        <v>249</v>
      </c>
      <c r="AF20" s="45">
        <v>256</v>
      </c>
      <c r="AG20" s="45">
        <v>252</v>
      </c>
      <c r="AH20" s="45">
        <v>281</v>
      </c>
      <c r="AI20" s="45">
        <v>217</v>
      </c>
      <c r="AJ20" s="45">
        <v>297</v>
      </c>
      <c r="AK20" s="45">
        <v>276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'[2]PANEL DE CONTROL DISTRITAL'!A21</f>
        <v>5</v>
      </c>
      <c r="B22" s="116" t="str">
        <f>'[2]PANEL DE CONTROL DISTRITAL'!B21</f>
        <v>CONCILIACIÓN</v>
      </c>
      <c r="C22" s="118" t="str">
        <f>'[2]PANEL DE CONTROL DISTRITAL'!C21</f>
        <v>Responsable de Módulo</v>
      </c>
      <c r="D22" s="117" t="str">
        <f>'[2]PANEL DE CONTROL DISTRITAL'!D21</f>
        <v xml:space="preserve">Credenciales disponibles para entrega = </v>
      </c>
      <c r="E22" s="118" t="str">
        <f>'[2]PANEL DE CONTROL DISTRITAL'!E21</f>
        <v>(Credenciales en resguardo / Credenciales totales en SIIRFE disponibles para entrega) x 100</v>
      </c>
      <c r="F22" s="119" t="str">
        <f>'[2]PANEL DE CONTROL DISTRITAL'!F21</f>
        <v>Semanal (remesa)</v>
      </c>
      <c r="G22" s="120">
        <f>'[2]PANEL DE CONTROL DISTRITAL'!G21</f>
        <v>1</v>
      </c>
      <c r="H22" s="25" t="str">
        <f>'[2]PANEL DE CONTROL DISTRITAL'!H21</f>
        <v>Credenciales en resguardo</v>
      </c>
      <c r="I22" s="23">
        <v>382</v>
      </c>
      <c r="J22" s="23">
        <v>395</v>
      </c>
      <c r="K22" s="23">
        <v>0</v>
      </c>
      <c r="L22" s="23">
        <v>0</v>
      </c>
      <c r="M22" s="23">
        <v>292</v>
      </c>
      <c r="N22" s="23">
        <v>392</v>
      </c>
      <c r="O22" s="23">
        <v>437</v>
      </c>
      <c r="P22" s="23">
        <v>505</v>
      </c>
      <c r="Q22" s="23">
        <v>400</v>
      </c>
      <c r="R22" s="23">
        <v>426</v>
      </c>
      <c r="S22" s="23">
        <v>505</v>
      </c>
      <c r="T22" s="23">
        <v>504</v>
      </c>
      <c r="U22" s="23">
        <v>506</v>
      </c>
      <c r="V22" s="23">
        <v>262</v>
      </c>
      <c r="W22" s="23">
        <v>292</v>
      </c>
      <c r="X22" s="23">
        <v>473</v>
      </c>
      <c r="Y22" s="23">
        <v>474</v>
      </c>
      <c r="Z22" s="23">
        <v>387</v>
      </c>
      <c r="AA22" s="23">
        <v>452</v>
      </c>
      <c r="AB22" s="23">
        <v>630</v>
      </c>
      <c r="AC22" s="23">
        <v>450</v>
      </c>
      <c r="AD22" s="23">
        <v>474</v>
      </c>
      <c r="AE22" s="23">
        <v>493</v>
      </c>
      <c r="AF22" s="23">
        <v>473</v>
      </c>
      <c r="AG22" s="23">
        <v>486</v>
      </c>
      <c r="AH22" s="23">
        <v>497</v>
      </c>
      <c r="AI22" s="23">
        <v>429</v>
      </c>
      <c r="AJ22" s="23">
        <v>482</v>
      </c>
      <c r="AK22" s="23">
        <v>496</v>
      </c>
      <c r="AL22" s="23">
        <v>260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'[2]PANEL DE CONTROL DISTRITAL'!H22</f>
        <v>Credenciales totales en SIIRFE disponibles para entrega</v>
      </c>
      <c r="I23" s="45">
        <v>382</v>
      </c>
      <c r="J23" s="45">
        <v>395</v>
      </c>
      <c r="K23" s="45">
        <v>0</v>
      </c>
      <c r="L23" s="45">
        <v>0</v>
      </c>
      <c r="M23" s="45">
        <v>292</v>
      </c>
      <c r="N23" s="45">
        <v>392</v>
      </c>
      <c r="O23" s="45">
        <v>437</v>
      </c>
      <c r="P23" s="45">
        <v>505</v>
      </c>
      <c r="Q23" s="45">
        <v>400</v>
      </c>
      <c r="R23" s="45">
        <v>426</v>
      </c>
      <c r="S23" s="45">
        <v>505</v>
      </c>
      <c r="T23" s="45">
        <v>504</v>
      </c>
      <c r="U23" s="45">
        <v>506</v>
      </c>
      <c r="V23" s="45">
        <v>262</v>
      </c>
      <c r="W23" s="45">
        <v>292</v>
      </c>
      <c r="X23" s="45">
        <v>473</v>
      </c>
      <c r="Y23" s="45">
        <v>474</v>
      </c>
      <c r="Z23" s="45">
        <v>387</v>
      </c>
      <c r="AA23" s="45">
        <v>452</v>
      </c>
      <c r="AB23" s="45">
        <v>630</v>
      </c>
      <c r="AC23" s="45">
        <v>450</v>
      </c>
      <c r="AD23" s="45">
        <v>474</v>
      </c>
      <c r="AE23" s="45">
        <v>493</v>
      </c>
      <c r="AF23" s="45">
        <v>473</v>
      </c>
      <c r="AG23" s="45">
        <v>486</v>
      </c>
      <c r="AH23" s="45">
        <v>497</v>
      </c>
      <c r="AI23" s="45">
        <v>429</v>
      </c>
      <c r="AJ23" s="45">
        <v>482</v>
      </c>
      <c r="AK23" s="45">
        <v>496</v>
      </c>
      <c r="AL23" s="45">
        <v>260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'[2]PANEL DE CONTROL DISTRITAL'!A24</f>
        <v>6</v>
      </c>
      <c r="B25" s="116" t="str">
        <f>'[2]PANEL DE CONTROL DISTRITAL'!B24</f>
        <v>ENTREGA</v>
      </c>
      <c r="C25" s="118" t="str">
        <f>'[2]PANEL DE CONTROL DISTRITAL'!C24</f>
        <v>Operador de Equipo Tecnológico</v>
      </c>
      <c r="D25" s="117" t="str">
        <f>'[2]PANEL DE CONTROL DISTRITAL'!D24</f>
        <v xml:space="preserve">Efectividad de entrega de CPV en MAC = </v>
      </c>
      <c r="E25" s="118" t="str">
        <f>'[2]PANEL DE CONTROL DISTRITAL'!E24</f>
        <v>(Total de credenciales entregadas / Total de credenciales solicitadas) x 100</v>
      </c>
      <c r="F25" s="119" t="str">
        <f>'[2]PANEL DE CONTROL DISTRITAL'!F24</f>
        <v>Semanal (remesa)</v>
      </c>
      <c r="G25" s="120">
        <f>'[2]PANEL DE CONTROL DISTRITAL'!G24</f>
        <v>0.9</v>
      </c>
      <c r="H25" s="25" t="str">
        <f>'[2]PANEL DE CONTROL DISTRITAL'!H24</f>
        <v xml:space="preserve">Total de credenciales entregadas </v>
      </c>
      <c r="I25" s="23">
        <v>62</v>
      </c>
      <c r="J25" s="23">
        <v>235</v>
      </c>
      <c r="K25" s="23">
        <v>0</v>
      </c>
      <c r="L25" s="23">
        <v>0</v>
      </c>
      <c r="M25" s="23">
        <v>210</v>
      </c>
      <c r="N25" s="23">
        <v>238</v>
      </c>
      <c r="O25" s="23">
        <v>315</v>
      </c>
      <c r="P25" s="23">
        <v>306</v>
      </c>
      <c r="Q25" s="23">
        <v>312</v>
      </c>
      <c r="R25" s="23">
        <v>256</v>
      </c>
      <c r="S25" s="23">
        <v>294</v>
      </c>
      <c r="T25" s="23">
        <v>294</v>
      </c>
      <c r="U25" s="23">
        <v>298</v>
      </c>
      <c r="V25" s="23">
        <v>302</v>
      </c>
      <c r="W25" s="23">
        <v>113</v>
      </c>
      <c r="X25" s="23">
        <v>314</v>
      </c>
      <c r="Y25" s="23">
        <v>332</v>
      </c>
      <c r="Z25" s="23">
        <v>191</v>
      </c>
      <c r="AA25" s="23">
        <v>225</v>
      </c>
      <c r="AB25" s="23">
        <v>180</v>
      </c>
      <c r="AC25" s="23">
        <v>395</v>
      </c>
      <c r="AD25" s="23">
        <v>186</v>
      </c>
      <c r="AE25" s="23">
        <v>228</v>
      </c>
      <c r="AF25" s="23">
        <v>276</v>
      </c>
      <c r="AG25" s="23">
        <v>238</v>
      </c>
      <c r="AH25" s="23">
        <v>269</v>
      </c>
      <c r="AI25" s="23">
        <v>285</v>
      </c>
      <c r="AJ25" s="23">
        <v>244</v>
      </c>
      <c r="AK25" s="23">
        <v>262</v>
      </c>
      <c r="AL25" s="23">
        <v>275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'[2]PANEL DE CONTROL DISTRITAL'!H25</f>
        <v xml:space="preserve"> Total de credenciales solicitadas</v>
      </c>
      <c r="I26" s="45">
        <v>62</v>
      </c>
      <c r="J26" s="45">
        <v>235</v>
      </c>
      <c r="K26" s="45">
        <v>0</v>
      </c>
      <c r="L26" s="45">
        <v>0</v>
      </c>
      <c r="M26" s="45">
        <v>210</v>
      </c>
      <c r="N26" s="45">
        <v>238</v>
      </c>
      <c r="O26" s="45">
        <v>315</v>
      </c>
      <c r="P26" s="45">
        <v>306</v>
      </c>
      <c r="Q26" s="45">
        <v>312</v>
      </c>
      <c r="R26" s="45">
        <v>256</v>
      </c>
      <c r="S26" s="45">
        <v>294</v>
      </c>
      <c r="T26" s="45">
        <v>294</v>
      </c>
      <c r="U26" s="45">
        <v>298</v>
      </c>
      <c r="V26" s="45">
        <v>302</v>
      </c>
      <c r="W26" s="45">
        <v>113</v>
      </c>
      <c r="X26" s="45">
        <v>314</v>
      </c>
      <c r="Y26" s="45">
        <v>332</v>
      </c>
      <c r="Z26" s="45">
        <v>191</v>
      </c>
      <c r="AA26" s="45">
        <v>225</v>
      </c>
      <c r="AB26" s="45">
        <v>180</v>
      </c>
      <c r="AC26" s="45">
        <v>395</v>
      </c>
      <c r="AD26" s="45">
        <v>186</v>
      </c>
      <c r="AE26" s="45">
        <v>228</v>
      </c>
      <c r="AF26" s="45">
        <v>276</v>
      </c>
      <c r="AG26" s="45">
        <v>238</v>
      </c>
      <c r="AH26" s="45">
        <v>269</v>
      </c>
      <c r="AI26" s="45">
        <v>285</v>
      </c>
      <c r="AJ26" s="45">
        <v>244</v>
      </c>
      <c r="AK26" s="45">
        <v>262</v>
      </c>
      <c r="AL26" s="45">
        <v>275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phoneticPr fontId="29" type="noConversion"/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611" priority="15" operator="greaterThan">
      <formula>95%</formula>
    </cfRule>
    <cfRule type="cellIs" dxfId="610" priority="16" operator="greaterThanOrEqual">
      <formula>90%</formula>
    </cfRule>
    <cfRule type="cellIs" dxfId="609" priority="17" operator="lessThan">
      <formula>89.99%</formula>
    </cfRule>
  </conditionalFormatting>
  <conditionalFormatting sqref="AV13">
    <cfRule type="cellIs" dxfId="608" priority="12" operator="greaterThan">
      <formula>95%</formula>
    </cfRule>
    <cfRule type="cellIs" dxfId="607" priority="13" operator="greaterThanOrEqual">
      <formula>90%</formula>
    </cfRule>
    <cfRule type="cellIs" dxfId="606" priority="14" operator="lessThan">
      <formula>89.99%</formula>
    </cfRule>
  </conditionalFormatting>
  <conditionalFormatting sqref="AV16">
    <cfRule type="cellIs" dxfId="605" priority="9" operator="greaterThan">
      <formula>95%</formula>
    </cfRule>
    <cfRule type="cellIs" dxfId="604" priority="10" operator="greaterThanOrEqual">
      <formula>90%</formula>
    </cfRule>
    <cfRule type="cellIs" dxfId="603" priority="11" operator="lessThan">
      <formula>89.99%</formula>
    </cfRule>
  </conditionalFormatting>
  <conditionalFormatting sqref="AV19">
    <cfRule type="cellIs" dxfId="602" priority="6" operator="greaterThan">
      <formula>95%</formula>
    </cfRule>
    <cfRule type="cellIs" dxfId="601" priority="7" operator="greaterThanOrEqual">
      <formula>90%</formula>
    </cfRule>
    <cfRule type="cellIs" dxfId="600" priority="8" operator="lessThan">
      <formula>89.99%</formula>
    </cfRule>
  </conditionalFormatting>
  <conditionalFormatting sqref="AV22">
    <cfRule type="cellIs" dxfId="599" priority="1" operator="greaterThanOrEqual">
      <formula>100%</formula>
    </cfRule>
    <cfRule type="cellIs" dxfId="598" priority="2" operator="lessThan">
      <formula>99.99%</formula>
    </cfRule>
  </conditionalFormatting>
  <conditionalFormatting sqref="AV25">
    <cfRule type="cellIs" dxfId="597" priority="3" operator="greaterThan">
      <formula>95%</formula>
    </cfRule>
    <cfRule type="cellIs" dxfId="596" priority="4" operator="greaterThanOrEqual">
      <formula>90%</formula>
    </cfRule>
    <cfRule type="cellIs" dxfId="595" priority="5" operator="lessThan">
      <formula>89.99%</formula>
    </cfRule>
  </conditionalFormatting>
  <dataValidations count="1">
    <dataValidation showDropDown="1" showInputMessage="1" showErrorMessage="1" sqref="C21 G19:G23 G10:G11 G16:G17 G13:G14 G25:G26" xr:uid="{5E5E4B0D-3E67-48F7-BB23-E238BAC3D8C7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H38"/>
  <sheetViews>
    <sheetView showGridLines="0" topLeftCell="A13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3</v>
      </c>
      <c r="F2" s="122" t="s">
        <v>25</v>
      </c>
      <c r="G2" s="122"/>
      <c r="H2" s="20">
        <v>110351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'[3]PANEL DE CONTROL DISTRITAL'!A9</f>
        <v>1</v>
      </c>
      <c r="B10" s="116" t="str">
        <f>'[3]PANEL DE CONTROL DISTRITAL'!B9</f>
        <v>ENTREVISTA</v>
      </c>
      <c r="C10" s="118" t="str">
        <f>'[3]PANEL DE CONTROL DISTRITAL'!C9</f>
        <v xml:space="preserve"> Auxiliar de Atención Ciudadana</v>
      </c>
      <c r="D10" s="117" t="str">
        <f>'[3]PANEL DE CONTROL DISTRITAL'!D9</f>
        <v>Efectividad de la entrevista =</v>
      </c>
      <c r="E10" s="118" t="str">
        <f>'[3]PANEL DE CONTROL DISTRITAL'!E9</f>
        <v>(Número de trámites aplicados / (Número de fichas requisitadas - Notificaciones de improcedencia de trámite)) x 100</v>
      </c>
      <c r="F10" s="119" t="str">
        <f>'[3]PANEL DE CONTROL DISTRITAL'!F9</f>
        <v>Semanal (remesa)</v>
      </c>
      <c r="G10" s="120">
        <f>'[3]PANEL DE CONTROL DISTRITAL'!G9</f>
        <v>0.9</v>
      </c>
      <c r="H10" s="25" t="str">
        <f>'[3]PANEL DE CONTROL DISTRITAL'!H9</f>
        <v>Número de trámites aplicados</v>
      </c>
      <c r="I10" s="23">
        <v>137</v>
      </c>
      <c r="J10" s="23">
        <v>638</v>
      </c>
      <c r="K10" s="23">
        <v>0</v>
      </c>
      <c r="L10" s="23">
        <v>0</v>
      </c>
      <c r="M10" s="23">
        <v>604</v>
      </c>
      <c r="N10" s="23">
        <v>826</v>
      </c>
      <c r="O10" s="23">
        <v>759</v>
      </c>
      <c r="P10" s="23">
        <v>760</v>
      </c>
      <c r="Q10" s="23">
        <v>750</v>
      </c>
      <c r="R10" s="23">
        <v>634</v>
      </c>
      <c r="S10" s="23">
        <v>755</v>
      </c>
      <c r="T10" s="23">
        <v>764</v>
      </c>
      <c r="U10" s="23">
        <v>776</v>
      </c>
      <c r="V10" s="23">
        <v>593</v>
      </c>
      <c r="W10" s="23">
        <v>801</v>
      </c>
      <c r="X10" s="23">
        <v>577</v>
      </c>
      <c r="Y10" s="23">
        <v>679</v>
      </c>
      <c r="Z10" s="23">
        <v>524</v>
      </c>
      <c r="AA10" s="23">
        <v>728</v>
      </c>
      <c r="AB10" s="23">
        <v>759</v>
      </c>
      <c r="AC10" s="23">
        <v>736</v>
      </c>
      <c r="AD10" s="23">
        <v>406</v>
      </c>
      <c r="AE10" s="23">
        <v>632</v>
      </c>
      <c r="AF10" s="23">
        <v>682</v>
      </c>
      <c r="AG10" s="23">
        <v>715</v>
      </c>
      <c r="AH10" s="23">
        <v>679</v>
      </c>
      <c r="AI10" s="23">
        <v>708</v>
      </c>
      <c r="AJ10" s="23">
        <v>663</v>
      </c>
      <c r="AK10" s="23">
        <v>659</v>
      </c>
      <c r="AL10" s="23">
        <v>651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0.99989245577243646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'[3]PANEL DE CONTROL DISTRITAL'!H10</f>
        <v>Número de fichas requisitadas - Notificaciones de improcedencia de trámite</v>
      </c>
      <c r="I11" s="45">
        <v>137</v>
      </c>
      <c r="J11" s="45">
        <v>638</v>
      </c>
      <c r="K11" s="45">
        <v>0</v>
      </c>
      <c r="L11" s="45">
        <v>0</v>
      </c>
      <c r="M11" s="45">
        <v>604</v>
      </c>
      <c r="N11" s="45">
        <v>826</v>
      </c>
      <c r="O11" s="45">
        <v>759</v>
      </c>
      <c r="P11" s="45">
        <v>760</v>
      </c>
      <c r="Q11" s="45">
        <v>750</v>
      </c>
      <c r="R11" s="45">
        <v>634</v>
      </c>
      <c r="S11" s="45">
        <v>755</v>
      </c>
      <c r="T11" s="45">
        <v>764</v>
      </c>
      <c r="U11" s="45">
        <v>776</v>
      </c>
      <c r="V11" s="45">
        <v>593</v>
      </c>
      <c r="W11" s="45">
        <v>801</v>
      </c>
      <c r="X11" s="45">
        <v>577</v>
      </c>
      <c r="Y11" s="45">
        <v>679</v>
      </c>
      <c r="Z11" s="45">
        <v>524</v>
      </c>
      <c r="AA11" s="45">
        <v>728</v>
      </c>
      <c r="AB11" s="45">
        <v>759</v>
      </c>
      <c r="AC11" s="45">
        <v>736</v>
      </c>
      <c r="AD11" s="45">
        <v>406</v>
      </c>
      <c r="AE11" s="45">
        <v>632</v>
      </c>
      <c r="AF11" s="45">
        <v>682</v>
      </c>
      <c r="AG11" s="45">
        <v>715</v>
      </c>
      <c r="AH11" s="45">
        <v>681</v>
      </c>
      <c r="AI11" s="45">
        <v>708</v>
      </c>
      <c r="AJ11" s="45">
        <v>663</v>
      </c>
      <c r="AK11" s="45">
        <v>659</v>
      </c>
      <c r="AL11" s="45">
        <v>651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'[3]PANEL DE CONTROL DISTRITAL'!A12</f>
        <v>2</v>
      </c>
      <c r="B13" s="116" t="str">
        <f>'[3]PANEL DE CONTROL DISTRITAL'!B12</f>
        <v>TRÁMITE</v>
      </c>
      <c r="C13" s="118" t="str">
        <f>'[3]PANEL DE CONTROL DISTRITAL'!C12</f>
        <v>Operador de Equipo Tecnológico</v>
      </c>
      <c r="D13" s="117" t="str">
        <f>'[3]PANEL DE CONTROL DISTRITAL'!D12</f>
        <v>Trámites exitosos efectivos=</v>
      </c>
      <c r="E13" s="118" t="str">
        <f>'[3]PANEL DE CONTROL DISTRITAL'!E12</f>
        <v>(Número de trámites exitosos / Número de trámites aplicados) x 100</v>
      </c>
      <c r="F13" s="119" t="str">
        <f>'[3]PANEL DE CONTROL DISTRITAL'!F12</f>
        <v>Semanal (remesa)</v>
      </c>
      <c r="G13" s="120">
        <f>'[3]PANEL DE CONTROL DISTRITAL'!G12</f>
        <v>0.9</v>
      </c>
      <c r="H13" s="25" t="str">
        <f>'[3]PANEL DE CONTROL DISTRITAL'!H12</f>
        <v>Número de trámites exitosos</v>
      </c>
      <c r="I13" s="23">
        <v>135</v>
      </c>
      <c r="J13" s="23">
        <v>636</v>
      </c>
      <c r="K13" s="23">
        <v>0</v>
      </c>
      <c r="L13" s="23">
        <v>0</v>
      </c>
      <c r="M13" s="23">
        <v>597</v>
      </c>
      <c r="N13" s="23">
        <v>822</v>
      </c>
      <c r="O13" s="23">
        <v>753</v>
      </c>
      <c r="P13" s="23">
        <v>756</v>
      </c>
      <c r="Q13" s="23">
        <v>747</v>
      </c>
      <c r="R13" s="23">
        <v>629</v>
      </c>
      <c r="S13" s="23">
        <v>751</v>
      </c>
      <c r="T13" s="23">
        <v>760</v>
      </c>
      <c r="U13" s="23">
        <v>772</v>
      </c>
      <c r="V13" s="23">
        <v>588</v>
      </c>
      <c r="W13" s="23">
        <v>799</v>
      </c>
      <c r="X13" s="23">
        <v>574</v>
      </c>
      <c r="Y13" s="23">
        <v>673</v>
      </c>
      <c r="Z13" s="23">
        <v>522</v>
      </c>
      <c r="AA13" s="23">
        <v>728</v>
      </c>
      <c r="AB13" s="23">
        <v>756</v>
      </c>
      <c r="AC13" s="23">
        <v>731</v>
      </c>
      <c r="AD13" s="23">
        <v>405</v>
      </c>
      <c r="AE13" s="23">
        <v>630</v>
      </c>
      <c r="AF13" s="23">
        <v>680</v>
      </c>
      <c r="AG13" s="23">
        <v>710</v>
      </c>
      <c r="AH13" s="23">
        <v>677</v>
      </c>
      <c r="AI13" s="23">
        <v>708</v>
      </c>
      <c r="AJ13" s="23">
        <v>661</v>
      </c>
      <c r="AK13" s="23">
        <v>494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0.96016930757542873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'[3]PANEL DE CONTROL DISTRITAL'!H13</f>
        <v>Número de trámites aplicados</v>
      </c>
      <c r="I14" s="45">
        <v>137</v>
      </c>
      <c r="J14" s="45">
        <v>638</v>
      </c>
      <c r="K14" s="45">
        <v>0</v>
      </c>
      <c r="L14" s="45">
        <v>0</v>
      </c>
      <c r="M14" s="45">
        <v>604</v>
      </c>
      <c r="N14" s="45">
        <v>826</v>
      </c>
      <c r="O14" s="45">
        <v>759</v>
      </c>
      <c r="P14" s="45">
        <v>760</v>
      </c>
      <c r="Q14" s="45">
        <v>750</v>
      </c>
      <c r="R14" s="45">
        <v>634</v>
      </c>
      <c r="S14" s="45">
        <v>755</v>
      </c>
      <c r="T14" s="45">
        <v>764</v>
      </c>
      <c r="U14" s="45">
        <v>776</v>
      </c>
      <c r="V14" s="45">
        <v>593</v>
      </c>
      <c r="W14" s="45">
        <v>801</v>
      </c>
      <c r="X14" s="45">
        <v>577</v>
      </c>
      <c r="Y14" s="45">
        <v>679</v>
      </c>
      <c r="Z14" s="45">
        <v>524</v>
      </c>
      <c r="AA14" s="45">
        <v>728</v>
      </c>
      <c r="AB14" s="45">
        <v>759</v>
      </c>
      <c r="AC14" s="45">
        <v>736</v>
      </c>
      <c r="AD14" s="45">
        <v>406</v>
      </c>
      <c r="AE14" s="45">
        <v>632</v>
      </c>
      <c r="AF14" s="45">
        <v>682</v>
      </c>
      <c r="AG14" s="45">
        <v>715</v>
      </c>
      <c r="AH14" s="45">
        <v>679</v>
      </c>
      <c r="AI14" s="45">
        <v>708</v>
      </c>
      <c r="AJ14" s="45">
        <v>661</v>
      </c>
      <c r="AK14" s="45">
        <v>494</v>
      </c>
      <c r="AL14" s="45">
        <v>651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'[3]PANEL DE CONTROL DISTRITAL'!A15</f>
        <v>3</v>
      </c>
      <c r="B16" s="116" t="str">
        <f>'[3]PANEL DE CONTROL DISTRITAL'!B15</f>
        <v>TRANSFERENCIA</v>
      </c>
      <c r="C16" s="118" t="str">
        <f>'[3]PANEL DE CONTROL DISTRITAL'!C15</f>
        <v>Responsable de Módulo</v>
      </c>
      <c r="D16" s="117" t="str">
        <f>'[3]PANEL DE CONTROL DISTRITAL'!D15</f>
        <v xml:space="preserve">Transacciones exitosas = </v>
      </c>
      <c r="E16" s="118" t="str">
        <f>'[3]PANEL DE CONTROL DISTRITAL'!E15</f>
        <v>(Número de Archivos de Transacción aceptados /Total de Archivos de Transacción procesados) x100</v>
      </c>
      <c r="F16" s="119" t="str">
        <f>'[3]PANEL DE CONTROL DISTRITAL'!F15</f>
        <v>Semanal (remesa)</v>
      </c>
      <c r="G16" s="120">
        <f>'[3]PANEL DE CONTROL DISTRITAL'!G15</f>
        <v>0.9</v>
      </c>
      <c r="H16" s="25" t="str">
        <f>'[3]PANEL DE CONTROL DISTRITAL'!H15</f>
        <v>Número de Archivos de Transacción aceptados</v>
      </c>
      <c r="I16" s="23">
        <v>137</v>
      </c>
      <c r="J16" s="23">
        <v>638</v>
      </c>
      <c r="K16" s="23">
        <v>0</v>
      </c>
      <c r="L16" s="23">
        <v>0</v>
      </c>
      <c r="M16" s="23">
        <v>604</v>
      </c>
      <c r="N16" s="23">
        <v>826</v>
      </c>
      <c r="O16" s="23">
        <v>759</v>
      </c>
      <c r="P16" s="23">
        <v>760</v>
      </c>
      <c r="Q16" s="23">
        <v>750</v>
      </c>
      <c r="R16" s="23">
        <v>634</v>
      </c>
      <c r="S16" s="23">
        <v>755</v>
      </c>
      <c r="T16" s="23">
        <v>764</v>
      </c>
      <c r="U16" s="23">
        <v>776</v>
      </c>
      <c r="V16" s="23">
        <v>593</v>
      </c>
      <c r="W16" s="23">
        <v>801</v>
      </c>
      <c r="X16" s="23">
        <v>577</v>
      </c>
      <c r="Y16" s="23">
        <v>679</v>
      </c>
      <c r="Z16" s="23">
        <v>524</v>
      </c>
      <c r="AA16" s="23">
        <v>728</v>
      </c>
      <c r="AB16" s="23">
        <v>759</v>
      </c>
      <c r="AC16" s="23">
        <v>736</v>
      </c>
      <c r="AD16" s="23">
        <v>406</v>
      </c>
      <c r="AE16" s="23">
        <v>632</v>
      </c>
      <c r="AF16" s="23">
        <v>682</v>
      </c>
      <c r="AG16" s="23">
        <v>715</v>
      </c>
      <c r="AH16" s="23">
        <v>679</v>
      </c>
      <c r="AI16" s="23">
        <v>708</v>
      </c>
      <c r="AJ16" s="23">
        <v>663</v>
      </c>
      <c r="AK16" s="23">
        <v>659</v>
      </c>
      <c r="AL16" s="23">
        <v>651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'[3]PANEL DE CONTROL DISTRITAL'!H16</f>
        <v>Total de Archivos de Transacción procesados</v>
      </c>
      <c r="I17" s="45">
        <v>137</v>
      </c>
      <c r="J17" s="45">
        <v>638</v>
      </c>
      <c r="K17" s="45">
        <v>0</v>
      </c>
      <c r="L17" s="45">
        <v>0</v>
      </c>
      <c r="M17" s="45">
        <v>604</v>
      </c>
      <c r="N17" s="45">
        <v>826</v>
      </c>
      <c r="O17" s="45">
        <v>759</v>
      </c>
      <c r="P17" s="45">
        <v>760</v>
      </c>
      <c r="Q17" s="45">
        <v>750</v>
      </c>
      <c r="R17" s="45">
        <v>634</v>
      </c>
      <c r="S17" s="45">
        <v>755</v>
      </c>
      <c r="T17" s="45">
        <v>764</v>
      </c>
      <c r="U17" s="45">
        <v>776</v>
      </c>
      <c r="V17" s="45">
        <v>593</v>
      </c>
      <c r="W17" s="45">
        <v>801</v>
      </c>
      <c r="X17" s="45">
        <v>577</v>
      </c>
      <c r="Y17" s="45">
        <v>679</v>
      </c>
      <c r="Z17" s="45">
        <v>524</v>
      </c>
      <c r="AA17" s="45">
        <v>728</v>
      </c>
      <c r="AB17" s="45">
        <v>759</v>
      </c>
      <c r="AC17" s="45">
        <v>736</v>
      </c>
      <c r="AD17" s="45">
        <v>406</v>
      </c>
      <c r="AE17" s="45">
        <v>632</v>
      </c>
      <c r="AF17" s="45">
        <v>682</v>
      </c>
      <c r="AG17" s="45">
        <v>715</v>
      </c>
      <c r="AH17" s="45">
        <v>679</v>
      </c>
      <c r="AI17" s="45">
        <v>708</v>
      </c>
      <c r="AJ17" s="45">
        <v>663</v>
      </c>
      <c r="AK17" s="45">
        <v>659</v>
      </c>
      <c r="AL17" s="45">
        <v>651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'[3]PANEL DE CONTROL DISTRITAL'!A18</f>
        <v>4</v>
      </c>
      <c r="B19" s="116" t="str">
        <f>'[3]PANEL DE CONTROL DISTRITAL'!B18</f>
        <v>CONCILIACIÓN</v>
      </c>
      <c r="C19" s="118" t="str">
        <f>'[3]PANEL DE CONTROL DISTRITAL'!C18</f>
        <v>Responsable de Módulo</v>
      </c>
      <c r="D19" s="117" t="str">
        <f>'[3]PANEL DE CONTROL DISTRITAL'!D18</f>
        <v xml:space="preserve">Credenciales disponibles para entrega = </v>
      </c>
      <c r="E19" s="118" t="str">
        <f>'[3]PANEL DE CONTROL DISTRITAL'!E18</f>
        <v>((Credenciales recibidas - Credenciales inconsistentes) / Credenciales recibidas) x 100</v>
      </c>
      <c r="F19" s="119" t="str">
        <f>'[3]PANEL DE CONTROL DISTRITAL'!F18</f>
        <v>Semanal (remesa)</v>
      </c>
      <c r="G19" s="120">
        <f>'[3]PANEL DE CONTROL DISTRITAL'!G18</f>
        <v>0.9</v>
      </c>
      <c r="H19" s="25" t="str">
        <f>'[3]PANEL DE CONTROL DISTRITAL'!H18</f>
        <v xml:space="preserve">Credenciales Recibidas - Credenciales inconsistentes </v>
      </c>
      <c r="I19" s="23">
        <v>104</v>
      </c>
      <c r="J19" s="23">
        <v>587</v>
      </c>
      <c r="K19" s="23">
        <v>0</v>
      </c>
      <c r="L19" s="23">
        <v>0</v>
      </c>
      <c r="M19" s="23">
        <v>309</v>
      </c>
      <c r="N19" s="23">
        <v>743</v>
      </c>
      <c r="O19" s="23">
        <v>928</v>
      </c>
      <c r="P19" s="23">
        <v>914</v>
      </c>
      <c r="Q19" s="23">
        <v>575</v>
      </c>
      <c r="R19" s="23">
        <v>622</v>
      </c>
      <c r="S19" s="23">
        <v>954</v>
      </c>
      <c r="T19" s="23">
        <v>756</v>
      </c>
      <c r="U19" s="23">
        <v>791</v>
      </c>
      <c r="V19" s="23">
        <v>143</v>
      </c>
      <c r="W19" s="23">
        <v>363</v>
      </c>
      <c r="X19" s="23">
        <v>1325</v>
      </c>
      <c r="Y19" s="23">
        <v>858</v>
      </c>
      <c r="Z19" s="23">
        <v>258</v>
      </c>
      <c r="AA19" s="23">
        <v>797</v>
      </c>
      <c r="AB19" s="23">
        <v>892</v>
      </c>
      <c r="AC19" s="23">
        <v>615</v>
      </c>
      <c r="AD19" s="23">
        <v>561</v>
      </c>
      <c r="AE19" s="23">
        <v>683</v>
      </c>
      <c r="AF19" s="23">
        <v>653</v>
      </c>
      <c r="AG19" s="23">
        <v>695</v>
      </c>
      <c r="AH19" s="23">
        <v>728</v>
      </c>
      <c r="AI19" s="23">
        <v>490</v>
      </c>
      <c r="AJ19" s="23">
        <v>883</v>
      </c>
      <c r="AK19" s="23">
        <v>648</v>
      </c>
      <c r="AL19" s="23">
        <v>107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1.000166861338228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'[3]PANEL DE CONTROL DISTRITAL'!H19</f>
        <v xml:space="preserve">Credenciales recibidas </v>
      </c>
      <c r="I20" s="45">
        <v>104</v>
      </c>
      <c r="J20" s="45">
        <v>587</v>
      </c>
      <c r="K20" s="45">
        <v>0</v>
      </c>
      <c r="L20" s="45">
        <v>0</v>
      </c>
      <c r="M20" s="45">
        <v>309</v>
      </c>
      <c r="N20" s="45">
        <v>743</v>
      </c>
      <c r="O20" s="45">
        <v>925</v>
      </c>
      <c r="P20" s="45">
        <v>914</v>
      </c>
      <c r="Q20" s="45">
        <v>575</v>
      </c>
      <c r="R20" s="45">
        <v>622</v>
      </c>
      <c r="S20" s="45">
        <v>954</v>
      </c>
      <c r="T20" s="45">
        <v>756</v>
      </c>
      <c r="U20" s="45">
        <v>791</v>
      </c>
      <c r="V20" s="45">
        <v>143</v>
      </c>
      <c r="W20" s="45">
        <v>363</v>
      </c>
      <c r="X20" s="45">
        <v>1325</v>
      </c>
      <c r="Y20" s="45">
        <v>858</v>
      </c>
      <c r="Z20" s="45">
        <v>258</v>
      </c>
      <c r="AA20" s="45">
        <v>797</v>
      </c>
      <c r="AB20" s="45">
        <v>892</v>
      </c>
      <c r="AC20" s="45">
        <v>615</v>
      </c>
      <c r="AD20" s="45">
        <v>561</v>
      </c>
      <c r="AE20" s="45">
        <v>683</v>
      </c>
      <c r="AF20" s="45">
        <v>653</v>
      </c>
      <c r="AG20" s="45">
        <v>695</v>
      </c>
      <c r="AH20" s="45">
        <v>728</v>
      </c>
      <c r="AI20" s="45">
        <v>490</v>
      </c>
      <c r="AJ20" s="45">
        <v>883</v>
      </c>
      <c r="AK20" s="45">
        <v>648</v>
      </c>
      <c r="AL20" s="45">
        <v>107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'[3]PANEL DE CONTROL DISTRITAL'!A21</f>
        <v>5</v>
      </c>
      <c r="B22" s="116" t="str">
        <f>'[3]PANEL DE CONTROL DISTRITAL'!B21</f>
        <v>CONCILIACIÓN</v>
      </c>
      <c r="C22" s="118" t="str">
        <f>'[3]PANEL DE CONTROL DISTRITAL'!C21</f>
        <v>Responsable de Módulo</v>
      </c>
      <c r="D22" s="117" t="str">
        <f>'[3]PANEL DE CONTROL DISTRITAL'!D21</f>
        <v xml:space="preserve">Credenciales disponibles para entrega = </v>
      </c>
      <c r="E22" s="118" t="str">
        <f>'[3]PANEL DE CONTROL DISTRITAL'!E21</f>
        <v>(Credenciales en resguardo / Credenciales totales en SIIRFE disponibles para entrega) x 100</v>
      </c>
      <c r="F22" s="119" t="str">
        <f>'[3]PANEL DE CONTROL DISTRITAL'!F21</f>
        <v>Semanal (remesa)</v>
      </c>
      <c r="G22" s="120">
        <f>'[3]PANEL DE CONTROL DISTRITAL'!G21</f>
        <v>1</v>
      </c>
      <c r="H22" s="25" t="str">
        <f>'[3]PANEL DE CONTROL DISTRITAL'!H21</f>
        <v>Credenciales en resguardo</v>
      </c>
      <c r="I22" s="23">
        <v>1065</v>
      </c>
      <c r="J22" s="23">
        <v>1019</v>
      </c>
      <c r="K22" s="23">
        <v>0</v>
      </c>
      <c r="L22" s="23">
        <v>0</v>
      </c>
      <c r="M22" s="23">
        <v>839</v>
      </c>
      <c r="N22" s="23">
        <v>1044</v>
      </c>
      <c r="O22" s="23">
        <v>1134</v>
      </c>
      <c r="P22" s="23">
        <v>1283</v>
      </c>
      <c r="Q22" s="23">
        <v>1111</v>
      </c>
      <c r="R22" s="23">
        <v>1044</v>
      </c>
      <c r="S22" s="23">
        <v>1159</v>
      </c>
      <c r="T22" s="23">
        <v>1170</v>
      </c>
      <c r="U22" s="23">
        <v>1209</v>
      </c>
      <c r="V22" s="23">
        <v>643</v>
      </c>
      <c r="W22" s="23">
        <v>699</v>
      </c>
      <c r="X22" s="23">
        <v>1517</v>
      </c>
      <c r="Y22" s="23">
        <v>1278</v>
      </c>
      <c r="Z22" s="23">
        <v>1097</v>
      </c>
      <c r="AA22" s="23">
        <v>1212</v>
      </c>
      <c r="AB22" s="23">
        <v>1777</v>
      </c>
      <c r="AC22" s="23">
        <v>1449</v>
      </c>
      <c r="AD22" s="23">
        <v>1311</v>
      </c>
      <c r="AE22" s="23">
        <v>1149</v>
      </c>
      <c r="AF22" s="23">
        <v>1045</v>
      </c>
      <c r="AG22" s="23">
        <v>1071</v>
      </c>
      <c r="AH22" s="23">
        <v>1095</v>
      </c>
      <c r="AI22" s="23">
        <v>827</v>
      </c>
      <c r="AJ22" s="23">
        <v>1039</v>
      </c>
      <c r="AK22" s="23">
        <v>990</v>
      </c>
      <c r="AL22" s="23">
        <v>477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'[3]PANEL DE CONTROL DISTRITAL'!H22</f>
        <v>Credenciales totales en SIIRFE disponibles para entrega</v>
      </c>
      <c r="I23" s="45">
        <v>1065</v>
      </c>
      <c r="J23" s="45">
        <v>1019</v>
      </c>
      <c r="K23" s="45">
        <v>0</v>
      </c>
      <c r="L23" s="45">
        <v>0</v>
      </c>
      <c r="M23" s="45">
        <v>839</v>
      </c>
      <c r="N23" s="45">
        <v>1044</v>
      </c>
      <c r="O23" s="45">
        <v>1134</v>
      </c>
      <c r="P23" s="45">
        <v>1283</v>
      </c>
      <c r="Q23" s="45">
        <v>1111</v>
      </c>
      <c r="R23" s="45">
        <v>1044</v>
      </c>
      <c r="S23" s="45">
        <v>1159</v>
      </c>
      <c r="T23" s="45">
        <v>1170</v>
      </c>
      <c r="U23" s="45">
        <v>1209</v>
      </c>
      <c r="V23" s="45">
        <v>643</v>
      </c>
      <c r="W23" s="45">
        <v>699</v>
      </c>
      <c r="X23" s="45">
        <v>1517</v>
      </c>
      <c r="Y23" s="45">
        <v>1278</v>
      </c>
      <c r="Z23" s="45">
        <v>1097</v>
      </c>
      <c r="AA23" s="45">
        <v>1212</v>
      </c>
      <c r="AB23" s="45">
        <v>1777</v>
      </c>
      <c r="AC23" s="45">
        <v>1449</v>
      </c>
      <c r="AD23" s="45">
        <v>1311</v>
      </c>
      <c r="AE23" s="45">
        <v>1149</v>
      </c>
      <c r="AF23" s="45">
        <v>1045</v>
      </c>
      <c r="AG23" s="45">
        <v>1071</v>
      </c>
      <c r="AH23" s="45">
        <v>1095</v>
      </c>
      <c r="AI23" s="45">
        <v>827</v>
      </c>
      <c r="AJ23" s="45">
        <v>1039</v>
      </c>
      <c r="AK23" s="45">
        <v>990</v>
      </c>
      <c r="AL23" s="45">
        <v>477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>
        <v>643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'[3]PANEL DE CONTROL DISTRITAL'!A24</f>
        <v>6</v>
      </c>
      <c r="B25" s="116" t="str">
        <f>'[3]PANEL DE CONTROL DISTRITAL'!B24</f>
        <v>ENTREGA</v>
      </c>
      <c r="C25" s="118" t="str">
        <f>'[3]PANEL DE CONTROL DISTRITAL'!C24</f>
        <v>Operador de Equipo Tecnológico</v>
      </c>
      <c r="D25" s="117" t="str">
        <f>'[3]PANEL DE CONTROL DISTRITAL'!D24</f>
        <v xml:space="preserve">Efectividad de entrega de CPV en MAC = </v>
      </c>
      <c r="E25" s="118" t="str">
        <f>'[3]PANEL DE CONTROL DISTRITAL'!E24</f>
        <v>(Total de credenciales entregadas / Total de credenciales solicitadas) x 100</v>
      </c>
      <c r="F25" s="119" t="str">
        <f>'[3]PANEL DE CONTROL DISTRITAL'!F24</f>
        <v>Semanal (remesa)</v>
      </c>
      <c r="G25" s="120">
        <f>'[3]PANEL DE CONTROL DISTRITAL'!G24</f>
        <v>0.9</v>
      </c>
      <c r="H25" s="25" t="str">
        <f>'[3]PANEL DE CONTROL DISTRITAL'!H24</f>
        <v xml:space="preserve">Total de credenciales entregadas </v>
      </c>
      <c r="I25" s="23">
        <v>149</v>
      </c>
      <c r="J25" s="23">
        <v>633</v>
      </c>
      <c r="K25" s="23">
        <v>0</v>
      </c>
      <c r="L25" s="23">
        <v>0</v>
      </c>
      <c r="M25" s="23">
        <v>489</v>
      </c>
      <c r="N25" s="23">
        <v>538</v>
      </c>
      <c r="O25" s="23">
        <v>838</v>
      </c>
      <c r="P25" s="23">
        <v>765</v>
      </c>
      <c r="Q25" s="23">
        <v>747</v>
      </c>
      <c r="R25" s="23">
        <v>689</v>
      </c>
      <c r="S25" s="23">
        <v>830</v>
      </c>
      <c r="T25" s="23">
        <v>745</v>
      </c>
      <c r="U25" s="23">
        <v>738</v>
      </c>
      <c r="V25" s="23">
        <v>709</v>
      </c>
      <c r="W25" s="23">
        <v>302</v>
      </c>
      <c r="X25" s="23">
        <v>507</v>
      </c>
      <c r="Y25" s="23">
        <v>1097</v>
      </c>
      <c r="Z25" s="23">
        <v>438</v>
      </c>
      <c r="AA25" s="23">
        <v>682</v>
      </c>
      <c r="AB25" s="23">
        <v>327</v>
      </c>
      <c r="AC25" s="23">
        <v>943</v>
      </c>
      <c r="AD25" s="23">
        <v>699</v>
      </c>
      <c r="AE25" s="23">
        <v>839</v>
      </c>
      <c r="AF25" s="23">
        <v>757</v>
      </c>
      <c r="AG25" s="23">
        <v>669</v>
      </c>
      <c r="AH25" s="23">
        <v>704</v>
      </c>
      <c r="AI25" s="23">
        <v>755</v>
      </c>
      <c r="AJ25" s="23">
        <v>671</v>
      </c>
      <c r="AK25" s="23">
        <v>697</v>
      </c>
      <c r="AL25" s="23">
        <v>620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'[3]PANEL DE CONTROL DISTRITAL'!H25</f>
        <v xml:space="preserve"> Total de credenciales solicitadas</v>
      </c>
      <c r="I26" s="45">
        <v>149</v>
      </c>
      <c r="J26" s="45">
        <v>633</v>
      </c>
      <c r="K26" s="45">
        <v>0</v>
      </c>
      <c r="L26" s="45">
        <v>0</v>
      </c>
      <c r="M26" s="45">
        <v>489</v>
      </c>
      <c r="N26" s="45">
        <v>538</v>
      </c>
      <c r="O26" s="45">
        <v>838</v>
      </c>
      <c r="P26" s="45">
        <v>765</v>
      </c>
      <c r="Q26" s="45">
        <v>747</v>
      </c>
      <c r="R26" s="45">
        <v>689</v>
      </c>
      <c r="S26" s="45">
        <v>830</v>
      </c>
      <c r="T26" s="45">
        <v>745</v>
      </c>
      <c r="U26" s="45">
        <v>738</v>
      </c>
      <c r="V26" s="45">
        <v>709</v>
      </c>
      <c r="W26" s="45">
        <v>302</v>
      </c>
      <c r="X26" s="45">
        <v>507</v>
      </c>
      <c r="Y26" s="45">
        <v>1097</v>
      </c>
      <c r="Z26" s="45">
        <v>438</v>
      </c>
      <c r="AA26" s="45">
        <v>682</v>
      </c>
      <c r="AB26" s="45">
        <v>327</v>
      </c>
      <c r="AC26" s="45">
        <v>943</v>
      </c>
      <c r="AD26" s="45">
        <v>699</v>
      </c>
      <c r="AE26" s="45">
        <v>839</v>
      </c>
      <c r="AF26" s="45">
        <v>757</v>
      </c>
      <c r="AG26" s="45">
        <v>669</v>
      </c>
      <c r="AH26" s="45">
        <v>704</v>
      </c>
      <c r="AI26" s="45">
        <v>755</v>
      </c>
      <c r="AJ26" s="45">
        <v>671</v>
      </c>
      <c r="AK26" s="45">
        <v>697</v>
      </c>
      <c r="AL26" s="45">
        <v>620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594" priority="15" operator="greaterThan">
      <formula>95%</formula>
    </cfRule>
    <cfRule type="cellIs" dxfId="593" priority="16" operator="greaterThanOrEqual">
      <formula>90%</formula>
    </cfRule>
    <cfRule type="cellIs" dxfId="592" priority="17" operator="lessThan">
      <formula>89.99%</formula>
    </cfRule>
  </conditionalFormatting>
  <conditionalFormatting sqref="AV13">
    <cfRule type="cellIs" dxfId="591" priority="12" operator="greaterThan">
      <formula>95%</formula>
    </cfRule>
    <cfRule type="cellIs" dxfId="590" priority="13" operator="greaterThanOrEqual">
      <formula>90%</formula>
    </cfRule>
    <cfRule type="cellIs" dxfId="589" priority="14" operator="lessThan">
      <formula>89.99%</formula>
    </cfRule>
  </conditionalFormatting>
  <conditionalFormatting sqref="AV16">
    <cfRule type="cellIs" dxfId="588" priority="9" operator="greaterThan">
      <formula>95%</formula>
    </cfRule>
    <cfRule type="cellIs" dxfId="587" priority="10" operator="greaterThanOrEqual">
      <formula>90%</formula>
    </cfRule>
    <cfRule type="cellIs" dxfId="586" priority="11" operator="lessThan">
      <formula>89.99%</formula>
    </cfRule>
  </conditionalFormatting>
  <conditionalFormatting sqref="AV19">
    <cfRule type="cellIs" dxfId="585" priority="6" operator="greaterThan">
      <formula>95%</formula>
    </cfRule>
    <cfRule type="cellIs" dxfId="584" priority="7" operator="greaterThanOrEqual">
      <formula>90%</formula>
    </cfRule>
    <cfRule type="cellIs" dxfId="583" priority="8" operator="lessThan">
      <formula>89.99%</formula>
    </cfRule>
  </conditionalFormatting>
  <conditionalFormatting sqref="AV25">
    <cfRule type="cellIs" dxfId="582" priority="3" operator="greaterThan">
      <formula>95%</formula>
    </cfRule>
    <cfRule type="cellIs" dxfId="581" priority="4" operator="greaterThanOrEqual">
      <formula>90%</formula>
    </cfRule>
    <cfRule type="cellIs" dxfId="580" priority="5" operator="lessThan">
      <formula>89.99%</formula>
    </cfRule>
  </conditionalFormatting>
  <conditionalFormatting sqref="AV22">
    <cfRule type="cellIs" dxfId="579" priority="1" operator="greaterThanOrEqual">
      <formula>100%</formula>
    </cfRule>
    <cfRule type="cellIs" dxfId="578" priority="2" operator="lessThan">
      <formula>99.99%</formula>
    </cfRule>
  </conditionalFormatting>
  <dataValidations count="1">
    <dataValidation showDropDown="1" showInputMessage="1" showErrorMessage="1" sqref="C21 G19:G23 G10:G11 G16:G17 G13:G14 G25:G26" xr:uid="{FCF4DD5A-D593-42F9-90F4-25BD389476DF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BH38"/>
  <sheetViews>
    <sheetView showGridLines="0" topLeftCell="A7" zoomScale="85" zoomScaleNormal="85" workbookViewId="0">
      <selection activeCell="A10" sqref="A10:AV26"/>
    </sheetView>
  </sheetViews>
  <sheetFormatPr baseColWidth="10" defaultColWidth="11.42578125" defaultRowHeight="30" customHeight="1" x14ac:dyDescent="0.2"/>
  <cols>
    <col min="1" max="1" width="10.42578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42578125" style="1" customWidth="1"/>
    <col min="9" max="47" width="10.7109375" style="1" customWidth="1"/>
    <col min="48" max="48" width="22.7109375" style="1" customWidth="1"/>
    <col min="49" max="16384" width="11.42578125" style="1"/>
  </cols>
  <sheetData>
    <row r="1" spans="1:60" ht="40.5" customHeight="1" x14ac:dyDescent="0.2">
      <c r="A1" s="109" t="str">
        <f>'PANEL DE CONTROL DISTRITAL'!A1:Q1</f>
        <v>INSTITUTO NACIONAL ELECTORAL
SISTEMA DE GESTIÓN DE LA CALIDAD
GUANAJUATO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 spans="1:60" ht="33.75" customHeight="1" x14ac:dyDescent="0.2">
      <c r="A2" s="22"/>
      <c r="B2" s="22"/>
      <c r="C2" s="22"/>
      <c r="D2" s="9" t="s">
        <v>24</v>
      </c>
      <c r="E2" s="9">
        <v>4</v>
      </c>
      <c r="F2" s="122" t="s">
        <v>25</v>
      </c>
      <c r="G2" s="122"/>
      <c r="H2" s="20">
        <v>110451</v>
      </c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23" t="str">
        <f>'PANEL DE CONTROL DISTRITAL'!AI2</f>
        <v>Fecha de corte 31/08/2023</v>
      </c>
      <c r="AU2" s="123"/>
      <c r="AV2" s="123"/>
      <c r="AW2" s="15"/>
    </row>
    <row r="3" spans="1:60" ht="11.25" customHeight="1" thickBot="1" x14ac:dyDescent="0.25">
      <c r="A3" s="2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60" ht="30" customHeight="1" thickTop="1" thickBot="1" x14ac:dyDescent="0.25">
      <c r="A4" s="127" t="s">
        <v>26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X4" s="18"/>
    </row>
    <row r="5" spans="1:60" ht="5.25" customHeight="1" thickTop="1" thickBot="1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60" ht="18" customHeight="1" thickTop="1" thickBot="1" x14ac:dyDescent="0.25">
      <c r="A6" s="124" t="str">
        <f>'PANEL DE CONTROL DISTRITAL'!A6</f>
        <v>Número</v>
      </c>
      <c r="B6" s="125" t="str">
        <f>'PANEL DE CONTROL DISTRITAL'!B6</f>
        <v xml:space="preserve">PROCESOS SUSTANTIVOS E INDICADORES </v>
      </c>
      <c r="C6" s="125"/>
      <c r="D6" s="125"/>
      <c r="E6" s="125"/>
      <c r="F6" s="125"/>
      <c r="G6" s="125"/>
      <c r="H6" s="125"/>
      <c r="I6" s="133" t="s">
        <v>21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26" t="s">
        <v>7</v>
      </c>
    </row>
    <row r="7" spans="1:60" ht="17.25" customHeight="1" thickTop="1" thickBot="1" x14ac:dyDescent="0.25">
      <c r="A7" s="124"/>
      <c r="B7" s="125" t="str">
        <f>'PANEL DE CONTROL DISTRITAL'!B7</f>
        <v>DESCRIPCIÓN</v>
      </c>
      <c r="C7" s="125"/>
      <c r="D7" s="125"/>
      <c r="E7" s="125" t="str">
        <f>'PANEL DE CONTROL DISTRITAL'!E7</f>
        <v>MEDICIÓN</v>
      </c>
      <c r="F7" s="125"/>
      <c r="G7" s="125"/>
      <c r="H7" s="125"/>
      <c r="I7" s="135" t="str">
        <f>'PANEL DE CONTROL DISTRITAL'!A5</f>
        <v>CAMPAÑA ANUAL PERMANENTE 2022-2023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26"/>
    </row>
    <row r="8" spans="1:60" ht="5.25" customHeight="1" thickTop="1" thickBot="1" x14ac:dyDescent="0.25">
      <c r="A8" s="12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26"/>
    </row>
    <row r="9" spans="1:60" s="2" customFormat="1" ht="29.25" customHeight="1" thickTop="1" thickBot="1" x14ac:dyDescent="0.25">
      <c r="A9" s="124"/>
      <c r="B9" s="24" t="str">
        <f>'PANEL DE CONTROL DISTRITAL'!B8</f>
        <v xml:space="preserve">Proceso </v>
      </c>
      <c r="C9" s="24" t="str">
        <f>'PANEL DE CONTROL DISTRITAL'!C8</f>
        <v>Dueño de Proceso</v>
      </c>
      <c r="D9" s="24" t="str">
        <f>'PANEL DE CONTROL DISTRITAL'!D8</f>
        <v>Indicador</v>
      </c>
      <c r="E9" s="24" t="str">
        <f>'PANEL DE CONTROL DISTRITAL'!E8</f>
        <v>Cálculo</v>
      </c>
      <c r="F9" s="24" t="str">
        <f>'PANEL DE CONTROL DISTRITAL'!F8</f>
        <v xml:space="preserve">Periodo </v>
      </c>
      <c r="G9" s="24" t="str">
        <f>'PANEL DE CONTROL DISTRITAL'!G8</f>
        <v>Estimado</v>
      </c>
      <c r="H9" s="44" t="str">
        <f>'PANEL DE CONTROL DISTRITAL'!H8</f>
        <v>Nominativo</v>
      </c>
      <c r="I9" s="32" t="str">
        <f>'110151'!I9</f>
        <v>2022-53</v>
      </c>
      <c r="J9" s="32" t="str">
        <f>'110151'!J9</f>
        <v>2022-54</v>
      </c>
      <c r="K9" s="32" t="str">
        <f>'110151'!K9</f>
        <v>2022-55</v>
      </c>
      <c r="L9" s="32" t="str">
        <f>'110151'!L9</f>
        <v>2023-01</v>
      </c>
      <c r="M9" s="32" t="str">
        <f>'110151'!M9</f>
        <v>2023-02</v>
      </c>
      <c r="N9" s="32" t="str">
        <f>'110151'!N9</f>
        <v>2023-03</v>
      </c>
      <c r="O9" s="32" t="str">
        <f>'110151'!O9</f>
        <v>2023-04</v>
      </c>
      <c r="P9" s="32" t="str">
        <f>'110151'!P9</f>
        <v>2023-05</v>
      </c>
      <c r="Q9" s="32" t="str">
        <f>'110151'!Q9</f>
        <v>2023-06</v>
      </c>
      <c r="R9" s="32" t="str">
        <f>'110151'!R9</f>
        <v>2023-07</v>
      </c>
      <c r="S9" s="32" t="str">
        <f>'110151'!S9</f>
        <v>2023-08</v>
      </c>
      <c r="T9" s="32" t="str">
        <f>'110151'!T9</f>
        <v>2023-09</v>
      </c>
      <c r="U9" s="32" t="str">
        <f>'110151'!U9</f>
        <v>2023-10</v>
      </c>
      <c r="V9" s="32" t="str">
        <f>'110151'!V9</f>
        <v>2023-11</v>
      </c>
      <c r="W9" s="32" t="str">
        <f>'110151'!W9</f>
        <v>2023-12</v>
      </c>
      <c r="X9" s="32" t="str">
        <f>'110151'!X9</f>
        <v>2023-13</v>
      </c>
      <c r="Y9" s="32" t="str">
        <f>'110151'!Y9</f>
        <v>2023-14</v>
      </c>
      <c r="Z9" s="32" t="str">
        <f>'110151'!Z9</f>
        <v>2023-15</v>
      </c>
      <c r="AA9" s="32" t="str">
        <f>'110151'!AA9</f>
        <v>2023-16</v>
      </c>
      <c r="AB9" s="32" t="str">
        <f>'110151'!AB9</f>
        <v>2023-17</v>
      </c>
      <c r="AC9" s="32" t="str">
        <f>'110151'!AC9</f>
        <v>2023-18</v>
      </c>
      <c r="AD9" s="32" t="str">
        <f>'110151'!AD9</f>
        <v>2023-19</v>
      </c>
      <c r="AE9" s="32" t="str">
        <f>'110151'!AE9</f>
        <v>2023-20</v>
      </c>
      <c r="AF9" s="32" t="str">
        <f>'110151'!AF9</f>
        <v>2023-21</v>
      </c>
      <c r="AG9" s="32" t="str">
        <f>'110151'!AG9</f>
        <v>2023-22</v>
      </c>
      <c r="AH9" s="32" t="str">
        <f>'110151'!AH9</f>
        <v>2023-23</v>
      </c>
      <c r="AI9" s="32" t="str">
        <f>'110151'!AI9</f>
        <v>2023-24</v>
      </c>
      <c r="AJ9" s="32" t="str">
        <f>'110151'!AJ9</f>
        <v>2023-25</v>
      </c>
      <c r="AK9" s="32" t="str">
        <f>'110151'!AK9</f>
        <v>2023-26</v>
      </c>
      <c r="AL9" s="32" t="str">
        <f>'110151'!AL9</f>
        <v>2023-27</v>
      </c>
      <c r="AM9" s="32" t="str">
        <f>'110151'!AM9</f>
        <v>2023-28</v>
      </c>
      <c r="AN9" s="32" t="str">
        <f>'110151'!AN9</f>
        <v>2023-29</v>
      </c>
      <c r="AO9" s="32" t="str">
        <f>'110151'!AO9</f>
        <v>2023-30</v>
      </c>
      <c r="AP9" s="32" t="str">
        <f>'110151'!AP9</f>
        <v>2023-31</v>
      </c>
      <c r="AQ9" s="32" t="str">
        <f>'110151'!AQ9</f>
        <v>2023-32</v>
      </c>
      <c r="AR9" s="32" t="str">
        <f>'110151'!AR9</f>
        <v>2023-33</v>
      </c>
      <c r="AS9" s="32" t="str">
        <f>'110151'!AS9</f>
        <v>2023-34</v>
      </c>
      <c r="AT9" s="32" t="str">
        <f>'110151'!AT9</f>
        <v>2023-35</v>
      </c>
      <c r="AU9" s="32" t="str">
        <f>'110151'!AU9</f>
        <v>2023-36</v>
      </c>
      <c r="AV9" s="126"/>
    </row>
    <row r="10" spans="1:60" s="2" customFormat="1" ht="50.1" customHeight="1" thickTop="1" thickBot="1" x14ac:dyDescent="0.25">
      <c r="A10" s="115">
        <f>'[4]PANEL DE CONTROL DISTRITAL'!A9</f>
        <v>1</v>
      </c>
      <c r="B10" s="116" t="str">
        <f>'[4]PANEL DE CONTROL DISTRITAL'!B9</f>
        <v>ENTREVISTA</v>
      </c>
      <c r="C10" s="118" t="str">
        <f>'[4]PANEL DE CONTROL DISTRITAL'!C9</f>
        <v xml:space="preserve"> Auxiliar de Atención Ciudadana</v>
      </c>
      <c r="D10" s="117" t="str">
        <f>'[4]PANEL DE CONTROL DISTRITAL'!D9</f>
        <v>Efectividad de la entrevista =</v>
      </c>
      <c r="E10" s="118" t="str">
        <f>'[4]PANEL DE CONTROL DISTRITAL'!E9</f>
        <v>(Número de trámites aplicados / (Número de fichas requisitadas - Notificaciones de improcedencia de trámite)) x 100</v>
      </c>
      <c r="F10" s="119" t="str">
        <f>'[4]PANEL DE CONTROL DISTRITAL'!F9</f>
        <v>Semanal (remesa)</v>
      </c>
      <c r="G10" s="120">
        <f>'[4]PANEL DE CONTROL DISTRITAL'!G9</f>
        <v>0.9</v>
      </c>
      <c r="H10" s="25" t="str">
        <f>'[4]PANEL DE CONTROL DISTRITAL'!H9</f>
        <v>Número de trámites aplicados</v>
      </c>
      <c r="I10" s="23">
        <v>55</v>
      </c>
      <c r="J10" s="23">
        <v>287</v>
      </c>
      <c r="K10" s="23">
        <v>0</v>
      </c>
      <c r="L10" s="23">
        <v>0</v>
      </c>
      <c r="M10" s="23">
        <v>312</v>
      </c>
      <c r="N10" s="23">
        <v>454</v>
      </c>
      <c r="O10" s="23">
        <v>441</v>
      </c>
      <c r="P10" s="23">
        <v>438</v>
      </c>
      <c r="Q10" s="23">
        <v>429</v>
      </c>
      <c r="R10" s="23">
        <v>356</v>
      </c>
      <c r="S10" s="23">
        <v>381</v>
      </c>
      <c r="T10" s="23">
        <v>385</v>
      </c>
      <c r="U10" s="23">
        <v>422</v>
      </c>
      <c r="V10" s="23">
        <v>338</v>
      </c>
      <c r="W10" s="23">
        <v>440</v>
      </c>
      <c r="X10" s="23">
        <v>332</v>
      </c>
      <c r="Y10" s="23">
        <v>396</v>
      </c>
      <c r="Z10" s="23">
        <v>270</v>
      </c>
      <c r="AA10" s="23">
        <v>443</v>
      </c>
      <c r="AB10" s="23">
        <v>425</v>
      </c>
      <c r="AC10" s="23">
        <v>425</v>
      </c>
      <c r="AD10" s="23">
        <v>231</v>
      </c>
      <c r="AE10" s="23">
        <v>311</v>
      </c>
      <c r="AF10" s="23">
        <v>407</v>
      </c>
      <c r="AG10" s="23">
        <v>414</v>
      </c>
      <c r="AH10" s="23">
        <v>435</v>
      </c>
      <c r="AI10" s="23">
        <v>390</v>
      </c>
      <c r="AJ10" s="23">
        <v>399</v>
      </c>
      <c r="AK10" s="23">
        <v>372</v>
      </c>
      <c r="AL10" s="23">
        <v>402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121">
        <f>IFERROR(SUM(I10:AU10)/SUM(I11:AU11),0)</f>
        <v>0.9931179506786465</v>
      </c>
    </row>
    <row r="11" spans="1:60" s="2" customFormat="1" ht="50.1" customHeight="1" thickTop="1" thickBot="1" x14ac:dyDescent="0.25">
      <c r="A11" s="115"/>
      <c r="B11" s="116"/>
      <c r="C11" s="118"/>
      <c r="D11" s="117"/>
      <c r="E11" s="118"/>
      <c r="F11" s="119"/>
      <c r="G11" s="120"/>
      <c r="H11" s="25" t="str">
        <f>'[4]PANEL DE CONTROL DISTRITAL'!H10</f>
        <v>Número de fichas requisitadas - Notificaciones de improcedencia de trámite</v>
      </c>
      <c r="I11" s="45">
        <v>55</v>
      </c>
      <c r="J11" s="45">
        <v>285</v>
      </c>
      <c r="K11" s="45">
        <v>0</v>
      </c>
      <c r="L11" s="45">
        <v>0</v>
      </c>
      <c r="M11" s="45">
        <v>312</v>
      </c>
      <c r="N11" s="45">
        <v>454</v>
      </c>
      <c r="O11" s="45">
        <v>441</v>
      </c>
      <c r="P11" s="45">
        <v>438</v>
      </c>
      <c r="Q11" s="45">
        <v>431</v>
      </c>
      <c r="R11" s="45">
        <v>356</v>
      </c>
      <c r="S11" s="45">
        <v>381</v>
      </c>
      <c r="T11" s="45">
        <v>384</v>
      </c>
      <c r="U11" s="45">
        <v>422</v>
      </c>
      <c r="V11" s="45">
        <v>338</v>
      </c>
      <c r="W11" s="45">
        <v>440</v>
      </c>
      <c r="X11" s="45">
        <v>332</v>
      </c>
      <c r="Y11" s="45">
        <v>396</v>
      </c>
      <c r="Z11" s="45">
        <v>280</v>
      </c>
      <c r="AA11" s="45">
        <v>464</v>
      </c>
      <c r="AB11" s="45">
        <v>434</v>
      </c>
      <c r="AC11" s="45">
        <v>441</v>
      </c>
      <c r="AD11" s="45">
        <v>242</v>
      </c>
      <c r="AE11" s="45">
        <v>319</v>
      </c>
      <c r="AF11" s="45">
        <v>405</v>
      </c>
      <c r="AG11" s="45">
        <v>421</v>
      </c>
      <c r="AH11" s="45">
        <v>434</v>
      </c>
      <c r="AI11" s="45">
        <v>394</v>
      </c>
      <c r="AJ11" s="45">
        <v>394</v>
      </c>
      <c r="AK11" s="45">
        <v>371</v>
      </c>
      <c r="AL11" s="45">
        <v>398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121"/>
    </row>
    <row r="12" spans="1:60" s="47" customFormat="1" ht="8.1" customHeight="1" thickTop="1" thickBot="1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s="3" customFormat="1" ht="50.1" customHeight="1" thickTop="1" thickBot="1" x14ac:dyDescent="0.25">
      <c r="A13" s="115">
        <f>'[4]PANEL DE CONTROL DISTRITAL'!A12</f>
        <v>2</v>
      </c>
      <c r="B13" s="116" t="str">
        <f>'[4]PANEL DE CONTROL DISTRITAL'!B12</f>
        <v>TRÁMITE</v>
      </c>
      <c r="C13" s="118" t="str">
        <f>'[4]PANEL DE CONTROL DISTRITAL'!C12</f>
        <v>Operador de Equipo Tecnológico</v>
      </c>
      <c r="D13" s="117" t="str">
        <f>'[4]PANEL DE CONTROL DISTRITAL'!D12</f>
        <v>Trámites exitosos efectivos=</v>
      </c>
      <c r="E13" s="118" t="str">
        <f>'[4]PANEL DE CONTROL DISTRITAL'!E12</f>
        <v>(Número de trámites exitosos / Número de trámites aplicados) x 100</v>
      </c>
      <c r="F13" s="119" t="str">
        <f>'[4]PANEL DE CONTROL DISTRITAL'!F12</f>
        <v>Semanal (remesa)</v>
      </c>
      <c r="G13" s="120">
        <f>'[4]PANEL DE CONTROL DISTRITAL'!G12</f>
        <v>0.9</v>
      </c>
      <c r="H13" s="25" t="str">
        <f>'[4]PANEL DE CONTROL DISTRITAL'!H12</f>
        <v>Número de trámites exitosos</v>
      </c>
      <c r="I13" s="23">
        <v>53</v>
      </c>
      <c r="J13" s="23">
        <v>284</v>
      </c>
      <c r="K13" s="23">
        <v>0</v>
      </c>
      <c r="L13" s="23">
        <v>0</v>
      </c>
      <c r="M13" s="23">
        <v>311</v>
      </c>
      <c r="N13" s="23">
        <v>454</v>
      </c>
      <c r="O13" s="23">
        <v>440</v>
      </c>
      <c r="P13" s="23">
        <v>436</v>
      </c>
      <c r="Q13" s="23">
        <v>429</v>
      </c>
      <c r="R13" s="23">
        <v>355</v>
      </c>
      <c r="S13" s="23">
        <v>378</v>
      </c>
      <c r="T13" s="23">
        <v>384</v>
      </c>
      <c r="U13" s="23">
        <v>419</v>
      </c>
      <c r="V13" s="23">
        <v>332</v>
      </c>
      <c r="W13" s="23">
        <v>439</v>
      </c>
      <c r="X13" s="23">
        <v>326</v>
      </c>
      <c r="Y13" s="23">
        <v>389</v>
      </c>
      <c r="Z13" s="23">
        <v>267</v>
      </c>
      <c r="AA13" s="23">
        <v>442</v>
      </c>
      <c r="AB13" s="23">
        <v>424</v>
      </c>
      <c r="AC13" s="23">
        <v>423</v>
      </c>
      <c r="AD13" s="23">
        <v>228</v>
      </c>
      <c r="AE13" s="23">
        <v>310</v>
      </c>
      <c r="AF13" s="23">
        <v>405</v>
      </c>
      <c r="AG13" s="23">
        <v>410</v>
      </c>
      <c r="AH13" s="23">
        <v>434</v>
      </c>
      <c r="AI13" s="23">
        <v>389</v>
      </c>
      <c r="AJ13" s="23">
        <v>397</v>
      </c>
      <c r="AK13" s="23">
        <v>279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121">
        <f>IFERROR(SUM(I13:AU13)/SUM(I14:AU14),0)</f>
        <v>0.9467757459095284</v>
      </c>
    </row>
    <row r="14" spans="1:60" s="3" customFormat="1" ht="50.1" customHeight="1" thickTop="1" thickBot="1" x14ac:dyDescent="0.25">
      <c r="A14" s="115"/>
      <c r="B14" s="116"/>
      <c r="C14" s="118"/>
      <c r="D14" s="117"/>
      <c r="E14" s="118"/>
      <c r="F14" s="119"/>
      <c r="G14" s="120"/>
      <c r="H14" s="25" t="str">
        <f>'[4]PANEL DE CONTROL DISTRITAL'!H13</f>
        <v>Número de trámites aplicados</v>
      </c>
      <c r="I14" s="45">
        <v>55</v>
      </c>
      <c r="J14" s="45">
        <v>287</v>
      </c>
      <c r="K14" s="45">
        <v>0</v>
      </c>
      <c r="L14" s="45">
        <v>0</v>
      </c>
      <c r="M14" s="45">
        <v>312</v>
      </c>
      <c r="N14" s="45">
        <v>454</v>
      </c>
      <c r="O14" s="45">
        <v>441</v>
      </c>
      <c r="P14" s="45">
        <v>438</v>
      </c>
      <c r="Q14" s="45">
        <v>429</v>
      </c>
      <c r="R14" s="45">
        <v>356</v>
      </c>
      <c r="S14" s="45">
        <v>381</v>
      </c>
      <c r="T14" s="45">
        <v>385</v>
      </c>
      <c r="U14" s="45">
        <v>422</v>
      </c>
      <c r="V14" s="45">
        <v>338</v>
      </c>
      <c r="W14" s="45">
        <v>440</v>
      </c>
      <c r="X14" s="45">
        <v>332</v>
      </c>
      <c r="Y14" s="45">
        <v>396</v>
      </c>
      <c r="Z14" s="45">
        <v>270</v>
      </c>
      <c r="AA14" s="45">
        <v>443</v>
      </c>
      <c r="AB14" s="45">
        <v>425</v>
      </c>
      <c r="AC14" s="45">
        <v>425</v>
      </c>
      <c r="AD14" s="45">
        <v>231</v>
      </c>
      <c r="AE14" s="45">
        <v>311</v>
      </c>
      <c r="AF14" s="45">
        <v>407</v>
      </c>
      <c r="AG14" s="45">
        <v>414</v>
      </c>
      <c r="AH14" s="45">
        <v>435</v>
      </c>
      <c r="AI14" s="45">
        <v>390</v>
      </c>
      <c r="AJ14" s="45">
        <v>399</v>
      </c>
      <c r="AK14" s="45">
        <v>372</v>
      </c>
      <c r="AL14" s="45">
        <v>402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121"/>
    </row>
    <row r="15" spans="1:60" s="47" customFormat="1" ht="8.1" customHeight="1" thickTop="1" thickBo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</row>
    <row r="16" spans="1:60" s="3" customFormat="1" ht="50.1" customHeight="1" thickTop="1" thickBot="1" x14ac:dyDescent="0.25">
      <c r="A16" s="115">
        <f>'[4]PANEL DE CONTROL DISTRITAL'!A15</f>
        <v>3</v>
      </c>
      <c r="B16" s="116" t="str">
        <f>'[4]PANEL DE CONTROL DISTRITAL'!B15</f>
        <v>TRANSFERENCIA</v>
      </c>
      <c r="C16" s="118" t="str">
        <f>'[4]PANEL DE CONTROL DISTRITAL'!C15</f>
        <v>Responsable de Módulo</v>
      </c>
      <c r="D16" s="117" t="str">
        <f>'[4]PANEL DE CONTROL DISTRITAL'!D15</f>
        <v xml:space="preserve">Transacciones exitosas = </v>
      </c>
      <c r="E16" s="118" t="str">
        <f>'[4]PANEL DE CONTROL DISTRITAL'!E15</f>
        <v>(Número de Archivos de Transacción aceptados /Total de Archivos de Transacción procesados) x100</v>
      </c>
      <c r="F16" s="119" t="str">
        <f>'[4]PANEL DE CONTROL DISTRITAL'!F15</f>
        <v>Semanal (remesa)</v>
      </c>
      <c r="G16" s="120">
        <f>'[4]PANEL DE CONTROL DISTRITAL'!G15</f>
        <v>0.9</v>
      </c>
      <c r="H16" s="25" t="str">
        <f>'[4]PANEL DE CONTROL DISTRITAL'!H15</f>
        <v>Número de Archivos de Transacción aceptados</v>
      </c>
      <c r="I16" s="23">
        <v>55</v>
      </c>
      <c r="J16" s="23">
        <v>287</v>
      </c>
      <c r="K16" s="23">
        <v>0</v>
      </c>
      <c r="L16" s="23">
        <v>0</v>
      </c>
      <c r="M16" s="23">
        <v>312</v>
      </c>
      <c r="N16" s="23">
        <v>454</v>
      </c>
      <c r="O16" s="23">
        <v>441</v>
      </c>
      <c r="P16" s="23">
        <v>438</v>
      </c>
      <c r="Q16" s="23">
        <v>429</v>
      </c>
      <c r="R16" s="23">
        <v>356</v>
      </c>
      <c r="S16" s="23">
        <v>381</v>
      </c>
      <c r="T16" s="23">
        <v>385</v>
      </c>
      <c r="U16" s="23">
        <v>422</v>
      </c>
      <c r="V16" s="23">
        <v>338</v>
      </c>
      <c r="W16" s="23">
        <v>440</v>
      </c>
      <c r="X16" s="23">
        <v>332</v>
      </c>
      <c r="Y16" s="23">
        <v>396</v>
      </c>
      <c r="Z16" s="23">
        <v>270</v>
      </c>
      <c r="AA16" s="23">
        <v>443</v>
      </c>
      <c r="AB16" s="23">
        <v>425</v>
      </c>
      <c r="AC16" s="23">
        <v>425</v>
      </c>
      <c r="AD16" s="23">
        <v>231</v>
      </c>
      <c r="AE16" s="23">
        <v>311</v>
      </c>
      <c r="AF16" s="23">
        <v>407</v>
      </c>
      <c r="AG16" s="23">
        <v>414</v>
      </c>
      <c r="AH16" s="23">
        <v>435</v>
      </c>
      <c r="AI16" s="23">
        <v>390</v>
      </c>
      <c r="AJ16" s="23">
        <v>399</v>
      </c>
      <c r="AK16" s="23">
        <v>372</v>
      </c>
      <c r="AL16" s="23">
        <v>402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121">
        <f>IFERROR(SUM(I16:AU16)/SUM(I17:AU17),0)</f>
        <v>1</v>
      </c>
    </row>
    <row r="17" spans="1:60" s="3" customFormat="1" ht="50.1" customHeight="1" thickTop="1" thickBot="1" x14ac:dyDescent="0.25">
      <c r="A17" s="115"/>
      <c r="B17" s="116"/>
      <c r="C17" s="118"/>
      <c r="D17" s="117"/>
      <c r="E17" s="118"/>
      <c r="F17" s="119"/>
      <c r="G17" s="120"/>
      <c r="H17" s="25" t="str">
        <f>'[4]PANEL DE CONTROL DISTRITAL'!H16</f>
        <v>Total de Archivos de Transacción procesados</v>
      </c>
      <c r="I17" s="45">
        <v>55</v>
      </c>
      <c r="J17" s="45">
        <v>287</v>
      </c>
      <c r="K17" s="45">
        <v>0</v>
      </c>
      <c r="L17" s="45">
        <v>0</v>
      </c>
      <c r="M17" s="45">
        <v>312</v>
      </c>
      <c r="N17" s="45">
        <v>454</v>
      </c>
      <c r="O17" s="45">
        <v>441</v>
      </c>
      <c r="P17" s="45">
        <v>438</v>
      </c>
      <c r="Q17" s="45">
        <v>429</v>
      </c>
      <c r="R17" s="45">
        <v>356</v>
      </c>
      <c r="S17" s="45">
        <v>381</v>
      </c>
      <c r="T17" s="45">
        <v>385</v>
      </c>
      <c r="U17" s="45">
        <v>422</v>
      </c>
      <c r="V17" s="45">
        <v>338</v>
      </c>
      <c r="W17" s="45">
        <v>440</v>
      </c>
      <c r="X17" s="45">
        <v>332</v>
      </c>
      <c r="Y17" s="45">
        <v>396</v>
      </c>
      <c r="Z17" s="45">
        <v>270</v>
      </c>
      <c r="AA17" s="45">
        <v>443</v>
      </c>
      <c r="AB17" s="45">
        <v>425</v>
      </c>
      <c r="AC17" s="45">
        <v>425</v>
      </c>
      <c r="AD17" s="45">
        <v>231</v>
      </c>
      <c r="AE17" s="45">
        <v>311</v>
      </c>
      <c r="AF17" s="45">
        <v>407</v>
      </c>
      <c r="AG17" s="45">
        <v>414</v>
      </c>
      <c r="AH17" s="45">
        <v>435</v>
      </c>
      <c r="AI17" s="45">
        <v>390</v>
      </c>
      <c r="AJ17" s="45">
        <v>399</v>
      </c>
      <c r="AK17" s="45">
        <v>372</v>
      </c>
      <c r="AL17" s="45">
        <v>402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121"/>
    </row>
    <row r="18" spans="1:60" s="47" customFormat="1" ht="8.1" customHeight="1" thickTop="1" thickBot="1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</row>
    <row r="19" spans="1:60" s="3" customFormat="1" ht="50.1" customHeight="1" thickTop="1" thickBot="1" x14ac:dyDescent="0.25">
      <c r="A19" s="115">
        <f>'[4]PANEL DE CONTROL DISTRITAL'!A18</f>
        <v>4</v>
      </c>
      <c r="B19" s="116" t="str">
        <f>'[4]PANEL DE CONTROL DISTRITAL'!B18</f>
        <v>CONCILIACIÓN</v>
      </c>
      <c r="C19" s="118" t="str">
        <f>'[4]PANEL DE CONTROL DISTRITAL'!C18</f>
        <v>Responsable de Módulo</v>
      </c>
      <c r="D19" s="117" t="str">
        <f>'[4]PANEL DE CONTROL DISTRITAL'!D18</f>
        <v xml:space="preserve">Credenciales disponibles para entrega = </v>
      </c>
      <c r="E19" s="118" t="str">
        <f>'[4]PANEL DE CONTROL DISTRITAL'!E18</f>
        <v>((Credenciales recibidas - Credenciales inconsistentes) / Credenciales recibidas) x 100</v>
      </c>
      <c r="F19" s="119" t="str">
        <f>'[4]PANEL DE CONTROL DISTRITAL'!F18</f>
        <v>Semanal (remesa)</v>
      </c>
      <c r="G19" s="120">
        <f>'[4]PANEL DE CONTROL DISTRITAL'!G18</f>
        <v>0.9</v>
      </c>
      <c r="H19" s="25" t="str">
        <f>'[4]PANEL DE CONTROL DISTRITAL'!H18</f>
        <v xml:space="preserve">Credenciales Recibidas - Credenciales inconsistentes </v>
      </c>
      <c r="I19" s="23">
        <v>0</v>
      </c>
      <c r="J19" s="23">
        <v>414</v>
      </c>
      <c r="K19" s="23">
        <v>0</v>
      </c>
      <c r="L19" s="23">
        <v>0</v>
      </c>
      <c r="M19" s="23">
        <v>107</v>
      </c>
      <c r="N19" s="23">
        <v>438</v>
      </c>
      <c r="O19" s="23">
        <v>504</v>
      </c>
      <c r="P19" s="23">
        <v>525</v>
      </c>
      <c r="Q19" s="23">
        <v>309</v>
      </c>
      <c r="R19" s="23">
        <v>387</v>
      </c>
      <c r="S19" s="23">
        <v>485</v>
      </c>
      <c r="T19" s="23">
        <v>414</v>
      </c>
      <c r="U19" s="23">
        <v>310</v>
      </c>
      <c r="V19" s="23">
        <v>153</v>
      </c>
      <c r="W19" s="23">
        <v>234</v>
      </c>
      <c r="X19" s="23">
        <v>708</v>
      </c>
      <c r="Y19" s="23">
        <v>434</v>
      </c>
      <c r="Z19" s="23">
        <v>215</v>
      </c>
      <c r="AA19" s="23">
        <v>430</v>
      </c>
      <c r="AB19" s="23">
        <v>531</v>
      </c>
      <c r="AC19" s="23">
        <v>362</v>
      </c>
      <c r="AD19" s="23">
        <v>317</v>
      </c>
      <c r="AE19" s="23">
        <v>306</v>
      </c>
      <c r="AF19" s="23">
        <v>386</v>
      </c>
      <c r="AG19" s="23">
        <v>414</v>
      </c>
      <c r="AH19" s="23">
        <v>438</v>
      </c>
      <c r="AI19" s="23">
        <v>319</v>
      </c>
      <c r="AJ19" s="23">
        <v>490</v>
      </c>
      <c r="AK19" s="23">
        <v>374</v>
      </c>
      <c r="AL19" s="23">
        <v>57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121">
        <f>IFERROR(SUM(I19:AU19)/SUM(I20:AU20),0)</f>
        <v>1</v>
      </c>
    </row>
    <row r="20" spans="1:60" s="3" customFormat="1" ht="50.1" customHeight="1" thickTop="1" thickBot="1" x14ac:dyDescent="0.25">
      <c r="A20" s="115"/>
      <c r="B20" s="116"/>
      <c r="C20" s="118"/>
      <c r="D20" s="117"/>
      <c r="E20" s="118"/>
      <c r="F20" s="119"/>
      <c r="G20" s="120"/>
      <c r="H20" s="25" t="str">
        <f>'[4]PANEL DE CONTROL DISTRITAL'!H19</f>
        <v xml:space="preserve">Credenciales recibidas </v>
      </c>
      <c r="I20" s="45">
        <v>0</v>
      </c>
      <c r="J20" s="45">
        <v>414</v>
      </c>
      <c r="K20" s="45">
        <v>0</v>
      </c>
      <c r="L20" s="45">
        <v>0</v>
      </c>
      <c r="M20" s="45">
        <v>107</v>
      </c>
      <c r="N20" s="45">
        <v>438</v>
      </c>
      <c r="O20" s="45">
        <v>504</v>
      </c>
      <c r="P20" s="45">
        <v>525</v>
      </c>
      <c r="Q20" s="45">
        <v>309</v>
      </c>
      <c r="R20" s="45">
        <v>387</v>
      </c>
      <c r="S20" s="45">
        <v>485</v>
      </c>
      <c r="T20" s="45">
        <v>414</v>
      </c>
      <c r="U20" s="45">
        <v>310</v>
      </c>
      <c r="V20" s="45">
        <v>153</v>
      </c>
      <c r="W20" s="45">
        <v>234</v>
      </c>
      <c r="X20" s="45">
        <v>708</v>
      </c>
      <c r="Y20" s="45">
        <v>434</v>
      </c>
      <c r="Z20" s="45">
        <v>215</v>
      </c>
      <c r="AA20" s="45">
        <v>430</v>
      </c>
      <c r="AB20" s="45">
        <v>531</v>
      </c>
      <c r="AC20" s="45">
        <v>362</v>
      </c>
      <c r="AD20" s="45">
        <v>317</v>
      </c>
      <c r="AE20" s="45">
        <v>306</v>
      </c>
      <c r="AF20" s="45">
        <v>386</v>
      </c>
      <c r="AG20" s="45">
        <v>414</v>
      </c>
      <c r="AH20" s="45">
        <v>438</v>
      </c>
      <c r="AI20" s="45">
        <v>319</v>
      </c>
      <c r="AJ20" s="45">
        <v>490</v>
      </c>
      <c r="AK20" s="45">
        <v>374</v>
      </c>
      <c r="AL20" s="45">
        <v>57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121"/>
    </row>
    <row r="21" spans="1:60" s="47" customFormat="1" ht="8.1" customHeight="1" thickTop="1" thickBot="1" x14ac:dyDescent="0.25">
      <c r="A21" s="48"/>
      <c r="B21" s="49"/>
      <c r="C21" s="50"/>
      <c r="D21" s="51"/>
      <c r="E21" s="50"/>
      <c r="F21" s="52"/>
      <c r="G21" s="53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</row>
    <row r="22" spans="1:60" s="3" customFormat="1" ht="50.1" customHeight="1" thickTop="1" thickBot="1" x14ac:dyDescent="0.25">
      <c r="A22" s="115">
        <f>'[4]PANEL DE CONTROL DISTRITAL'!A21</f>
        <v>5</v>
      </c>
      <c r="B22" s="116" t="str">
        <f>'[4]PANEL DE CONTROL DISTRITAL'!B21</f>
        <v>CONCILIACIÓN</v>
      </c>
      <c r="C22" s="118" t="str">
        <f>'[4]PANEL DE CONTROL DISTRITAL'!C21</f>
        <v>Responsable de Módulo</v>
      </c>
      <c r="D22" s="117" t="str">
        <f>'[4]PANEL DE CONTROL DISTRITAL'!D21</f>
        <v xml:space="preserve">Credenciales disponibles para entrega = </v>
      </c>
      <c r="E22" s="118" t="str">
        <f>'[4]PANEL DE CONTROL DISTRITAL'!E21</f>
        <v>(Credenciales en resguardo / Credenciales totales en SIIRFE disponibles para entrega) x 100</v>
      </c>
      <c r="F22" s="119" t="str">
        <f>'[4]PANEL DE CONTROL DISTRITAL'!F21</f>
        <v>Semanal (remesa)</v>
      </c>
      <c r="G22" s="120">
        <f>'[4]PANEL DE CONTROL DISTRITAL'!G21</f>
        <v>1</v>
      </c>
      <c r="H22" s="25" t="str">
        <f>'[4]PANEL DE CONTROL DISTRITAL'!H21</f>
        <v>Credenciales en resguardo</v>
      </c>
      <c r="I22" s="23">
        <v>741</v>
      </c>
      <c r="J22" s="23">
        <v>739</v>
      </c>
      <c r="K22" s="23">
        <v>0</v>
      </c>
      <c r="L22" s="23">
        <v>0</v>
      </c>
      <c r="M22" s="23">
        <v>533</v>
      </c>
      <c r="N22" s="23">
        <v>666</v>
      </c>
      <c r="O22" s="23">
        <v>717</v>
      </c>
      <c r="P22" s="23">
        <v>792</v>
      </c>
      <c r="Q22" s="23">
        <v>649</v>
      </c>
      <c r="R22" s="23">
        <v>630</v>
      </c>
      <c r="S22" s="23">
        <v>728</v>
      </c>
      <c r="T22" s="23">
        <v>748</v>
      </c>
      <c r="U22" s="23">
        <v>644</v>
      </c>
      <c r="V22" s="23">
        <v>430</v>
      </c>
      <c r="W22" s="23">
        <v>491</v>
      </c>
      <c r="X22" s="23">
        <v>855</v>
      </c>
      <c r="Y22" s="23">
        <v>821</v>
      </c>
      <c r="Z22" s="23">
        <v>736</v>
      </c>
      <c r="AA22" s="23">
        <v>811</v>
      </c>
      <c r="AB22" s="23">
        <v>1108</v>
      </c>
      <c r="AC22" s="23">
        <v>977</v>
      </c>
      <c r="AD22" s="23">
        <v>895</v>
      </c>
      <c r="AE22" s="23">
        <v>685</v>
      </c>
      <c r="AF22" s="23">
        <v>740</v>
      </c>
      <c r="AG22" s="23">
        <v>825</v>
      </c>
      <c r="AH22" s="23">
        <v>836</v>
      </c>
      <c r="AI22" s="23">
        <v>718</v>
      </c>
      <c r="AJ22" s="23">
        <v>810</v>
      </c>
      <c r="AK22" s="23">
        <v>779</v>
      </c>
      <c r="AL22" s="23">
        <v>452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121">
        <f>IFERROR(SUM(I22:AU22)/SUM(I23:AU23),0)</f>
        <v>1</v>
      </c>
    </row>
    <row r="23" spans="1:60" s="3" customFormat="1" ht="50.1" customHeight="1" thickTop="1" thickBot="1" x14ac:dyDescent="0.25">
      <c r="A23" s="115"/>
      <c r="B23" s="116"/>
      <c r="C23" s="118"/>
      <c r="D23" s="117"/>
      <c r="E23" s="118"/>
      <c r="F23" s="119"/>
      <c r="G23" s="120"/>
      <c r="H23" s="25" t="str">
        <f>'[4]PANEL DE CONTROL DISTRITAL'!H22</f>
        <v>Credenciales totales en SIIRFE disponibles para entrega</v>
      </c>
      <c r="I23" s="45">
        <v>741</v>
      </c>
      <c r="J23" s="45">
        <v>739</v>
      </c>
      <c r="K23" s="45">
        <v>0</v>
      </c>
      <c r="L23" s="45">
        <v>0</v>
      </c>
      <c r="M23" s="45">
        <v>533</v>
      </c>
      <c r="N23" s="45">
        <v>666</v>
      </c>
      <c r="O23" s="45">
        <v>717</v>
      </c>
      <c r="P23" s="45">
        <v>792</v>
      </c>
      <c r="Q23" s="45">
        <v>649</v>
      </c>
      <c r="R23" s="45">
        <v>630</v>
      </c>
      <c r="S23" s="45">
        <v>728</v>
      </c>
      <c r="T23" s="45">
        <v>748</v>
      </c>
      <c r="U23" s="45">
        <v>644</v>
      </c>
      <c r="V23" s="45">
        <v>430</v>
      </c>
      <c r="W23" s="45">
        <v>491</v>
      </c>
      <c r="X23" s="45">
        <v>855</v>
      </c>
      <c r="Y23" s="45">
        <v>821</v>
      </c>
      <c r="Z23" s="45">
        <v>736</v>
      </c>
      <c r="AA23" s="45">
        <v>811</v>
      </c>
      <c r="AB23" s="45">
        <v>1108</v>
      </c>
      <c r="AC23" s="45">
        <v>977</v>
      </c>
      <c r="AD23" s="45">
        <v>895</v>
      </c>
      <c r="AE23" s="45">
        <v>685</v>
      </c>
      <c r="AF23" s="45">
        <v>740</v>
      </c>
      <c r="AG23" s="45">
        <v>825</v>
      </c>
      <c r="AH23" s="45">
        <v>836</v>
      </c>
      <c r="AI23" s="45">
        <v>718</v>
      </c>
      <c r="AJ23" s="45">
        <v>810</v>
      </c>
      <c r="AK23" s="45">
        <v>779</v>
      </c>
      <c r="AL23" s="45">
        <v>452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121"/>
    </row>
    <row r="24" spans="1:60" s="4" customFormat="1" ht="7.5" customHeight="1" thickTop="1" thickBo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60" ht="50.1" customHeight="1" thickTop="1" thickBot="1" x14ac:dyDescent="0.25">
      <c r="A25" s="115">
        <f>'[4]PANEL DE CONTROL DISTRITAL'!A24</f>
        <v>6</v>
      </c>
      <c r="B25" s="116" t="str">
        <f>'[4]PANEL DE CONTROL DISTRITAL'!B24</f>
        <v>ENTREGA</v>
      </c>
      <c r="C25" s="118" t="str">
        <f>'[4]PANEL DE CONTROL DISTRITAL'!C24</f>
        <v>Operador de Equipo Tecnológico</v>
      </c>
      <c r="D25" s="117" t="str">
        <f>'[4]PANEL DE CONTROL DISTRITAL'!D24</f>
        <v xml:space="preserve">Efectividad de entrega de CPV en MAC = </v>
      </c>
      <c r="E25" s="118" t="str">
        <f>'[4]PANEL DE CONTROL DISTRITAL'!E24</f>
        <v>(Total de credenciales entregadas / Total de credenciales solicitadas) x 100</v>
      </c>
      <c r="F25" s="119" t="str">
        <f>'[4]PANEL DE CONTROL DISTRITAL'!F24</f>
        <v>Semanal (remesa)</v>
      </c>
      <c r="G25" s="120">
        <f>'[4]PANEL DE CONTROL DISTRITAL'!G24</f>
        <v>0.9</v>
      </c>
      <c r="H25" s="25" t="str">
        <f>'[4]PANEL DE CONTROL DISTRITAL'!H24</f>
        <v xml:space="preserve">Total de credenciales entregadas </v>
      </c>
      <c r="I25" s="23">
        <v>104</v>
      </c>
      <c r="J25" s="23">
        <v>416</v>
      </c>
      <c r="K25" s="23">
        <v>0</v>
      </c>
      <c r="L25" s="23">
        <v>0</v>
      </c>
      <c r="M25" s="23">
        <v>313</v>
      </c>
      <c r="N25" s="23">
        <v>305</v>
      </c>
      <c r="O25" s="23">
        <v>453</v>
      </c>
      <c r="P25" s="23">
        <v>450</v>
      </c>
      <c r="Q25" s="23">
        <v>452</v>
      </c>
      <c r="R25" s="23">
        <v>406</v>
      </c>
      <c r="S25" s="23">
        <v>380</v>
      </c>
      <c r="T25" s="23">
        <v>394</v>
      </c>
      <c r="U25" s="23">
        <v>402</v>
      </c>
      <c r="V25" s="23">
        <v>367</v>
      </c>
      <c r="W25" s="23">
        <v>173</v>
      </c>
      <c r="X25" s="23">
        <v>344</v>
      </c>
      <c r="Y25" s="23">
        <v>468</v>
      </c>
      <c r="Z25" s="23">
        <v>300</v>
      </c>
      <c r="AA25" s="23">
        <v>352</v>
      </c>
      <c r="AB25" s="23">
        <v>234</v>
      </c>
      <c r="AC25" s="23">
        <v>493</v>
      </c>
      <c r="AD25" s="23">
        <v>399</v>
      </c>
      <c r="AE25" s="23">
        <v>513</v>
      </c>
      <c r="AF25" s="23">
        <v>331</v>
      </c>
      <c r="AG25" s="23">
        <v>329</v>
      </c>
      <c r="AH25" s="23">
        <v>426</v>
      </c>
      <c r="AI25" s="23">
        <v>434</v>
      </c>
      <c r="AJ25" s="23">
        <v>398</v>
      </c>
      <c r="AK25" s="23">
        <v>405</v>
      </c>
      <c r="AL25" s="23">
        <v>384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121">
        <f>IFERROR(SUM(I25:AU25)/SUM(I26:AU26),0)</f>
        <v>1</v>
      </c>
    </row>
    <row r="26" spans="1:60" ht="50.1" customHeight="1" thickTop="1" thickBot="1" x14ac:dyDescent="0.25">
      <c r="A26" s="115"/>
      <c r="B26" s="116"/>
      <c r="C26" s="118"/>
      <c r="D26" s="117"/>
      <c r="E26" s="118"/>
      <c r="F26" s="119"/>
      <c r="G26" s="120"/>
      <c r="H26" s="25" t="str">
        <f>'[4]PANEL DE CONTROL DISTRITAL'!H25</f>
        <v xml:space="preserve"> Total de credenciales solicitadas</v>
      </c>
      <c r="I26" s="45">
        <v>104</v>
      </c>
      <c r="J26" s="45">
        <v>416</v>
      </c>
      <c r="K26" s="45">
        <v>0</v>
      </c>
      <c r="L26" s="45">
        <v>0</v>
      </c>
      <c r="M26" s="45">
        <v>313</v>
      </c>
      <c r="N26" s="45">
        <v>305</v>
      </c>
      <c r="O26" s="45">
        <v>453</v>
      </c>
      <c r="P26" s="45">
        <v>450</v>
      </c>
      <c r="Q26" s="45">
        <v>452</v>
      </c>
      <c r="R26" s="45">
        <v>406</v>
      </c>
      <c r="S26" s="45">
        <v>380</v>
      </c>
      <c r="T26" s="45">
        <v>394</v>
      </c>
      <c r="U26" s="45">
        <v>402</v>
      </c>
      <c r="V26" s="45">
        <v>367</v>
      </c>
      <c r="W26" s="45">
        <v>173</v>
      </c>
      <c r="X26" s="45">
        <v>344</v>
      </c>
      <c r="Y26" s="45">
        <v>468</v>
      </c>
      <c r="Z26" s="45">
        <v>300</v>
      </c>
      <c r="AA26" s="45">
        <v>352</v>
      </c>
      <c r="AB26" s="45">
        <v>234</v>
      </c>
      <c r="AC26" s="45">
        <v>493</v>
      </c>
      <c r="AD26" s="45">
        <v>399</v>
      </c>
      <c r="AE26" s="45">
        <v>513</v>
      </c>
      <c r="AF26" s="45">
        <v>331</v>
      </c>
      <c r="AG26" s="45">
        <v>329</v>
      </c>
      <c r="AH26" s="45">
        <v>426</v>
      </c>
      <c r="AI26" s="45">
        <v>434</v>
      </c>
      <c r="AJ26" s="45">
        <v>398</v>
      </c>
      <c r="AK26" s="45">
        <v>405</v>
      </c>
      <c r="AL26" s="45">
        <v>384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121"/>
    </row>
    <row r="27" spans="1:60" ht="15.75" customHeight="1" thickTop="1" x14ac:dyDescent="0.2">
      <c r="B27" s="1" t="s">
        <v>33</v>
      </c>
      <c r="H27" s="5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12"/>
    </row>
    <row r="28" spans="1:60" ht="15.75" customHeight="1" x14ac:dyDescent="0.2">
      <c r="H28" s="58"/>
    </row>
    <row r="29" spans="1:60" ht="15.75" customHeight="1" x14ac:dyDescent="0.2">
      <c r="H29" s="58"/>
      <c r="I29" s="145" t="s">
        <v>32</v>
      </c>
      <c r="J29" s="145"/>
      <c r="K29" s="145"/>
      <c r="L29" s="145"/>
    </row>
    <row r="30" spans="1:60" ht="15.75" customHeight="1" x14ac:dyDescent="0.2">
      <c r="H30" s="58"/>
      <c r="I30" s="26"/>
      <c r="J30" s="27" t="s">
        <v>30</v>
      </c>
      <c r="K30" s="27"/>
      <c r="L30" s="27"/>
    </row>
    <row r="31" spans="1:60" ht="39" customHeight="1" x14ac:dyDescent="0.2">
      <c r="H31" s="58"/>
      <c r="I31" s="28"/>
      <c r="J31" s="27" t="s">
        <v>31</v>
      </c>
      <c r="K31" s="27"/>
      <c r="L31" s="27"/>
    </row>
    <row r="32" spans="1:60" ht="30" customHeight="1" x14ac:dyDescent="0.2">
      <c r="H32" s="58"/>
      <c r="I32" s="29"/>
      <c r="J32" s="27" t="s">
        <v>23</v>
      </c>
      <c r="K32" s="27"/>
      <c r="L32" s="27"/>
    </row>
    <row r="33" spans="2:13" ht="30" customHeight="1" thickBot="1" x14ac:dyDescent="0.25">
      <c r="H33" s="58"/>
      <c r="I33" s="27"/>
      <c r="J33" s="27"/>
      <c r="K33" s="27"/>
      <c r="L33" s="27"/>
    </row>
    <row r="34" spans="2:13" ht="30" customHeight="1" thickTop="1" thickBot="1" x14ac:dyDescent="0.25">
      <c r="B34" s="146" t="s">
        <v>27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</row>
    <row r="35" spans="2:13" ht="30" customHeight="1" thickTop="1" thickBot="1" x14ac:dyDescent="0.25">
      <c r="B35" s="148" t="s">
        <v>28</v>
      </c>
      <c r="C35" s="148"/>
      <c r="D35" s="148"/>
      <c r="E35" s="148"/>
      <c r="F35" s="148"/>
      <c r="G35" s="149"/>
      <c r="H35" s="150" t="s">
        <v>29</v>
      </c>
      <c r="I35" s="148"/>
      <c r="J35" s="148"/>
      <c r="K35" s="148"/>
      <c r="L35" s="148"/>
      <c r="M35" s="149"/>
    </row>
    <row r="36" spans="2:13" ht="30" customHeight="1" thickTop="1" x14ac:dyDescent="0.2">
      <c r="B36" s="139"/>
      <c r="C36" s="140"/>
      <c r="D36" s="140"/>
      <c r="E36" s="140"/>
      <c r="F36" s="140"/>
      <c r="G36" s="141"/>
      <c r="H36" s="139"/>
      <c r="I36" s="140"/>
      <c r="J36" s="140"/>
      <c r="K36" s="140"/>
      <c r="L36" s="140"/>
      <c r="M36" s="141"/>
    </row>
    <row r="37" spans="2:13" ht="30" customHeight="1" thickBot="1" x14ac:dyDescent="0.25">
      <c r="B37" s="142"/>
      <c r="C37" s="143"/>
      <c r="D37" s="143"/>
      <c r="E37" s="143"/>
      <c r="F37" s="143"/>
      <c r="G37" s="144"/>
      <c r="H37" s="142"/>
      <c r="I37" s="143"/>
      <c r="J37" s="143"/>
      <c r="K37" s="143"/>
      <c r="L37" s="143"/>
      <c r="M37" s="144"/>
    </row>
    <row r="38" spans="2:13" ht="30" customHeight="1" thickTop="1" x14ac:dyDescent="0.2"/>
  </sheetData>
  <mergeCells count="71">
    <mergeCell ref="B36:G37"/>
    <mergeCell ref="H36:M37"/>
    <mergeCell ref="E22:E23"/>
    <mergeCell ref="I29:L29"/>
    <mergeCell ref="B34:M34"/>
    <mergeCell ref="B35:G35"/>
    <mergeCell ref="H35:M35"/>
    <mergeCell ref="F22:F23"/>
    <mergeCell ref="G22:G23"/>
    <mergeCell ref="AV22:AV23"/>
    <mergeCell ref="A24:AV24"/>
    <mergeCell ref="A25:A26"/>
    <mergeCell ref="B25:B26"/>
    <mergeCell ref="C25:C26"/>
    <mergeCell ref="D25:D26"/>
    <mergeCell ref="E25:E26"/>
    <mergeCell ref="F25:F26"/>
    <mergeCell ref="G25:G26"/>
    <mergeCell ref="AV25:AV26"/>
    <mergeCell ref="A22:A23"/>
    <mergeCell ref="B22:B23"/>
    <mergeCell ref="C22:C23"/>
    <mergeCell ref="D22:D23"/>
    <mergeCell ref="F19:F20"/>
    <mergeCell ref="G19:G20"/>
    <mergeCell ref="AV19:AV20"/>
    <mergeCell ref="A19:A20"/>
    <mergeCell ref="B19:B20"/>
    <mergeCell ref="C19:C20"/>
    <mergeCell ref="D19:D20"/>
    <mergeCell ref="E19:E20"/>
    <mergeCell ref="F16:F17"/>
    <mergeCell ref="G16:G17"/>
    <mergeCell ref="AV16:AV17"/>
    <mergeCell ref="A18:AV18"/>
    <mergeCell ref="A16:A17"/>
    <mergeCell ref="B16:B17"/>
    <mergeCell ref="C16:C17"/>
    <mergeCell ref="D16:D17"/>
    <mergeCell ref="E16:E17"/>
    <mergeCell ref="F13:F14"/>
    <mergeCell ref="G13:G14"/>
    <mergeCell ref="AV13:AV14"/>
    <mergeCell ref="A15:AV15"/>
    <mergeCell ref="A13:A14"/>
    <mergeCell ref="B13:B14"/>
    <mergeCell ref="C13:C14"/>
    <mergeCell ref="D13:D14"/>
    <mergeCell ref="E13:E14"/>
    <mergeCell ref="A12:AV12"/>
    <mergeCell ref="A10:A11"/>
    <mergeCell ref="B10:B11"/>
    <mergeCell ref="C10:C11"/>
    <mergeCell ref="D10:D11"/>
    <mergeCell ref="E10:E11"/>
    <mergeCell ref="A1:AV1"/>
    <mergeCell ref="F2:G2"/>
    <mergeCell ref="A4:AV4"/>
    <mergeCell ref="A5:AV5"/>
    <mergeCell ref="F10:F11"/>
    <mergeCell ref="G10:G11"/>
    <mergeCell ref="AV10:AV11"/>
    <mergeCell ref="A6:A9"/>
    <mergeCell ref="B6:H6"/>
    <mergeCell ref="I6:AU6"/>
    <mergeCell ref="AV6:AV9"/>
    <mergeCell ref="B7:D7"/>
    <mergeCell ref="E7:H7"/>
    <mergeCell ref="I7:AU7"/>
    <mergeCell ref="B8:AU8"/>
    <mergeCell ref="AT2:AV2"/>
  </mergeCells>
  <conditionalFormatting sqref="I21:AU2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V10">
    <cfRule type="cellIs" dxfId="577" priority="15" operator="greaterThan">
      <formula>95%</formula>
    </cfRule>
    <cfRule type="cellIs" dxfId="576" priority="16" operator="greaterThanOrEqual">
      <formula>90%</formula>
    </cfRule>
    <cfRule type="cellIs" dxfId="575" priority="17" operator="lessThan">
      <formula>89.99%</formula>
    </cfRule>
  </conditionalFormatting>
  <conditionalFormatting sqref="AV13">
    <cfRule type="cellIs" dxfId="574" priority="12" operator="greaterThan">
      <formula>95%</formula>
    </cfRule>
    <cfRule type="cellIs" dxfId="573" priority="13" operator="greaterThanOrEqual">
      <formula>90%</formula>
    </cfRule>
    <cfRule type="cellIs" dxfId="572" priority="14" operator="lessThan">
      <formula>89.99%</formula>
    </cfRule>
  </conditionalFormatting>
  <conditionalFormatting sqref="AV16">
    <cfRule type="cellIs" dxfId="571" priority="9" operator="greaterThan">
      <formula>95%</formula>
    </cfRule>
    <cfRule type="cellIs" dxfId="570" priority="10" operator="greaterThanOrEqual">
      <formula>90%</formula>
    </cfRule>
    <cfRule type="cellIs" dxfId="569" priority="11" operator="lessThan">
      <formula>89.99%</formula>
    </cfRule>
  </conditionalFormatting>
  <conditionalFormatting sqref="AV19">
    <cfRule type="cellIs" dxfId="568" priority="6" operator="greaterThan">
      <formula>95%</formula>
    </cfRule>
    <cfRule type="cellIs" dxfId="567" priority="7" operator="greaterThanOrEqual">
      <formula>90%</formula>
    </cfRule>
    <cfRule type="cellIs" dxfId="566" priority="8" operator="lessThan">
      <formula>89.99%</formula>
    </cfRule>
  </conditionalFormatting>
  <conditionalFormatting sqref="AV25">
    <cfRule type="cellIs" dxfId="565" priority="3" operator="greaterThan">
      <formula>95%</formula>
    </cfRule>
    <cfRule type="cellIs" dxfId="564" priority="4" operator="greaterThanOrEqual">
      <formula>90%</formula>
    </cfRule>
    <cfRule type="cellIs" dxfId="563" priority="5" operator="lessThan">
      <formula>89.99%</formula>
    </cfRule>
  </conditionalFormatting>
  <conditionalFormatting sqref="AV22">
    <cfRule type="cellIs" dxfId="562" priority="1" operator="greaterThanOrEqual">
      <formula>100%</formula>
    </cfRule>
    <cfRule type="cellIs" dxfId="561" priority="2" operator="lessThan">
      <formula>99.99%</formula>
    </cfRule>
  </conditionalFormatting>
  <dataValidations count="1">
    <dataValidation showDropDown="1" showInputMessage="1" showErrorMessage="1" sqref="C21 G19:G23 G10:G11 G16:G17 G13:G14 G25:G26" xr:uid="{A588FB74-CD87-4232-A8D0-FE96332ECEA3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3185E0A-896A-4DE9-8F71-746092AC2565}">
  <ds:schemaRefs>
    <ds:schemaRef ds:uri="http://purl.org/dc/elements/1.1/"/>
    <ds:schemaRef ds:uri="d4ea72f7-698a-4710-9b83-5c5b7609dc8a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Rangos con nombre</vt:lpstr>
      </vt:variant>
      <vt:variant>
        <vt:i4>43</vt:i4>
      </vt:variant>
    </vt:vector>
  </HeadingPairs>
  <TitlesOfParts>
    <vt:vector size="85" baseType="lpstr">
      <vt:lpstr>PANEL DE CONTROL DISTRITAL</vt:lpstr>
      <vt:lpstr>110151</vt:lpstr>
      <vt:lpstr>110152</vt:lpstr>
      <vt:lpstr>110153</vt:lpstr>
      <vt:lpstr>110251</vt:lpstr>
      <vt:lpstr>110252</vt:lpstr>
      <vt:lpstr>110253</vt:lpstr>
      <vt:lpstr>110351 </vt:lpstr>
      <vt:lpstr>110451</vt:lpstr>
      <vt:lpstr>110452</vt:lpstr>
      <vt:lpstr>110453</vt:lpstr>
      <vt:lpstr>110551</vt:lpstr>
      <vt:lpstr>110552</vt:lpstr>
      <vt:lpstr>110651</vt:lpstr>
      <vt:lpstr>110751</vt:lpstr>
      <vt:lpstr>110752</vt:lpstr>
      <vt:lpstr>110753</vt:lpstr>
      <vt:lpstr>110754</vt:lpstr>
      <vt:lpstr>110851</vt:lpstr>
      <vt:lpstr>110852</vt:lpstr>
      <vt:lpstr>110853</vt:lpstr>
      <vt:lpstr>110854</vt:lpstr>
      <vt:lpstr>110951</vt:lpstr>
      <vt:lpstr>110952</vt:lpstr>
      <vt:lpstr>110953</vt:lpstr>
      <vt:lpstr>111051</vt:lpstr>
      <vt:lpstr>111052</vt:lpstr>
      <vt:lpstr>111053</vt:lpstr>
      <vt:lpstr>111054</vt:lpstr>
      <vt:lpstr>111055</vt:lpstr>
      <vt:lpstr>111151</vt:lpstr>
      <vt:lpstr>111251</vt:lpstr>
      <vt:lpstr>111252</vt:lpstr>
      <vt:lpstr>111351</vt:lpstr>
      <vt:lpstr>111352</vt:lpstr>
      <vt:lpstr>111353</vt:lpstr>
      <vt:lpstr>111354</vt:lpstr>
      <vt:lpstr>111451</vt:lpstr>
      <vt:lpstr>111452</vt:lpstr>
      <vt:lpstr>111453</vt:lpstr>
      <vt:lpstr>111454</vt:lpstr>
      <vt:lpstr>111551</vt:lpstr>
      <vt:lpstr>'PANEL DE CONTROL DISTRITAL'!Área_de_impresión</vt:lpstr>
      <vt:lpstr>'110151'!Títulos_a_imprimir</vt:lpstr>
      <vt:lpstr>'110152'!Títulos_a_imprimir</vt:lpstr>
      <vt:lpstr>'110153'!Títulos_a_imprimir</vt:lpstr>
      <vt:lpstr>'110251'!Títulos_a_imprimir</vt:lpstr>
      <vt:lpstr>'110252'!Títulos_a_imprimir</vt:lpstr>
      <vt:lpstr>'110253'!Títulos_a_imprimir</vt:lpstr>
      <vt:lpstr>'110351 '!Títulos_a_imprimir</vt:lpstr>
      <vt:lpstr>'110451'!Títulos_a_imprimir</vt:lpstr>
      <vt:lpstr>'110452'!Títulos_a_imprimir</vt:lpstr>
      <vt:lpstr>'110453'!Títulos_a_imprimir</vt:lpstr>
      <vt:lpstr>'110551'!Títulos_a_imprimir</vt:lpstr>
      <vt:lpstr>'110552'!Títulos_a_imprimir</vt:lpstr>
      <vt:lpstr>'110651'!Títulos_a_imprimir</vt:lpstr>
      <vt:lpstr>'110751'!Títulos_a_imprimir</vt:lpstr>
      <vt:lpstr>'110752'!Títulos_a_imprimir</vt:lpstr>
      <vt:lpstr>'110753'!Títulos_a_imprimir</vt:lpstr>
      <vt:lpstr>'110754'!Títulos_a_imprimir</vt:lpstr>
      <vt:lpstr>'110851'!Títulos_a_imprimir</vt:lpstr>
      <vt:lpstr>'110852'!Títulos_a_imprimir</vt:lpstr>
      <vt:lpstr>'110853'!Títulos_a_imprimir</vt:lpstr>
      <vt:lpstr>'110854'!Títulos_a_imprimir</vt:lpstr>
      <vt:lpstr>'110951'!Títulos_a_imprimir</vt:lpstr>
      <vt:lpstr>'110952'!Títulos_a_imprimir</vt:lpstr>
      <vt:lpstr>'110953'!Títulos_a_imprimir</vt:lpstr>
      <vt:lpstr>'111051'!Títulos_a_imprimir</vt:lpstr>
      <vt:lpstr>'111052'!Títulos_a_imprimir</vt:lpstr>
      <vt:lpstr>'111053'!Títulos_a_imprimir</vt:lpstr>
      <vt:lpstr>'111054'!Títulos_a_imprimir</vt:lpstr>
      <vt:lpstr>'111055'!Títulos_a_imprimir</vt:lpstr>
      <vt:lpstr>'111151'!Títulos_a_imprimir</vt:lpstr>
      <vt:lpstr>'111251'!Títulos_a_imprimir</vt:lpstr>
      <vt:lpstr>'111252'!Títulos_a_imprimir</vt:lpstr>
      <vt:lpstr>'111351'!Títulos_a_imprimir</vt:lpstr>
      <vt:lpstr>'111352'!Títulos_a_imprimir</vt:lpstr>
      <vt:lpstr>'111353'!Títulos_a_imprimir</vt:lpstr>
      <vt:lpstr>'111354'!Títulos_a_imprimir</vt:lpstr>
      <vt:lpstr>'111451'!Títulos_a_imprimir</vt:lpstr>
      <vt:lpstr>'111452'!Títulos_a_imprimir</vt:lpstr>
      <vt:lpstr>'111453'!Títulos_a_imprimir</vt:lpstr>
      <vt:lpstr>'111454'!Títulos_a_imprimir</vt:lpstr>
      <vt:lpstr>'111551'!Títulos_a_imprimir</vt:lpstr>
      <vt:lpstr>'PANEL DE CONTROL DISTRITAL'!Títulos_a_imprimir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ARRIAGA MEJIA CUAUHTEMOC JOSE</cp:lastModifiedBy>
  <cp:lastPrinted>2020-12-16T08:17:36Z</cp:lastPrinted>
  <dcterms:created xsi:type="dcterms:W3CDTF">2017-02-09T16:44:50Z</dcterms:created>
  <dcterms:modified xsi:type="dcterms:W3CDTF">2024-04-09T23:52:32Z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