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31"/>
  <workbookPr/>
  <mc:AlternateContent xmlns:mc="http://schemas.openxmlformats.org/markup-compatibility/2006">
    <mc:Choice Requires="x15">
      <x15ac:absPath xmlns:x15ac="http://schemas.microsoft.com/office/spreadsheetml/2010/11/ac" url="C:\Users\daniela.benavides\Downloads\"/>
    </mc:Choice>
  </mc:AlternateContent>
  <xr:revisionPtr revIDLastSave="15" documentId="13_ncr:1_{9598BCB6-C7C4-43EB-A830-52407211C275}" xr6:coauthVersionLast="47" xr6:coauthVersionMax="47" xr10:uidLastSave="{7E2CE131-14C0-48BF-ACA4-07392091C68C}"/>
  <bookViews>
    <workbookView xWindow="-120" yWindow="-120" windowWidth="29040" windowHeight="15840" tabRatio="689" xr2:uid="{00000000-000D-0000-FFFF-FFFF00000000}"/>
  </bookViews>
  <sheets>
    <sheet name="Objetivos de la Calidad" sheetId="7" r:id="rId1"/>
    <sheet name="Pronóstico 2022-2023 CAP" sheetId="9" r:id="rId2"/>
  </sheets>
  <externalReferences>
    <externalReference r:id="rId3"/>
    <externalReference r:id="rId4"/>
    <externalReference r:id="rId5"/>
    <externalReference r:id="rId6"/>
    <externalReference r:id="rId7"/>
    <externalReference r:id="rId8"/>
    <externalReference r:id="rId9"/>
    <externalReference r:id="rId10"/>
  </externalReferences>
  <definedNames>
    <definedName name="aaa" localSheetId="1">'[1]00CAPSUR'!#REF!</definedName>
    <definedName name="aaa">'[1]00CAPSUR'!#REF!</definedName>
    <definedName name="_xlnm.Print_Area" localSheetId="0">'Objetivos de la Calidad'!$A$1:$T$45</definedName>
    <definedName name="_xlnm.Database" localSheetId="1">'[1]00CAPSUR'!#REF!</definedName>
    <definedName name="_xlnm.Database">'[1]00CAPSUR'!#REF!</definedName>
    <definedName name="bbb" localSheetId="1">'[1]00CAPSUR'!#REF!</definedName>
    <definedName name="bbb">'[1]00CAPSUR'!#REF!</definedName>
    <definedName name="CINCO">'[2]Julio_2022_Encuesta de Satisfac'!$E$2:$E$14260</definedName>
    <definedName name="CUATRO">[3]Contar!$F$2:$F$18741</definedName>
    <definedName name="DOS">'[2]Julio_2022_Encuesta de Satisfac'!$C$2:$C$14260</definedName>
    <definedName name="Estados">[4]Catalogo!$B$311:$B$342</definedName>
    <definedName name="GUA1DDMM_COLIMA_Lista" localSheetId="1">#REF!</definedName>
    <definedName name="GUA1DDMM_COLIMA_Lista">#REF!</definedName>
    <definedName name="MAC" localSheetId="1">#REF!</definedName>
    <definedName name="MAC">#REF!</definedName>
    <definedName name="movtos94_02">[5]Datos_semana!$B$1:$L$427</definedName>
    <definedName name="OPINION">[3]Contar!$G$2:$G$18741</definedName>
    <definedName name="OPINO">'[2]Julio_2022_Encuesta de Satisfac'!$F$2:$F$14260</definedName>
    <definedName name="OTRAS">'[2]Julio_2022_Encuesta de Satisfac'!$D$2:$D$14260</definedName>
    <definedName name="PREG2">[6]!Tabla1[2. La atención y el servicio fue:]</definedName>
    <definedName name="PREG3">'[7]Septiembre 2022_Encuesta de Sat'!$D$2:$D$20969</definedName>
    <definedName name="PREG4">'[7]Septiembre 2022_Encuesta de Sat'!$E$2:$E$20969</definedName>
    <definedName name="PREG5">'[7]Septiembre 2022_Encuesta de Sat'!$F$2:$F$20969</definedName>
    <definedName name="PREG6">'[7]Septiembre 2022_Encuesta de Sat'!$G$2:$G$20969</definedName>
    <definedName name="PREGUNTA1">[3]Contar!$C$2:$C$18741</definedName>
    <definedName name="PRET1">#REF!</definedName>
    <definedName name="PRET2" localSheetId="1">#REF!</definedName>
    <definedName name="PRET2">#REF!</definedName>
    <definedName name="PRET3" localSheetId="1">#REF!</definedName>
    <definedName name="PRET3">#REF!</definedName>
    <definedName name="PRET4" localSheetId="1">#REF!</definedName>
    <definedName name="PRET4">#REF!</definedName>
    <definedName name="PRET5" localSheetId="1">#REF!</definedName>
    <definedName name="PRET5">#REF!</definedName>
    <definedName name="propuesta">'[8]prop gráficas'!$A$7:$K$96</definedName>
    <definedName name="TIEMPO">[3]Contar!$E$2:$E$18741</definedName>
    <definedName name="_xlnm.Print_Titles" localSheetId="0">'Objetivos de la Calidad'!$1:$4</definedName>
    <definedName name="UNO">'[2]Julio_2022_Encuesta de Satisfac'!$B$2:$B$14260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3" i="7" l="1"/>
  <c r="W310" i="9"/>
  <c r="V310" i="9"/>
  <c r="U310" i="9"/>
  <c r="T310" i="9"/>
  <c r="S310" i="9"/>
  <c r="R310" i="9"/>
  <c r="Q310" i="9"/>
  <c r="P310" i="9"/>
  <c r="O310" i="9"/>
  <c r="M310" i="9"/>
  <c r="L310" i="9"/>
  <c r="K310" i="9"/>
  <c r="J310" i="9"/>
  <c r="I310" i="9"/>
  <c r="H310" i="9"/>
  <c r="G310" i="9"/>
  <c r="F310" i="9"/>
  <c r="E310" i="9"/>
  <c r="N309" i="9"/>
  <c r="D309" i="9"/>
  <c r="N308" i="9"/>
  <c r="D308" i="9"/>
  <c r="N307" i="9"/>
  <c r="D307" i="9"/>
  <c r="N306" i="9"/>
  <c r="D306" i="9"/>
  <c r="N305" i="9"/>
  <c r="D305" i="9"/>
  <c r="N304" i="9"/>
  <c r="D304" i="9"/>
  <c r="N303" i="9"/>
  <c r="D303" i="9"/>
  <c r="N302" i="9"/>
  <c r="D302" i="9"/>
  <c r="N301" i="9"/>
  <c r="D301" i="9"/>
  <c r="N300" i="9"/>
  <c r="D300" i="9"/>
  <c r="N299" i="9"/>
  <c r="D299" i="9"/>
  <c r="N298" i="9"/>
  <c r="D298" i="9"/>
  <c r="N297" i="9"/>
  <c r="D297" i="9"/>
  <c r="N296" i="9"/>
  <c r="D296" i="9"/>
  <c r="N295" i="9"/>
  <c r="D295" i="9"/>
  <c r="N294" i="9"/>
  <c r="D294" i="9"/>
  <c r="N293" i="9"/>
  <c r="D293" i="9"/>
  <c r="N292" i="9"/>
  <c r="D292" i="9"/>
  <c r="N291" i="9"/>
  <c r="D291" i="9"/>
  <c r="N290" i="9"/>
  <c r="D290" i="9"/>
  <c r="N289" i="9"/>
  <c r="D289" i="9"/>
  <c r="N288" i="9"/>
  <c r="D288" i="9"/>
  <c r="N287" i="9"/>
  <c r="D287" i="9"/>
  <c r="N286" i="9"/>
  <c r="D286" i="9"/>
  <c r="N285" i="9"/>
  <c r="D285" i="9"/>
  <c r="N284" i="9"/>
  <c r="D284" i="9"/>
  <c r="N283" i="9"/>
  <c r="D283" i="9"/>
  <c r="N282" i="9"/>
  <c r="D282" i="9"/>
  <c r="N281" i="9"/>
  <c r="D281" i="9"/>
  <c r="N280" i="9"/>
  <c r="D280" i="9"/>
  <c r="N279" i="9"/>
  <c r="D279" i="9"/>
  <c r="N278" i="9"/>
  <c r="D278" i="9"/>
  <c r="N277" i="9"/>
  <c r="D277" i="9"/>
  <c r="N276" i="9"/>
  <c r="D276" i="9"/>
  <c r="N275" i="9"/>
  <c r="D275" i="9"/>
  <c r="N274" i="9"/>
  <c r="D274" i="9"/>
  <c r="N273" i="9"/>
  <c r="D273" i="9"/>
  <c r="N272" i="9"/>
  <c r="D272" i="9"/>
  <c r="N271" i="9"/>
  <c r="D271" i="9"/>
  <c r="N270" i="9"/>
  <c r="D270" i="9"/>
  <c r="N269" i="9"/>
  <c r="D269" i="9"/>
  <c r="N268" i="9"/>
  <c r="D268" i="9"/>
  <c r="N267" i="9"/>
  <c r="D267" i="9"/>
  <c r="N266" i="9"/>
  <c r="D266" i="9"/>
  <c r="N265" i="9"/>
  <c r="D265" i="9"/>
  <c r="N264" i="9"/>
  <c r="D264" i="9"/>
  <c r="N263" i="9"/>
  <c r="D263" i="9"/>
  <c r="N262" i="9"/>
  <c r="D262" i="9"/>
  <c r="N261" i="9"/>
  <c r="D261" i="9"/>
  <c r="N260" i="9"/>
  <c r="D260" i="9"/>
  <c r="N259" i="9"/>
  <c r="D259" i="9"/>
  <c r="N258" i="9"/>
  <c r="D258" i="9"/>
  <c r="N257" i="9"/>
  <c r="D257" i="9"/>
  <c r="N256" i="9"/>
  <c r="D256" i="9"/>
  <c r="N255" i="9"/>
  <c r="D255" i="9"/>
  <c r="N254" i="9"/>
  <c r="D254" i="9"/>
  <c r="N253" i="9"/>
  <c r="D253" i="9"/>
  <c r="N252" i="9"/>
  <c r="D252" i="9"/>
  <c r="N251" i="9"/>
  <c r="D251" i="9"/>
  <c r="N250" i="9"/>
  <c r="D250" i="9"/>
  <c r="N249" i="9"/>
  <c r="D249" i="9"/>
  <c r="N248" i="9"/>
  <c r="D248" i="9"/>
  <c r="N247" i="9"/>
  <c r="D247" i="9"/>
  <c r="N246" i="9"/>
  <c r="D246" i="9"/>
  <c r="N245" i="9"/>
  <c r="D245" i="9"/>
  <c r="N244" i="9"/>
  <c r="D244" i="9"/>
  <c r="N243" i="9"/>
  <c r="D243" i="9"/>
  <c r="N242" i="9"/>
  <c r="D242" i="9"/>
  <c r="N241" i="9"/>
  <c r="D241" i="9"/>
  <c r="N240" i="9"/>
  <c r="D240" i="9"/>
  <c r="N239" i="9"/>
  <c r="D239" i="9"/>
  <c r="N238" i="9"/>
  <c r="D238" i="9"/>
  <c r="N237" i="9"/>
  <c r="D237" i="9"/>
  <c r="N236" i="9"/>
  <c r="D236" i="9"/>
  <c r="N235" i="9"/>
  <c r="D235" i="9"/>
  <c r="N234" i="9"/>
  <c r="D234" i="9"/>
  <c r="N233" i="9"/>
  <c r="D233" i="9"/>
  <c r="N232" i="9"/>
  <c r="D232" i="9"/>
  <c r="N231" i="9"/>
  <c r="D231" i="9"/>
  <c r="N230" i="9"/>
  <c r="D230" i="9"/>
  <c r="N229" i="9"/>
  <c r="D229" i="9"/>
  <c r="N228" i="9"/>
  <c r="D228" i="9"/>
  <c r="N227" i="9"/>
  <c r="D227" i="9"/>
  <c r="N226" i="9"/>
  <c r="D226" i="9"/>
  <c r="N225" i="9"/>
  <c r="D225" i="9"/>
  <c r="N224" i="9"/>
  <c r="D224" i="9"/>
  <c r="N223" i="9"/>
  <c r="D223" i="9"/>
  <c r="N222" i="9"/>
  <c r="D222" i="9"/>
  <c r="N221" i="9"/>
  <c r="D221" i="9"/>
  <c r="N220" i="9"/>
  <c r="D220" i="9"/>
  <c r="N219" i="9"/>
  <c r="D219" i="9"/>
  <c r="N218" i="9"/>
  <c r="D218" i="9"/>
  <c r="N217" i="9"/>
  <c r="D217" i="9"/>
  <c r="N216" i="9"/>
  <c r="D216" i="9"/>
  <c r="N215" i="9"/>
  <c r="D215" i="9"/>
  <c r="N214" i="9"/>
  <c r="D214" i="9"/>
  <c r="N213" i="9"/>
  <c r="D213" i="9"/>
  <c r="N212" i="9"/>
  <c r="D212" i="9"/>
  <c r="N211" i="9"/>
  <c r="D211" i="9"/>
  <c r="N210" i="9"/>
  <c r="D210" i="9"/>
  <c r="N209" i="9"/>
  <c r="D209" i="9"/>
  <c r="N208" i="9"/>
  <c r="D208" i="9"/>
  <c r="N207" i="9"/>
  <c r="D207" i="9"/>
  <c r="N206" i="9"/>
  <c r="D206" i="9"/>
  <c r="N205" i="9"/>
  <c r="D205" i="9"/>
  <c r="N204" i="9"/>
  <c r="D204" i="9"/>
  <c r="N203" i="9"/>
  <c r="D203" i="9"/>
  <c r="N202" i="9"/>
  <c r="D202" i="9"/>
  <c r="N201" i="9"/>
  <c r="D201" i="9"/>
  <c r="N200" i="9"/>
  <c r="D200" i="9"/>
  <c r="N199" i="9"/>
  <c r="D199" i="9"/>
  <c r="N198" i="9"/>
  <c r="D198" i="9"/>
  <c r="N197" i="9"/>
  <c r="D197" i="9"/>
  <c r="N196" i="9"/>
  <c r="D196" i="9"/>
  <c r="N195" i="9"/>
  <c r="D195" i="9"/>
  <c r="N194" i="9"/>
  <c r="D194" i="9"/>
  <c r="N193" i="9"/>
  <c r="D193" i="9"/>
  <c r="N192" i="9"/>
  <c r="D192" i="9"/>
  <c r="N191" i="9"/>
  <c r="D191" i="9"/>
  <c r="N190" i="9"/>
  <c r="D190" i="9"/>
  <c r="N189" i="9"/>
  <c r="D189" i="9"/>
  <c r="N188" i="9"/>
  <c r="D188" i="9"/>
  <c r="N187" i="9"/>
  <c r="D187" i="9"/>
  <c r="N186" i="9"/>
  <c r="D186" i="9"/>
  <c r="N185" i="9"/>
  <c r="D185" i="9"/>
  <c r="N184" i="9"/>
  <c r="D184" i="9"/>
  <c r="N183" i="9"/>
  <c r="D183" i="9"/>
  <c r="N182" i="9"/>
  <c r="D182" i="9"/>
  <c r="N181" i="9"/>
  <c r="D181" i="9"/>
  <c r="N180" i="9"/>
  <c r="D180" i="9"/>
  <c r="N179" i="9"/>
  <c r="D179" i="9"/>
  <c r="N178" i="9"/>
  <c r="D178" i="9"/>
  <c r="N177" i="9"/>
  <c r="D177" i="9"/>
  <c r="N176" i="9"/>
  <c r="D176" i="9"/>
  <c r="N175" i="9"/>
  <c r="D175" i="9"/>
  <c r="N174" i="9"/>
  <c r="D174" i="9"/>
  <c r="N173" i="9"/>
  <c r="D173" i="9"/>
  <c r="N172" i="9"/>
  <c r="D172" i="9"/>
  <c r="N171" i="9"/>
  <c r="D171" i="9"/>
  <c r="N170" i="9"/>
  <c r="D170" i="9"/>
  <c r="N169" i="9"/>
  <c r="D169" i="9"/>
  <c r="N168" i="9"/>
  <c r="D168" i="9"/>
  <c r="N167" i="9"/>
  <c r="D167" i="9"/>
  <c r="N166" i="9"/>
  <c r="D166" i="9"/>
  <c r="N165" i="9"/>
  <c r="D165" i="9"/>
  <c r="N164" i="9"/>
  <c r="D164" i="9"/>
  <c r="N163" i="9"/>
  <c r="D163" i="9"/>
  <c r="N162" i="9"/>
  <c r="D162" i="9"/>
  <c r="N161" i="9"/>
  <c r="D161" i="9"/>
  <c r="N160" i="9"/>
  <c r="D160" i="9"/>
  <c r="N159" i="9"/>
  <c r="D159" i="9"/>
  <c r="N158" i="9"/>
  <c r="D158" i="9"/>
  <c r="N157" i="9"/>
  <c r="D157" i="9"/>
  <c r="N156" i="9"/>
  <c r="D156" i="9"/>
  <c r="N155" i="9"/>
  <c r="D155" i="9"/>
  <c r="N154" i="9"/>
  <c r="D154" i="9"/>
  <c r="N153" i="9"/>
  <c r="D153" i="9"/>
  <c r="N152" i="9"/>
  <c r="D152" i="9"/>
  <c r="N151" i="9"/>
  <c r="D151" i="9"/>
  <c r="N150" i="9"/>
  <c r="D150" i="9"/>
  <c r="N149" i="9"/>
  <c r="D149" i="9"/>
  <c r="N148" i="9"/>
  <c r="D148" i="9"/>
  <c r="N147" i="9"/>
  <c r="D147" i="9"/>
  <c r="N146" i="9"/>
  <c r="D146" i="9"/>
  <c r="N145" i="9"/>
  <c r="D145" i="9"/>
  <c r="N144" i="9"/>
  <c r="D144" i="9"/>
  <c r="N143" i="9"/>
  <c r="D143" i="9"/>
  <c r="N142" i="9"/>
  <c r="D142" i="9"/>
  <c r="N141" i="9"/>
  <c r="D141" i="9"/>
  <c r="N140" i="9"/>
  <c r="D140" i="9"/>
  <c r="N139" i="9"/>
  <c r="D139" i="9"/>
  <c r="N138" i="9"/>
  <c r="D138" i="9"/>
  <c r="N137" i="9"/>
  <c r="D137" i="9"/>
  <c r="N136" i="9"/>
  <c r="D136" i="9"/>
  <c r="N135" i="9"/>
  <c r="D135" i="9"/>
  <c r="N134" i="9"/>
  <c r="D134" i="9"/>
  <c r="N133" i="9"/>
  <c r="D133" i="9"/>
  <c r="N132" i="9"/>
  <c r="D132" i="9"/>
  <c r="N131" i="9"/>
  <c r="D131" i="9"/>
  <c r="N130" i="9"/>
  <c r="D130" i="9"/>
  <c r="N129" i="9"/>
  <c r="D129" i="9"/>
  <c r="N128" i="9"/>
  <c r="D128" i="9"/>
  <c r="N127" i="9"/>
  <c r="D127" i="9"/>
  <c r="N126" i="9"/>
  <c r="D126" i="9"/>
  <c r="N125" i="9"/>
  <c r="D125" i="9"/>
  <c r="N124" i="9"/>
  <c r="D124" i="9"/>
  <c r="N123" i="9"/>
  <c r="D123" i="9"/>
  <c r="N122" i="9"/>
  <c r="D122" i="9"/>
  <c r="N121" i="9"/>
  <c r="D121" i="9"/>
  <c r="N120" i="9"/>
  <c r="D120" i="9"/>
  <c r="N119" i="9"/>
  <c r="D119" i="9"/>
  <c r="N118" i="9"/>
  <c r="D118" i="9"/>
  <c r="N117" i="9"/>
  <c r="D117" i="9"/>
  <c r="N116" i="9"/>
  <c r="D116" i="9"/>
  <c r="N115" i="9"/>
  <c r="N310" i="9" s="1"/>
  <c r="D115" i="9"/>
  <c r="D310" i="9" s="1"/>
  <c r="N114" i="9"/>
  <c r="D114" i="9"/>
  <c r="N113" i="9"/>
  <c r="D113" i="9"/>
  <c r="N112" i="9"/>
  <c r="D112" i="9"/>
  <c r="N111" i="9"/>
  <c r="D111" i="9"/>
  <c r="N110" i="9"/>
  <c r="D110" i="9"/>
  <c r="N109" i="9"/>
  <c r="D109" i="9"/>
  <c r="N108" i="9"/>
  <c r="D108" i="9"/>
  <c r="N107" i="9"/>
  <c r="D107" i="9"/>
  <c r="N106" i="9"/>
  <c r="D106" i="9"/>
  <c r="N105" i="9"/>
  <c r="D105" i="9"/>
  <c r="N104" i="9"/>
  <c r="D104" i="9"/>
  <c r="N103" i="9"/>
  <c r="D103" i="9"/>
  <c r="N102" i="9"/>
  <c r="D102" i="9"/>
  <c r="N101" i="9"/>
  <c r="D101" i="9"/>
  <c r="N100" i="9"/>
  <c r="D100" i="9"/>
  <c r="N99" i="9"/>
  <c r="D99" i="9"/>
  <c r="N98" i="9"/>
  <c r="D98" i="9"/>
  <c r="N97" i="9"/>
  <c r="D97" i="9"/>
  <c r="N96" i="9"/>
  <c r="D96" i="9"/>
  <c r="N95" i="9"/>
  <c r="D95" i="9"/>
  <c r="N94" i="9"/>
  <c r="D94" i="9"/>
  <c r="N93" i="9"/>
  <c r="D93" i="9"/>
  <c r="N92" i="9"/>
  <c r="D92" i="9"/>
  <c r="N91" i="9"/>
  <c r="D91" i="9"/>
  <c r="N90" i="9"/>
  <c r="D90" i="9"/>
  <c r="N89" i="9"/>
  <c r="D89" i="9"/>
  <c r="N88" i="9"/>
  <c r="D88" i="9"/>
  <c r="N87" i="9"/>
  <c r="D87" i="9"/>
  <c r="N86" i="9"/>
  <c r="D86" i="9"/>
  <c r="N85" i="9"/>
  <c r="D85" i="9"/>
  <c r="N84" i="9"/>
  <c r="D84" i="9"/>
  <c r="N83" i="9"/>
  <c r="D83" i="9"/>
  <c r="N82" i="9"/>
  <c r="D82" i="9"/>
  <c r="N81" i="9"/>
  <c r="D81" i="9"/>
  <c r="N80" i="9"/>
  <c r="D80" i="9"/>
  <c r="N79" i="9"/>
  <c r="D79" i="9"/>
  <c r="N78" i="9"/>
  <c r="D78" i="9"/>
  <c r="N77" i="9"/>
  <c r="D77" i="9"/>
  <c r="N76" i="9"/>
  <c r="D76" i="9"/>
  <c r="N75" i="9"/>
  <c r="D75" i="9"/>
  <c r="N74" i="9"/>
  <c r="D74" i="9"/>
  <c r="N73" i="9"/>
  <c r="D73" i="9"/>
  <c r="N72" i="9"/>
  <c r="D72" i="9"/>
  <c r="N71" i="9"/>
  <c r="D71" i="9"/>
  <c r="N70" i="9"/>
  <c r="D70" i="9"/>
  <c r="N69" i="9"/>
  <c r="D69" i="9"/>
  <c r="N68" i="9"/>
  <c r="D68" i="9"/>
  <c r="N67" i="9"/>
  <c r="D67" i="9"/>
  <c r="N66" i="9"/>
  <c r="D66" i="9"/>
  <c r="N65" i="9"/>
  <c r="D65" i="9"/>
  <c r="N64" i="9"/>
  <c r="D64" i="9"/>
  <c r="N63" i="9"/>
  <c r="D63" i="9"/>
  <c r="N62" i="9"/>
  <c r="D62" i="9"/>
  <c r="N61" i="9"/>
  <c r="D61" i="9"/>
  <c r="N60" i="9"/>
  <c r="D60" i="9"/>
  <c r="N59" i="9"/>
  <c r="D59" i="9"/>
  <c r="N58" i="9"/>
  <c r="D58" i="9"/>
  <c r="N57" i="9"/>
  <c r="D57" i="9"/>
  <c r="N56" i="9"/>
  <c r="D56" i="9"/>
  <c r="N55" i="9"/>
  <c r="D55" i="9"/>
  <c r="N54" i="9"/>
  <c r="D54" i="9"/>
  <c r="N53" i="9"/>
  <c r="D53" i="9"/>
  <c r="N52" i="9"/>
  <c r="D52" i="9"/>
  <c r="N51" i="9"/>
  <c r="D51" i="9"/>
  <c r="N50" i="9"/>
  <c r="D50" i="9"/>
  <c r="N49" i="9"/>
  <c r="D49" i="9"/>
  <c r="N48" i="9"/>
  <c r="D48" i="9"/>
  <c r="N47" i="9"/>
  <c r="D47" i="9"/>
  <c r="N46" i="9"/>
  <c r="D46" i="9"/>
  <c r="N45" i="9"/>
  <c r="D45" i="9"/>
  <c r="N44" i="9"/>
  <c r="D44" i="9"/>
  <c r="N43" i="9"/>
  <c r="D43" i="9"/>
  <c r="N42" i="9"/>
  <c r="D42" i="9"/>
  <c r="N41" i="9"/>
  <c r="D41" i="9"/>
  <c r="N40" i="9"/>
  <c r="D40" i="9"/>
  <c r="N39" i="9"/>
  <c r="D39" i="9"/>
  <c r="N38" i="9"/>
  <c r="D38" i="9"/>
  <c r="N37" i="9"/>
  <c r="D37" i="9"/>
  <c r="N36" i="9"/>
  <c r="D36" i="9"/>
  <c r="N35" i="9"/>
  <c r="D35" i="9"/>
  <c r="N34" i="9"/>
  <c r="D34" i="9"/>
  <c r="N33" i="9"/>
  <c r="D33" i="9"/>
  <c r="N32" i="9"/>
  <c r="D32" i="9"/>
  <c r="N31" i="9"/>
  <c r="D31" i="9"/>
  <c r="N30" i="9"/>
  <c r="D30" i="9"/>
  <c r="N29" i="9"/>
  <c r="D29" i="9"/>
  <c r="N28" i="9"/>
  <c r="D28" i="9"/>
  <c r="N27" i="9"/>
  <c r="D27" i="9"/>
  <c r="N26" i="9"/>
  <c r="D26" i="9"/>
  <c r="N25" i="9"/>
  <c r="D25" i="9"/>
  <c r="N24" i="9"/>
  <c r="D24" i="9"/>
  <c r="N23" i="9"/>
  <c r="D23" i="9"/>
  <c r="N22" i="9"/>
  <c r="D22" i="9"/>
  <c r="N21" i="9"/>
  <c r="D21" i="9"/>
  <c r="N20" i="9"/>
  <c r="D20" i="9"/>
  <c r="N19" i="9"/>
  <c r="D19" i="9"/>
  <c r="N18" i="9"/>
  <c r="D18" i="9"/>
  <c r="N17" i="9"/>
  <c r="D17" i="9"/>
  <c r="N16" i="9"/>
  <c r="D16" i="9"/>
  <c r="N15" i="9"/>
  <c r="D15" i="9"/>
  <c r="N14" i="9"/>
  <c r="D14" i="9"/>
  <c r="N13" i="9"/>
  <c r="D13" i="9"/>
  <c r="N12" i="9"/>
  <c r="D12" i="9"/>
  <c r="N11" i="9"/>
  <c r="D11" i="9"/>
  <c r="N10" i="9"/>
  <c r="N9" i="9" s="1"/>
  <c r="D10" i="9"/>
  <c r="W9" i="9"/>
  <c r="V9" i="9"/>
  <c r="U9" i="9"/>
  <c r="T9" i="9"/>
  <c r="S9" i="9"/>
  <c r="R9" i="9"/>
  <c r="Q9" i="9"/>
  <c r="P9" i="9"/>
  <c r="O9" i="9"/>
  <c r="M9" i="9"/>
  <c r="L9" i="9"/>
  <c r="K9" i="9"/>
  <c r="J9" i="9"/>
  <c r="I9" i="9"/>
  <c r="H9" i="9"/>
  <c r="G9" i="9"/>
  <c r="F9" i="9"/>
  <c r="E9" i="9"/>
  <c r="D9" i="9"/>
  <c r="H32" i="7" l="1"/>
  <c r="T17" i="7" a="1"/>
  <c r="T17" i="7" s="1"/>
  <c r="T16" i="7"/>
  <c r="T15" i="7"/>
  <c r="T14" i="7"/>
  <c r="G35" i="7"/>
  <c r="Q34" i="7" s="1"/>
  <c r="P34" i="7" l="1"/>
  <c r="S34" i="7"/>
  <c r="R34" i="7"/>
  <c r="M32" i="7" l="1"/>
  <c r="J32" i="7" l="1"/>
  <c r="K32" i="7"/>
  <c r="L32" i="7"/>
  <c r="I32" i="7"/>
  <c r="N32" i="7"/>
  <c r="O32" i="7"/>
  <c r="T9" i="7"/>
  <c r="T10" i="7"/>
  <c r="T11" i="7"/>
  <c r="T12" i="7"/>
  <c r="T34" i="7" l="1"/>
  <c r="G24" i="7"/>
  <c r="T23" i="7" s="1"/>
  <c r="G25" i="7"/>
  <c r="T25" i="7" s="1"/>
  <c r="G20" i="7"/>
  <c r="T19" i="7" s="1"/>
  <c r="G30" i="7" l="1"/>
  <c r="T29" i="7" s="1"/>
  <c r="G28" i="7"/>
  <c r="T27" i="7" s="1"/>
  <c r="G21" i="7"/>
  <c r="T21" i="7" s="1"/>
  <c r="T32"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<sst xmlns="http://schemas.openxmlformats.org/spreadsheetml/2006/main" count="698" uniqueCount="149">
  <si>
    <t>INSTITUTO NACIONAL ELECTORAL
SISTEMA DE GESTIÓN DE LA CALIDAD
JALISCO</t>
  </si>
  <si>
    <t>Versión: 0</t>
  </si>
  <si>
    <t>TABLERO DE CONTROL DE OBJETIVOS DE LA CALIDAD</t>
  </si>
  <si>
    <t>OBJETIVOS DE LA CALIDAD</t>
  </si>
  <si>
    <t>% AVANCE REGISTRADO</t>
  </si>
  <si>
    <t>DESCRIPCIÓN</t>
  </si>
  <si>
    <t>MEDICIÓN</t>
  </si>
  <si>
    <t>CAP 2023</t>
  </si>
  <si>
    <t>CAI 2023</t>
  </si>
  <si>
    <t>Número</t>
  </si>
  <si>
    <t>Objetivo</t>
  </si>
  <si>
    <t>Indicador</t>
  </si>
  <si>
    <t>Cálculo</t>
  </si>
  <si>
    <t xml:space="preserve">Periodo </t>
  </si>
  <si>
    <t>Estimado</t>
  </si>
  <si>
    <t>Nominativo</t>
  </si>
  <si>
    <t>Ene</t>
  </si>
  <si>
    <t>Feb</t>
  </si>
  <si>
    <t>Mar</t>
  </si>
  <si>
    <t>Abr</t>
  </si>
  <si>
    <t>May</t>
  </si>
  <si>
    <t>Jun</t>
  </si>
  <si>
    <t>Jul</t>
  </si>
  <si>
    <t>Ago</t>
  </si>
  <si>
    <t>Sep</t>
  </si>
  <si>
    <t>Oct</t>
  </si>
  <si>
    <t>Nov</t>
  </si>
  <si>
    <t>Dic</t>
  </si>
  <si>
    <t>Actualizar el Padrón Electoral en la entidad mediante la captación de solicitudes de credencial requeridas por la ciudadanía en los Módulos de Atención Ciudadana instalados en la entidad.</t>
  </si>
  <si>
    <t>a) Porcentaje de trámites realizados.</t>
  </si>
  <si>
    <t>(Total de trámites realizados por Campaña / Total de trámites establecidos en el pronóstico para la Campaña) *100</t>
  </si>
  <si>
    <t>Campaña CAP 2023</t>
  </si>
  <si>
    <t>Campaña CAI 2023</t>
  </si>
  <si>
    <t xml:space="preserve">
b) Porcentaje de reemplazo de credenciales no vigentes.</t>
  </si>
  <si>
    <t>(Total de registros renovados reporte actual / Total de registros renovados reporte anterior) *100</t>
  </si>
  <si>
    <t xml:space="preserve">Elevar el porcentaje de utilización de la capacidad instalada en los Módulos de Atención Ciudadana de la entidad. 
</t>
  </si>
  <si>
    <t>Porcentaje de utilización de la capacidad instalada en los módulos de atención ciudadana.</t>
  </si>
  <si>
    <t>Módulos con un turno: (Productividad promedio de atenciones de la semana operativa por estación de trabajo / 56) *100</t>
  </si>
  <si>
    <t xml:space="preserve">Alto </t>
  </si>
  <si>
    <t>69 a 100%</t>
  </si>
  <si>
    <t>Medio</t>
  </si>
  <si>
    <t>34 a 65%</t>
  </si>
  <si>
    <t>Módulos con doble turno: (Productividad promedio de atenciones de la semana operativa por estación de trabajo / 96) *100</t>
  </si>
  <si>
    <t>Alto</t>
  </si>
  <si>
    <t xml:space="preserve">Brindar el servicio en todos los Módulos de Atención Ciudadana de la entidad, conforme al calendario de operación establecido en la Campaña de Actualización en turno. </t>
  </si>
  <si>
    <t xml:space="preserve">
Porcentaje de días operados durante la campaña:</t>
  </si>
  <si>
    <t xml:space="preserve">
(Días operados / Días operativos) *100</t>
  </si>
  <si>
    <t>Días operativos establecidos</t>
  </si>
  <si>
    <t>Promover la inscripción de jóvenes al Padrón Electoral.</t>
  </si>
  <si>
    <t>Porcentaje de inscripciones en el rango de edad entre 18 y 19 años.</t>
  </si>
  <si>
    <t xml:space="preserve">
(Total de inscripciones en el periodo actual / Total de inscripciones en el periodo anterior) *100</t>
  </si>
  <si>
    <t>Inscripciones del periodo anterior (CAP 2021-2022, CAI 2022)</t>
  </si>
  <si>
    <t>Solicitudes recibidas</t>
  </si>
  <si>
    <t>Mantener el servicio a domicilio, acorde a lo que establece el Artículo 141 de la Ley General de Instituciones y Procedimientos Electorales.</t>
  </si>
  <si>
    <t>Porcentaje de solicitudes atendidas por artículo 141.</t>
  </si>
  <si>
    <t>(Total de solicitudes atendidas / Total de solicitudes recibidas) *100</t>
  </si>
  <si>
    <t>Conocer la opinión ciudadana sobre el servicio de los Módulos de Atención Ciudadana.</t>
  </si>
  <si>
    <t>Porcentaje de encuestas realizadas</t>
  </si>
  <si>
    <t>(Total de encuestas aplicadas / Total de encuestas previstas) *100</t>
  </si>
  <si>
    <t>Encuestas previstas</t>
  </si>
  <si>
    <t xml:space="preserve">Semaforización </t>
  </si>
  <si>
    <t xml:space="preserve">Valor que requiere atención y justificación en el apartado de observaciones </t>
  </si>
  <si>
    <t>Valor suficiente</t>
  </si>
  <si>
    <t>Valor esperado</t>
  </si>
  <si>
    <t xml:space="preserve">CUADRO DE OBSERVACIONES </t>
  </si>
  <si>
    <t>Descripción</t>
  </si>
  <si>
    <t xml:space="preserve">No conformidad </t>
  </si>
  <si>
    <r>
      <rPr>
        <b/>
        <sz val="10"/>
        <color rgb="FF000000"/>
        <rFont val="Arial"/>
        <family val="2"/>
      </rPr>
      <t>OBJETIVO 1 Y 2:</t>
    </r>
    <r>
      <rPr>
        <sz val="10"/>
        <color rgb="FF000000"/>
        <rFont val="Arial"/>
      </rPr>
      <t xml:space="preserve"> EL AVANCE REGISTRADO CORRESPONDE AL PRIMER CUATRIMESTRE DE LA CAMPAÑA, POR LO QUE SE PREVÉ QUE SE SUPERARE EL  ESTIMADO, AL TÉRMINO DE ÉSTA.                                                                                                                                                                                                                  </t>
    </r>
    <r>
      <rPr>
        <b/>
        <sz val="10"/>
        <color rgb="FF000000"/>
        <rFont val="Arial"/>
        <family val="2"/>
      </rPr>
      <t xml:space="preserve">OBJETIVO 3: </t>
    </r>
    <r>
      <rPr>
        <sz val="10"/>
        <color rgb="FF000000"/>
        <rFont val="Arial"/>
      </rPr>
      <t xml:space="preserve">DE CONFORMIDAD CON LO ESTABLECIDO EN EL </t>
    </r>
    <r>
      <rPr>
        <sz val="10"/>
        <color rgb="FF000000"/>
        <rFont val="Arial"/>
        <family val="2"/>
      </rPr>
      <t>ACUERDO  INE/JGE215/2022</t>
    </r>
    <r>
      <rPr>
        <sz val="10"/>
        <color rgb="FF000000"/>
        <rFont val="Arial"/>
      </rPr>
      <t xml:space="preserve"> DE LA JUNTA GENERAL EJECUTIVA, EL 02 DE ENERO DE 2023 SE CELEBRÓ EL DÍA DE ASUETO EN CONMEMORACIÓN DEL DÍA DEL EMPLEADO DEL PERSONAL DEL INSTITUTO, MOTIVO POR EL CUAL, EL SERVICIO EN LOS MÓDULOS DE ATENCIÓN CIUDADANA FUE SUSPENDIDO.
ASIMISMO, DE CONFORMIDAD CON LO ESTABLECIDO EN EL ARTÍCULO 52 DEL ESTATUTO DEL SERVICIO PROFESIONAL ELECTORAL NACIONAL Y DEL PERSONAL DE LA RAMA ADMINISTRATIVA, SON DIAS DE DESCANSO OBLIGATORIO: 
-EL PRIMER LUNES DE FEBRERO EN CONMEMORACIÓN DEL 5 DE FEBRERO;
-EL TERCER LUNES DE MARZO, EN CONMEMORACIÓN DEL 21 DE MARZO;
-EL 1 Y 5 DE MAYO;
-EL 16 DE SEPTIEMBRE;
-EL 2 DE NOVIEMBRE;
-EL TERCER LUNES DE NOVIEMBRE, EN CONMEMORACIÓN DEL 20 DE NOVIEMBRE.                                                                                                                                                                                                                                                                                                                                                                                                                        </t>
    </r>
  </si>
  <si>
    <t>´p</t>
  </si>
  <si>
    <t>EUM: pronóstico de solicitudes de credencial, por distrito electoral federal, según cota y mes de solicitud,
del 16 de diciembre de 2022 al 31 de agosto de 2023,
(estimaciones al 14 de octubre de 2022)</t>
  </si>
  <si>
    <t>Estado</t>
  </si>
  <si>
    <t>Distrito</t>
  </si>
  <si>
    <t>Cota inferior</t>
  </si>
  <si>
    <t>Cota superior</t>
  </si>
  <si>
    <t>Total</t>
  </si>
  <si>
    <t>16 al 31 de diciembre 2022</t>
  </si>
  <si>
    <t>Aguascalientes</t>
  </si>
  <si>
    <t>01</t>
  </si>
  <si>
    <t>02</t>
  </si>
  <si>
    <t>03</t>
  </si>
  <si>
    <t>Baja California</t>
  </si>
  <si>
    <t>04</t>
  </si>
  <si>
    <t>05</t>
  </si>
  <si>
    <t>06</t>
  </si>
  <si>
    <t>07</t>
  </si>
  <si>
    <t>08</t>
  </si>
  <si>
    <t>Baja California Sur</t>
  </si>
  <si>
    <t>Campeche</t>
  </si>
  <si>
    <t>Coahuila</t>
  </si>
  <si>
    <t>Colima</t>
  </si>
  <si>
    <t>Chiapas</t>
  </si>
  <si>
    <t>09</t>
  </si>
  <si>
    <t>10</t>
  </si>
  <si>
    <t>11</t>
  </si>
  <si>
    <t>12</t>
  </si>
  <si>
    <t>13</t>
  </si>
  <si>
    <t>Chihuahua</t>
  </si>
  <si>
    <t>Ciudad de México</t>
  </si>
  <si>
    <t>14</t>
  </si>
  <si>
    <t>15</t>
  </si>
  <si>
    <t>16</t>
  </si>
  <si>
    <t>17</t>
  </si>
  <si>
    <t>18</t>
  </si>
  <si>
    <t>19</t>
  </si>
  <si>
    <t>20</t>
  </si>
  <si>
    <t>21</t>
  </si>
  <si>
    <t>22</t>
  </si>
  <si>
    <t>23</t>
  </si>
  <si>
    <t>24</t>
  </si>
  <si>
    <t>Durango</t>
  </si>
  <si>
    <t>Guanajuato</t>
  </si>
  <si>
    <t>Guerrero</t>
  </si>
  <si>
    <t>Hidalgo</t>
  </si>
  <si>
    <t>Jalisco</t>
  </si>
  <si>
    <t>México</t>
  </si>
  <si>
    <t>25</t>
  </si>
  <si>
    <t>26</t>
  </si>
  <si>
    <t>27</t>
  </si>
  <si>
    <t>28</t>
  </si>
  <si>
    <t>29</t>
  </si>
  <si>
    <t>30</t>
  </si>
  <si>
    <t>31</t>
  </si>
  <si>
    <t>32</t>
  </si>
  <si>
    <t>33</t>
  </si>
  <si>
    <t>34</t>
  </si>
  <si>
    <t>35</t>
  </si>
  <si>
    <t>36</t>
  </si>
  <si>
    <t>37</t>
  </si>
  <si>
    <t>38</t>
  </si>
  <si>
    <t>39</t>
  </si>
  <si>
    <t>40</t>
  </si>
  <si>
    <t>41</t>
  </si>
  <si>
    <t>Michoacán</t>
  </si>
  <si>
    <t>Morelos</t>
  </si>
  <si>
    <t>Nayarit</t>
  </si>
  <si>
    <t>Nuevo León</t>
  </si>
  <si>
    <t>Oaxaca</t>
  </si>
  <si>
    <t>Puebla</t>
  </si>
  <si>
    <t>Querétaro</t>
  </si>
  <si>
    <t>Quintana Roo</t>
  </si>
  <si>
    <t>San Luis Potosí</t>
  </si>
  <si>
    <t>Sinaloa</t>
  </si>
  <si>
    <t>Sonora</t>
  </si>
  <si>
    <t>Tabasco</t>
  </si>
  <si>
    <t>Tamaulipas</t>
  </si>
  <si>
    <t>Tlaxcala</t>
  </si>
  <si>
    <t>Veracruz</t>
  </si>
  <si>
    <t>Yucatán</t>
  </si>
  <si>
    <t>Zacatecas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</si>
</sst>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30">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sz val="10"/>
      <color theme="1"/>
      <name val="Arial"/>
      <family val="2"/>
    </font>
    <font>
      <b/>
      <sz val="12"/>
      <color theme="0"/>
      <name val="Arial"/>
      <family val="2"/>
    </font>
    <font>
      <b/>
      <sz val="11"/>
      <color theme="0"/>
      <name val="Arial"/>
      <family val="2"/>
    </font>
    <font>
      <b/>
      <sz val="11"/>
      <color theme="3"/>
      <name val="Arial"/>
      <family val="2"/>
    </font>
    <font>
      <b/>
      <sz val="11"/>
      <name val="Arial"/>
      <family val="2"/>
    </font>
    <font>
      <sz val="11"/>
      <name val="Tahoma"/>
      <family val="2"/>
    </font>
    <font>
      <b/>
      <sz val="10"/>
      <name val="Arial"/>
      <family val="2"/>
    </font>
    <font>
      <b/>
      <sz val="10"/>
      <color theme="3" tint="-0.249977111117893"/>
      <name val="Arial"/>
      <family val="2"/>
    </font>
    <font>
      <b/>
      <sz val="8"/>
      <color theme="1"/>
      <name val="Arial"/>
      <family val="2"/>
    </font>
    <font>
      <sz val="8"/>
      <color theme="1"/>
      <name val="Arial"/>
      <family val="2"/>
    </font>
    <font>
      <sz val="9"/>
      <color rgb="FF333F4F"/>
      <name val="Arial"/>
      <family val="2"/>
    </font>
    <font>
      <sz val="9"/>
      <color theme="1"/>
      <name val="Arial"/>
      <family val="2"/>
    </font>
    <font>
      <b/>
      <sz val="10"/>
      <color theme="0"/>
      <name val="Arial"/>
      <family val="2"/>
    </font>
    <font>
      <b/>
      <sz val="8"/>
      <color theme="3" tint="-0.249977111117893"/>
      <name val="Arial"/>
      <family val="2"/>
    </font>
    <font>
      <b/>
      <sz val="9"/>
      <name val="Arial"/>
      <family val="2"/>
    </font>
    <font>
      <b/>
      <sz val="11"/>
      <color theme="1"/>
      <name val="Calibri"/>
      <family val="2"/>
      <scheme val="minor"/>
    </font>
    <font>
      <sz val="11"/>
      <name val="Arial"/>
      <family val="2"/>
    </font>
    <font>
      <b/>
      <sz val="10"/>
      <color rgb="FF333F4F"/>
      <name val="Arial"/>
      <family val="2"/>
    </font>
    <font>
      <sz val="16"/>
      <color theme="0"/>
      <name val="Arial"/>
      <family val="2"/>
    </font>
    <font>
      <sz val="16"/>
      <name val="Arial"/>
      <family val="2"/>
    </font>
    <font>
      <b/>
      <sz val="14"/>
      <color theme="1"/>
      <name val="Calibri"/>
      <family val="2"/>
      <scheme val="minor"/>
    </font>
    <font>
      <sz val="10"/>
      <color rgb="FF000000"/>
      <name val="Arial"/>
    </font>
    <font>
      <b/>
      <sz val="10"/>
      <color rgb="FF000000"/>
      <name val="Arial"/>
      <family val="2"/>
    </font>
    <font>
      <sz val="10"/>
      <color rgb="FF000000"/>
      <name val="Arial"/>
      <family val="2"/>
    </font>
  </fonts>
  <fills count="9">
    <fill>
      <patternFill patternType="none"/>
    </fill>
    <fill>
      <patternFill patternType="gray125"/>
    </fill>
    <fill>
      <patternFill patternType="solid">
        <fgColor rgb="FF950054"/>
        <bgColor indexed="64"/>
      </patternFill>
    </fill>
    <fill>
      <patternFill patternType="solid">
        <fgColor rgb="FFEBF1DE"/>
        <bgColor rgb="FFEBF1DE"/>
      </patternFill>
    </fill>
    <fill>
      <patternFill patternType="solid">
        <fgColor theme="2"/>
        <bgColor indexed="64"/>
      </patternFill>
    </fill>
    <fill>
      <patternFill patternType="solid">
        <fgColor rgb="FFE98BD7"/>
        <bgColor indexed="64"/>
      </patternFill>
    </fill>
    <fill>
      <patternFill patternType="solid">
        <fgColor rgb="FFD5007F"/>
        <bgColor indexed="64"/>
      </patternFill>
    </fill>
    <fill>
      <patternFill patternType="solid">
        <fgColor theme="5" tint="0.79998168889431442"/>
        <bgColor indexed="64"/>
      </patternFill>
    </fill>
    <fill>
      <patternFill patternType="solid">
        <fgColor theme="9" tint="0.79998168889431442"/>
        <bgColor indexed="64"/>
      </patternFill>
    </fill>
  </fills>
  <borders count="32">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hair">
        <color auto="1"/>
      </bottom>
      <diagonal/>
    </border>
    <border>
      <left/>
      <right/>
      <top/>
      <bottom style="hair">
        <color auto="1"/>
      </bottom>
      <diagonal/>
    </border>
    <border>
      <left/>
      <right/>
      <top style="hair">
        <color auto="1"/>
      </top>
      <bottom/>
      <diagonal/>
    </border>
    <border>
      <left style="hair">
        <color auto="1"/>
      </left>
      <right/>
      <top style="hair">
        <color auto="1"/>
      </top>
      <bottom/>
      <diagonal/>
    </border>
    <border>
      <left style="hair">
        <color auto="1"/>
      </left>
      <right/>
      <top/>
      <bottom/>
      <diagonal/>
    </border>
    <border>
      <left style="hair">
        <color auto="1"/>
      </left>
      <right style="hair">
        <color auto="1"/>
      </right>
      <top/>
      <bottom/>
      <diagonal/>
    </border>
    <border>
      <left/>
      <right style="hair">
        <color auto="1"/>
      </right>
      <top style="hair">
        <color auto="1"/>
      </top>
      <bottom/>
      <diagonal/>
    </border>
    <border>
      <left/>
      <right style="hair">
        <color auto="1"/>
      </right>
      <top/>
      <bottom style="hair">
        <color auto="1"/>
      </bottom>
      <diagonal/>
    </border>
    <border>
      <left style="double">
        <color theme="0" tint="-0.499984740745262"/>
      </left>
      <right style="double">
        <color theme="0" tint="-0.499984740745262"/>
      </right>
      <top style="double">
        <color theme="0" tint="-0.499984740745262"/>
      </top>
      <bottom style="double">
        <color theme="0" tint="-0.499984740745262"/>
      </bottom>
      <diagonal/>
    </border>
    <border>
      <left style="double">
        <color theme="0" tint="-0.499984740745262"/>
      </left>
      <right style="double">
        <color theme="0" tint="-0.499984740745262"/>
      </right>
      <top style="double">
        <color theme="0" tint="-0.499984740745262"/>
      </top>
      <bottom/>
      <diagonal/>
    </border>
    <border>
      <left style="double">
        <color theme="0" tint="-0.499984740745262"/>
      </left>
      <right style="double">
        <color theme="0" tint="-0.499984740745262"/>
      </right>
      <top/>
      <bottom style="double">
        <color theme="0" tint="-0.499984740745262"/>
      </bottom>
      <diagonal/>
    </border>
    <border>
      <left/>
      <right/>
      <top style="double">
        <color rgb="FFB2B2B2"/>
      </top>
      <bottom style="double">
        <color rgb="FFB2B2B2"/>
      </bottom>
      <diagonal/>
    </border>
    <border>
      <left/>
      <right style="double">
        <color rgb="FFB2B2B2"/>
      </right>
      <top style="double">
        <color rgb="FFB2B2B2"/>
      </top>
      <bottom style="double">
        <color rgb="FFB2B2B2"/>
      </bottom>
      <diagonal/>
    </border>
    <border>
      <left style="double">
        <color rgb="FFB2B2B2"/>
      </left>
      <right/>
      <top style="double">
        <color rgb="FFB2B2B2"/>
      </top>
      <bottom style="double">
        <color rgb="FFB2B2B2"/>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2">
    <xf numFmtId="0" fontId="0" fillId="0" borderId="0"/>
    <xf numFmtId="0" fontId="4" fillId="0" borderId="0"/>
    <xf numFmtId="43" fontId="5" fillId="0" borderId="0" applyFont="0" applyFill="0" applyBorder="0" applyAlignment="0" applyProtection="0"/>
    <xf numFmtId="9" fontId="5" fillId="0" borderId="0" applyFont="0" applyFill="0" applyBorder="0" applyAlignment="0" applyProtection="0"/>
    <xf numFmtId="0" fontId="11" fillId="3" borderId="0" applyFont="0" applyBorder="0" applyAlignment="0"/>
    <xf numFmtId="43" fontId="4" fillId="0" borderId="0" applyFont="0" applyFill="0" applyBorder="0" applyAlignment="0" applyProtection="0"/>
    <xf numFmtId="9" fontId="4" fillId="0" borderId="0" applyFont="0" applyFill="0" applyBorder="0" applyAlignment="0" applyProtection="0"/>
    <xf numFmtId="0" fontId="3" fillId="0" borderId="0"/>
    <xf numFmtId="43" fontId="4" fillId="0" borderId="0" applyFont="0" applyFill="0" applyBorder="0" applyAlignment="0" applyProtection="0"/>
    <xf numFmtId="43" fontId="4" fillId="0" borderId="0" applyFont="0" applyFill="0" applyBorder="0" applyAlignment="0" applyProtection="0"/>
    <xf numFmtId="0" fontId="2" fillId="0" borderId="0"/>
    <xf numFmtId="0" fontId="1" fillId="0" borderId="0"/>
  </cellStyleXfs>
  <cellXfs count="132">
    <xf numFmtId="0" fontId="0" fillId="0" borderId="0" xfId="0"/>
    <xf numFmtId="0" fontId="4" fillId="0" borderId="0" xfId="0" applyFont="1"/>
    <xf numFmtId="0" fontId="4" fillId="0" borderId="0" xfId="0" applyFont="1" applyAlignment="1">
      <alignment vertical="center" wrapText="1"/>
    </xf>
    <xf numFmtId="0" fontId="6" fillId="0" borderId="0" xfId="0" applyFont="1" applyAlignment="1">
      <alignment vertical="center"/>
    </xf>
    <xf numFmtId="0" fontId="6" fillId="0" borderId="0" xfId="0" applyFont="1" applyAlignment="1">
      <alignment horizontal="left" vertical="center" wrapText="1"/>
    </xf>
    <xf numFmtId="0" fontId="12" fillId="0" borderId="0" xfId="0" applyFont="1" applyAlignment="1">
      <alignment horizontal="right" vertical="top"/>
    </xf>
    <xf numFmtId="9" fontId="9" fillId="0" borderId="1" xfId="2" applyNumberFormat="1" applyFont="1" applyFill="1" applyBorder="1" applyAlignment="1">
      <alignment horizontal="center" vertical="center"/>
    </xf>
    <xf numFmtId="1" fontId="10" fillId="0" borderId="1" xfId="3" applyNumberFormat="1" applyFont="1" applyFill="1" applyBorder="1" applyAlignment="1">
      <alignment horizontal="center" vertical="center"/>
    </xf>
    <xf numFmtId="3" fontId="10" fillId="0" borderId="1" xfId="3" applyNumberFormat="1" applyFont="1" applyFill="1" applyBorder="1" applyAlignment="1">
      <alignment horizontal="center" vertical="center"/>
    </xf>
    <xf numFmtId="9" fontId="10" fillId="0" borderId="1" xfId="3" applyFont="1" applyFill="1" applyBorder="1" applyAlignment="1">
      <alignment horizontal="center" vertical="center"/>
    </xf>
    <xf numFmtId="0" fontId="6" fillId="4" borderId="1" xfId="3" applyNumberFormat="1" applyFont="1" applyFill="1" applyBorder="1" applyAlignment="1">
      <alignment horizontal="center" vertical="center"/>
    </xf>
    <xf numFmtId="1" fontId="6" fillId="4" borderId="1" xfId="3" applyNumberFormat="1" applyFont="1" applyFill="1" applyBorder="1" applyAlignment="1">
      <alignment horizontal="center" vertical="center"/>
    </xf>
    <xf numFmtId="0" fontId="9" fillId="0" borderId="11" xfId="0" applyFont="1" applyBorder="1" applyAlignment="1">
      <alignment vertical="center"/>
    </xf>
    <xf numFmtId="0" fontId="9" fillId="0" borderId="0" xfId="0" applyFont="1" applyAlignment="1">
      <alignment vertical="center"/>
    </xf>
    <xf numFmtId="0" fontId="4" fillId="0" borderId="0" xfId="0" applyFont="1" applyAlignment="1">
      <alignment vertical="center"/>
    </xf>
    <xf numFmtId="9" fontId="20" fillId="0" borderId="1" xfId="3" applyFont="1" applyFill="1" applyBorder="1" applyAlignment="1">
      <alignment horizontal="center" vertical="center" wrapText="1"/>
    </xf>
    <xf numFmtId="0" fontId="9" fillId="0" borderId="2" xfId="0" applyFont="1" applyBorder="1" applyAlignment="1">
      <alignment horizontal="center" vertical="center"/>
    </xf>
    <xf numFmtId="0" fontId="12" fillId="0" borderId="0" xfId="0" applyFont="1" applyAlignment="1">
      <alignment horizontal="right" vertical="top" wrapText="1"/>
    </xf>
    <xf numFmtId="0" fontId="4" fillId="0" borderId="0" xfId="1"/>
    <xf numFmtId="0" fontId="13" fillId="0" borderId="1" xfId="0" applyFont="1" applyBorder="1" applyAlignment="1">
      <alignment horizontal="center" vertical="center" wrapText="1"/>
    </xf>
    <xf numFmtId="0" fontId="22" fillId="4" borderId="1" xfId="2" applyNumberFormat="1" applyFont="1" applyFill="1" applyBorder="1" applyAlignment="1">
      <alignment horizontal="center" vertical="center"/>
    </xf>
    <xf numFmtId="0" fontId="6" fillId="4" borderId="1" xfId="3" applyNumberFormat="1" applyFont="1" applyFill="1" applyBorder="1" applyAlignment="1">
      <alignment horizontal="center" vertical="center" wrapText="1"/>
    </xf>
    <xf numFmtId="0" fontId="4" fillId="5" borderId="0" xfId="1" applyFill="1" applyAlignment="1">
      <alignment vertical="center"/>
    </xf>
    <xf numFmtId="0" fontId="4" fillId="0" borderId="0" xfId="1" applyAlignment="1">
      <alignment vertical="center"/>
    </xf>
    <xf numFmtId="0" fontId="4" fillId="6" borderId="0" xfId="1" applyFill="1" applyAlignment="1">
      <alignment vertical="center"/>
    </xf>
    <xf numFmtId="0" fontId="4" fillId="2" borderId="0" xfId="1" applyFill="1" applyAlignment="1">
      <alignment vertical="center"/>
    </xf>
    <xf numFmtId="1" fontId="8" fillId="0" borderId="1" xfId="6" applyNumberFormat="1" applyFont="1" applyFill="1" applyBorder="1" applyAlignment="1">
      <alignment horizontal="center" vertical="center"/>
    </xf>
    <xf numFmtId="1" fontId="10" fillId="0" borderId="1" xfId="5" applyNumberFormat="1" applyFont="1" applyFill="1" applyBorder="1" applyAlignment="1">
      <alignment horizontal="center" vertical="center"/>
    </xf>
    <xf numFmtId="1" fontId="6" fillId="4" borderId="1" xfId="6" applyNumberFormat="1" applyFont="1" applyFill="1" applyBorder="1" applyAlignment="1">
      <alignment horizontal="center" vertical="center"/>
    </xf>
    <xf numFmtId="0" fontId="12" fillId="0" borderId="0" xfId="0" applyFont="1" applyAlignment="1">
      <alignment horizontal="right" vertical="center" wrapText="1"/>
    </xf>
    <xf numFmtId="0" fontId="18" fillId="2" borderId="1" xfId="0" applyFont="1" applyFill="1" applyBorder="1" applyAlignment="1">
      <alignment horizontal="center" vertical="center" wrapText="1"/>
    </xf>
    <xf numFmtId="0" fontId="18" fillId="2" borderId="2" xfId="0" applyFont="1" applyFill="1" applyBorder="1" applyAlignment="1">
      <alignment horizontal="center" vertical="center" wrapText="1"/>
    </xf>
    <xf numFmtId="164" fontId="24" fillId="4" borderId="15" xfId="6" applyNumberFormat="1" applyFont="1" applyFill="1" applyBorder="1" applyAlignment="1">
      <alignment horizontal="center" vertical="center" wrapText="1"/>
    </xf>
    <xf numFmtId="0" fontId="25" fillId="0" borderId="0" xfId="0" applyFont="1" applyAlignment="1">
      <alignment vertical="center"/>
    </xf>
    <xf numFmtId="0" fontId="1" fillId="0" borderId="0" xfId="11"/>
    <xf numFmtId="3" fontId="1" fillId="0" borderId="0" xfId="11" applyNumberFormat="1"/>
    <xf numFmtId="0" fontId="26" fillId="0" borderId="21" xfId="11" applyFont="1" applyBorder="1" applyAlignment="1">
      <alignment vertical="center" wrapText="1"/>
    </xf>
    <xf numFmtId="3" fontId="21" fillId="0" borderId="31" xfId="11" applyNumberFormat="1" applyFont="1" applyBorder="1" applyAlignment="1">
      <alignment horizontal="center" vertical="center" wrapText="1"/>
    </xf>
    <xf numFmtId="17" fontId="21" fillId="0" borderId="31" xfId="11" applyNumberFormat="1" applyFont="1" applyBorder="1" applyAlignment="1">
      <alignment horizontal="center" vertical="center" wrapText="1"/>
    </xf>
    <xf numFmtId="3" fontId="21" fillId="0" borderId="31" xfId="11" applyNumberFormat="1" applyFont="1" applyBorder="1" applyAlignment="1">
      <alignment wrapText="1"/>
    </xf>
    <xf numFmtId="0" fontId="1" fillId="0" borderId="31" xfId="11" applyBorder="1" applyAlignment="1">
      <alignment vertical="center" wrapText="1"/>
    </xf>
    <xf numFmtId="0" fontId="1" fillId="0" borderId="31" xfId="11" applyBorder="1" applyAlignment="1">
      <alignment horizontal="center" vertical="center" wrapText="1"/>
    </xf>
    <xf numFmtId="3" fontId="1" fillId="0" borderId="31" xfId="11" applyNumberFormat="1" applyBorder="1"/>
    <xf numFmtId="3" fontId="1" fillId="7" borderId="31" xfId="11" applyNumberFormat="1" applyFill="1" applyBorder="1"/>
    <xf numFmtId="3" fontId="1" fillId="8" borderId="31" xfId="11" applyNumberFormat="1" applyFill="1" applyBorder="1"/>
    <xf numFmtId="0" fontId="12" fillId="0" borderId="0" xfId="1" applyFont="1" applyAlignment="1">
      <alignment horizontal="center"/>
    </xf>
    <xf numFmtId="164" fontId="24" fillId="4" borderId="16" xfId="6" applyNumberFormat="1" applyFont="1" applyFill="1" applyBorder="1" applyAlignment="1">
      <alignment horizontal="center" vertical="center" wrapText="1"/>
    </xf>
    <xf numFmtId="164" fontId="24" fillId="4" borderId="17" xfId="6" applyNumberFormat="1" applyFont="1" applyFill="1" applyBorder="1" applyAlignment="1">
      <alignment horizontal="center" vertical="center" wrapText="1"/>
    </xf>
    <xf numFmtId="0" fontId="12" fillId="0" borderId="9" xfId="0" applyFont="1" applyBorder="1" applyAlignment="1">
      <alignment horizontal="center"/>
    </xf>
    <xf numFmtId="0" fontId="9" fillId="0" borderId="2"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3" xfId="0" applyFont="1" applyBorder="1" applyAlignment="1">
      <alignment horizontal="center" vertical="center" wrapText="1"/>
    </xf>
    <xf numFmtId="0" fontId="23" fillId="0" borderId="2" xfId="0" applyFont="1" applyBorder="1" applyAlignment="1">
      <alignment horizontal="left" vertical="center" wrapText="1"/>
    </xf>
    <xf numFmtId="0" fontId="23" fillId="0" borderId="12" xfId="0" applyFont="1" applyBorder="1" applyAlignment="1">
      <alignment horizontal="left" vertical="center" wrapText="1"/>
    </xf>
    <xf numFmtId="0" fontId="23" fillId="0" borderId="3" xfId="0" applyFont="1" applyBorder="1" applyAlignment="1">
      <alignment horizontal="left" vertical="center" wrapText="1"/>
    </xf>
    <xf numFmtId="0" fontId="16" fillId="0" borderId="2" xfId="0" applyFont="1" applyBorder="1" applyAlignment="1">
      <alignment horizontal="center" vertical="center" wrapText="1"/>
    </xf>
    <xf numFmtId="0" fontId="16" fillId="0" borderId="12" xfId="0" applyFont="1" applyBorder="1" applyAlignment="1">
      <alignment horizontal="center" vertical="center" wrapText="1"/>
    </xf>
    <xf numFmtId="0" fontId="16" fillId="0" borderId="3" xfId="0" applyFont="1" applyBorder="1" applyAlignment="1">
      <alignment horizontal="center" vertical="center" wrapText="1"/>
    </xf>
    <xf numFmtId="0" fontId="15" fillId="0" borderId="2" xfId="0" applyFont="1" applyBorder="1" applyAlignment="1">
      <alignment horizontal="center" vertical="center" wrapText="1"/>
    </xf>
    <xf numFmtId="0" fontId="15" fillId="0" borderId="12" xfId="0" applyFont="1" applyBorder="1" applyAlignment="1">
      <alignment horizontal="center" vertical="center" wrapText="1"/>
    </xf>
    <xf numFmtId="0" fontId="15" fillId="0" borderId="3" xfId="0" applyFont="1" applyBorder="1" applyAlignment="1">
      <alignment horizontal="center" vertical="center" wrapText="1"/>
    </xf>
    <xf numFmtId="0" fontId="19" fillId="4" borderId="4" xfId="0" applyFont="1" applyFill="1" applyBorder="1" applyAlignment="1">
      <alignment horizontal="center" vertical="center"/>
    </xf>
    <xf numFmtId="0" fontId="19" fillId="4" borderId="5" xfId="0" applyFont="1" applyFill="1" applyBorder="1" applyAlignment="1">
      <alignment horizontal="center" vertical="center"/>
    </xf>
    <xf numFmtId="0" fontId="19" fillId="4" borderId="6" xfId="0" applyFont="1" applyFill="1" applyBorder="1" applyAlignment="1">
      <alignment horizontal="center" vertical="center"/>
    </xf>
    <xf numFmtId="1" fontId="6" fillId="5" borderId="9" xfId="3" applyNumberFormat="1" applyFont="1" applyFill="1" applyBorder="1" applyAlignment="1">
      <alignment horizontal="center" vertical="center"/>
    </xf>
    <xf numFmtId="1" fontId="6" fillId="5" borderId="13" xfId="3" applyNumberFormat="1" applyFont="1" applyFill="1" applyBorder="1" applyAlignment="1">
      <alignment horizontal="center" vertical="center"/>
    </xf>
    <xf numFmtId="1" fontId="6" fillId="5" borderId="8" xfId="3" applyNumberFormat="1" applyFont="1" applyFill="1" applyBorder="1" applyAlignment="1">
      <alignment horizontal="center" vertical="center"/>
    </xf>
    <xf numFmtId="1" fontId="6" fillId="5" borderId="14" xfId="3" applyNumberFormat="1" applyFont="1" applyFill="1" applyBorder="1" applyAlignment="1">
      <alignment horizontal="center" vertical="center"/>
    </xf>
    <xf numFmtId="0" fontId="9" fillId="0" borderId="11" xfId="0" applyFont="1" applyBorder="1" applyAlignment="1">
      <alignment horizontal="center" vertical="center"/>
    </xf>
    <xf numFmtId="0" fontId="9" fillId="0" borderId="0" xfId="0" applyFont="1" applyAlignment="1">
      <alignment horizontal="center" vertical="center"/>
    </xf>
    <xf numFmtId="1" fontId="6" fillId="5" borderId="10" xfId="3" applyNumberFormat="1" applyFont="1" applyFill="1" applyBorder="1" applyAlignment="1">
      <alignment horizontal="center" vertical="center"/>
    </xf>
    <xf numFmtId="1" fontId="6" fillId="5" borderId="7" xfId="3" applyNumberFormat="1" applyFont="1" applyFill="1" applyBorder="1" applyAlignment="1">
      <alignment horizontal="center" vertical="center"/>
    </xf>
    <xf numFmtId="0" fontId="9" fillId="0" borderId="12" xfId="0" applyFont="1" applyBorder="1" applyAlignment="1">
      <alignment horizontal="center" vertical="center"/>
    </xf>
    <xf numFmtId="0" fontId="9" fillId="0" borderId="3" xfId="0" applyFont="1" applyBorder="1" applyAlignment="1">
      <alignment horizontal="center" vertical="center"/>
    </xf>
    <xf numFmtId="3" fontId="8" fillId="5" borderId="8" xfId="6" applyNumberFormat="1" applyFont="1" applyFill="1" applyBorder="1" applyAlignment="1">
      <alignment horizontal="center" vertical="center"/>
    </xf>
    <xf numFmtId="3" fontId="8" fillId="5" borderId="14" xfId="6" applyNumberFormat="1" applyFont="1" applyFill="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2" xfId="0" applyFont="1" applyBorder="1" applyAlignment="1">
      <alignment horizontal="center" vertical="center"/>
    </xf>
    <xf numFmtId="3" fontId="8" fillId="5" borderId="4" xfId="5" applyNumberFormat="1" applyFont="1" applyFill="1" applyBorder="1" applyAlignment="1">
      <alignment horizontal="center" vertical="center"/>
    </xf>
    <xf numFmtId="3" fontId="8" fillId="5" borderId="5" xfId="5" applyNumberFormat="1" applyFont="1" applyFill="1" applyBorder="1" applyAlignment="1">
      <alignment horizontal="center" vertical="center"/>
    </xf>
    <xf numFmtId="3" fontId="8" fillId="5" borderId="6" xfId="5" applyNumberFormat="1" applyFont="1" applyFill="1" applyBorder="1" applyAlignment="1">
      <alignment horizontal="center" vertical="center"/>
    </xf>
    <xf numFmtId="0" fontId="12" fillId="0" borderId="0" xfId="0" applyFont="1" applyAlignment="1">
      <alignment horizontal="right" vertical="top" wrapText="1"/>
    </xf>
    <xf numFmtId="0" fontId="7" fillId="2" borderId="0" xfId="0" applyFont="1" applyFill="1" applyAlignment="1">
      <alignment horizontal="center" vertical="center"/>
    </xf>
    <xf numFmtId="0" fontId="8" fillId="2" borderId="1" xfId="0" applyFont="1" applyFill="1" applyBorder="1" applyAlignment="1">
      <alignment horizontal="center" vertical="center"/>
    </xf>
    <xf numFmtId="0" fontId="18" fillId="2" borderId="5" xfId="0" applyFont="1" applyFill="1" applyBorder="1" applyAlignment="1">
      <alignment horizontal="center" vertical="center"/>
    </xf>
    <xf numFmtId="0" fontId="8" fillId="2" borderId="1" xfId="0" applyFont="1" applyFill="1" applyBorder="1" applyAlignment="1">
      <alignment horizontal="center" vertical="center" wrapText="1"/>
    </xf>
    <xf numFmtId="0" fontId="8" fillId="2" borderId="4" xfId="0" applyFont="1" applyFill="1" applyBorder="1" applyAlignment="1">
      <alignment horizontal="center" vertical="center"/>
    </xf>
    <xf numFmtId="0" fontId="8" fillId="2" borderId="5" xfId="0" applyFont="1" applyFill="1" applyBorder="1" applyAlignment="1">
      <alignment horizontal="center" vertical="center"/>
    </xf>
    <xf numFmtId="0" fontId="8" fillId="2" borderId="6"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3" applyNumberFormat="1" applyFont="1" applyFill="1" applyBorder="1" applyAlignment="1">
      <alignment horizontal="center" vertical="center"/>
    </xf>
    <xf numFmtId="0" fontId="8" fillId="5" borderId="6" xfId="3" applyNumberFormat="1" applyFont="1" applyFill="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5" borderId="8" xfId="0" applyFont="1" applyFill="1" applyBorder="1" applyAlignment="1">
      <alignment horizontal="center" vertical="center"/>
    </xf>
    <xf numFmtId="0" fontId="17" fillId="0" borderId="10" xfId="0" applyFont="1" applyBorder="1" applyAlignment="1">
      <alignment horizontal="center" vertical="center" wrapText="1"/>
    </xf>
    <xf numFmtId="0" fontId="17" fillId="0" borderId="11" xfId="0" applyFont="1" applyBorder="1" applyAlignment="1">
      <alignment horizontal="center" vertical="center" wrapText="1"/>
    </xf>
    <xf numFmtId="0" fontId="17" fillId="0" borderId="7" xfId="0" applyFont="1" applyBorder="1" applyAlignment="1">
      <alignment horizontal="center" vertical="center" wrapText="1"/>
    </xf>
    <xf numFmtId="0" fontId="14" fillId="4" borderId="4" xfId="3" applyNumberFormat="1" applyFont="1" applyFill="1" applyBorder="1" applyAlignment="1">
      <alignment horizontal="center" vertical="center"/>
    </xf>
    <xf numFmtId="0" fontId="14" fillId="4" borderId="5" xfId="3" applyNumberFormat="1" applyFont="1" applyFill="1" applyBorder="1" applyAlignment="1">
      <alignment horizontal="center" vertical="center"/>
    </xf>
    <xf numFmtId="0" fontId="14" fillId="4" borderId="6" xfId="3" applyNumberFormat="1" applyFont="1" applyFill="1" applyBorder="1" applyAlignment="1">
      <alignment horizontal="center" vertical="center"/>
    </xf>
    <xf numFmtId="0" fontId="7" fillId="2" borderId="20" xfId="0" applyFont="1" applyFill="1" applyBorder="1" applyAlignment="1">
      <alignment horizontal="center" vertical="center"/>
    </xf>
    <xf numFmtId="0" fontId="7" fillId="2" borderId="18" xfId="0" applyFont="1" applyFill="1" applyBorder="1" applyAlignment="1">
      <alignment horizontal="center" vertical="center"/>
    </xf>
    <xf numFmtId="0" fontId="7" fillId="2" borderId="19" xfId="0" applyFont="1" applyFill="1" applyBorder="1" applyAlignment="1">
      <alignment horizontal="center" vertical="center"/>
    </xf>
    <xf numFmtId="0" fontId="18" fillId="2" borderId="20" xfId="0" applyFont="1" applyFill="1" applyBorder="1" applyAlignment="1">
      <alignment horizontal="center" vertical="center"/>
    </xf>
    <xf numFmtId="0" fontId="18" fillId="2" borderId="18" xfId="0" applyFont="1" applyFill="1" applyBorder="1" applyAlignment="1">
      <alignment horizontal="center" vertical="center"/>
    </xf>
    <xf numFmtId="0" fontId="18" fillId="2" borderId="19" xfId="0" applyFont="1" applyFill="1" applyBorder="1" applyAlignment="1">
      <alignment horizontal="center" vertical="center"/>
    </xf>
    <xf numFmtId="0" fontId="4" fillId="0" borderId="20"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29" fillId="0" borderId="20" xfId="0" applyFont="1" applyBorder="1" applyAlignment="1">
      <alignment horizontal="left" vertical="top" wrapText="1"/>
    </xf>
    <xf numFmtId="0" fontId="4" fillId="0" borderId="18" xfId="0" applyFont="1" applyBorder="1" applyAlignment="1">
      <alignment horizontal="left" vertical="top" wrapText="1"/>
    </xf>
    <xf numFmtId="0" fontId="4" fillId="0" borderId="19" xfId="0" applyFont="1" applyBorder="1" applyAlignment="1">
      <alignment horizontal="left" vertical="top" wrapText="1"/>
    </xf>
    <xf numFmtId="0" fontId="21" fillId="0" borderId="25" xfId="11" applyFont="1" applyBorder="1" applyAlignment="1">
      <alignment horizontal="center" wrapText="1"/>
    </xf>
    <xf numFmtId="0" fontId="21" fillId="0" borderId="26" xfId="11" applyFont="1" applyBorder="1" applyAlignment="1">
      <alignment horizontal="center" wrapText="1"/>
    </xf>
    <xf numFmtId="0" fontId="21" fillId="0" borderId="27" xfId="11" applyFont="1" applyBorder="1" applyAlignment="1">
      <alignment horizontal="center" wrapText="1"/>
    </xf>
    <xf numFmtId="0" fontId="26" fillId="0" borderId="0" xfId="11" applyFont="1" applyAlignment="1">
      <alignment horizontal="center" vertical="center" wrapText="1"/>
    </xf>
    <xf numFmtId="0" fontId="21" fillId="0" borderId="22" xfId="11" applyFont="1" applyBorder="1" applyAlignment="1">
      <alignment horizontal="center" vertical="center" wrapText="1"/>
    </xf>
    <xf numFmtId="0" fontId="21" fillId="0" borderId="23" xfId="11" applyFont="1" applyBorder="1" applyAlignment="1">
      <alignment horizontal="center" vertical="center" wrapText="1"/>
    </xf>
    <xf numFmtId="0" fontId="21" fillId="0" borderId="28" xfId="11" applyFont="1" applyBorder="1" applyAlignment="1">
      <alignment horizontal="center" vertical="center" wrapText="1"/>
    </xf>
    <xf numFmtId="0" fontId="21" fillId="0" borderId="29" xfId="11" applyFont="1" applyBorder="1" applyAlignment="1">
      <alignment horizontal="center" vertical="center" wrapText="1"/>
    </xf>
    <xf numFmtId="0" fontId="21" fillId="0" borderId="24" xfId="11" applyFont="1" applyBorder="1" applyAlignment="1">
      <alignment horizontal="center" vertical="center" wrapText="1"/>
    </xf>
    <xf numFmtId="0" fontId="21" fillId="0" borderId="30" xfId="11" applyFont="1" applyBorder="1" applyAlignment="1">
      <alignment horizontal="center" vertical="center" wrapText="1"/>
    </xf>
    <xf numFmtId="3" fontId="21" fillId="7" borderId="25" xfId="11" applyNumberFormat="1" applyFont="1" applyFill="1" applyBorder="1" applyAlignment="1">
      <alignment horizontal="center" vertical="center" wrapText="1"/>
    </xf>
    <xf numFmtId="3" fontId="21" fillId="7" borderId="26" xfId="11" applyNumberFormat="1" applyFont="1" applyFill="1" applyBorder="1" applyAlignment="1">
      <alignment horizontal="center" vertical="center" wrapText="1"/>
    </xf>
    <xf numFmtId="3" fontId="21" fillId="7" borderId="27" xfId="11" applyNumberFormat="1" applyFont="1" applyFill="1" applyBorder="1" applyAlignment="1">
      <alignment horizontal="center" vertical="center" wrapText="1"/>
    </xf>
    <xf numFmtId="3" fontId="21" fillId="8" borderId="25" xfId="11" applyNumberFormat="1" applyFont="1" applyFill="1" applyBorder="1" applyAlignment="1">
      <alignment horizontal="center" vertical="center" wrapText="1"/>
    </xf>
    <xf numFmtId="3" fontId="21" fillId="8" borderId="26" xfId="11" applyNumberFormat="1" applyFont="1" applyFill="1" applyBorder="1" applyAlignment="1">
      <alignment horizontal="center" vertical="center" wrapText="1"/>
    </xf>
    <xf numFmtId="3" fontId="21" fillId="8" borderId="27" xfId="11" applyNumberFormat="1" applyFont="1" applyFill="1" applyBorder="1" applyAlignment="1">
      <alignment horizontal="center" vertical="center" wrapText="1"/>
    </xf>
  </cellXfs>
  <cellStyles count="12">
    <cellStyle name="FONS" xfId="4" xr:uid="{00000000-0005-0000-0000-000000000000}"/>
    <cellStyle name="Millares" xfId="2" builtinId="3"/>
    <cellStyle name="Millares 2" xfId="5" xr:uid="{00000000-0005-0000-0000-000002000000}"/>
    <cellStyle name="Millares 2 2" xfId="9" xr:uid="{3C5A1068-912E-4303-BB00-B798CD846821}"/>
    <cellStyle name="Millares 3" xfId="8" xr:uid="{E7A939D5-6888-4942-A998-066BD7053325}"/>
    <cellStyle name="Normal" xfId="0" builtinId="0"/>
    <cellStyle name="Normal 2" xfId="1" xr:uid="{00000000-0005-0000-0000-000004000000}"/>
    <cellStyle name="Normal 3" xfId="7" xr:uid="{00000000-0005-0000-0000-000005000000}"/>
    <cellStyle name="Normal 3 2" xfId="10" xr:uid="{A75A15A2-F3D5-4097-B67A-868410B5A56A}"/>
    <cellStyle name="Normal 4" xfId="11" xr:uid="{388BB501-5E77-40C8-9AAB-CD6D736C56AC}"/>
    <cellStyle name="Porcentaje" xfId="3" builtinId="5"/>
    <cellStyle name="Porcentaje 2" xfId="6" xr:uid="{00000000-0005-0000-0000-000007000000}"/>
  </cellStyles>
  <dxfs count="30">
    <dxf>
      <font>
        <b/>
        <i val="0"/>
        <color theme="0"/>
      </font>
      <fill>
        <patternFill>
          <bgColor rgb="FFE98BD7"/>
        </patternFill>
      </fill>
    </dxf>
    <dxf>
      <font>
        <b/>
        <i val="0"/>
        <color theme="0"/>
      </font>
      <fill>
        <patternFill>
          <bgColor rgb="FFD5007F"/>
        </patternFill>
      </fill>
    </dxf>
    <dxf>
      <font>
        <b/>
        <i val="0"/>
        <color theme="0"/>
      </font>
      <fill>
        <patternFill>
          <bgColor rgb="FF950054"/>
        </patternFill>
      </fill>
    </dxf>
    <dxf>
      <font>
        <b/>
        <i val="0"/>
        <color theme="0"/>
      </font>
      <fill>
        <patternFill>
          <bgColor rgb="FFE98BD7"/>
        </patternFill>
      </fill>
    </dxf>
    <dxf>
      <font>
        <b/>
        <i val="0"/>
        <color theme="0"/>
      </font>
      <fill>
        <patternFill>
          <bgColor rgb="FFD5007F"/>
        </patternFill>
      </fill>
    </dxf>
    <dxf>
      <font>
        <b/>
        <i val="0"/>
        <color theme="0"/>
      </font>
      <fill>
        <patternFill>
          <bgColor rgb="FF950054"/>
        </patternFill>
      </fill>
    </dxf>
    <dxf>
      <font>
        <b/>
        <i val="0"/>
        <color theme="0"/>
      </font>
      <fill>
        <patternFill>
          <bgColor rgb="FFE98BD7"/>
        </patternFill>
      </fill>
    </dxf>
    <dxf>
      <font>
        <b/>
        <i val="0"/>
        <color theme="0"/>
      </font>
      <fill>
        <patternFill>
          <bgColor rgb="FFD5007F"/>
        </patternFill>
      </fill>
    </dxf>
    <dxf>
      <font>
        <b/>
        <i val="0"/>
        <color theme="0"/>
      </font>
      <fill>
        <patternFill>
          <bgColor rgb="FF950054"/>
        </patternFill>
      </fill>
    </dxf>
    <dxf>
      <font>
        <b/>
        <i val="0"/>
        <color theme="0"/>
      </font>
      <fill>
        <patternFill>
          <bgColor rgb="FFE98BD7"/>
        </patternFill>
      </fill>
    </dxf>
    <dxf>
      <font>
        <b/>
        <i val="0"/>
        <color theme="0"/>
      </font>
      <fill>
        <patternFill>
          <bgColor rgb="FFD5007F"/>
        </patternFill>
      </fill>
    </dxf>
    <dxf>
      <font>
        <b/>
        <i val="0"/>
        <color theme="0"/>
      </font>
      <fill>
        <patternFill>
          <bgColor rgb="FF950054"/>
        </patternFill>
      </fill>
    </dxf>
    <dxf>
      <font>
        <b/>
        <i val="0"/>
        <color theme="0"/>
      </font>
      <fill>
        <patternFill>
          <bgColor rgb="FFE98BD7"/>
        </patternFill>
      </fill>
    </dxf>
    <dxf>
      <font>
        <b/>
        <i val="0"/>
        <color theme="0"/>
      </font>
      <fill>
        <patternFill>
          <bgColor rgb="FFD5007F"/>
        </patternFill>
      </fill>
    </dxf>
    <dxf>
      <font>
        <b/>
        <i val="0"/>
        <color theme="0"/>
      </font>
      <fill>
        <patternFill>
          <bgColor rgb="FF950054"/>
        </patternFill>
      </fill>
    </dxf>
    <dxf>
      <font>
        <b/>
        <i val="0"/>
        <color theme="0"/>
      </font>
      <fill>
        <patternFill>
          <bgColor rgb="FFE98BD7"/>
        </patternFill>
      </fill>
    </dxf>
    <dxf>
      <font>
        <b/>
        <i val="0"/>
        <color theme="0"/>
      </font>
      <fill>
        <patternFill>
          <bgColor rgb="FFD5007F"/>
        </patternFill>
      </fill>
    </dxf>
    <dxf>
      <font>
        <b/>
        <i val="0"/>
        <color theme="0"/>
      </font>
      <fill>
        <patternFill>
          <bgColor rgb="FF950054"/>
        </patternFill>
      </fill>
    </dxf>
    <dxf>
      <font>
        <b/>
        <i val="0"/>
        <color theme="0"/>
      </font>
      <fill>
        <patternFill>
          <bgColor rgb="FFE98BD7"/>
        </patternFill>
      </fill>
    </dxf>
    <dxf>
      <font>
        <b/>
        <i val="0"/>
        <color theme="0"/>
      </font>
      <fill>
        <patternFill>
          <bgColor rgb="FFD5007F"/>
        </patternFill>
      </fill>
    </dxf>
    <dxf>
      <font>
        <b/>
        <i val="0"/>
        <color theme="0"/>
      </font>
      <fill>
        <patternFill>
          <bgColor rgb="FF950054"/>
        </patternFill>
      </fill>
    </dxf>
    <dxf>
      <font>
        <b/>
        <i val="0"/>
        <color theme="0"/>
      </font>
      <fill>
        <patternFill>
          <bgColor rgb="FFE98BD7"/>
        </patternFill>
      </fill>
    </dxf>
    <dxf>
      <font>
        <b/>
        <i val="0"/>
        <color theme="0"/>
      </font>
      <fill>
        <patternFill>
          <bgColor rgb="FFD5007F"/>
        </patternFill>
      </fill>
    </dxf>
    <dxf>
      <font>
        <b/>
        <i val="0"/>
        <color theme="0"/>
      </font>
      <fill>
        <patternFill>
          <bgColor rgb="FF950054"/>
        </patternFill>
      </fill>
    </dxf>
    <dxf>
      <font>
        <b/>
        <i val="0"/>
        <color theme="0"/>
      </font>
      <fill>
        <patternFill>
          <bgColor rgb="FFE98BD7"/>
        </patternFill>
      </fill>
    </dxf>
    <dxf>
      <font>
        <b/>
        <i val="0"/>
        <color theme="0"/>
      </font>
      <fill>
        <patternFill>
          <bgColor rgb="FFD5007F"/>
        </patternFill>
      </fill>
    </dxf>
    <dxf>
      <font>
        <b/>
        <i val="0"/>
        <color theme="0"/>
      </font>
      <fill>
        <patternFill>
          <bgColor rgb="FF950054"/>
        </patternFill>
      </fill>
    </dxf>
    <dxf>
      <font>
        <b/>
        <i val="0"/>
        <color theme="0"/>
      </font>
      <fill>
        <patternFill>
          <bgColor rgb="FFE98BD7"/>
        </patternFill>
      </fill>
    </dxf>
    <dxf>
      <font>
        <b/>
        <i val="0"/>
        <color theme="0"/>
      </font>
      <fill>
        <patternFill>
          <bgColor rgb="FFD5007F"/>
        </patternFill>
      </fill>
    </dxf>
    <dxf>
      <font>
        <b/>
        <i val="0"/>
        <color theme="0"/>
      </font>
      <fill>
        <patternFill>
          <bgColor rgb="FF950054"/>
        </patternFill>
      </fill>
    </dxf>
  </dxfs>
  <tableStyles count="0" defaultTableStyle="TableStyleMedium2" defaultPivotStyle="PivotStyleLight16"/>
  <colors>
    <mruColors>
      <color rgb="FF950054"/>
      <color rgb="FFE98BD7"/>
      <color rgb="FF972958"/>
      <color rgb="FFD5007F"/>
      <color rgb="FFFF69C2"/>
      <color rgb="FFB8006E"/>
      <color rgb="FFFAE2F5"/>
      <color rgb="FFB2B2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theme" Target="theme/theme1.xml"/><Relationship Id="rId5" Type="http://schemas.openxmlformats.org/officeDocument/2006/relationships/externalLink" Target="externalLinks/externalLink3.xml"/><Relationship Id="rId15" Type="http://schemas.openxmlformats.org/officeDocument/2006/relationships/calcChain" Target="calcChain.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749301</xdr:colOff>
      <xdr:row>0</xdr:row>
      <xdr:rowOff>485774</xdr:rowOff>
    </xdr:to>
    <xdr:pic>
      <xdr:nvPicPr>
        <xdr:cNvPr id="2" name="Imagen 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6521" cy="4857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34290</xdr:colOff>
      <xdr:row>0</xdr:row>
      <xdr:rowOff>53340</xdr:rowOff>
    </xdr:from>
    <xdr:to>
      <xdr:col>3</xdr:col>
      <xdr:colOff>377190</xdr:colOff>
      <xdr:row>3</xdr:row>
      <xdr:rowOff>99060</xdr:rowOff>
    </xdr:to>
    <xdr:pic>
      <xdr:nvPicPr>
        <xdr:cNvPr id="2" name="Imagen 1" descr="D:\respaldo bere\dirección 2014\Logotipo INE\ine_400x141.JPG">
          <a:extLst>
            <a:ext uri="{FF2B5EF4-FFF2-40B4-BE49-F238E27FC236}">
              <a16:creationId xmlns:a16="http://schemas.microsoft.com/office/drawing/2014/main" id="{191DB0FD-40A9-4068-8606-A9A31F13857E}"/>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290" y="53340"/>
          <a:ext cx="1866900" cy="61722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prado\norte1\ZNORTE\NORTE\ST_98\MSOFFICE\EXCEL\CARLOS\00CAPSUR.XLS"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https://inemexico-my.sharepoint.com/Users/Daniela%20Benavides/OneDrive%20-%20Instituto%20Nacional%20Electoral/Documentos/DBG/Sistema%20de%20Gesti&#243;n%20de%20la%20Calidad/Encuesta%20de%20Satisfacci&#243;n%20a%20la%20Ciudadan&#237;a/Julio/Julio_2022_Encuesta%20de%20Satisfacci&#243;n%20Ciudadana.xlsx?C5909984" TargetMode="External"/><Relationship Id="rId1" Type="http://schemas.openxmlformats.org/officeDocument/2006/relationships/externalLinkPath" Target="file:///\\C5909984\Julio_2022_Encuesta%20de%20Satisfacci&#243;n%20Ciudadana.xlsx" TargetMode="External"/></Relationships>
</file>

<file path=xl/externalLinks/_rels/externalLink3.xml.rels><?xml version="1.0" encoding="UTF-8" standalone="yes"?>
<Relationships xmlns="http://schemas.openxmlformats.org/package/2006/relationships"><Relationship Id="rId2" Type="http://schemas.microsoft.com/office/2019/04/relationships/externalLinkLongPath" Target="https://inemexico-my.sharepoint.com/Users/Daniela%20Benavides/OneDrive%20-%20Instituto%20Nacional%20Electoral/Documentos/DBG/Sistema%20de%20Gesti&#243;n%20de%20la%20Calidad/Encuesta%20de%20Satisfacci&#243;n%20a%20la%20Ciudadan&#237;a/Agosto/Agosto%202022_Encuesta%20de%20Satisfacci&#243;n%20Ciudadana.xlsx?D5164983" TargetMode="External"/><Relationship Id="rId1" Type="http://schemas.openxmlformats.org/officeDocument/2006/relationships/externalLinkPath" Target="file:///\\D5164983\Agosto%202022_Encuesta%20de%20Satisfacci&#243;n%20Ciudadana.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Users\Raquel%20Mondragon\Documents\Seguimiento%20al%20pronostico%20de%20lista%20nominal\CATALOGO\Catalogo.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RFE-AACEVES\Carpeta\Carpeta\entrega%20DIC04\movtos94_04.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inemexico-my.sharepoint.com/personal/daniela_benavides_ine_mx/Documents/Documentos/DBG/Sistema%20de%20Gesti&#243;n%20de%20la%20Calidad/Encuesta%20de%20Satisfacci&#243;n%20a%20la%20Ciudadan&#237;a/Octubre/Encuesta%20de%20Satisfacci&#243;n%20Ciudadana%20.xlsx" TargetMode="External"/></Relationships>
</file>

<file path=xl/externalLinks/_rels/externalLink7.xml.rels><?xml version="1.0" encoding="UTF-8" standalone="yes"?>
<Relationships xmlns="http://schemas.openxmlformats.org/package/2006/relationships"><Relationship Id="rId2" Type="http://schemas.microsoft.com/office/2019/04/relationships/externalLinkLongPath" Target="https://inemexico-my.sharepoint.com/personal/daniela_benavides_ine_mx/Documents/Documentos/DBG/Sistema%20de%20Gesti&#243;n%20de%20la%20Calidad/Encuesta%20de%20Satisfacci&#243;n%20a%20la%20Ciudadan&#237;a/Septiembre/Septiembre%202022_Encuesta%20de%20Satisfacci&#243;n%20Ciudadana.xlsx?22541E65" TargetMode="External"/><Relationship Id="rId1" Type="http://schemas.openxmlformats.org/officeDocument/2006/relationships/externalLinkPath" Target="file:///\\22541E65\Septiembre%202022_Encuesta%20de%20Satisfacci&#243;n%20Ciudadan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RFE-AACEVES\Carpeta\solicitudes%20INFORM\Gonz&#225;lez\movtos94_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CAPSUR"/>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ulio_2022_Encuesta de Satisfac"/>
      <sheetName val="Por Módulo"/>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gosto 2022_Encuesta de Satisfa"/>
      <sheetName val="Respuestas_distrito"/>
      <sheetName val="Por Módulo"/>
      <sheetName val="Cumplimiento"/>
      <sheetName val="Resumen"/>
      <sheetName val="trabajo"/>
      <sheetName val="Cálculo"/>
      <sheetName val="Contar"/>
    </sheetNames>
    <sheetDataSet>
      <sheetData sheetId="0" refreshError="1"/>
      <sheetData sheetId="1" refreshError="1"/>
      <sheetData sheetId="2"/>
      <sheetData sheetId="3" refreshError="1"/>
      <sheetData sheetId="4" refreshError="1"/>
      <sheetData sheetId="5" refreshError="1"/>
      <sheetData sheetId="6" refreshError="1"/>
      <sheetData sheetId="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talogo"/>
      <sheetName val="Cat_secc_PE"/>
      <sheetName val="Cat_secc_LN"/>
      <sheetName val="Distrito"/>
      <sheetName val="Municipio"/>
      <sheetName val="Seccion"/>
    </sheetNames>
    <sheetDataSet>
      <sheetData sheetId="0"/>
      <sheetData sheetId="1" refreshError="1"/>
      <sheetData sheetId="2" refreshError="1"/>
      <sheetData sheetId="3"/>
      <sheetData sheetId="4" refreshError="1"/>
      <sheetData sheetId="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ducción"/>
      <sheetName val="INDICE"/>
      <sheetName val="Datos origen"/>
      <sheetName val="Datos_semana"/>
      <sheetName val="CALCULOS"/>
      <sheetName val="prop gráficas"/>
      <sheetName val="ESTIM MENSUAL MOVTOS"/>
      <sheetName val="ESTIM MENSUAL"/>
      <sheetName val="ESTIM MENSUAL_PROMED"/>
      <sheetName val="CAI-96 99 y 02"/>
      <sheetName val="1994  K.10 y K.11"/>
      <sheetName val="1995   K.12 a K.14"/>
      <sheetName val="1996  K.15 A K.17"/>
      <sheetName val="1997 k.18 A K.20"/>
      <sheetName val="1998 K.21 A K 23"/>
      <sheetName val="1999 K.24 A K.26"/>
      <sheetName val="2000 k.27 A K.29"/>
      <sheetName val="2001 K.30 A K.32"/>
      <sheetName val="2002 K.33 A K.35"/>
      <sheetName val="2003 K.36 A K.38"/>
      <sheetName val="2004 K.39 A K.41"/>
      <sheetName val="2004 Total_FUARS"/>
      <sheetName val="2004 Total_Insc "/>
      <sheetName val="2004 Total_Camb"/>
      <sheetName val="2004 Total_Corr"/>
      <sheetName val="2004 Total_Repos "/>
      <sheetName val="2005 K.42 A K.44"/>
      <sheetName val="2005 Total_FUAS K.45"/>
      <sheetName val="2005 Total_Insc K.46"/>
      <sheetName val="2005 Total_Camb K.47"/>
      <sheetName val="2005 Total_Corr K.48"/>
      <sheetName val="2005 Total_Repos K.49"/>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SC"/>
      <sheetName val="Por Módulo"/>
      <sheetName val="Encuesta de Satisfacción Ciudad"/>
    </sheetNames>
    <sheetDataSet>
      <sheetData sheetId="0"/>
      <sheetData sheetId="1"/>
      <sheetData sheetId="2"/>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eptiembre 2022_Encuesta de Sat"/>
      <sheetName val="Por Módulo"/>
      <sheetName val="Cumplimiento"/>
      <sheetName val="Cálculo"/>
      <sheetName val="Hoja1"/>
    </sheetNames>
    <sheetDataSet>
      <sheetData sheetId="0" refreshError="1"/>
      <sheetData sheetId="1" refreshError="1"/>
      <sheetData sheetId="2" refreshError="1"/>
      <sheetData sheetId="3" refreshError="1"/>
      <sheetData sheetId="4"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ducción"/>
      <sheetName val="INDICE"/>
      <sheetName val="Datos origen"/>
      <sheetName val="Datos_semana"/>
      <sheetName val="CALCULOS"/>
      <sheetName val="prop gráficas"/>
      <sheetName val="ESTIM MENSUAL MOVTOS"/>
      <sheetName val="CAMPAÑAS"/>
      <sheetName val="ESTIM MENSUAL"/>
      <sheetName val="ESTIM MENSUAL_PROMED"/>
      <sheetName val="CAI-96 99 y 02"/>
      <sheetName val="1994  K.10 y K.11"/>
      <sheetName val="1995   K.12 a K.14"/>
      <sheetName val="1996  K.15 A K.17"/>
      <sheetName val="1997 k.18 A K.20"/>
      <sheetName val="1998 K.21 A K 23"/>
      <sheetName val="1999 K.24 A K.26"/>
      <sheetName val="2000 k.27 A K.29"/>
      <sheetName val="2001 K.30 A K.32"/>
      <sheetName val="2002 K.33 A K.35"/>
      <sheetName val="2003 K.36 A K.38"/>
      <sheetName val="2004 K.39 A K.41"/>
      <sheetName val="2004 Total_FUARS"/>
      <sheetName val="2004 Total_Insc "/>
      <sheetName val="2004 Total_Camb"/>
      <sheetName val="2004 Total_Corr"/>
      <sheetName val="2004 Total_Repos "/>
      <sheetName val="2005 K.42 A K.44"/>
      <sheetName val="2005 Total_FUAS K.45"/>
      <sheetName val="2005 Total_Insc K.46"/>
      <sheetName val="2005 Total_Camb K.47"/>
      <sheetName val="2005 Total_Corr K.48"/>
      <sheetName val="2005 Total_Repos K.49"/>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5"/>
  <sheetViews>
    <sheetView showGridLines="0" tabSelected="1" view="pageBreakPreview" topLeftCell="A35" zoomScaleNormal="100" zoomScaleSheetLayoutView="100" zoomScalePageLayoutView="10" workbookViewId="0">
      <selection activeCell="B45" sqref="B45"/>
    </sheetView>
  </sheetViews>
  <sheetFormatPr defaultColWidth="11.42578125" defaultRowHeight="30" customHeight="1"/>
  <cols>
    <col min="1" max="1" width="9" style="1" bestFit="1" customWidth="1"/>
    <col min="2" max="2" width="33.28515625" style="1" customWidth="1"/>
    <col min="3" max="3" width="33.140625" style="1" customWidth="1"/>
    <col min="4" max="4" width="25.42578125" style="1" customWidth="1"/>
    <col min="5" max="5" width="23.140625" style="1" customWidth="1"/>
    <col min="6" max="6" width="10.28515625" style="1" bestFit="1" customWidth="1"/>
    <col min="7" max="7" width="13.85546875" style="1" customWidth="1"/>
    <col min="8" max="12" width="7.7109375" style="1" customWidth="1"/>
    <col min="13" max="13" width="9.85546875" style="1" customWidth="1"/>
    <col min="14" max="19" width="7.7109375" style="1" customWidth="1"/>
    <col min="20" max="20" width="23.5703125" style="1" customWidth="1"/>
    <col min="21" max="16384" width="11.42578125" style="1"/>
  </cols>
  <sheetData>
    <row r="1" spans="1:20" ht="40.5" customHeight="1">
      <c r="A1" s="82" t="s">
        <v>0</v>
      </c>
      <c r="B1" s="82"/>
      <c r="C1" s="82"/>
      <c r="D1" s="82"/>
      <c r="E1" s="82"/>
      <c r="F1" s="82"/>
      <c r="G1" s="82"/>
      <c r="H1" s="82"/>
      <c r="I1" s="82"/>
      <c r="J1" s="82"/>
      <c r="K1" s="82"/>
      <c r="L1" s="82"/>
      <c r="M1" s="82"/>
      <c r="N1" s="82"/>
      <c r="O1" s="82"/>
      <c r="P1" s="82"/>
      <c r="Q1" s="82"/>
      <c r="R1" s="82"/>
      <c r="S1" s="82"/>
      <c r="T1" s="82"/>
    </row>
    <row r="2" spans="1:20" ht="18" customHeight="1">
      <c r="A2" s="17"/>
      <c r="B2" s="17"/>
      <c r="C2" s="17"/>
      <c r="D2" s="17"/>
      <c r="E2" s="17"/>
      <c r="F2" s="17"/>
      <c r="G2" s="17"/>
      <c r="H2" s="17"/>
      <c r="I2" s="17"/>
      <c r="J2" s="17"/>
      <c r="K2" s="17"/>
      <c r="L2" s="17"/>
      <c r="M2" s="17"/>
      <c r="N2" s="17"/>
      <c r="O2" s="17"/>
      <c r="P2" s="17"/>
      <c r="Q2" s="17"/>
      <c r="R2" s="17"/>
      <c r="S2" s="17"/>
      <c r="T2" s="29" t="s">
        <v>1</v>
      </c>
    </row>
    <row r="3" spans="1:20" ht="11.25" customHeight="1">
      <c r="A3" s="17"/>
      <c r="B3" s="5"/>
      <c r="C3" s="5"/>
      <c r="D3" s="5"/>
      <c r="E3" s="5"/>
      <c r="F3" s="5"/>
      <c r="G3" s="5"/>
      <c r="H3" s="5"/>
      <c r="I3" s="5"/>
      <c r="J3" s="5"/>
      <c r="K3" s="5"/>
      <c r="L3" s="5"/>
      <c r="M3" s="5"/>
      <c r="N3" s="5"/>
      <c r="O3" s="5"/>
      <c r="P3" s="5"/>
      <c r="Q3" s="5"/>
      <c r="R3" s="5"/>
      <c r="S3" s="5"/>
    </row>
    <row r="4" spans="1:20" ht="30" customHeight="1">
      <c r="A4" s="83" t="s">
        <v>2</v>
      </c>
      <c r="B4" s="83"/>
      <c r="C4" s="83"/>
      <c r="D4" s="83"/>
      <c r="E4" s="83"/>
      <c r="F4" s="83"/>
      <c r="G4" s="83"/>
      <c r="H4" s="83"/>
      <c r="I4" s="83"/>
      <c r="J4" s="83"/>
      <c r="K4" s="83"/>
      <c r="L4" s="83"/>
      <c r="M4" s="83"/>
      <c r="N4" s="83"/>
      <c r="O4" s="83"/>
      <c r="P4" s="83"/>
      <c r="Q4" s="83"/>
      <c r="R4" s="83"/>
      <c r="S4" s="83"/>
      <c r="T4" s="83"/>
    </row>
    <row r="5" spans="1:20" ht="5.25" customHeight="1"/>
    <row r="6" spans="1:20" ht="18" customHeight="1">
      <c r="A6" s="84" t="s">
        <v>3</v>
      </c>
      <c r="B6" s="84"/>
      <c r="C6" s="84"/>
      <c r="D6" s="84"/>
      <c r="E6" s="84"/>
      <c r="F6" s="84"/>
      <c r="G6" s="84"/>
      <c r="H6" s="85"/>
      <c r="I6" s="85"/>
      <c r="J6" s="85"/>
      <c r="K6" s="85"/>
      <c r="L6" s="85"/>
      <c r="M6" s="85"/>
      <c r="N6" s="85"/>
      <c r="O6" s="85"/>
      <c r="P6" s="85"/>
      <c r="Q6" s="85"/>
      <c r="R6" s="85"/>
      <c r="S6" s="85"/>
      <c r="T6" s="86" t="s">
        <v>4</v>
      </c>
    </row>
    <row r="7" spans="1:20" ht="18.75" customHeight="1">
      <c r="A7" s="87" t="s">
        <v>5</v>
      </c>
      <c r="B7" s="88"/>
      <c r="C7" s="89"/>
      <c r="D7" s="87" t="s">
        <v>6</v>
      </c>
      <c r="E7" s="88"/>
      <c r="F7" s="88"/>
      <c r="G7" s="89"/>
      <c r="H7" s="90" t="s">
        <v>7</v>
      </c>
      <c r="I7" s="91"/>
      <c r="J7" s="91"/>
      <c r="K7" s="91"/>
      <c r="L7" s="91"/>
      <c r="M7" s="91"/>
      <c r="N7" s="91"/>
      <c r="O7" s="92"/>
      <c r="P7" s="90" t="s">
        <v>8</v>
      </c>
      <c r="Q7" s="91"/>
      <c r="R7" s="91"/>
      <c r="S7" s="91"/>
      <c r="T7" s="86"/>
    </row>
    <row r="8" spans="1:20" s="2" customFormat="1" ht="18" customHeight="1" thickBot="1">
      <c r="A8" s="30" t="s">
        <v>9</v>
      </c>
      <c r="B8" s="30" t="s">
        <v>10</v>
      </c>
      <c r="C8" s="30" t="s">
        <v>11</v>
      </c>
      <c r="D8" s="30" t="s">
        <v>12</v>
      </c>
      <c r="E8" s="30" t="s">
        <v>13</v>
      </c>
      <c r="F8" s="31" t="s">
        <v>14</v>
      </c>
      <c r="G8" s="31" t="s">
        <v>15</v>
      </c>
      <c r="H8" s="30" t="s">
        <v>16</v>
      </c>
      <c r="I8" s="30" t="s">
        <v>17</v>
      </c>
      <c r="J8" s="30" t="s">
        <v>18</v>
      </c>
      <c r="K8" s="30" t="s">
        <v>19</v>
      </c>
      <c r="L8" s="30" t="s">
        <v>20</v>
      </c>
      <c r="M8" s="30" t="s">
        <v>21</v>
      </c>
      <c r="N8" s="30" t="s">
        <v>22</v>
      </c>
      <c r="O8" s="30" t="s">
        <v>23</v>
      </c>
      <c r="P8" s="30" t="s">
        <v>24</v>
      </c>
      <c r="Q8" s="30" t="s">
        <v>25</v>
      </c>
      <c r="R8" s="30" t="s">
        <v>26</v>
      </c>
      <c r="S8" s="30" t="s">
        <v>27</v>
      </c>
      <c r="T8" s="86"/>
    </row>
    <row r="9" spans="1:20" s="2" customFormat="1" ht="29.25" customHeight="1" thickTop="1" thickBot="1">
      <c r="A9" s="78">
        <v>1</v>
      </c>
      <c r="B9" s="52" t="s">
        <v>28</v>
      </c>
      <c r="C9" s="55" t="s">
        <v>29</v>
      </c>
      <c r="D9" s="58" t="s">
        <v>30</v>
      </c>
      <c r="E9" s="19" t="s">
        <v>31</v>
      </c>
      <c r="F9" s="6">
        <v>0.8</v>
      </c>
      <c r="G9" s="8">
        <v>750408</v>
      </c>
      <c r="H9" s="26">
        <v>96766</v>
      </c>
      <c r="I9" s="26">
        <v>114373</v>
      </c>
      <c r="J9" s="26">
        <v>83098</v>
      </c>
      <c r="K9" s="26">
        <v>76993</v>
      </c>
      <c r="L9" s="26">
        <v>94586</v>
      </c>
      <c r="M9" s="26">
        <v>0</v>
      </c>
      <c r="N9" s="26">
        <v>0</v>
      </c>
      <c r="O9" s="26">
        <v>0</v>
      </c>
      <c r="P9" s="79"/>
      <c r="Q9" s="80"/>
      <c r="R9" s="80"/>
      <c r="S9" s="80"/>
      <c r="T9" s="32">
        <f>IFERROR(SUM(H9:O9)/G9,0)</f>
        <v>0.62075031183036433</v>
      </c>
    </row>
    <row r="10" spans="1:20" s="2" customFormat="1" ht="32.25" customHeight="1" thickTop="1" thickBot="1">
      <c r="A10" s="72"/>
      <c r="B10" s="53"/>
      <c r="C10" s="57"/>
      <c r="D10" s="60"/>
      <c r="E10" s="19" t="s">
        <v>32</v>
      </c>
      <c r="F10" s="6">
        <v>0.9</v>
      </c>
      <c r="G10" s="8"/>
      <c r="H10" s="80"/>
      <c r="I10" s="80"/>
      <c r="J10" s="80"/>
      <c r="K10" s="80"/>
      <c r="L10" s="80"/>
      <c r="M10" s="80"/>
      <c r="N10" s="80"/>
      <c r="O10" s="81"/>
      <c r="P10" s="26">
        <v>0</v>
      </c>
      <c r="Q10" s="26">
        <v>0</v>
      </c>
      <c r="R10" s="26">
        <v>0</v>
      </c>
      <c r="S10" s="26">
        <v>0</v>
      </c>
      <c r="T10" s="32">
        <f>IFERROR(SUM(P10:S10)/G10,0)</f>
        <v>0</v>
      </c>
    </row>
    <row r="11" spans="1:20" s="2" customFormat="1" ht="30" customHeight="1" thickTop="1" thickBot="1">
      <c r="A11" s="72"/>
      <c r="B11" s="53"/>
      <c r="C11" s="55" t="s">
        <v>33</v>
      </c>
      <c r="D11" s="58" t="s">
        <v>34</v>
      </c>
      <c r="E11" s="19" t="s">
        <v>31</v>
      </c>
      <c r="F11" s="6">
        <v>0.8</v>
      </c>
      <c r="G11" s="8">
        <v>15568</v>
      </c>
      <c r="H11" s="26">
        <v>2010</v>
      </c>
      <c r="I11" s="26">
        <v>1906</v>
      </c>
      <c r="J11" s="26">
        <v>1364</v>
      </c>
      <c r="K11" s="26">
        <v>1377</v>
      </c>
      <c r="L11" s="26">
        <v>1764</v>
      </c>
      <c r="M11" s="26">
        <v>0</v>
      </c>
      <c r="N11" s="26">
        <v>0</v>
      </c>
      <c r="O11" s="26">
        <v>0</v>
      </c>
      <c r="P11" s="79"/>
      <c r="Q11" s="80"/>
      <c r="R11" s="80"/>
      <c r="S11" s="80"/>
      <c r="T11" s="32">
        <f>IFERROR(SUM(H11:O11)/G11,0)</f>
        <v>0.54091726618705038</v>
      </c>
    </row>
    <row r="12" spans="1:20" s="3" customFormat="1" ht="30" customHeight="1" thickTop="1" thickBot="1">
      <c r="A12" s="73"/>
      <c r="B12" s="54"/>
      <c r="C12" s="57"/>
      <c r="D12" s="60"/>
      <c r="E12" s="19" t="s">
        <v>32</v>
      </c>
      <c r="F12" s="6">
        <v>0.7</v>
      </c>
      <c r="G12" s="8">
        <v>4406</v>
      </c>
      <c r="H12" s="80"/>
      <c r="I12" s="80"/>
      <c r="J12" s="80"/>
      <c r="K12" s="80"/>
      <c r="L12" s="80"/>
      <c r="M12" s="80"/>
      <c r="N12" s="80"/>
      <c r="O12" s="81"/>
      <c r="P12" s="26">
        <v>0</v>
      </c>
      <c r="Q12" s="26">
        <v>0</v>
      </c>
      <c r="R12" s="26">
        <v>0</v>
      </c>
      <c r="S12" s="26">
        <v>0</v>
      </c>
      <c r="T12" s="32">
        <f>IFERROR(SUM(P12:S12)/G12,0)</f>
        <v>0</v>
      </c>
    </row>
    <row r="13" spans="1:20" s="3" customFormat="1" ht="9" customHeight="1" thickTop="1" thickBot="1">
      <c r="A13" s="76"/>
      <c r="B13" s="77"/>
      <c r="C13" s="77"/>
      <c r="D13" s="77"/>
      <c r="E13" s="77"/>
      <c r="F13" s="77"/>
      <c r="G13" s="77"/>
      <c r="H13" s="77"/>
      <c r="I13" s="77"/>
      <c r="J13" s="77"/>
      <c r="K13" s="77"/>
      <c r="L13" s="77"/>
      <c r="M13" s="77"/>
      <c r="N13" s="77"/>
      <c r="O13" s="77"/>
      <c r="P13" s="77"/>
      <c r="Q13" s="77"/>
      <c r="R13" s="77"/>
      <c r="S13" s="77"/>
      <c r="T13" s="33"/>
    </row>
    <row r="14" spans="1:20" s="3" customFormat="1" ht="30.75" customHeight="1" thickTop="1" thickBot="1">
      <c r="A14" s="78">
        <v>2</v>
      </c>
      <c r="B14" s="52" t="s">
        <v>35</v>
      </c>
      <c r="C14" s="55" t="s">
        <v>36</v>
      </c>
      <c r="D14" s="58" t="s">
        <v>37</v>
      </c>
      <c r="E14" s="19" t="s">
        <v>31</v>
      </c>
      <c r="F14" s="6" t="s">
        <v>38</v>
      </c>
      <c r="G14" s="6" t="s">
        <v>39</v>
      </c>
      <c r="H14" s="26">
        <v>46</v>
      </c>
      <c r="I14" s="26">
        <v>49</v>
      </c>
      <c r="J14" s="26">
        <v>41</v>
      </c>
      <c r="K14" s="26">
        <v>39</v>
      </c>
      <c r="L14" s="26">
        <v>39</v>
      </c>
      <c r="M14" s="26">
        <v>0</v>
      </c>
      <c r="N14" s="26">
        <v>0</v>
      </c>
      <c r="O14" s="26">
        <v>0</v>
      </c>
      <c r="P14" s="79"/>
      <c r="Q14" s="80"/>
      <c r="R14" s="80"/>
      <c r="S14" s="80"/>
      <c r="T14" s="32">
        <f>IFERROR(AVERAGE(H14:O14)/56,0)</f>
        <v>0.47767857142857145</v>
      </c>
    </row>
    <row r="15" spans="1:20" s="3" customFormat="1" ht="31.5" customHeight="1" thickTop="1" thickBot="1">
      <c r="A15" s="72"/>
      <c r="B15" s="53"/>
      <c r="C15" s="56"/>
      <c r="D15" s="60"/>
      <c r="E15" s="19" t="s">
        <v>32</v>
      </c>
      <c r="F15" s="6" t="s">
        <v>40</v>
      </c>
      <c r="G15" s="6" t="s">
        <v>41</v>
      </c>
      <c r="H15" s="80"/>
      <c r="I15" s="80"/>
      <c r="J15" s="80"/>
      <c r="K15" s="80"/>
      <c r="L15" s="80"/>
      <c r="M15" s="80"/>
      <c r="N15" s="80"/>
      <c r="O15" s="81"/>
      <c r="P15" s="26">
        <v>0</v>
      </c>
      <c r="Q15" s="26">
        <v>0</v>
      </c>
      <c r="R15" s="26">
        <v>0</v>
      </c>
      <c r="S15" s="26">
        <v>0</v>
      </c>
      <c r="T15" s="32">
        <f>IFERROR(AVERAGE(P15:S15)/56,0)</f>
        <v>0</v>
      </c>
    </row>
    <row r="16" spans="1:20" s="3" customFormat="1" ht="28.5" customHeight="1" thickTop="1" thickBot="1">
      <c r="A16" s="72"/>
      <c r="B16" s="53"/>
      <c r="C16" s="56"/>
      <c r="D16" s="58" t="s">
        <v>42</v>
      </c>
      <c r="E16" s="19" t="s">
        <v>31</v>
      </c>
      <c r="F16" s="6" t="s">
        <v>38</v>
      </c>
      <c r="G16" s="6" t="s">
        <v>39</v>
      </c>
      <c r="H16" s="26">
        <v>85</v>
      </c>
      <c r="I16" s="26">
        <v>86</v>
      </c>
      <c r="J16" s="26">
        <v>75</v>
      </c>
      <c r="K16" s="26">
        <v>70</v>
      </c>
      <c r="L16" s="26">
        <v>73</v>
      </c>
      <c r="M16" s="26">
        <v>0</v>
      </c>
      <c r="N16" s="26">
        <v>0</v>
      </c>
      <c r="O16" s="26">
        <v>0</v>
      </c>
      <c r="P16" s="79"/>
      <c r="Q16" s="80"/>
      <c r="R16" s="80"/>
      <c r="S16" s="80"/>
      <c r="T16" s="32">
        <f>IFERROR(AVERAGE(H16:O16)/96,0)</f>
        <v>0.50651041666666663</v>
      </c>
    </row>
    <row r="17" spans="1:20" s="3" customFormat="1" ht="30.75" customHeight="1" thickTop="1" thickBot="1">
      <c r="A17" s="73"/>
      <c r="B17" s="54"/>
      <c r="C17" s="57"/>
      <c r="D17" s="60"/>
      <c r="E17" s="19" t="s">
        <v>32</v>
      </c>
      <c r="F17" s="6" t="s">
        <v>43</v>
      </c>
      <c r="G17" s="6" t="s">
        <v>39</v>
      </c>
      <c r="H17" s="80"/>
      <c r="I17" s="80"/>
      <c r="J17" s="80"/>
      <c r="K17" s="80"/>
      <c r="L17" s="80"/>
      <c r="M17" s="80"/>
      <c r="N17" s="80"/>
      <c r="O17" s="81"/>
      <c r="P17" s="26">
        <v>0</v>
      </c>
      <c r="Q17" s="26">
        <v>0</v>
      </c>
      <c r="R17" s="26">
        <v>0</v>
      </c>
      <c r="S17" s="26">
        <v>0</v>
      </c>
      <c r="T17" s="32" cm="1">
        <f t="array" ref="T17">IFERROR(AVERAGE((P17:S17)/(96)),0)</f>
        <v>0</v>
      </c>
    </row>
    <row r="18" spans="1:20" s="3" customFormat="1" ht="9" customHeight="1" thickTop="1" thickBot="1">
      <c r="A18" s="12"/>
      <c r="B18" s="13"/>
      <c r="C18" s="13"/>
      <c r="D18" s="13"/>
      <c r="E18" s="13"/>
      <c r="F18" s="13"/>
      <c r="G18" s="13"/>
      <c r="H18" s="13"/>
      <c r="I18" s="13"/>
      <c r="J18" s="13"/>
      <c r="K18" s="13"/>
      <c r="L18" s="13"/>
      <c r="M18" s="13"/>
      <c r="N18" s="13"/>
      <c r="O18" s="13"/>
      <c r="P18" s="13"/>
      <c r="Q18" s="13"/>
      <c r="R18" s="13"/>
      <c r="S18" s="13"/>
      <c r="T18" s="13"/>
    </row>
    <row r="19" spans="1:20" s="3" customFormat="1" ht="21" customHeight="1" thickTop="1">
      <c r="A19" s="78">
        <v>3</v>
      </c>
      <c r="B19" s="52" t="s">
        <v>44</v>
      </c>
      <c r="C19" s="98" t="s">
        <v>45</v>
      </c>
      <c r="D19" s="58" t="s">
        <v>46</v>
      </c>
      <c r="E19" s="101" t="s">
        <v>47</v>
      </c>
      <c r="F19" s="102"/>
      <c r="G19" s="103"/>
      <c r="H19" s="21">
        <v>20</v>
      </c>
      <c r="I19" s="10">
        <v>25</v>
      </c>
      <c r="J19" s="10">
        <v>20</v>
      </c>
      <c r="K19" s="10">
        <v>20</v>
      </c>
      <c r="L19" s="10">
        <v>25</v>
      </c>
      <c r="M19" s="10"/>
      <c r="N19" s="10"/>
      <c r="O19" s="10"/>
      <c r="P19" s="20"/>
      <c r="Q19" s="20"/>
      <c r="R19" s="20"/>
      <c r="S19" s="20"/>
      <c r="T19" s="46">
        <f>IFERROR(SUM(H20:O20)/G20,0)</f>
        <v>0.94545454545454544</v>
      </c>
    </row>
    <row r="20" spans="1:20" s="3" customFormat="1" ht="29.25" customHeight="1" thickBot="1">
      <c r="A20" s="72"/>
      <c r="B20" s="53"/>
      <c r="C20" s="99"/>
      <c r="D20" s="59"/>
      <c r="E20" s="19" t="s">
        <v>31</v>
      </c>
      <c r="F20" s="15">
        <v>1</v>
      </c>
      <c r="G20" s="7">
        <f>SUM(H19:O19)</f>
        <v>110</v>
      </c>
      <c r="H20" s="26">
        <v>19</v>
      </c>
      <c r="I20" s="26">
        <v>24</v>
      </c>
      <c r="J20" s="26">
        <v>19</v>
      </c>
      <c r="K20" s="26">
        <v>19</v>
      </c>
      <c r="L20" s="26">
        <v>23</v>
      </c>
      <c r="M20" s="26">
        <v>0</v>
      </c>
      <c r="N20" s="26">
        <v>0</v>
      </c>
      <c r="O20" s="26">
        <v>0</v>
      </c>
      <c r="P20" s="79"/>
      <c r="Q20" s="80"/>
      <c r="R20" s="80"/>
      <c r="S20" s="80"/>
      <c r="T20" s="47"/>
    </row>
    <row r="21" spans="1:20" s="3" customFormat="1" ht="30" customHeight="1" thickTop="1" thickBot="1">
      <c r="A21" s="73"/>
      <c r="B21" s="54"/>
      <c r="C21" s="100"/>
      <c r="D21" s="60"/>
      <c r="E21" s="19" t="s">
        <v>32</v>
      </c>
      <c r="F21" s="15">
        <v>1</v>
      </c>
      <c r="G21" s="7">
        <f>SUM(P19:S19)</f>
        <v>0</v>
      </c>
      <c r="H21" s="93"/>
      <c r="I21" s="93"/>
      <c r="J21" s="93"/>
      <c r="K21" s="93"/>
      <c r="L21" s="93"/>
      <c r="M21" s="93"/>
      <c r="N21" s="93"/>
      <c r="O21" s="94"/>
      <c r="P21" s="26">
        <v>0</v>
      </c>
      <c r="Q21" s="26">
        <v>0</v>
      </c>
      <c r="R21" s="26">
        <v>0</v>
      </c>
      <c r="S21" s="26">
        <v>0</v>
      </c>
      <c r="T21" s="32">
        <f>IFERROR(SUM(P21:S21)/G21,0)</f>
        <v>0</v>
      </c>
    </row>
    <row r="22" spans="1:20" s="3" customFormat="1" ht="9" customHeight="1" thickTop="1" thickBot="1">
      <c r="A22" s="95"/>
      <c r="B22" s="96"/>
      <c r="C22" s="96"/>
      <c r="D22" s="96"/>
      <c r="E22" s="96"/>
      <c r="F22" s="96"/>
      <c r="G22" s="96"/>
      <c r="H22" s="96"/>
      <c r="I22" s="96"/>
      <c r="J22" s="96"/>
      <c r="K22" s="96"/>
      <c r="L22" s="96"/>
      <c r="M22" s="96"/>
      <c r="N22" s="96"/>
      <c r="O22" s="96"/>
      <c r="P22" s="96"/>
      <c r="Q22" s="96"/>
      <c r="R22" s="96"/>
      <c r="S22" s="96"/>
    </row>
    <row r="23" spans="1:20" s="3" customFormat="1" ht="16.5" customHeight="1" thickTop="1">
      <c r="A23" s="78">
        <v>4</v>
      </c>
      <c r="B23" s="52" t="s">
        <v>48</v>
      </c>
      <c r="C23" s="55" t="s">
        <v>49</v>
      </c>
      <c r="D23" s="58" t="s">
        <v>50</v>
      </c>
      <c r="E23" s="61" t="s">
        <v>51</v>
      </c>
      <c r="F23" s="62"/>
      <c r="G23" s="63"/>
      <c r="H23" s="11">
        <v>13389</v>
      </c>
      <c r="I23" s="11">
        <v>11755</v>
      </c>
      <c r="J23" s="11">
        <v>13024</v>
      </c>
      <c r="K23" s="11">
        <v>11281</v>
      </c>
      <c r="L23" s="11">
        <v>14015</v>
      </c>
      <c r="M23" s="11">
        <v>15037</v>
      </c>
      <c r="N23" s="11">
        <v>14089</v>
      </c>
      <c r="O23" s="11">
        <v>16414</v>
      </c>
      <c r="P23" s="11">
        <v>18731</v>
      </c>
      <c r="Q23" s="11">
        <v>17283</v>
      </c>
      <c r="R23" s="11">
        <v>19349</v>
      </c>
      <c r="S23" s="11">
        <v>11373</v>
      </c>
      <c r="T23" s="46">
        <f>IFERROR(SUM(H24:O24)/(G24),0)</f>
        <v>0.73134930828226485</v>
      </c>
    </row>
    <row r="24" spans="1:20" s="3" customFormat="1" ht="30" customHeight="1" thickBot="1">
      <c r="A24" s="72"/>
      <c r="B24" s="53"/>
      <c r="C24" s="56"/>
      <c r="D24" s="59"/>
      <c r="E24" s="19" t="s">
        <v>31</v>
      </c>
      <c r="F24" s="9">
        <v>1</v>
      </c>
      <c r="G24" s="8">
        <f>SUM(H23:O23)</f>
        <v>109004</v>
      </c>
      <c r="H24" s="26">
        <v>16799</v>
      </c>
      <c r="I24" s="26">
        <v>19469</v>
      </c>
      <c r="J24" s="26">
        <v>15211</v>
      </c>
      <c r="K24" s="26">
        <v>15066</v>
      </c>
      <c r="L24" s="26">
        <v>13175</v>
      </c>
      <c r="M24" s="26">
        <v>0</v>
      </c>
      <c r="N24" s="26">
        <v>0</v>
      </c>
      <c r="O24" s="26">
        <v>0</v>
      </c>
      <c r="P24" s="97"/>
      <c r="Q24" s="97"/>
      <c r="R24" s="97"/>
      <c r="S24" s="97"/>
      <c r="T24" s="47"/>
    </row>
    <row r="25" spans="1:20" s="3" customFormat="1" ht="31.5" customHeight="1" thickTop="1" thickBot="1">
      <c r="A25" s="73"/>
      <c r="B25" s="54"/>
      <c r="C25" s="57"/>
      <c r="D25" s="60"/>
      <c r="E25" s="19" t="s">
        <v>32</v>
      </c>
      <c r="F25" s="9">
        <v>1</v>
      </c>
      <c r="G25" s="8">
        <f>SUM(P23:S23)</f>
        <v>66736</v>
      </c>
      <c r="H25" s="74"/>
      <c r="I25" s="74"/>
      <c r="J25" s="74"/>
      <c r="K25" s="74"/>
      <c r="L25" s="74"/>
      <c r="M25" s="74"/>
      <c r="N25" s="74"/>
      <c r="O25" s="75"/>
      <c r="P25" s="26">
        <v>0</v>
      </c>
      <c r="Q25" s="26">
        <v>0</v>
      </c>
      <c r="R25" s="26">
        <v>0</v>
      </c>
      <c r="S25" s="26">
        <v>0</v>
      </c>
      <c r="T25" s="32">
        <f>IFERROR(SUM(P25:S25)/(G25),0)</f>
        <v>0</v>
      </c>
    </row>
    <row r="26" spans="1:20" s="3" customFormat="1" ht="9" customHeight="1" thickTop="1" thickBot="1">
      <c r="A26" s="68"/>
      <c r="B26" s="69"/>
      <c r="C26" s="69"/>
      <c r="D26" s="69"/>
      <c r="E26" s="69"/>
      <c r="F26" s="69"/>
      <c r="G26" s="69"/>
      <c r="H26" s="69"/>
      <c r="I26" s="69"/>
      <c r="J26" s="69"/>
      <c r="K26" s="69"/>
      <c r="L26" s="69"/>
      <c r="M26" s="69"/>
      <c r="N26" s="69"/>
      <c r="O26" s="69"/>
      <c r="P26" s="69"/>
      <c r="Q26" s="69"/>
      <c r="R26" s="69"/>
      <c r="S26" s="69"/>
    </row>
    <row r="27" spans="1:20" s="3" customFormat="1" ht="15" customHeight="1" thickTop="1">
      <c r="A27" s="16"/>
      <c r="B27" s="16"/>
      <c r="C27" s="16"/>
      <c r="D27" s="16"/>
      <c r="E27" s="61" t="s">
        <v>52</v>
      </c>
      <c r="F27" s="62"/>
      <c r="G27" s="63"/>
      <c r="H27" s="11">
        <v>25</v>
      </c>
      <c r="I27" s="11">
        <v>27</v>
      </c>
      <c r="J27" s="11">
        <v>22</v>
      </c>
      <c r="K27" s="11">
        <v>17</v>
      </c>
      <c r="L27" s="11">
        <v>24</v>
      </c>
      <c r="M27" s="11">
        <v>0</v>
      </c>
      <c r="N27" s="11">
        <v>0</v>
      </c>
      <c r="O27" s="11">
        <v>0</v>
      </c>
      <c r="P27" s="70"/>
      <c r="Q27" s="64"/>
      <c r="R27" s="64"/>
      <c r="S27" s="64"/>
      <c r="T27" s="46">
        <f>IFERROR(SUM(H28:O28)/G28,0)</f>
        <v>1</v>
      </c>
    </row>
    <row r="28" spans="1:20" s="3" customFormat="1" ht="26.25" customHeight="1" thickBot="1">
      <c r="A28" s="72">
        <v>5</v>
      </c>
      <c r="B28" s="53" t="s">
        <v>53</v>
      </c>
      <c r="C28" s="56" t="s">
        <v>54</v>
      </c>
      <c r="D28" s="59" t="s">
        <v>55</v>
      </c>
      <c r="E28" s="19" t="s">
        <v>31</v>
      </c>
      <c r="F28" s="9">
        <v>1</v>
      </c>
      <c r="G28" s="7">
        <f>SUM(H27:O27)</f>
        <v>115</v>
      </c>
      <c r="H28" s="26">
        <v>25</v>
      </c>
      <c r="I28" s="26">
        <v>27</v>
      </c>
      <c r="J28" s="26">
        <v>22</v>
      </c>
      <c r="K28" s="26">
        <v>17</v>
      </c>
      <c r="L28" s="26">
        <v>24</v>
      </c>
      <c r="M28" s="26">
        <v>0</v>
      </c>
      <c r="N28" s="26">
        <v>0</v>
      </c>
      <c r="O28" s="26">
        <v>0</v>
      </c>
      <c r="P28" s="71"/>
      <c r="Q28" s="66"/>
      <c r="R28" s="66"/>
      <c r="S28" s="66"/>
      <c r="T28" s="47"/>
    </row>
    <row r="29" spans="1:20" s="3" customFormat="1" ht="15" customHeight="1" thickTop="1">
      <c r="A29" s="72"/>
      <c r="B29" s="53"/>
      <c r="C29" s="56"/>
      <c r="D29" s="59"/>
      <c r="E29" s="61" t="s">
        <v>52</v>
      </c>
      <c r="F29" s="62"/>
      <c r="G29" s="63"/>
      <c r="H29" s="64"/>
      <c r="I29" s="64"/>
      <c r="J29" s="64"/>
      <c r="K29" s="64"/>
      <c r="L29" s="64"/>
      <c r="M29" s="64"/>
      <c r="N29" s="64"/>
      <c r="O29" s="65"/>
      <c r="P29" s="11">
        <v>0</v>
      </c>
      <c r="Q29" s="11">
        <v>0</v>
      </c>
      <c r="R29" s="11">
        <v>0</v>
      </c>
      <c r="S29" s="11">
        <v>0</v>
      </c>
      <c r="T29" s="46">
        <f>IFERROR(SUM(P30:S30)/G30,0)</f>
        <v>0</v>
      </c>
    </row>
    <row r="30" spans="1:20" s="3" customFormat="1" ht="28.5" customHeight="1" thickBot="1">
      <c r="A30" s="73"/>
      <c r="B30" s="54"/>
      <c r="C30" s="57"/>
      <c r="D30" s="60"/>
      <c r="E30" s="19" t="s">
        <v>32</v>
      </c>
      <c r="F30" s="9">
        <v>1</v>
      </c>
      <c r="G30" s="7">
        <f>SUM(P29:S29)</f>
        <v>0</v>
      </c>
      <c r="H30" s="66"/>
      <c r="I30" s="66"/>
      <c r="J30" s="66"/>
      <c r="K30" s="66"/>
      <c r="L30" s="66"/>
      <c r="M30" s="66"/>
      <c r="N30" s="66"/>
      <c r="O30" s="67"/>
      <c r="P30" s="26">
        <v>0</v>
      </c>
      <c r="Q30" s="26">
        <v>0</v>
      </c>
      <c r="R30" s="26">
        <v>0</v>
      </c>
      <c r="S30" s="26">
        <v>0</v>
      </c>
      <c r="T30" s="47"/>
    </row>
    <row r="31" spans="1:20" s="3" customFormat="1" ht="9" customHeight="1" thickTop="1" thickBot="1">
      <c r="A31" s="68"/>
      <c r="B31" s="69"/>
      <c r="C31" s="69"/>
      <c r="D31" s="69"/>
      <c r="E31" s="69"/>
      <c r="F31" s="69"/>
      <c r="G31" s="69"/>
      <c r="H31" s="69"/>
      <c r="I31" s="69"/>
      <c r="J31" s="69"/>
      <c r="K31" s="69"/>
      <c r="L31" s="69"/>
      <c r="M31" s="69"/>
      <c r="N31" s="69"/>
      <c r="O31" s="69"/>
      <c r="P31" s="69"/>
      <c r="Q31" s="69"/>
      <c r="R31" s="69"/>
      <c r="S31" s="69"/>
    </row>
    <row r="32" spans="1:20" s="3" customFormat="1" ht="15" customHeight="1" thickTop="1">
      <c r="A32" s="49">
        <v>6</v>
      </c>
      <c r="B32" s="52" t="s">
        <v>56</v>
      </c>
      <c r="C32" s="55" t="s">
        <v>57</v>
      </c>
      <c r="D32" s="58" t="s">
        <v>58</v>
      </c>
      <c r="E32" s="61" t="s">
        <v>59</v>
      </c>
      <c r="F32" s="62"/>
      <c r="G32" s="63"/>
      <c r="H32" s="28">
        <f>($G$33/8)</f>
        <v>9380.1</v>
      </c>
      <c r="I32" s="28">
        <f t="shared" ref="I32:O32" si="0">($G$33/8)</f>
        <v>9380.1</v>
      </c>
      <c r="J32" s="28">
        <f t="shared" si="0"/>
        <v>9380.1</v>
      </c>
      <c r="K32" s="28">
        <f t="shared" si="0"/>
        <v>9380.1</v>
      </c>
      <c r="L32" s="28">
        <f t="shared" si="0"/>
        <v>9380.1</v>
      </c>
      <c r="M32" s="28">
        <f t="shared" si="0"/>
        <v>9380.1</v>
      </c>
      <c r="N32" s="28">
        <f t="shared" si="0"/>
        <v>9380.1</v>
      </c>
      <c r="O32" s="28">
        <f t="shared" si="0"/>
        <v>9380.1</v>
      </c>
      <c r="P32" s="70"/>
      <c r="Q32" s="64"/>
      <c r="R32" s="64"/>
      <c r="S32" s="64"/>
      <c r="T32" s="46">
        <f>IFERROR(SUM(H33:O33)/G33,0)</f>
        <v>1.5302208931674501</v>
      </c>
    </row>
    <row r="33" spans="1:20" s="3" customFormat="1" ht="30" customHeight="1" thickBot="1">
      <c r="A33" s="50"/>
      <c r="B33" s="53"/>
      <c r="C33" s="56"/>
      <c r="D33" s="59"/>
      <c r="E33" s="19" t="s">
        <v>31</v>
      </c>
      <c r="F33" s="6">
        <v>1</v>
      </c>
      <c r="G33" s="27">
        <f>(G9*0.1)</f>
        <v>75040.800000000003</v>
      </c>
      <c r="H33" s="26">
        <v>25748</v>
      </c>
      <c r="I33" s="26">
        <v>22716</v>
      </c>
      <c r="J33" s="26">
        <v>22740</v>
      </c>
      <c r="K33" s="26">
        <v>19237</v>
      </c>
      <c r="L33" s="26">
        <v>24388</v>
      </c>
      <c r="M33" s="26">
        <v>0</v>
      </c>
      <c r="N33" s="26">
        <v>0</v>
      </c>
      <c r="O33" s="26">
        <v>0</v>
      </c>
      <c r="P33" s="71"/>
      <c r="Q33" s="66"/>
      <c r="R33" s="66"/>
      <c r="S33" s="66"/>
      <c r="T33" s="47"/>
    </row>
    <row r="34" spans="1:20" s="3" customFormat="1" ht="15" customHeight="1" thickTop="1">
      <c r="A34" s="50"/>
      <c r="B34" s="53"/>
      <c r="C34" s="56"/>
      <c r="D34" s="59"/>
      <c r="E34" s="61" t="s">
        <v>59</v>
      </c>
      <c r="F34" s="62"/>
      <c r="G34" s="63"/>
      <c r="H34" s="64"/>
      <c r="I34" s="64"/>
      <c r="J34" s="64"/>
      <c r="K34" s="64"/>
      <c r="L34" s="64"/>
      <c r="M34" s="64"/>
      <c r="N34" s="64"/>
      <c r="O34" s="65"/>
      <c r="P34" s="28">
        <f>($G$35/4)</f>
        <v>0</v>
      </c>
      <c r="Q34" s="28">
        <f t="shared" ref="Q34:S34" si="1">($G$35/4)</f>
        <v>0</v>
      </c>
      <c r="R34" s="28">
        <f t="shared" si="1"/>
        <v>0</v>
      </c>
      <c r="S34" s="28">
        <f t="shared" si="1"/>
        <v>0</v>
      </c>
      <c r="T34" s="46">
        <f>IFERROR(SUM(P35:S35)/G35,0)</f>
        <v>0</v>
      </c>
    </row>
    <row r="35" spans="1:20" s="4" customFormat="1" ht="30.75" customHeight="1" thickBot="1">
      <c r="A35" s="51"/>
      <c r="B35" s="54"/>
      <c r="C35" s="57"/>
      <c r="D35" s="60"/>
      <c r="E35" s="19" t="s">
        <v>32</v>
      </c>
      <c r="F35" s="6">
        <v>1</v>
      </c>
      <c r="G35" s="27">
        <f>(G10*0.1)</f>
        <v>0</v>
      </c>
      <c r="H35" s="66"/>
      <c r="I35" s="66"/>
      <c r="J35" s="66"/>
      <c r="K35" s="66"/>
      <c r="L35" s="66"/>
      <c r="M35" s="66"/>
      <c r="N35" s="66"/>
      <c r="O35" s="67"/>
      <c r="P35" s="26">
        <v>0</v>
      </c>
      <c r="Q35" s="26">
        <v>0</v>
      </c>
      <c r="R35" s="26">
        <v>0</v>
      </c>
      <c r="S35" s="26">
        <v>0</v>
      </c>
      <c r="T35" s="47"/>
    </row>
    <row r="36" spans="1:20" ht="30" customHeight="1" thickTop="1">
      <c r="H36" s="48"/>
      <c r="I36" s="48"/>
      <c r="J36" s="48"/>
    </row>
    <row r="37" spans="1:20" ht="15" customHeight="1">
      <c r="D37" s="45" t="s">
        <v>60</v>
      </c>
      <c r="E37" s="45"/>
      <c r="F37" s="45"/>
      <c r="G37" s="45"/>
      <c r="H37" s="14"/>
      <c r="I37" s="14"/>
    </row>
    <row r="38" spans="1:20" ht="15" customHeight="1">
      <c r="D38" s="22"/>
      <c r="E38" s="23" t="s">
        <v>61</v>
      </c>
      <c r="F38" s="23"/>
      <c r="G38" s="18"/>
      <c r="H38" s="14"/>
      <c r="I38" s="14"/>
    </row>
    <row r="39" spans="1:20" ht="15" customHeight="1">
      <c r="D39" s="24"/>
      <c r="E39" s="23" t="s">
        <v>62</v>
      </c>
      <c r="F39" s="23"/>
      <c r="G39" s="18"/>
      <c r="H39" s="14"/>
      <c r="I39" s="14"/>
    </row>
    <row r="40" spans="1:20" ht="15" customHeight="1">
      <c r="D40" s="25"/>
      <c r="E40" s="23" t="s">
        <v>63</v>
      </c>
      <c r="F40" s="23"/>
      <c r="G40" s="18"/>
    </row>
    <row r="41" spans="1:20" ht="30" customHeight="1" thickBot="1"/>
    <row r="42" spans="1:20" ht="30" customHeight="1" thickTop="1" thickBot="1">
      <c r="B42" s="104" t="s">
        <v>64</v>
      </c>
      <c r="C42" s="105"/>
      <c r="D42" s="105"/>
      <c r="E42" s="105"/>
      <c r="F42" s="105"/>
      <c r="G42" s="105"/>
      <c r="H42" s="105"/>
      <c r="I42" s="105"/>
      <c r="J42" s="105"/>
      <c r="K42" s="105"/>
      <c r="L42" s="105"/>
      <c r="M42" s="106"/>
    </row>
    <row r="43" spans="1:20" ht="30" customHeight="1" thickTop="1" thickBot="1">
      <c r="B43" s="107" t="s">
        <v>65</v>
      </c>
      <c r="C43" s="108"/>
      <c r="D43" s="108"/>
      <c r="E43" s="108"/>
      <c r="F43" s="108"/>
      <c r="G43" s="109"/>
      <c r="H43" s="107" t="s">
        <v>66</v>
      </c>
      <c r="I43" s="108"/>
      <c r="J43" s="108"/>
      <c r="K43" s="108"/>
      <c r="L43" s="108"/>
      <c r="M43" s="109"/>
    </row>
    <row r="44" spans="1:20" ht="174.75" customHeight="1">
      <c r="B44" s="113" t="s">
        <v>67</v>
      </c>
      <c r="C44" s="114"/>
      <c r="D44" s="114"/>
      <c r="E44" s="114"/>
      <c r="F44" s="114"/>
      <c r="G44" s="115"/>
      <c r="H44" s="110" t="s">
        <v>68</v>
      </c>
      <c r="I44" s="111"/>
      <c r="J44" s="111"/>
      <c r="K44" s="111"/>
      <c r="L44" s="111"/>
      <c r="M44" s="112"/>
    </row>
    <row r="45" spans="1:20" ht="30" customHeight="1" thickTop="1"/>
  </sheetData>
  <sheetProtection formatCells="0" formatColumns="0" formatRows="0" insertColumns="0" insertRows="0" insertHyperlinks="0" sort="0" autoFilter="0" pivotTables="0"/>
  <mergeCells count="75">
    <mergeCell ref="B42:M42"/>
    <mergeCell ref="B43:G43"/>
    <mergeCell ref="H43:M43"/>
    <mergeCell ref="H44:M44"/>
    <mergeCell ref="B44:G44"/>
    <mergeCell ref="T23:T24"/>
    <mergeCell ref="P14:S14"/>
    <mergeCell ref="H15:O15"/>
    <mergeCell ref="P16:S16"/>
    <mergeCell ref="H17:O17"/>
    <mergeCell ref="P20:S20"/>
    <mergeCell ref="H21:O21"/>
    <mergeCell ref="A22:S22"/>
    <mergeCell ref="P24:S24"/>
    <mergeCell ref="A19:A21"/>
    <mergeCell ref="B19:B21"/>
    <mergeCell ref="C19:C21"/>
    <mergeCell ref="D19:D21"/>
    <mergeCell ref="E19:G19"/>
    <mergeCell ref="E23:G23"/>
    <mergeCell ref="A23:A25"/>
    <mergeCell ref="A1:T1"/>
    <mergeCell ref="A4:T4"/>
    <mergeCell ref="A6:G6"/>
    <mergeCell ref="H6:S6"/>
    <mergeCell ref="T6:T8"/>
    <mergeCell ref="A7:C7"/>
    <mergeCell ref="D7:G7"/>
    <mergeCell ref="H7:O7"/>
    <mergeCell ref="P7:S7"/>
    <mergeCell ref="D9:D10"/>
    <mergeCell ref="C14:C17"/>
    <mergeCell ref="D14:D15"/>
    <mergeCell ref="C11:C12"/>
    <mergeCell ref="D11:D12"/>
    <mergeCell ref="D16:D17"/>
    <mergeCell ref="A13:S13"/>
    <mergeCell ref="A9:A12"/>
    <mergeCell ref="B9:B12"/>
    <mergeCell ref="C9:C10"/>
    <mergeCell ref="A14:A17"/>
    <mergeCell ref="B14:B17"/>
    <mergeCell ref="P9:S9"/>
    <mergeCell ref="H10:O10"/>
    <mergeCell ref="P11:S11"/>
    <mergeCell ref="H12:O12"/>
    <mergeCell ref="D23:D25"/>
    <mergeCell ref="B23:B25"/>
    <mergeCell ref="C23:C25"/>
    <mergeCell ref="P27:S28"/>
    <mergeCell ref="H25:O25"/>
    <mergeCell ref="T27:T28"/>
    <mergeCell ref="A28:A30"/>
    <mergeCell ref="B28:B30"/>
    <mergeCell ref="C28:C30"/>
    <mergeCell ref="D28:D30"/>
    <mergeCell ref="E29:G29"/>
    <mergeCell ref="H29:O30"/>
    <mergeCell ref="T29:T30"/>
    <mergeCell ref="D37:G37"/>
    <mergeCell ref="T19:T20"/>
    <mergeCell ref="H36:J36"/>
    <mergeCell ref="A32:A35"/>
    <mergeCell ref="B32:B35"/>
    <mergeCell ref="C32:C35"/>
    <mergeCell ref="D32:D35"/>
    <mergeCell ref="E34:G34"/>
    <mergeCell ref="H34:O35"/>
    <mergeCell ref="A31:S31"/>
    <mergeCell ref="E32:G32"/>
    <mergeCell ref="P32:S33"/>
    <mergeCell ref="T32:T33"/>
    <mergeCell ref="T34:T35"/>
    <mergeCell ref="A26:S26"/>
    <mergeCell ref="E27:G27"/>
  </mergeCells>
  <conditionalFormatting sqref="H9:O9">
    <cfRule type="colorScale" priority="46">
      <colorScale>
        <cfvo type="num" val="$P$24"/>
        <cfvo type="num" val="$P$24"/>
        <color rgb="FFE98BD7"/>
        <color rgb="FF950054"/>
      </colorScale>
    </cfRule>
    <cfRule type="colorScale" priority="47">
      <colorScale>
        <cfvo type="num" val="&quot;&lt;$H$27&quot;"/>
        <cfvo type="num" val="$P$24"/>
        <color rgb="FFE98BD7"/>
        <color rgb="FF950054"/>
      </colorScale>
    </cfRule>
    <cfRule type="colorScale" priority="48">
      <colorScale>
        <cfvo type="num" val="&quot;&lt;$H$27&quot;"/>
        <cfvo type="num" val="$P$24"/>
        <color rgb="FFFF7128"/>
        <color rgb="FF950054"/>
      </colorScale>
    </cfRule>
  </conditionalFormatting>
  <conditionalFormatting sqref="H11:O11">
    <cfRule type="colorScale" priority="40">
      <colorScale>
        <cfvo type="num" val="$P$24"/>
        <cfvo type="num" val="$P$24"/>
        <color rgb="FFE98BD7"/>
        <color rgb="FF950054"/>
      </colorScale>
    </cfRule>
    <cfRule type="colorScale" priority="41">
      <colorScale>
        <cfvo type="num" val="&quot;&lt;$H$27&quot;"/>
        <cfvo type="num" val="$P$24"/>
        <color rgb="FFE98BD7"/>
        <color rgb="FF950054"/>
      </colorScale>
    </cfRule>
    <cfRule type="colorScale" priority="42">
      <colorScale>
        <cfvo type="num" val="&quot;&lt;$H$27&quot;"/>
        <cfvo type="num" val="$P$24"/>
        <color rgb="FFFF7128"/>
        <color rgb="FF950054"/>
      </colorScale>
    </cfRule>
  </conditionalFormatting>
  <conditionalFormatting sqref="H14:O14">
    <cfRule type="colorScale" priority="34">
      <colorScale>
        <cfvo type="num" val="$P$24"/>
        <cfvo type="num" val="$P$24"/>
        <color rgb="FFE98BD7"/>
        <color rgb="FF950054"/>
      </colorScale>
    </cfRule>
    <cfRule type="colorScale" priority="35">
      <colorScale>
        <cfvo type="num" val="&quot;&lt;$H$27&quot;"/>
        <cfvo type="num" val="$P$24"/>
        <color rgb="FFE98BD7"/>
        <color rgb="FF950054"/>
      </colorScale>
    </cfRule>
    <cfRule type="colorScale" priority="36">
      <colorScale>
        <cfvo type="num" val="&quot;&lt;$H$27&quot;"/>
        <cfvo type="num" val="$P$24"/>
        <color rgb="FFFF7128"/>
        <color rgb="FF950054"/>
      </colorScale>
    </cfRule>
  </conditionalFormatting>
  <conditionalFormatting sqref="H16:O16">
    <cfRule type="colorScale" priority="28">
      <colorScale>
        <cfvo type="num" val="$P$24"/>
        <cfvo type="num" val="$P$24"/>
        <color rgb="FFE98BD7"/>
        <color rgb="FF950054"/>
      </colorScale>
    </cfRule>
    <cfRule type="colorScale" priority="29">
      <colorScale>
        <cfvo type="num" val="&quot;&lt;$H$27&quot;"/>
        <cfvo type="num" val="$P$24"/>
        <color rgb="FFE98BD7"/>
        <color rgb="FF950054"/>
      </colorScale>
    </cfRule>
    <cfRule type="colorScale" priority="30">
      <colorScale>
        <cfvo type="num" val="&quot;&lt;$H$27&quot;"/>
        <cfvo type="num" val="$P$24"/>
        <color rgb="FFFF7128"/>
        <color rgb="FF950054"/>
      </colorScale>
    </cfRule>
  </conditionalFormatting>
  <conditionalFormatting sqref="H20:O20">
    <cfRule type="colorScale" priority="22">
      <colorScale>
        <cfvo type="num" val="$P$24"/>
        <cfvo type="num" val="$P$24"/>
        <color rgb="FFE98BD7"/>
        <color rgb="FF950054"/>
      </colorScale>
    </cfRule>
    <cfRule type="colorScale" priority="23">
      <colorScale>
        <cfvo type="num" val="&quot;&lt;$H$27&quot;"/>
        <cfvo type="num" val="$P$24"/>
        <color rgb="FFE98BD7"/>
        <color rgb="FF950054"/>
      </colorScale>
    </cfRule>
    <cfRule type="colorScale" priority="24">
      <colorScale>
        <cfvo type="num" val="&quot;&lt;$H$27&quot;"/>
        <cfvo type="num" val="$P$24"/>
        <color rgb="FFFF7128"/>
        <color rgb="FF950054"/>
      </colorScale>
    </cfRule>
  </conditionalFormatting>
  <conditionalFormatting sqref="H24:O24">
    <cfRule type="colorScale" priority="16">
      <colorScale>
        <cfvo type="num" val="$P$24"/>
        <cfvo type="num" val="$P$24"/>
        <color rgb="FFE98BD7"/>
        <color rgb="FF950054"/>
      </colorScale>
    </cfRule>
    <cfRule type="colorScale" priority="17">
      <colorScale>
        <cfvo type="num" val="&quot;&lt;$H$27&quot;"/>
        <cfvo type="num" val="$P$24"/>
        <color rgb="FFE98BD7"/>
        <color rgb="FF950054"/>
      </colorScale>
    </cfRule>
    <cfRule type="colorScale" priority="18">
      <colorScale>
        <cfvo type="num" val="&quot;&lt;$H$27&quot;"/>
        <cfvo type="num" val="$P$24"/>
        <color rgb="FFFF7128"/>
        <color rgb="FF950054"/>
      </colorScale>
    </cfRule>
  </conditionalFormatting>
  <conditionalFormatting sqref="H28:O28">
    <cfRule type="colorScale" priority="10">
      <colorScale>
        <cfvo type="num" val="$P$24"/>
        <cfvo type="num" val="$P$24"/>
        <color rgb="FFE98BD7"/>
        <color rgb="FF950054"/>
      </colorScale>
    </cfRule>
    <cfRule type="colorScale" priority="11">
      <colorScale>
        <cfvo type="num" val="&quot;&lt;$H$27&quot;"/>
        <cfvo type="num" val="$P$24"/>
        <color rgb="FFE98BD7"/>
        <color rgb="FF950054"/>
      </colorScale>
    </cfRule>
    <cfRule type="colorScale" priority="12">
      <colorScale>
        <cfvo type="num" val="&quot;&lt;$H$27&quot;"/>
        <cfvo type="num" val="$P$24"/>
        <color rgb="FFFF7128"/>
        <color rgb="FF950054"/>
      </colorScale>
    </cfRule>
  </conditionalFormatting>
  <conditionalFormatting sqref="H33:O33">
    <cfRule type="colorScale" priority="4">
      <colorScale>
        <cfvo type="num" val="$P$24"/>
        <cfvo type="num" val="$P$24"/>
        <color rgb="FFE98BD7"/>
        <color rgb="FF950054"/>
      </colorScale>
    </cfRule>
    <cfRule type="colorScale" priority="5">
      <colorScale>
        <cfvo type="num" val="&quot;&lt;$H$27&quot;"/>
        <cfvo type="num" val="$P$24"/>
        <color rgb="FFE98BD7"/>
        <color rgb="FF950054"/>
      </colorScale>
    </cfRule>
    <cfRule type="colorScale" priority="6">
      <colorScale>
        <cfvo type="num" val="&quot;&lt;$H$27&quot;"/>
        <cfvo type="num" val="$P$24"/>
        <color rgb="FFFF7128"/>
        <color rgb="FF950054"/>
      </colorScale>
    </cfRule>
  </conditionalFormatting>
  <conditionalFormatting sqref="P9">
    <cfRule type="colorScale" priority="157">
      <colorScale>
        <cfvo type="min"/>
        <cfvo type="percentile" val="50"/>
        <cfvo type="max"/>
        <color rgb="FFE98BD7"/>
        <color rgb="FFD5007F"/>
        <color rgb="FF950054"/>
      </colorScale>
    </cfRule>
  </conditionalFormatting>
  <conditionalFormatting sqref="P11">
    <cfRule type="colorScale" priority="134">
      <colorScale>
        <cfvo type="min"/>
        <cfvo type="percentile" val="50"/>
        <cfvo type="max"/>
        <color rgb="FFE98BD7"/>
        <color rgb="FFD5007F"/>
        <color rgb="FF950054"/>
      </colorScale>
    </cfRule>
  </conditionalFormatting>
  <conditionalFormatting sqref="P14">
    <cfRule type="colorScale" priority="120">
      <colorScale>
        <cfvo type="min"/>
        <cfvo type="percentile" val="50"/>
        <cfvo type="max"/>
        <color rgb="FFE98BD7"/>
        <color rgb="FFD5007F"/>
        <color rgb="FF950054"/>
      </colorScale>
    </cfRule>
  </conditionalFormatting>
  <conditionalFormatting sqref="P16">
    <cfRule type="colorScale" priority="118">
      <colorScale>
        <cfvo type="min"/>
        <cfvo type="percentile" val="50"/>
        <cfvo type="max"/>
        <color rgb="FFE98BD7"/>
        <color rgb="FFD5007F"/>
        <color rgb="FF950054"/>
      </colorScale>
    </cfRule>
  </conditionalFormatting>
  <conditionalFormatting sqref="P20">
    <cfRule type="colorScale" priority="131">
      <colorScale>
        <cfvo type="min"/>
        <cfvo type="percentile" val="50"/>
        <cfvo type="max"/>
        <color rgb="FFE98BD7"/>
        <color rgb="FFD5007F"/>
        <color rgb="FF950054"/>
      </colorScale>
    </cfRule>
  </conditionalFormatting>
  <conditionalFormatting sqref="P10:S10">
    <cfRule type="colorScale" priority="43">
      <colorScale>
        <cfvo type="num" val="$P$24"/>
        <cfvo type="num" val="$P$24"/>
        <color rgb="FFE98BD7"/>
        <color rgb="FF950054"/>
      </colorScale>
    </cfRule>
    <cfRule type="colorScale" priority="44">
      <colorScale>
        <cfvo type="num" val="&quot;&lt;$H$27&quot;"/>
        <cfvo type="num" val="$P$24"/>
        <color rgb="FFE98BD7"/>
        <color rgb="FF950054"/>
      </colorScale>
    </cfRule>
    <cfRule type="colorScale" priority="45">
      <colorScale>
        <cfvo type="num" val="&quot;&lt;$H$27&quot;"/>
        <cfvo type="num" val="$P$24"/>
        <color rgb="FFFF7128"/>
        <color rgb="FF950054"/>
      </colorScale>
    </cfRule>
  </conditionalFormatting>
  <conditionalFormatting sqref="P12:S12">
    <cfRule type="colorScale" priority="37">
      <colorScale>
        <cfvo type="num" val="$P$24"/>
        <cfvo type="num" val="$P$24"/>
        <color rgb="FFE98BD7"/>
        <color rgb="FF950054"/>
      </colorScale>
    </cfRule>
    <cfRule type="colorScale" priority="38">
      <colorScale>
        <cfvo type="num" val="&quot;&lt;$H$27&quot;"/>
        <cfvo type="num" val="$P$24"/>
        <color rgb="FFE98BD7"/>
        <color rgb="FF950054"/>
      </colorScale>
    </cfRule>
    <cfRule type="colorScale" priority="39">
      <colorScale>
        <cfvo type="num" val="&quot;&lt;$H$27&quot;"/>
        <cfvo type="num" val="$P$24"/>
        <color rgb="FFFF7128"/>
        <color rgb="FF950054"/>
      </colorScale>
    </cfRule>
  </conditionalFormatting>
  <conditionalFormatting sqref="P15:S15">
    <cfRule type="colorScale" priority="31">
      <colorScale>
        <cfvo type="num" val="$P$24"/>
        <cfvo type="num" val="$P$24"/>
        <color rgb="FFE98BD7"/>
        <color rgb="FF950054"/>
      </colorScale>
    </cfRule>
    <cfRule type="colorScale" priority="32">
      <colorScale>
        <cfvo type="num" val="&quot;&lt;$H$27&quot;"/>
        <cfvo type="num" val="$P$24"/>
        <color rgb="FFE98BD7"/>
        <color rgb="FF950054"/>
      </colorScale>
    </cfRule>
    <cfRule type="colorScale" priority="33">
      <colorScale>
        <cfvo type="num" val="&quot;&lt;$H$27&quot;"/>
        <cfvo type="num" val="$P$24"/>
        <color rgb="FFFF7128"/>
        <color rgb="FF950054"/>
      </colorScale>
    </cfRule>
  </conditionalFormatting>
  <conditionalFormatting sqref="P17:S17">
    <cfRule type="colorScale" priority="25">
      <colorScale>
        <cfvo type="num" val="$P$24"/>
        <cfvo type="num" val="$P$24"/>
        <color rgb="FFE98BD7"/>
        <color rgb="FF950054"/>
      </colorScale>
    </cfRule>
    <cfRule type="colorScale" priority="26">
      <colorScale>
        <cfvo type="num" val="&quot;&lt;$H$27&quot;"/>
        <cfvo type="num" val="$P$24"/>
        <color rgb="FFE98BD7"/>
        <color rgb="FF950054"/>
      </colorScale>
    </cfRule>
    <cfRule type="colorScale" priority="27">
      <colorScale>
        <cfvo type="num" val="&quot;&lt;$H$27&quot;"/>
        <cfvo type="num" val="$P$24"/>
        <color rgb="FFFF7128"/>
        <color rgb="FF950054"/>
      </colorScale>
    </cfRule>
  </conditionalFormatting>
  <conditionalFormatting sqref="P21:S21">
    <cfRule type="colorScale" priority="19">
      <colorScale>
        <cfvo type="num" val="$P$24"/>
        <cfvo type="num" val="$P$24"/>
        <color rgb="FFE98BD7"/>
        <color rgb="FF950054"/>
      </colorScale>
    </cfRule>
    <cfRule type="colorScale" priority="20">
      <colorScale>
        <cfvo type="num" val="&quot;&lt;$H$27&quot;"/>
        <cfvo type="num" val="$P$24"/>
        <color rgb="FFE98BD7"/>
        <color rgb="FF950054"/>
      </colorScale>
    </cfRule>
    <cfRule type="colorScale" priority="21">
      <colorScale>
        <cfvo type="num" val="&quot;&lt;$H$27&quot;"/>
        <cfvo type="num" val="$P$24"/>
        <color rgb="FFFF7128"/>
        <color rgb="FF950054"/>
      </colorScale>
    </cfRule>
  </conditionalFormatting>
  <conditionalFormatting sqref="P25:S25">
    <cfRule type="colorScale" priority="13">
      <colorScale>
        <cfvo type="num" val="$P$24"/>
        <cfvo type="num" val="$P$24"/>
        <color rgb="FFE98BD7"/>
        <color rgb="FF950054"/>
      </colorScale>
    </cfRule>
    <cfRule type="colorScale" priority="14">
      <colorScale>
        <cfvo type="num" val="&quot;&lt;$H$27&quot;"/>
        <cfvo type="num" val="$P$24"/>
        <color rgb="FFE98BD7"/>
        <color rgb="FF950054"/>
      </colorScale>
    </cfRule>
    <cfRule type="colorScale" priority="15">
      <colorScale>
        <cfvo type="num" val="&quot;&lt;$H$27&quot;"/>
        <cfvo type="num" val="$P$24"/>
        <color rgb="FFFF7128"/>
        <color rgb="FF950054"/>
      </colorScale>
    </cfRule>
  </conditionalFormatting>
  <conditionalFormatting sqref="P30:S30">
    <cfRule type="colorScale" priority="7">
      <colorScale>
        <cfvo type="num" val="$P$24"/>
        <cfvo type="num" val="$P$24"/>
        <color rgb="FFE98BD7"/>
        <color rgb="FF950054"/>
      </colorScale>
    </cfRule>
    <cfRule type="colorScale" priority="8">
      <colorScale>
        <cfvo type="num" val="&quot;&lt;$H$27&quot;"/>
        <cfvo type="num" val="$P$24"/>
        <color rgb="FFE98BD7"/>
        <color rgb="FF950054"/>
      </colorScale>
    </cfRule>
    <cfRule type="colorScale" priority="9">
      <colorScale>
        <cfvo type="num" val="&quot;&lt;$H$27&quot;"/>
        <cfvo type="num" val="$P$24"/>
        <color rgb="FFFF7128"/>
        <color rgb="FF950054"/>
      </colorScale>
    </cfRule>
  </conditionalFormatting>
  <conditionalFormatting sqref="P35:S35">
    <cfRule type="colorScale" priority="1">
      <colorScale>
        <cfvo type="num" val="$P$24"/>
        <cfvo type="num" val="$P$24"/>
        <color rgb="FFE98BD7"/>
        <color rgb="FF950054"/>
      </colorScale>
    </cfRule>
    <cfRule type="colorScale" priority="2">
      <colorScale>
        <cfvo type="num" val="&quot;&lt;$H$27&quot;"/>
        <cfvo type="num" val="$P$24"/>
        <color rgb="FFE98BD7"/>
        <color rgb="FF950054"/>
      </colorScale>
    </cfRule>
    <cfRule type="colorScale" priority="3">
      <colorScale>
        <cfvo type="num" val="&quot;&lt;$H$27&quot;"/>
        <cfvo type="num" val="$P$24"/>
        <color rgb="FFFF7128"/>
        <color rgb="FF950054"/>
      </colorScale>
    </cfRule>
  </conditionalFormatting>
  <conditionalFormatting sqref="T9:T12">
    <cfRule type="cellIs" dxfId="29" priority="49" operator="greaterThan">
      <formula>95%</formula>
    </cfRule>
    <cfRule type="cellIs" dxfId="28" priority="50" operator="greaterThanOrEqual">
      <formula>90%</formula>
    </cfRule>
    <cfRule type="cellIs" dxfId="27" priority="51" operator="lessThan">
      <formula>89.99%</formula>
    </cfRule>
  </conditionalFormatting>
  <conditionalFormatting sqref="T13 T22 T18 T26 T31">
    <cfRule type="dataBar" priority="154">
      <dataBar>
        <cfvo type="min"/>
        <cfvo type="max"/>
        <color rgb="FFD6007B"/>
      </dataBar>
      <extLst>
        <ext xmlns:x14="http://schemas.microsoft.com/office/spreadsheetml/2009/9/main" uri="{B025F937-C7B1-47D3-B67F-A62EFF666E3E}">
          <x14:id>{1F801464-96E8-4679-89B0-B3EB67E7E8E4}</x14:id>
        </ext>
      </extLst>
    </cfRule>
  </conditionalFormatting>
  <conditionalFormatting sqref="T14:T17">
    <cfRule type="cellIs" dxfId="26" priority="52" operator="greaterThan">
      <formula>95%</formula>
    </cfRule>
    <cfRule type="cellIs" dxfId="25" priority="53" operator="greaterThanOrEqual">
      <formula>90%</formula>
    </cfRule>
    <cfRule type="cellIs" dxfId="24" priority="54" operator="lessThan">
      <formula>89.99%</formula>
    </cfRule>
  </conditionalFormatting>
  <conditionalFormatting sqref="T19">
    <cfRule type="cellIs" dxfId="23" priority="61" operator="greaterThan">
      <formula>95%</formula>
    </cfRule>
    <cfRule type="cellIs" dxfId="22" priority="62" operator="greaterThanOrEqual">
      <formula>90%</formula>
    </cfRule>
    <cfRule type="cellIs" dxfId="21" priority="63" operator="lessThan">
      <formula>89.99%</formula>
    </cfRule>
  </conditionalFormatting>
  <conditionalFormatting sqref="T21">
    <cfRule type="cellIs" dxfId="20" priority="58" operator="greaterThan">
      <formula>95%</formula>
    </cfRule>
    <cfRule type="cellIs" dxfId="19" priority="59" operator="greaterThanOrEqual">
      <formula>90%</formula>
    </cfRule>
    <cfRule type="cellIs" dxfId="18" priority="60" operator="lessThan">
      <formula>89.99%</formula>
    </cfRule>
  </conditionalFormatting>
  <conditionalFormatting sqref="T23">
    <cfRule type="cellIs" dxfId="17" priority="64" operator="greaterThan">
      <formula>95%</formula>
    </cfRule>
    <cfRule type="cellIs" dxfId="16" priority="65" operator="greaterThanOrEqual">
      <formula>90%</formula>
    </cfRule>
    <cfRule type="cellIs" dxfId="15" priority="66" operator="lessThan">
      <formula>89.99%</formula>
    </cfRule>
  </conditionalFormatting>
  <conditionalFormatting sqref="T25">
    <cfRule type="cellIs" dxfId="14" priority="88" operator="greaterThan">
      <formula>95%</formula>
    </cfRule>
    <cfRule type="cellIs" dxfId="13" priority="89" operator="greaterThanOrEqual">
      <formula>90%</formula>
    </cfRule>
    <cfRule type="cellIs" dxfId="12" priority="90" operator="lessThan">
      <formula>89.99%</formula>
    </cfRule>
  </conditionalFormatting>
  <conditionalFormatting sqref="T27">
    <cfRule type="cellIs" dxfId="11" priority="67" operator="greaterThan">
      <formula>95%</formula>
    </cfRule>
    <cfRule type="cellIs" dxfId="10" priority="68" operator="greaterThanOrEqual">
      <formula>90%</formula>
    </cfRule>
    <cfRule type="cellIs" dxfId="9" priority="69" operator="lessThan">
      <formula>89.99%</formula>
    </cfRule>
  </conditionalFormatting>
  <conditionalFormatting sqref="T29">
    <cfRule type="cellIs" dxfId="8" priority="70" operator="greaterThan">
      <formula>95%</formula>
    </cfRule>
    <cfRule type="cellIs" dxfId="7" priority="71" operator="greaterThanOrEqual">
      <formula>90%</formula>
    </cfRule>
    <cfRule type="cellIs" dxfId="6" priority="72" operator="lessThan">
      <formula>89.99%</formula>
    </cfRule>
  </conditionalFormatting>
  <conditionalFormatting sqref="T32">
    <cfRule type="cellIs" dxfId="5" priority="73" operator="greaterThan">
      <formula>95%</formula>
    </cfRule>
    <cfRule type="cellIs" dxfId="4" priority="74" operator="greaterThanOrEqual">
      <formula>90%</formula>
    </cfRule>
    <cfRule type="cellIs" dxfId="3" priority="75" operator="lessThan">
      <formula>89.99%</formula>
    </cfRule>
  </conditionalFormatting>
  <conditionalFormatting sqref="T34">
    <cfRule type="cellIs" dxfId="2" priority="76" operator="greaterThan">
      <formula>95%</formula>
    </cfRule>
    <cfRule type="cellIs" dxfId="1" priority="77" operator="greaterThanOrEqual">
      <formula>90%</formula>
    </cfRule>
    <cfRule type="cellIs" dxfId="0" priority="78" operator="lessThan">
      <formula>89.99%</formula>
    </cfRule>
  </conditionalFormatting>
  <dataValidations count="1">
    <dataValidation showDropDown="1" showInputMessage="1" showErrorMessage="1" sqref="F24:F25 F11 F20:F21 F30 F9 F32:F35 F28 F14:F17" xr:uid="{00000000-0002-0000-0000-000000000000}"/>
  </dataValidations>
  <printOptions horizontalCentered="1"/>
  <pageMargins left="0.23622047244094491" right="0.23622047244094491" top="0.55118110236220474" bottom="0.23622047244094491" header="0.31496062992125984" footer="0.31496062992125984"/>
  <pageSetup paperSize="5" scale="62" fitToHeight="0" orientation="landscape" r:id="rId1"/>
  <rowBreaks count="1" manualBreakCount="1">
    <brk id="40" max="16383" man="1"/>
  </rowBreaks>
  <drawing r:id="rId2"/>
  <legacyDrawingHF r:id="rId3"/>
  <extLst>
    <ext xmlns:x14="http://schemas.microsoft.com/office/spreadsheetml/2009/9/main" uri="{78C0D931-6437-407d-A8EE-F0AAD7539E65}">
      <x14:conditionalFormattings>
        <x14:conditionalFormatting xmlns:xm="http://schemas.microsoft.com/office/excel/2006/main">
          <x14:cfRule type="dataBar" id="{1F801464-96E8-4679-89B0-B3EB67E7E8E4}">
            <x14:dataBar minLength="0" maxLength="100" gradient="0">
              <x14:cfvo type="autoMin"/>
              <x14:cfvo type="autoMax"/>
              <x14:negativeFillColor rgb="FFFF0000"/>
              <x14:axisColor rgb="FF000000"/>
            </x14:dataBar>
          </x14:cfRule>
          <xm:sqref>T13 T22 T18 T26 T31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771DF-3F13-43B5-8882-44A2F44CDF44}">
  <dimension ref="A1:AI310"/>
  <sheetViews>
    <sheetView workbookViewId="0">
      <selection activeCell="I131" sqref="I131"/>
    </sheetView>
  </sheetViews>
  <sheetFormatPr defaultColWidth="11.5703125" defaultRowHeight="15"/>
  <cols>
    <col min="1" max="1" width="5" style="34" customWidth="1"/>
    <col min="2" max="2" width="8.28515625" style="34" customWidth="1"/>
    <col min="3" max="3" width="9.5703125" style="34" customWidth="1"/>
    <col min="4" max="4" width="10.5703125" style="34" customWidth="1"/>
    <col min="5" max="5" width="10.7109375" style="34" customWidth="1"/>
    <col min="6" max="6" width="10.7109375" style="34" bestFit="1" customWidth="1"/>
    <col min="7" max="12" width="10.7109375" style="34" customWidth="1"/>
    <col min="13" max="13" width="10.28515625" style="34" customWidth="1"/>
    <col min="14" max="15" width="10.5703125" style="34" customWidth="1"/>
    <col min="16" max="22" width="11" style="34" customWidth="1"/>
    <col min="23" max="23" width="10.42578125" style="34" customWidth="1"/>
    <col min="24" max="26" width="4.7109375" style="34" customWidth="1"/>
    <col min="27" max="27" width="11.28515625" style="34" bestFit="1" customWidth="1"/>
    <col min="28" max="16384" width="11.5703125" style="34"/>
  </cols>
  <sheetData>
    <row r="1" spans="1:35">
      <c r="D1" s="35"/>
      <c r="E1" s="35"/>
      <c r="F1" s="35"/>
      <c r="G1" s="35"/>
      <c r="H1" s="35"/>
      <c r="I1" s="35"/>
      <c r="J1" s="35"/>
      <c r="K1" s="35"/>
      <c r="L1" s="35"/>
      <c r="M1" s="35"/>
      <c r="N1" s="35"/>
      <c r="O1" s="35"/>
      <c r="P1" s="35"/>
      <c r="Q1" s="35"/>
      <c r="R1" s="35"/>
      <c r="S1" s="35"/>
      <c r="T1" s="35"/>
      <c r="U1" s="35"/>
      <c r="V1" s="35"/>
      <c r="W1" s="35"/>
      <c r="X1" s="35"/>
      <c r="Y1" s="35"/>
      <c r="Z1" s="35"/>
      <c r="AA1" s="35"/>
    </row>
    <row r="2" spans="1:35">
      <c r="D2" s="35"/>
      <c r="E2" s="35"/>
      <c r="F2" s="35"/>
      <c r="G2" s="35"/>
      <c r="H2" s="35"/>
      <c r="I2" s="35"/>
      <c r="J2" s="35"/>
      <c r="K2" s="35"/>
      <c r="L2" s="35"/>
      <c r="M2" s="35"/>
      <c r="N2" s="35"/>
      <c r="O2" s="35"/>
      <c r="P2" s="35"/>
      <c r="Q2" s="35"/>
      <c r="R2" s="35"/>
      <c r="S2" s="35"/>
      <c r="T2" s="35"/>
      <c r="U2" s="35"/>
      <c r="V2" s="35"/>
      <c r="W2" s="35"/>
      <c r="X2" s="35"/>
      <c r="Y2" s="35"/>
      <c r="Z2" s="35"/>
      <c r="AA2" s="35"/>
    </row>
    <row r="3" spans="1:35">
      <c r="D3" s="35"/>
      <c r="E3" s="35"/>
      <c r="F3" s="35"/>
      <c r="G3" s="35"/>
      <c r="H3" s="35"/>
      <c r="I3" s="35"/>
      <c r="J3" s="35"/>
      <c r="K3" s="35"/>
      <c r="L3" s="35"/>
      <c r="M3" s="35"/>
      <c r="N3" s="35"/>
      <c r="O3" s="35"/>
      <c r="P3" s="35"/>
      <c r="Q3" s="35"/>
      <c r="R3" s="35"/>
      <c r="S3" s="35"/>
      <c r="T3" s="35"/>
      <c r="U3" s="35"/>
      <c r="V3" s="35"/>
      <c r="W3" s="35"/>
      <c r="X3" s="35"/>
      <c r="Y3" s="35"/>
      <c r="Z3" s="35"/>
      <c r="AA3" s="35"/>
    </row>
    <row r="4" spans="1:35">
      <c r="D4" s="35"/>
      <c r="E4" s="35"/>
      <c r="F4" s="35"/>
      <c r="G4" s="35"/>
      <c r="H4" s="35"/>
      <c r="I4" s="35"/>
      <c r="J4" s="35"/>
      <c r="K4" s="35"/>
      <c r="L4" s="35"/>
      <c r="M4" s="35"/>
      <c r="N4" s="35"/>
      <c r="O4" s="35"/>
      <c r="P4" s="35"/>
      <c r="Q4" s="35"/>
      <c r="R4" s="35"/>
      <c r="S4" s="35"/>
      <c r="T4" s="35"/>
      <c r="U4" s="35"/>
      <c r="V4" s="35"/>
      <c r="W4" s="35"/>
      <c r="X4" s="35"/>
      <c r="Y4" s="35"/>
      <c r="Z4" s="35"/>
      <c r="AA4" s="35"/>
    </row>
    <row r="5" spans="1:35" ht="77.25" customHeight="1">
      <c r="A5" s="119" t="s">
        <v>69</v>
      </c>
      <c r="B5" s="119"/>
      <c r="C5" s="119"/>
      <c r="D5" s="119"/>
      <c r="E5" s="119"/>
      <c r="F5" s="119"/>
      <c r="G5" s="119"/>
      <c r="H5" s="119"/>
      <c r="I5" s="119"/>
      <c r="J5" s="119"/>
      <c r="K5" s="119"/>
      <c r="L5" s="119"/>
      <c r="M5" s="119"/>
      <c r="N5" s="119"/>
      <c r="O5" s="119"/>
      <c r="P5" s="119"/>
      <c r="Q5" s="119"/>
      <c r="R5" s="119"/>
      <c r="S5" s="119"/>
      <c r="T5" s="119"/>
      <c r="U5" s="119"/>
      <c r="V5" s="119"/>
      <c r="W5" s="119"/>
    </row>
    <row r="6" spans="1:35" ht="13.5" customHeight="1">
      <c r="A6" s="36"/>
      <c r="B6" s="36"/>
      <c r="C6" s="36"/>
      <c r="D6" s="36"/>
      <c r="E6" s="36"/>
      <c r="F6" s="36"/>
      <c r="G6" s="36"/>
      <c r="H6" s="36"/>
      <c r="I6" s="36"/>
      <c r="J6" s="36"/>
      <c r="K6" s="36"/>
      <c r="L6" s="36"/>
      <c r="M6" s="36"/>
      <c r="N6" s="36"/>
      <c r="O6" s="36"/>
      <c r="P6" s="36"/>
      <c r="Q6" s="36"/>
      <c r="R6" s="36"/>
      <c r="S6" s="36"/>
      <c r="T6" s="36"/>
      <c r="U6" s="36"/>
      <c r="V6" s="36"/>
      <c r="W6" s="36"/>
    </row>
    <row r="7" spans="1:35" ht="24" customHeight="1">
      <c r="A7" s="120" t="s">
        <v>70</v>
      </c>
      <c r="B7" s="121"/>
      <c r="C7" s="124" t="s">
        <v>71</v>
      </c>
      <c r="D7" s="126" t="s">
        <v>72</v>
      </c>
      <c r="E7" s="127"/>
      <c r="F7" s="127"/>
      <c r="G7" s="127"/>
      <c r="H7" s="127"/>
      <c r="I7" s="127"/>
      <c r="J7" s="127"/>
      <c r="K7" s="127"/>
      <c r="L7" s="127"/>
      <c r="M7" s="128"/>
      <c r="N7" s="129" t="s">
        <v>73</v>
      </c>
      <c r="O7" s="130"/>
      <c r="P7" s="130"/>
      <c r="Q7" s="130"/>
      <c r="R7" s="130"/>
      <c r="S7" s="130"/>
      <c r="T7" s="130"/>
      <c r="U7" s="130"/>
      <c r="V7" s="130"/>
      <c r="W7" s="131"/>
    </row>
    <row r="8" spans="1:35" ht="42" customHeight="1">
      <c r="A8" s="122"/>
      <c r="B8" s="123"/>
      <c r="C8" s="125"/>
      <c r="D8" s="37" t="s">
        <v>74</v>
      </c>
      <c r="E8" s="37" t="s">
        <v>75</v>
      </c>
      <c r="F8" s="38">
        <v>44927</v>
      </c>
      <c r="G8" s="38">
        <v>44958</v>
      </c>
      <c r="H8" s="38">
        <v>44986</v>
      </c>
      <c r="I8" s="38">
        <v>45017</v>
      </c>
      <c r="J8" s="38">
        <v>45047</v>
      </c>
      <c r="K8" s="38">
        <v>45078</v>
      </c>
      <c r="L8" s="38">
        <v>45108</v>
      </c>
      <c r="M8" s="38">
        <v>45139</v>
      </c>
      <c r="N8" s="37" t="s">
        <v>74</v>
      </c>
      <c r="O8" s="37" t="s">
        <v>75</v>
      </c>
      <c r="P8" s="38">
        <v>44927</v>
      </c>
      <c r="Q8" s="38">
        <v>44958</v>
      </c>
      <c r="R8" s="38">
        <v>44986</v>
      </c>
      <c r="S8" s="38">
        <v>45017</v>
      </c>
      <c r="T8" s="38">
        <v>45047</v>
      </c>
      <c r="U8" s="38">
        <v>45078</v>
      </c>
      <c r="V8" s="38">
        <v>45108</v>
      </c>
      <c r="W8" s="38">
        <v>45139</v>
      </c>
      <c r="AB8" s="35"/>
    </row>
    <row r="9" spans="1:35">
      <c r="A9" s="116" t="s">
        <v>74</v>
      </c>
      <c r="B9" s="117"/>
      <c r="C9" s="118"/>
      <c r="D9" s="39">
        <f>SUM(D10:D309)</f>
        <v>10104308</v>
      </c>
      <c r="E9" s="39">
        <f t="shared" ref="E9:W9" si="0">SUM(E10:E309)</f>
        <v>390053</v>
      </c>
      <c r="F9" s="39">
        <f t="shared" si="0"/>
        <v>1488175</v>
      </c>
      <c r="G9" s="39">
        <f t="shared" si="0"/>
        <v>1145003</v>
      </c>
      <c r="H9" s="39">
        <f t="shared" si="0"/>
        <v>1120548</v>
      </c>
      <c r="I9" s="39">
        <f t="shared" si="0"/>
        <v>960466</v>
      </c>
      <c r="J9" s="39">
        <f t="shared" si="0"/>
        <v>1120548</v>
      </c>
      <c r="K9" s="39">
        <f t="shared" si="0"/>
        <v>1293180</v>
      </c>
      <c r="L9" s="39">
        <f t="shared" si="0"/>
        <v>1234371</v>
      </c>
      <c r="M9" s="39">
        <f t="shared" si="0"/>
        <v>1351964</v>
      </c>
      <c r="N9" s="39">
        <f t="shared" si="0"/>
        <v>11703035</v>
      </c>
      <c r="O9" s="39">
        <f t="shared" si="0"/>
        <v>451979</v>
      </c>
      <c r="P9" s="39">
        <f t="shared" si="0"/>
        <v>1723477</v>
      </c>
      <c r="Q9" s="39">
        <f t="shared" si="0"/>
        <v>1326420</v>
      </c>
      <c r="R9" s="39">
        <f t="shared" si="0"/>
        <v>1297819</v>
      </c>
      <c r="S9" s="39">
        <f t="shared" si="0"/>
        <v>1112443</v>
      </c>
      <c r="T9" s="39">
        <f t="shared" si="0"/>
        <v>1297819</v>
      </c>
      <c r="U9" s="39">
        <f t="shared" si="0"/>
        <v>1497698</v>
      </c>
      <c r="V9" s="39">
        <f t="shared" si="0"/>
        <v>1429629</v>
      </c>
      <c r="W9" s="39">
        <f t="shared" si="0"/>
        <v>1565751</v>
      </c>
      <c r="AC9" s="35"/>
      <c r="AD9" s="35"/>
      <c r="AE9" s="35"/>
      <c r="AF9" s="35"/>
    </row>
    <row r="10" spans="1:35" ht="30" hidden="1">
      <c r="A10" s="40">
        <v>1</v>
      </c>
      <c r="B10" s="40" t="s">
        <v>76</v>
      </c>
      <c r="C10" s="41" t="s">
        <v>77</v>
      </c>
      <c r="D10" s="42">
        <f t="shared" ref="D10:D73" si="1">SUM(E10:M10)</f>
        <v>40745</v>
      </c>
      <c r="E10" s="42">
        <v>1373</v>
      </c>
      <c r="F10" s="42">
        <v>5837</v>
      </c>
      <c r="G10" s="42">
        <v>4693</v>
      </c>
      <c r="H10" s="42">
        <v>4807</v>
      </c>
      <c r="I10" s="42">
        <v>4120</v>
      </c>
      <c r="J10" s="42">
        <v>4807</v>
      </c>
      <c r="K10" s="42">
        <v>5036</v>
      </c>
      <c r="L10" s="42">
        <v>4807</v>
      </c>
      <c r="M10" s="42">
        <v>5265</v>
      </c>
      <c r="N10" s="42">
        <f t="shared" ref="N10:N73" si="2">SUM(O10:W10)</f>
        <v>47189</v>
      </c>
      <c r="O10" s="42">
        <v>1591</v>
      </c>
      <c r="P10" s="42">
        <v>6760</v>
      </c>
      <c r="Q10" s="42">
        <v>5436</v>
      </c>
      <c r="R10" s="42">
        <v>5567</v>
      </c>
      <c r="S10" s="42">
        <v>4772</v>
      </c>
      <c r="T10" s="42">
        <v>5567</v>
      </c>
      <c r="U10" s="42">
        <v>5832</v>
      </c>
      <c r="V10" s="42">
        <v>5567</v>
      </c>
      <c r="W10" s="42">
        <v>6097</v>
      </c>
      <c r="AC10" s="35"/>
      <c r="AD10" s="35"/>
      <c r="AE10" s="35"/>
      <c r="AF10" s="35"/>
      <c r="AG10" s="35"/>
      <c r="AH10" s="35"/>
      <c r="AI10" s="35"/>
    </row>
    <row r="11" spans="1:35" ht="30" hidden="1">
      <c r="A11" s="40">
        <v>1</v>
      </c>
      <c r="B11" s="40" t="s">
        <v>76</v>
      </c>
      <c r="C11" s="41" t="s">
        <v>78</v>
      </c>
      <c r="D11" s="42">
        <f t="shared" si="1"/>
        <v>40296</v>
      </c>
      <c r="E11" s="42">
        <v>1358</v>
      </c>
      <c r="F11" s="42">
        <v>5773</v>
      </c>
      <c r="G11" s="42">
        <v>4640</v>
      </c>
      <c r="H11" s="42">
        <v>4754</v>
      </c>
      <c r="I11" s="42">
        <v>4075</v>
      </c>
      <c r="J11" s="42">
        <v>4754</v>
      </c>
      <c r="K11" s="42">
        <v>4981</v>
      </c>
      <c r="L11" s="42">
        <v>4754</v>
      </c>
      <c r="M11" s="42">
        <v>5207</v>
      </c>
      <c r="N11" s="42">
        <f t="shared" si="2"/>
        <v>46672</v>
      </c>
      <c r="O11" s="42">
        <v>1574</v>
      </c>
      <c r="P11" s="42">
        <v>6686</v>
      </c>
      <c r="Q11" s="42">
        <v>5376</v>
      </c>
      <c r="R11" s="42">
        <v>5506</v>
      </c>
      <c r="S11" s="42">
        <v>4720</v>
      </c>
      <c r="T11" s="42">
        <v>5506</v>
      </c>
      <c r="U11" s="42">
        <v>5768</v>
      </c>
      <c r="V11" s="42">
        <v>5506</v>
      </c>
      <c r="W11" s="42">
        <v>6030</v>
      </c>
      <c r="AC11" s="35"/>
      <c r="AD11" s="35"/>
      <c r="AE11" s="35"/>
      <c r="AF11" s="35"/>
    </row>
    <row r="12" spans="1:35" ht="30" hidden="1">
      <c r="A12" s="40">
        <v>1</v>
      </c>
      <c r="B12" s="40" t="s">
        <v>76</v>
      </c>
      <c r="C12" s="41" t="s">
        <v>79</v>
      </c>
      <c r="D12" s="42">
        <f t="shared" si="1"/>
        <v>33132</v>
      </c>
      <c r="E12" s="42">
        <v>1116</v>
      </c>
      <c r="F12" s="42">
        <v>4747</v>
      </c>
      <c r="G12" s="42">
        <v>3816</v>
      </c>
      <c r="H12" s="42">
        <v>3909</v>
      </c>
      <c r="I12" s="42">
        <v>3350</v>
      </c>
      <c r="J12" s="42">
        <v>3909</v>
      </c>
      <c r="K12" s="42">
        <v>4095</v>
      </c>
      <c r="L12" s="42">
        <v>3909</v>
      </c>
      <c r="M12" s="42">
        <v>4281</v>
      </c>
      <c r="N12" s="42">
        <f t="shared" si="2"/>
        <v>38374</v>
      </c>
      <c r="O12" s="42">
        <v>1294</v>
      </c>
      <c r="P12" s="42">
        <v>5497</v>
      </c>
      <c r="Q12" s="42">
        <v>4420</v>
      </c>
      <c r="R12" s="42">
        <v>4527</v>
      </c>
      <c r="S12" s="42">
        <v>3881</v>
      </c>
      <c r="T12" s="42">
        <v>4527</v>
      </c>
      <c r="U12" s="42">
        <v>4743</v>
      </c>
      <c r="V12" s="42">
        <v>4527</v>
      </c>
      <c r="W12" s="42">
        <v>4958</v>
      </c>
      <c r="AC12" s="35"/>
      <c r="AD12" s="35"/>
      <c r="AE12" s="35"/>
      <c r="AF12" s="35"/>
    </row>
    <row r="13" spans="1:35" ht="45" hidden="1">
      <c r="A13" s="40">
        <v>2</v>
      </c>
      <c r="B13" s="40" t="s">
        <v>80</v>
      </c>
      <c r="C13" s="41" t="s">
        <v>77</v>
      </c>
      <c r="D13" s="42">
        <f t="shared" si="1"/>
        <v>58234</v>
      </c>
      <c r="E13" s="42">
        <v>1963</v>
      </c>
      <c r="F13" s="42">
        <v>8343</v>
      </c>
      <c r="G13" s="42">
        <v>6706</v>
      </c>
      <c r="H13" s="42">
        <v>6870</v>
      </c>
      <c r="I13" s="42">
        <v>5889</v>
      </c>
      <c r="J13" s="42">
        <v>6870</v>
      </c>
      <c r="K13" s="42">
        <v>7198</v>
      </c>
      <c r="L13" s="42">
        <v>6870</v>
      </c>
      <c r="M13" s="42">
        <v>7525</v>
      </c>
      <c r="N13" s="42">
        <f t="shared" si="2"/>
        <v>67439</v>
      </c>
      <c r="O13" s="42">
        <v>2274</v>
      </c>
      <c r="P13" s="42">
        <v>9661</v>
      </c>
      <c r="Q13" s="42">
        <v>7767</v>
      </c>
      <c r="R13" s="42">
        <v>7956</v>
      </c>
      <c r="S13" s="42">
        <v>6820</v>
      </c>
      <c r="T13" s="42">
        <v>7956</v>
      </c>
      <c r="U13" s="42">
        <v>8335</v>
      </c>
      <c r="V13" s="42">
        <v>7956</v>
      </c>
      <c r="W13" s="42">
        <v>8714</v>
      </c>
      <c r="AC13" s="35"/>
      <c r="AD13" s="35"/>
      <c r="AE13" s="35"/>
      <c r="AF13" s="35"/>
    </row>
    <row r="14" spans="1:35" ht="45" hidden="1">
      <c r="A14" s="40">
        <v>2</v>
      </c>
      <c r="B14" s="40" t="s">
        <v>80</v>
      </c>
      <c r="C14" s="41" t="s">
        <v>78</v>
      </c>
      <c r="D14" s="42">
        <f t="shared" si="1"/>
        <v>38820</v>
      </c>
      <c r="E14" s="42">
        <v>1308</v>
      </c>
      <c r="F14" s="42">
        <v>5562</v>
      </c>
      <c r="G14" s="42">
        <v>4470</v>
      </c>
      <c r="H14" s="42">
        <v>4580</v>
      </c>
      <c r="I14" s="42">
        <v>3926</v>
      </c>
      <c r="J14" s="42">
        <v>4580</v>
      </c>
      <c r="K14" s="42">
        <v>4798</v>
      </c>
      <c r="L14" s="42">
        <v>4580</v>
      </c>
      <c r="M14" s="42">
        <v>5016</v>
      </c>
      <c r="N14" s="42">
        <f t="shared" si="2"/>
        <v>44960</v>
      </c>
      <c r="O14" s="42">
        <v>1516</v>
      </c>
      <c r="P14" s="42">
        <v>6441</v>
      </c>
      <c r="Q14" s="42">
        <v>5178</v>
      </c>
      <c r="R14" s="42">
        <v>5304</v>
      </c>
      <c r="S14" s="42">
        <v>4547</v>
      </c>
      <c r="T14" s="42">
        <v>5304</v>
      </c>
      <c r="U14" s="42">
        <v>5557</v>
      </c>
      <c r="V14" s="42">
        <v>5304</v>
      </c>
      <c r="W14" s="42">
        <v>5809</v>
      </c>
      <c r="AC14" s="35"/>
      <c r="AD14" s="35"/>
      <c r="AE14" s="35"/>
      <c r="AF14" s="35"/>
    </row>
    <row r="15" spans="1:35" ht="45" hidden="1">
      <c r="A15" s="40">
        <v>2</v>
      </c>
      <c r="B15" s="40" t="s">
        <v>80</v>
      </c>
      <c r="C15" s="41" t="s">
        <v>79</v>
      </c>
      <c r="D15" s="42">
        <f t="shared" si="1"/>
        <v>49273</v>
      </c>
      <c r="E15" s="42">
        <v>1661</v>
      </c>
      <c r="F15" s="42">
        <v>7059</v>
      </c>
      <c r="G15" s="42">
        <v>5674</v>
      </c>
      <c r="H15" s="42">
        <v>5813</v>
      </c>
      <c r="I15" s="42">
        <v>4983</v>
      </c>
      <c r="J15" s="42">
        <v>5813</v>
      </c>
      <c r="K15" s="42">
        <v>6090</v>
      </c>
      <c r="L15" s="42">
        <v>5813</v>
      </c>
      <c r="M15" s="42">
        <v>6367</v>
      </c>
      <c r="N15" s="42">
        <f t="shared" si="2"/>
        <v>57064</v>
      </c>
      <c r="O15" s="42">
        <v>1924</v>
      </c>
      <c r="P15" s="42">
        <v>8175</v>
      </c>
      <c r="Q15" s="42">
        <v>6572</v>
      </c>
      <c r="R15" s="42">
        <v>6732</v>
      </c>
      <c r="S15" s="42">
        <v>5771</v>
      </c>
      <c r="T15" s="42">
        <v>6732</v>
      </c>
      <c r="U15" s="42">
        <v>7053</v>
      </c>
      <c r="V15" s="42">
        <v>6732</v>
      </c>
      <c r="W15" s="42">
        <v>7373</v>
      </c>
      <c r="AC15" s="35"/>
      <c r="AD15" s="35"/>
      <c r="AE15" s="35"/>
      <c r="AF15" s="35"/>
    </row>
    <row r="16" spans="1:35" ht="45" hidden="1">
      <c r="A16" s="40">
        <v>2</v>
      </c>
      <c r="B16" s="40" t="s">
        <v>80</v>
      </c>
      <c r="C16" s="41" t="s">
        <v>81</v>
      </c>
      <c r="D16" s="42">
        <f t="shared" si="1"/>
        <v>37827</v>
      </c>
      <c r="E16" s="42">
        <v>1275</v>
      </c>
      <c r="F16" s="42">
        <v>5419</v>
      </c>
      <c r="G16" s="42">
        <v>4356</v>
      </c>
      <c r="H16" s="42">
        <v>4463</v>
      </c>
      <c r="I16" s="42">
        <v>3825</v>
      </c>
      <c r="J16" s="42">
        <v>4463</v>
      </c>
      <c r="K16" s="42">
        <v>4675</v>
      </c>
      <c r="L16" s="42">
        <v>4463</v>
      </c>
      <c r="M16" s="42">
        <v>4888</v>
      </c>
      <c r="N16" s="42">
        <f t="shared" si="2"/>
        <v>43807</v>
      </c>
      <c r="O16" s="42">
        <v>1477</v>
      </c>
      <c r="P16" s="42">
        <v>6276</v>
      </c>
      <c r="Q16" s="42">
        <v>5046</v>
      </c>
      <c r="R16" s="42">
        <v>5168</v>
      </c>
      <c r="S16" s="42">
        <v>4430</v>
      </c>
      <c r="T16" s="42">
        <v>5168</v>
      </c>
      <c r="U16" s="42">
        <v>5414</v>
      </c>
      <c r="V16" s="42">
        <v>5168</v>
      </c>
      <c r="W16" s="42">
        <v>5660</v>
      </c>
      <c r="AC16" s="35"/>
      <c r="AD16" s="35"/>
      <c r="AE16" s="35"/>
      <c r="AF16" s="35"/>
    </row>
    <row r="17" spans="1:32" ht="45" hidden="1">
      <c r="A17" s="40">
        <v>2</v>
      </c>
      <c r="B17" s="40" t="s">
        <v>80</v>
      </c>
      <c r="C17" s="41" t="s">
        <v>82</v>
      </c>
      <c r="D17" s="42">
        <f t="shared" si="1"/>
        <v>65698</v>
      </c>
      <c r="E17" s="42">
        <v>2214</v>
      </c>
      <c r="F17" s="42">
        <v>9412</v>
      </c>
      <c r="G17" s="42">
        <v>7566</v>
      </c>
      <c r="H17" s="42">
        <v>7751</v>
      </c>
      <c r="I17" s="42">
        <v>6644</v>
      </c>
      <c r="J17" s="42">
        <v>7751</v>
      </c>
      <c r="K17" s="42">
        <v>8120</v>
      </c>
      <c r="L17" s="42">
        <v>7751</v>
      </c>
      <c r="M17" s="42">
        <v>8489</v>
      </c>
      <c r="N17" s="42">
        <f t="shared" si="2"/>
        <v>76085</v>
      </c>
      <c r="O17" s="42">
        <v>2565</v>
      </c>
      <c r="P17" s="42">
        <v>10900</v>
      </c>
      <c r="Q17" s="42">
        <v>8763</v>
      </c>
      <c r="R17" s="42">
        <v>8976</v>
      </c>
      <c r="S17" s="42">
        <v>7694</v>
      </c>
      <c r="T17" s="42">
        <v>8976</v>
      </c>
      <c r="U17" s="42">
        <v>9404</v>
      </c>
      <c r="V17" s="42">
        <v>8976</v>
      </c>
      <c r="W17" s="42">
        <v>9831</v>
      </c>
      <c r="AC17" s="35"/>
      <c r="AD17" s="35"/>
      <c r="AE17" s="35"/>
      <c r="AF17" s="35"/>
    </row>
    <row r="18" spans="1:32" ht="45" hidden="1">
      <c r="A18" s="40">
        <v>2</v>
      </c>
      <c r="B18" s="40" t="s">
        <v>80</v>
      </c>
      <c r="C18" s="41" t="s">
        <v>83</v>
      </c>
      <c r="D18" s="42">
        <f t="shared" si="1"/>
        <v>29862</v>
      </c>
      <c r="E18" s="42">
        <v>1006</v>
      </c>
      <c r="F18" s="42">
        <v>4278</v>
      </c>
      <c r="G18" s="42">
        <v>3439</v>
      </c>
      <c r="H18" s="42">
        <v>3523</v>
      </c>
      <c r="I18" s="42">
        <v>3020</v>
      </c>
      <c r="J18" s="42">
        <v>3523</v>
      </c>
      <c r="K18" s="42">
        <v>3691</v>
      </c>
      <c r="L18" s="42">
        <v>3523</v>
      </c>
      <c r="M18" s="42">
        <v>3859</v>
      </c>
      <c r="N18" s="42">
        <f t="shared" si="2"/>
        <v>34586</v>
      </c>
      <c r="O18" s="42">
        <v>1166</v>
      </c>
      <c r="P18" s="42">
        <v>4955</v>
      </c>
      <c r="Q18" s="42">
        <v>3983</v>
      </c>
      <c r="R18" s="42">
        <v>4080</v>
      </c>
      <c r="S18" s="42">
        <v>3498</v>
      </c>
      <c r="T18" s="42">
        <v>4080</v>
      </c>
      <c r="U18" s="42">
        <v>4275</v>
      </c>
      <c r="V18" s="42">
        <v>4080</v>
      </c>
      <c r="W18" s="42">
        <v>4469</v>
      </c>
      <c r="AC18" s="35"/>
      <c r="AD18" s="35"/>
      <c r="AE18" s="35"/>
      <c r="AF18" s="35"/>
    </row>
    <row r="19" spans="1:32" ht="45" hidden="1">
      <c r="A19" s="40">
        <v>2</v>
      </c>
      <c r="B19" s="40" t="s">
        <v>80</v>
      </c>
      <c r="C19" s="41" t="s">
        <v>84</v>
      </c>
      <c r="D19" s="42">
        <f t="shared" si="1"/>
        <v>49273</v>
      </c>
      <c r="E19" s="42">
        <v>1661</v>
      </c>
      <c r="F19" s="42">
        <v>7059</v>
      </c>
      <c r="G19" s="42">
        <v>5674</v>
      </c>
      <c r="H19" s="42">
        <v>5813</v>
      </c>
      <c r="I19" s="42">
        <v>4983</v>
      </c>
      <c r="J19" s="42">
        <v>5813</v>
      </c>
      <c r="K19" s="42">
        <v>6090</v>
      </c>
      <c r="L19" s="42">
        <v>5813</v>
      </c>
      <c r="M19" s="42">
        <v>6367</v>
      </c>
      <c r="N19" s="42">
        <f t="shared" si="2"/>
        <v>57064</v>
      </c>
      <c r="O19" s="42">
        <v>1924</v>
      </c>
      <c r="P19" s="42">
        <v>8175</v>
      </c>
      <c r="Q19" s="42">
        <v>6572</v>
      </c>
      <c r="R19" s="42">
        <v>6732</v>
      </c>
      <c r="S19" s="42">
        <v>5771</v>
      </c>
      <c r="T19" s="42">
        <v>6732</v>
      </c>
      <c r="U19" s="42">
        <v>7053</v>
      </c>
      <c r="V19" s="42">
        <v>6732</v>
      </c>
      <c r="W19" s="42">
        <v>7373</v>
      </c>
      <c r="AC19" s="35"/>
      <c r="AD19" s="35"/>
      <c r="AE19" s="35"/>
      <c r="AF19" s="35"/>
    </row>
    <row r="20" spans="1:32" ht="45" hidden="1">
      <c r="A20" s="40">
        <v>2</v>
      </c>
      <c r="B20" s="40" t="s">
        <v>80</v>
      </c>
      <c r="C20" s="41" t="s">
        <v>85</v>
      </c>
      <c r="D20" s="42">
        <f t="shared" si="1"/>
        <v>35835</v>
      </c>
      <c r="E20" s="42">
        <v>1208</v>
      </c>
      <c r="F20" s="42">
        <v>5134</v>
      </c>
      <c r="G20" s="42">
        <v>4126</v>
      </c>
      <c r="H20" s="42">
        <v>4228</v>
      </c>
      <c r="I20" s="42">
        <v>3624</v>
      </c>
      <c r="J20" s="42">
        <v>4228</v>
      </c>
      <c r="K20" s="42">
        <v>4429</v>
      </c>
      <c r="L20" s="42">
        <v>4228</v>
      </c>
      <c r="M20" s="42">
        <v>4630</v>
      </c>
      <c r="N20" s="42">
        <f t="shared" si="2"/>
        <v>41501</v>
      </c>
      <c r="O20" s="42">
        <v>1399</v>
      </c>
      <c r="P20" s="42">
        <v>5945</v>
      </c>
      <c r="Q20" s="42">
        <v>4780</v>
      </c>
      <c r="R20" s="42">
        <v>4896</v>
      </c>
      <c r="S20" s="42">
        <v>4197</v>
      </c>
      <c r="T20" s="42">
        <v>4896</v>
      </c>
      <c r="U20" s="42">
        <v>5129</v>
      </c>
      <c r="V20" s="42">
        <v>4896</v>
      </c>
      <c r="W20" s="42">
        <v>5363</v>
      </c>
      <c r="AC20" s="35"/>
      <c r="AD20" s="35"/>
      <c r="AE20" s="35"/>
      <c r="AF20" s="35"/>
    </row>
    <row r="21" spans="1:32" ht="45" hidden="1">
      <c r="A21" s="40">
        <v>3</v>
      </c>
      <c r="B21" s="40" t="s">
        <v>86</v>
      </c>
      <c r="C21" s="41" t="s">
        <v>77</v>
      </c>
      <c r="D21" s="42">
        <f t="shared" si="1"/>
        <v>34787</v>
      </c>
      <c r="E21" s="42">
        <v>1172</v>
      </c>
      <c r="F21" s="42">
        <v>4984</v>
      </c>
      <c r="G21" s="42">
        <v>4006</v>
      </c>
      <c r="H21" s="42">
        <v>4104</v>
      </c>
      <c r="I21" s="42">
        <v>3518</v>
      </c>
      <c r="J21" s="42">
        <v>4104</v>
      </c>
      <c r="K21" s="42">
        <v>4300</v>
      </c>
      <c r="L21" s="42">
        <v>4104</v>
      </c>
      <c r="M21" s="42">
        <v>4495</v>
      </c>
      <c r="N21" s="42">
        <f t="shared" si="2"/>
        <v>40295</v>
      </c>
      <c r="O21" s="42">
        <v>1359</v>
      </c>
      <c r="P21" s="42">
        <v>5772</v>
      </c>
      <c r="Q21" s="42">
        <v>4641</v>
      </c>
      <c r="R21" s="42">
        <v>4754</v>
      </c>
      <c r="S21" s="42">
        <v>4075</v>
      </c>
      <c r="T21" s="42">
        <v>4754</v>
      </c>
      <c r="U21" s="42">
        <v>4980</v>
      </c>
      <c r="V21" s="42">
        <v>4754</v>
      </c>
      <c r="W21" s="42">
        <v>5206</v>
      </c>
      <c r="AC21" s="35"/>
      <c r="AD21" s="35"/>
      <c r="AE21" s="35"/>
      <c r="AF21" s="35"/>
    </row>
    <row r="22" spans="1:32" ht="45" hidden="1">
      <c r="A22" s="40">
        <v>3</v>
      </c>
      <c r="B22" s="40" t="s">
        <v>86</v>
      </c>
      <c r="C22" s="41" t="s">
        <v>78</v>
      </c>
      <c r="D22" s="42">
        <f t="shared" si="1"/>
        <v>29405</v>
      </c>
      <c r="E22" s="42">
        <v>991</v>
      </c>
      <c r="F22" s="42">
        <v>4213</v>
      </c>
      <c r="G22" s="42">
        <v>3386</v>
      </c>
      <c r="H22" s="42">
        <v>3469</v>
      </c>
      <c r="I22" s="42">
        <v>2974</v>
      </c>
      <c r="J22" s="42">
        <v>3469</v>
      </c>
      <c r="K22" s="42">
        <v>3634</v>
      </c>
      <c r="L22" s="42">
        <v>3469</v>
      </c>
      <c r="M22" s="42">
        <v>3800</v>
      </c>
      <c r="N22" s="42">
        <f t="shared" si="2"/>
        <v>34058</v>
      </c>
      <c r="O22" s="42">
        <v>1148</v>
      </c>
      <c r="P22" s="42">
        <v>4879</v>
      </c>
      <c r="Q22" s="42">
        <v>3923</v>
      </c>
      <c r="R22" s="42">
        <v>4018</v>
      </c>
      <c r="S22" s="42">
        <v>3444</v>
      </c>
      <c r="T22" s="42">
        <v>4018</v>
      </c>
      <c r="U22" s="42">
        <v>4209</v>
      </c>
      <c r="V22" s="42">
        <v>4018</v>
      </c>
      <c r="W22" s="42">
        <v>4401</v>
      </c>
      <c r="AC22" s="35"/>
      <c r="AD22" s="35"/>
      <c r="AE22" s="35"/>
      <c r="AF22" s="35"/>
    </row>
    <row r="23" spans="1:32" ht="30" hidden="1">
      <c r="A23" s="40">
        <v>4</v>
      </c>
      <c r="B23" s="40" t="s">
        <v>87</v>
      </c>
      <c r="C23" s="41" t="s">
        <v>77</v>
      </c>
      <c r="D23" s="42">
        <f t="shared" si="1"/>
        <v>39625</v>
      </c>
      <c r="E23" s="42">
        <v>1335</v>
      </c>
      <c r="F23" s="42">
        <v>5677</v>
      </c>
      <c r="G23" s="42">
        <v>4563</v>
      </c>
      <c r="H23" s="42">
        <v>4675</v>
      </c>
      <c r="I23" s="42">
        <v>4007</v>
      </c>
      <c r="J23" s="42">
        <v>4675</v>
      </c>
      <c r="K23" s="42">
        <v>4898</v>
      </c>
      <c r="L23" s="42">
        <v>4675</v>
      </c>
      <c r="M23" s="42">
        <v>5120</v>
      </c>
      <c r="N23" s="42">
        <f t="shared" si="2"/>
        <v>45892</v>
      </c>
      <c r="O23" s="42">
        <v>1547</v>
      </c>
      <c r="P23" s="42">
        <v>6574</v>
      </c>
      <c r="Q23" s="42">
        <v>5286</v>
      </c>
      <c r="R23" s="42">
        <v>5414</v>
      </c>
      <c r="S23" s="42">
        <v>4641</v>
      </c>
      <c r="T23" s="42">
        <v>5414</v>
      </c>
      <c r="U23" s="42">
        <v>5672</v>
      </c>
      <c r="V23" s="42">
        <v>5414</v>
      </c>
      <c r="W23" s="42">
        <v>5930</v>
      </c>
      <c r="AC23" s="35"/>
      <c r="AD23" s="35"/>
      <c r="AE23" s="35"/>
      <c r="AF23" s="35"/>
    </row>
    <row r="24" spans="1:32" ht="30" hidden="1">
      <c r="A24" s="40">
        <v>4</v>
      </c>
      <c r="B24" s="40" t="s">
        <v>87</v>
      </c>
      <c r="C24" s="41" t="s">
        <v>78</v>
      </c>
      <c r="D24" s="42">
        <f t="shared" si="1"/>
        <v>36293</v>
      </c>
      <c r="E24" s="42">
        <v>1223</v>
      </c>
      <c r="F24" s="42">
        <v>5199</v>
      </c>
      <c r="G24" s="42">
        <v>4179</v>
      </c>
      <c r="H24" s="42">
        <v>4282</v>
      </c>
      <c r="I24" s="42">
        <v>3670</v>
      </c>
      <c r="J24" s="42">
        <v>4282</v>
      </c>
      <c r="K24" s="42">
        <v>4486</v>
      </c>
      <c r="L24" s="42">
        <v>4282</v>
      </c>
      <c r="M24" s="42">
        <v>4690</v>
      </c>
      <c r="N24" s="42">
        <f t="shared" si="2"/>
        <v>42032</v>
      </c>
      <c r="O24" s="42">
        <v>1417</v>
      </c>
      <c r="P24" s="42">
        <v>6021</v>
      </c>
      <c r="Q24" s="42">
        <v>4841</v>
      </c>
      <c r="R24" s="42">
        <v>4959</v>
      </c>
      <c r="S24" s="42">
        <v>4250</v>
      </c>
      <c r="T24" s="42">
        <v>4959</v>
      </c>
      <c r="U24" s="42">
        <v>5195</v>
      </c>
      <c r="V24" s="42">
        <v>4959</v>
      </c>
      <c r="W24" s="42">
        <v>5431</v>
      </c>
      <c r="AC24" s="35"/>
      <c r="AD24" s="35"/>
      <c r="AE24" s="35"/>
      <c r="AF24" s="35"/>
    </row>
    <row r="25" spans="1:32" ht="30" hidden="1">
      <c r="A25" s="40">
        <v>5</v>
      </c>
      <c r="B25" s="40" t="s">
        <v>88</v>
      </c>
      <c r="C25" s="41" t="s">
        <v>77</v>
      </c>
      <c r="D25" s="42">
        <f t="shared" si="1"/>
        <v>44018</v>
      </c>
      <c r="E25" s="42">
        <v>2589</v>
      </c>
      <c r="F25" s="42">
        <v>10513</v>
      </c>
      <c r="G25" s="42">
        <v>4010</v>
      </c>
      <c r="H25" s="42">
        <v>3122</v>
      </c>
      <c r="I25" s="42">
        <v>2676</v>
      </c>
      <c r="J25" s="42">
        <v>3122</v>
      </c>
      <c r="K25" s="42">
        <v>5995</v>
      </c>
      <c r="L25" s="42">
        <v>5723</v>
      </c>
      <c r="M25" s="42">
        <v>6268</v>
      </c>
      <c r="N25" s="42">
        <f t="shared" si="2"/>
        <v>50978</v>
      </c>
      <c r="O25" s="42">
        <v>2998</v>
      </c>
      <c r="P25" s="42">
        <v>12174</v>
      </c>
      <c r="Q25" s="42">
        <v>4645</v>
      </c>
      <c r="R25" s="42">
        <v>3616</v>
      </c>
      <c r="S25" s="42">
        <v>3099</v>
      </c>
      <c r="T25" s="42">
        <v>3616</v>
      </c>
      <c r="U25" s="42">
        <v>6943</v>
      </c>
      <c r="V25" s="42">
        <v>6628</v>
      </c>
      <c r="W25" s="42">
        <v>7259</v>
      </c>
      <c r="AC25" s="35"/>
      <c r="AD25" s="35"/>
      <c r="AE25" s="35"/>
      <c r="AF25" s="35"/>
    </row>
    <row r="26" spans="1:32" ht="30" hidden="1">
      <c r="A26" s="40">
        <v>5</v>
      </c>
      <c r="B26" s="40" t="s">
        <v>88</v>
      </c>
      <c r="C26" s="41" t="s">
        <v>78</v>
      </c>
      <c r="D26" s="42">
        <f t="shared" si="1"/>
        <v>35931</v>
      </c>
      <c r="E26" s="42">
        <v>2113</v>
      </c>
      <c r="F26" s="42">
        <v>8582</v>
      </c>
      <c r="G26" s="42">
        <v>3273</v>
      </c>
      <c r="H26" s="42">
        <v>2548</v>
      </c>
      <c r="I26" s="42">
        <v>2184</v>
      </c>
      <c r="J26" s="42">
        <v>2548</v>
      </c>
      <c r="K26" s="42">
        <v>4894</v>
      </c>
      <c r="L26" s="42">
        <v>4672</v>
      </c>
      <c r="M26" s="42">
        <v>5117</v>
      </c>
      <c r="N26" s="42">
        <f t="shared" si="2"/>
        <v>41616</v>
      </c>
      <c r="O26" s="42">
        <v>2448</v>
      </c>
      <c r="P26" s="42">
        <v>9938</v>
      </c>
      <c r="Q26" s="42">
        <v>3792</v>
      </c>
      <c r="R26" s="42">
        <v>2952</v>
      </c>
      <c r="S26" s="42">
        <v>2530</v>
      </c>
      <c r="T26" s="42">
        <v>2952</v>
      </c>
      <c r="U26" s="42">
        <v>5668</v>
      </c>
      <c r="V26" s="42">
        <v>5410</v>
      </c>
      <c r="W26" s="42">
        <v>5926</v>
      </c>
      <c r="AC26" s="35"/>
      <c r="AD26" s="35"/>
      <c r="AE26" s="35"/>
      <c r="AF26" s="35"/>
    </row>
    <row r="27" spans="1:32" ht="30" hidden="1">
      <c r="A27" s="40">
        <v>5</v>
      </c>
      <c r="B27" s="40" t="s">
        <v>88</v>
      </c>
      <c r="C27" s="41" t="s">
        <v>79</v>
      </c>
      <c r="D27" s="42">
        <f t="shared" si="1"/>
        <v>37729</v>
      </c>
      <c r="E27" s="42">
        <v>2219</v>
      </c>
      <c r="F27" s="42">
        <v>9011</v>
      </c>
      <c r="G27" s="42">
        <v>3437</v>
      </c>
      <c r="H27" s="42">
        <v>2676</v>
      </c>
      <c r="I27" s="42">
        <v>2294</v>
      </c>
      <c r="J27" s="42">
        <v>2676</v>
      </c>
      <c r="K27" s="42">
        <v>5139</v>
      </c>
      <c r="L27" s="42">
        <v>4905</v>
      </c>
      <c r="M27" s="42">
        <v>5372</v>
      </c>
      <c r="N27" s="42">
        <f t="shared" si="2"/>
        <v>43696</v>
      </c>
      <c r="O27" s="42">
        <v>2570</v>
      </c>
      <c r="P27" s="42">
        <v>10435</v>
      </c>
      <c r="Q27" s="42">
        <v>3982</v>
      </c>
      <c r="R27" s="42">
        <v>3099</v>
      </c>
      <c r="S27" s="42">
        <v>2657</v>
      </c>
      <c r="T27" s="42">
        <v>3099</v>
      </c>
      <c r="U27" s="42">
        <v>5951</v>
      </c>
      <c r="V27" s="42">
        <v>5681</v>
      </c>
      <c r="W27" s="42">
        <v>6222</v>
      </c>
      <c r="AC27" s="35"/>
      <c r="AD27" s="35"/>
      <c r="AE27" s="35"/>
      <c r="AF27" s="35"/>
    </row>
    <row r="28" spans="1:32" ht="30" hidden="1">
      <c r="A28" s="40">
        <v>5</v>
      </c>
      <c r="B28" s="40" t="s">
        <v>88</v>
      </c>
      <c r="C28" s="41" t="s">
        <v>81</v>
      </c>
      <c r="D28" s="42">
        <f t="shared" si="1"/>
        <v>46713</v>
      </c>
      <c r="E28" s="42">
        <v>2747</v>
      </c>
      <c r="F28" s="42">
        <v>11157</v>
      </c>
      <c r="G28" s="42">
        <v>4255</v>
      </c>
      <c r="H28" s="42">
        <v>3313</v>
      </c>
      <c r="I28" s="42">
        <v>2840</v>
      </c>
      <c r="J28" s="42">
        <v>3313</v>
      </c>
      <c r="K28" s="42">
        <v>6363</v>
      </c>
      <c r="L28" s="42">
        <v>6073</v>
      </c>
      <c r="M28" s="42">
        <v>6652</v>
      </c>
      <c r="N28" s="42">
        <f t="shared" si="2"/>
        <v>54098</v>
      </c>
      <c r="O28" s="42">
        <v>3182</v>
      </c>
      <c r="P28" s="42">
        <v>12919</v>
      </c>
      <c r="Q28" s="42">
        <v>4930</v>
      </c>
      <c r="R28" s="42">
        <v>3837</v>
      </c>
      <c r="S28" s="42">
        <v>3289</v>
      </c>
      <c r="T28" s="42">
        <v>3837</v>
      </c>
      <c r="U28" s="42">
        <v>7368</v>
      </c>
      <c r="V28" s="42">
        <v>7033</v>
      </c>
      <c r="W28" s="42">
        <v>7703</v>
      </c>
      <c r="AC28" s="35"/>
      <c r="AD28" s="35"/>
      <c r="AE28" s="35"/>
      <c r="AF28" s="35"/>
    </row>
    <row r="29" spans="1:32" ht="30" hidden="1">
      <c r="A29" s="40">
        <v>5</v>
      </c>
      <c r="B29" s="40" t="s">
        <v>88</v>
      </c>
      <c r="C29" s="41" t="s">
        <v>82</v>
      </c>
      <c r="D29" s="42">
        <f t="shared" si="1"/>
        <v>39074</v>
      </c>
      <c r="E29" s="42">
        <v>2298</v>
      </c>
      <c r="F29" s="42">
        <v>9333</v>
      </c>
      <c r="G29" s="42">
        <v>3560</v>
      </c>
      <c r="H29" s="42">
        <v>2771</v>
      </c>
      <c r="I29" s="42">
        <v>2375</v>
      </c>
      <c r="J29" s="42">
        <v>2771</v>
      </c>
      <c r="K29" s="42">
        <v>5322</v>
      </c>
      <c r="L29" s="42">
        <v>5080</v>
      </c>
      <c r="M29" s="42">
        <v>5564</v>
      </c>
      <c r="N29" s="42">
        <f t="shared" si="2"/>
        <v>45258</v>
      </c>
      <c r="O29" s="42">
        <v>2662</v>
      </c>
      <c r="P29" s="42">
        <v>10808</v>
      </c>
      <c r="Q29" s="42">
        <v>4124</v>
      </c>
      <c r="R29" s="42">
        <v>3210</v>
      </c>
      <c r="S29" s="42">
        <v>2752</v>
      </c>
      <c r="T29" s="42">
        <v>3210</v>
      </c>
      <c r="U29" s="42">
        <v>6164</v>
      </c>
      <c r="V29" s="42">
        <v>5884</v>
      </c>
      <c r="W29" s="42">
        <v>6444</v>
      </c>
      <c r="AC29" s="35"/>
      <c r="AD29" s="35"/>
      <c r="AE29" s="35"/>
      <c r="AF29" s="35"/>
    </row>
    <row r="30" spans="1:32" ht="30" hidden="1">
      <c r="A30" s="40">
        <v>5</v>
      </c>
      <c r="B30" s="40" t="s">
        <v>88</v>
      </c>
      <c r="C30" s="41" t="s">
        <v>83</v>
      </c>
      <c r="D30" s="42">
        <f t="shared" si="1"/>
        <v>34584</v>
      </c>
      <c r="E30" s="42">
        <v>2034</v>
      </c>
      <c r="F30" s="42">
        <v>8260</v>
      </c>
      <c r="G30" s="42">
        <v>3150</v>
      </c>
      <c r="H30" s="42">
        <v>2453</v>
      </c>
      <c r="I30" s="42">
        <v>2102</v>
      </c>
      <c r="J30" s="42">
        <v>2453</v>
      </c>
      <c r="K30" s="42">
        <v>4711</v>
      </c>
      <c r="L30" s="42">
        <v>4496</v>
      </c>
      <c r="M30" s="42">
        <v>4925</v>
      </c>
      <c r="N30" s="42">
        <f t="shared" si="2"/>
        <v>40054</v>
      </c>
      <c r="O30" s="42">
        <v>2356</v>
      </c>
      <c r="P30" s="42">
        <v>9565</v>
      </c>
      <c r="Q30" s="42">
        <v>3650</v>
      </c>
      <c r="R30" s="42">
        <v>2841</v>
      </c>
      <c r="S30" s="42">
        <v>2435</v>
      </c>
      <c r="T30" s="42">
        <v>2841</v>
      </c>
      <c r="U30" s="42">
        <v>5455</v>
      </c>
      <c r="V30" s="42">
        <v>5208</v>
      </c>
      <c r="W30" s="42">
        <v>5703</v>
      </c>
      <c r="AC30" s="35"/>
      <c r="AD30" s="35"/>
      <c r="AE30" s="35"/>
      <c r="AF30" s="35"/>
    </row>
    <row r="31" spans="1:32" ht="30" hidden="1">
      <c r="A31" s="40">
        <v>5</v>
      </c>
      <c r="B31" s="40" t="s">
        <v>88</v>
      </c>
      <c r="C31" s="41" t="s">
        <v>84</v>
      </c>
      <c r="D31" s="42">
        <f t="shared" si="1"/>
        <v>34584</v>
      </c>
      <c r="E31" s="42">
        <v>2034</v>
      </c>
      <c r="F31" s="42">
        <v>8260</v>
      </c>
      <c r="G31" s="42">
        <v>3150</v>
      </c>
      <c r="H31" s="42">
        <v>2453</v>
      </c>
      <c r="I31" s="42">
        <v>2102</v>
      </c>
      <c r="J31" s="42">
        <v>2453</v>
      </c>
      <c r="K31" s="42">
        <v>4711</v>
      </c>
      <c r="L31" s="42">
        <v>4496</v>
      </c>
      <c r="M31" s="42">
        <v>4925</v>
      </c>
      <c r="N31" s="42">
        <f t="shared" si="2"/>
        <v>40054</v>
      </c>
      <c r="O31" s="42">
        <v>2356</v>
      </c>
      <c r="P31" s="42">
        <v>9565</v>
      </c>
      <c r="Q31" s="42">
        <v>3650</v>
      </c>
      <c r="R31" s="42">
        <v>2841</v>
      </c>
      <c r="S31" s="42">
        <v>2435</v>
      </c>
      <c r="T31" s="42">
        <v>2841</v>
      </c>
      <c r="U31" s="42">
        <v>5455</v>
      </c>
      <c r="V31" s="42">
        <v>5208</v>
      </c>
      <c r="W31" s="42">
        <v>5703</v>
      </c>
      <c r="AC31" s="35"/>
      <c r="AD31" s="35"/>
      <c r="AE31" s="35"/>
      <c r="AF31" s="35"/>
    </row>
    <row r="32" spans="1:32" hidden="1">
      <c r="A32" s="40">
        <v>6</v>
      </c>
      <c r="B32" s="40" t="s">
        <v>89</v>
      </c>
      <c r="C32" s="41" t="s">
        <v>77</v>
      </c>
      <c r="D32" s="42">
        <f t="shared" si="1"/>
        <v>36258</v>
      </c>
      <c r="E32" s="42">
        <v>1222</v>
      </c>
      <c r="F32" s="42">
        <v>5194</v>
      </c>
      <c r="G32" s="42">
        <v>4176</v>
      </c>
      <c r="H32" s="42">
        <v>4278</v>
      </c>
      <c r="I32" s="42">
        <v>3666</v>
      </c>
      <c r="J32" s="42">
        <v>4278</v>
      </c>
      <c r="K32" s="42">
        <v>4481</v>
      </c>
      <c r="L32" s="42">
        <v>4278</v>
      </c>
      <c r="M32" s="42">
        <v>4685</v>
      </c>
      <c r="N32" s="42">
        <f t="shared" si="2"/>
        <v>41993</v>
      </c>
      <c r="O32" s="42">
        <v>1416</v>
      </c>
      <c r="P32" s="42">
        <v>6016</v>
      </c>
      <c r="Q32" s="42">
        <v>4837</v>
      </c>
      <c r="R32" s="42">
        <v>4954</v>
      </c>
      <c r="S32" s="42">
        <v>4246</v>
      </c>
      <c r="T32" s="42">
        <v>4954</v>
      </c>
      <c r="U32" s="42">
        <v>5190</v>
      </c>
      <c r="V32" s="42">
        <v>4954</v>
      </c>
      <c r="W32" s="42">
        <v>5426</v>
      </c>
      <c r="AC32" s="35"/>
      <c r="AD32" s="35"/>
      <c r="AE32" s="35"/>
      <c r="AF32" s="35"/>
    </row>
    <row r="33" spans="1:32" hidden="1">
      <c r="A33" s="40">
        <v>6</v>
      </c>
      <c r="B33" s="40" t="s">
        <v>89</v>
      </c>
      <c r="C33" s="41" t="s">
        <v>78</v>
      </c>
      <c r="D33" s="42">
        <f t="shared" si="1"/>
        <v>29665</v>
      </c>
      <c r="E33" s="42">
        <v>1000</v>
      </c>
      <c r="F33" s="42">
        <v>4250</v>
      </c>
      <c r="G33" s="42">
        <v>3416</v>
      </c>
      <c r="H33" s="42">
        <v>3500</v>
      </c>
      <c r="I33" s="42">
        <v>3000</v>
      </c>
      <c r="J33" s="42">
        <v>3500</v>
      </c>
      <c r="K33" s="42">
        <v>3666</v>
      </c>
      <c r="L33" s="42">
        <v>3500</v>
      </c>
      <c r="M33" s="42">
        <v>3833</v>
      </c>
      <c r="N33" s="42">
        <f t="shared" si="2"/>
        <v>34355</v>
      </c>
      <c r="O33" s="42">
        <v>1158</v>
      </c>
      <c r="P33" s="42">
        <v>4922</v>
      </c>
      <c r="Q33" s="42">
        <v>3957</v>
      </c>
      <c r="R33" s="42">
        <v>4053</v>
      </c>
      <c r="S33" s="42">
        <v>3474</v>
      </c>
      <c r="T33" s="42">
        <v>4053</v>
      </c>
      <c r="U33" s="42">
        <v>4246</v>
      </c>
      <c r="V33" s="42">
        <v>4053</v>
      </c>
      <c r="W33" s="42">
        <v>4439</v>
      </c>
      <c r="AC33" s="35"/>
      <c r="AD33" s="35"/>
      <c r="AE33" s="35"/>
      <c r="AF33" s="35"/>
    </row>
    <row r="34" spans="1:32" hidden="1">
      <c r="A34" s="40">
        <v>7</v>
      </c>
      <c r="B34" s="40" t="s">
        <v>90</v>
      </c>
      <c r="C34" s="41" t="s">
        <v>77</v>
      </c>
      <c r="D34" s="42">
        <f t="shared" si="1"/>
        <v>29585</v>
      </c>
      <c r="E34" s="42">
        <v>997</v>
      </c>
      <c r="F34" s="42">
        <v>4239</v>
      </c>
      <c r="G34" s="42">
        <v>3407</v>
      </c>
      <c r="H34" s="42">
        <v>3490</v>
      </c>
      <c r="I34" s="42">
        <v>2992</v>
      </c>
      <c r="J34" s="42">
        <v>3490</v>
      </c>
      <c r="K34" s="42">
        <v>3657</v>
      </c>
      <c r="L34" s="42">
        <v>3490</v>
      </c>
      <c r="M34" s="42">
        <v>3823</v>
      </c>
      <c r="N34" s="42">
        <f t="shared" si="2"/>
        <v>34268</v>
      </c>
      <c r="O34" s="42">
        <v>1155</v>
      </c>
      <c r="P34" s="42">
        <v>4909</v>
      </c>
      <c r="Q34" s="42">
        <v>3947</v>
      </c>
      <c r="R34" s="42">
        <v>4043</v>
      </c>
      <c r="S34" s="42">
        <v>3465</v>
      </c>
      <c r="T34" s="42">
        <v>4043</v>
      </c>
      <c r="U34" s="42">
        <v>4235</v>
      </c>
      <c r="V34" s="42">
        <v>4043</v>
      </c>
      <c r="W34" s="42">
        <v>4428</v>
      </c>
      <c r="AC34" s="35"/>
      <c r="AD34" s="35"/>
      <c r="AE34" s="35"/>
      <c r="AF34" s="35"/>
    </row>
    <row r="35" spans="1:32" hidden="1">
      <c r="A35" s="40">
        <v>7</v>
      </c>
      <c r="B35" s="40" t="s">
        <v>90</v>
      </c>
      <c r="C35" s="41" t="s">
        <v>78</v>
      </c>
      <c r="D35" s="42">
        <f t="shared" si="1"/>
        <v>29585</v>
      </c>
      <c r="E35" s="42">
        <v>997</v>
      </c>
      <c r="F35" s="42">
        <v>4239</v>
      </c>
      <c r="G35" s="42">
        <v>3407</v>
      </c>
      <c r="H35" s="42">
        <v>3490</v>
      </c>
      <c r="I35" s="42">
        <v>2992</v>
      </c>
      <c r="J35" s="42">
        <v>3490</v>
      </c>
      <c r="K35" s="42">
        <v>3657</v>
      </c>
      <c r="L35" s="42">
        <v>3490</v>
      </c>
      <c r="M35" s="42">
        <v>3823</v>
      </c>
      <c r="N35" s="42">
        <f t="shared" si="2"/>
        <v>34268</v>
      </c>
      <c r="O35" s="42">
        <v>1155</v>
      </c>
      <c r="P35" s="42">
        <v>4909</v>
      </c>
      <c r="Q35" s="42">
        <v>3947</v>
      </c>
      <c r="R35" s="42">
        <v>4043</v>
      </c>
      <c r="S35" s="42">
        <v>3465</v>
      </c>
      <c r="T35" s="42">
        <v>4043</v>
      </c>
      <c r="U35" s="42">
        <v>4235</v>
      </c>
      <c r="V35" s="42">
        <v>4043</v>
      </c>
      <c r="W35" s="42">
        <v>4428</v>
      </c>
      <c r="AC35" s="35"/>
      <c r="AD35" s="35"/>
      <c r="AE35" s="35"/>
      <c r="AF35" s="35"/>
    </row>
    <row r="36" spans="1:32" hidden="1">
      <c r="A36" s="40">
        <v>7</v>
      </c>
      <c r="B36" s="40" t="s">
        <v>90</v>
      </c>
      <c r="C36" s="41" t="s">
        <v>79</v>
      </c>
      <c r="D36" s="42">
        <f t="shared" si="1"/>
        <v>23011</v>
      </c>
      <c r="E36" s="42">
        <v>775</v>
      </c>
      <c r="F36" s="42">
        <v>3297</v>
      </c>
      <c r="G36" s="42">
        <v>2650</v>
      </c>
      <c r="H36" s="42">
        <v>2715</v>
      </c>
      <c r="I36" s="42">
        <v>2327</v>
      </c>
      <c r="J36" s="42">
        <v>2715</v>
      </c>
      <c r="K36" s="42">
        <v>2844</v>
      </c>
      <c r="L36" s="42">
        <v>2715</v>
      </c>
      <c r="M36" s="42">
        <v>2973</v>
      </c>
      <c r="N36" s="42">
        <f t="shared" si="2"/>
        <v>26652</v>
      </c>
      <c r="O36" s="42">
        <v>899</v>
      </c>
      <c r="P36" s="42">
        <v>3818</v>
      </c>
      <c r="Q36" s="42">
        <v>3070</v>
      </c>
      <c r="R36" s="42">
        <v>3144</v>
      </c>
      <c r="S36" s="42">
        <v>2695</v>
      </c>
      <c r="T36" s="42">
        <v>3144</v>
      </c>
      <c r="U36" s="42">
        <v>3294</v>
      </c>
      <c r="V36" s="42">
        <v>3144</v>
      </c>
      <c r="W36" s="42">
        <v>3444</v>
      </c>
      <c r="AC36" s="35"/>
      <c r="AD36" s="35"/>
      <c r="AE36" s="35"/>
      <c r="AF36" s="35"/>
    </row>
    <row r="37" spans="1:32" hidden="1">
      <c r="A37" s="40">
        <v>7</v>
      </c>
      <c r="B37" s="40" t="s">
        <v>90</v>
      </c>
      <c r="C37" s="41" t="s">
        <v>81</v>
      </c>
      <c r="D37" s="42">
        <f t="shared" si="1"/>
        <v>36161</v>
      </c>
      <c r="E37" s="42">
        <v>1219</v>
      </c>
      <c r="F37" s="42">
        <v>5181</v>
      </c>
      <c r="G37" s="42">
        <v>4164</v>
      </c>
      <c r="H37" s="42">
        <v>4266</v>
      </c>
      <c r="I37" s="42">
        <v>3657</v>
      </c>
      <c r="J37" s="42">
        <v>4266</v>
      </c>
      <c r="K37" s="42">
        <v>4469</v>
      </c>
      <c r="L37" s="42">
        <v>4266</v>
      </c>
      <c r="M37" s="42">
        <v>4673</v>
      </c>
      <c r="N37" s="42">
        <f t="shared" si="2"/>
        <v>41881</v>
      </c>
      <c r="O37" s="42">
        <v>1412</v>
      </c>
      <c r="P37" s="42">
        <v>6000</v>
      </c>
      <c r="Q37" s="42">
        <v>4824</v>
      </c>
      <c r="R37" s="42">
        <v>4941</v>
      </c>
      <c r="S37" s="42">
        <v>4235</v>
      </c>
      <c r="T37" s="42">
        <v>4941</v>
      </c>
      <c r="U37" s="42">
        <v>5176</v>
      </c>
      <c r="V37" s="42">
        <v>4941</v>
      </c>
      <c r="W37" s="42">
        <v>5411</v>
      </c>
      <c r="AC37" s="35"/>
      <c r="AD37" s="35"/>
      <c r="AE37" s="35"/>
      <c r="AF37" s="35"/>
    </row>
    <row r="38" spans="1:32" hidden="1">
      <c r="A38" s="40">
        <v>7</v>
      </c>
      <c r="B38" s="40" t="s">
        <v>90</v>
      </c>
      <c r="C38" s="41" t="s">
        <v>82</v>
      </c>
      <c r="D38" s="42">
        <f t="shared" si="1"/>
        <v>36161</v>
      </c>
      <c r="E38" s="42">
        <v>1219</v>
      </c>
      <c r="F38" s="42">
        <v>5181</v>
      </c>
      <c r="G38" s="42">
        <v>4164</v>
      </c>
      <c r="H38" s="42">
        <v>4266</v>
      </c>
      <c r="I38" s="42">
        <v>3657</v>
      </c>
      <c r="J38" s="42">
        <v>4266</v>
      </c>
      <c r="K38" s="42">
        <v>4469</v>
      </c>
      <c r="L38" s="42">
        <v>4266</v>
      </c>
      <c r="M38" s="42">
        <v>4673</v>
      </c>
      <c r="N38" s="42">
        <f t="shared" si="2"/>
        <v>41881</v>
      </c>
      <c r="O38" s="42">
        <v>1412</v>
      </c>
      <c r="P38" s="42">
        <v>6000</v>
      </c>
      <c r="Q38" s="42">
        <v>4824</v>
      </c>
      <c r="R38" s="42">
        <v>4941</v>
      </c>
      <c r="S38" s="42">
        <v>4235</v>
      </c>
      <c r="T38" s="42">
        <v>4941</v>
      </c>
      <c r="U38" s="42">
        <v>5176</v>
      </c>
      <c r="V38" s="42">
        <v>4941</v>
      </c>
      <c r="W38" s="42">
        <v>5411</v>
      </c>
      <c r="AC38" s="35"/>
      <c r="AD38" s="35"/>
      <c r="AE38" s="35"/>
      <c r="AF38" s="35"/>
    </row>
    <row r="39" spans="1:32" hidden="1">
      <c r="A39" s="40">
        <v>7</v>
      </c>
      <c r="B39" s="40" t="s">
        <v>90</v>
      </c>
      <c r="C39" s="41" t="s">
        <v>83</v>
      </c>
      <c r="D39" s="42">
        <f t="shared" si="1"/>
        <v>32872</v>
      </c>
      <c r="E39" s="42">
        <v>1108</v>
      </c>
      <c r="F39" s="42">
        <v>4710</v>
      </c>
      <c r="G39" s="42">
        <v>3785</v>
      </c>
      <c r="H39" s="42">
        <v>3878</v>
      </c>
      <c r="I39" s="42">
        <v>3324</v>
      </c>
      <c r="J39" s="42">
        <v>3878</v>
      </c>
      <c r="K39" s="42">
        <v>4063</v>
      </c>
      <c r="L39" s="42">
        <v>3878</v>
      </c>
      <c r="M39" s="42">
        <v>4248</v>
      </c>
      <c r="N39" s="42">
        <f t="shared" si="2"/>
        <v>38076</v>
      </c>
      <c r="O39" s="42">
        <v>1284</v>
      </c>
      <c r="P39" s="42">
        <v>5454</v>
      </c>
      <c r="Q39" s="42">
        <v>4386</v>
      </c>
      <c r="R39" s="42">
        <v>4492</v>
      </c>
      <c r="S39" s="42">
        <v>3850</v>
      </c>
      <c r="T39" s="42">
        <v>4492</v>
      </c>
      <c r="U39" s="42">
        <v>4706</v>
      </c>
      <c r="V39" s="42">
        <v>4492</v>
      </c>
      <c r="W39" s="42">
        <v>4920</v>
      </c>
      <c r="AC39" s="35"/>
      <c r="AD39" s="35"/>
      <c r="AE39" s="35"/>
      <c r="AF39" s="35"/>
    </row>
    <row r="40" spans="1:32" hidden="1">
      <c r="A40" s="40">
        <v>7</v>
      </c>
      <c r="B40" s="40" t="s">
        <v>90</v>
      </c>
      <c r="C40" s="41" t="s">
        <v>84</v>
      </c>
      <c r="D40" s="42">
        <f t="shared" si="1"/>
        <v>26298</v>
      </c>
      <c r="E40" s="42">
        <v>886</v>
      </c>
      <c r="F40" s="42">
        <v>3768</v>
      </c>
      <c r="G40" s="42">
        <v>3028</v>
      </c>
      <c r="H40" s="42">
        <v>3103</v>
      </c>
      <c r="I40" s="42">
        <v>2659</v>
      </c>
      <c r="J40" s="42">
        <v>3103</v>
      </c>
      <c r="K40" s="42">
        <v>3250</v>
      </c>
      <c r="L40" s="42">
        <v>3103</v>
      </c>
      <c r="M40" s="42">
        <v>3398</v>
      </c>
      <c r="N40" s="42">
        <f t="shared" si="2"/>
        <v>30463</v>
      </c>
      <c r="O40" s="42">
        <v>1027</v>
      </c>
      <c r="P40" s="42">
        <v>4364</v>
      </c>
      <c r="Q40" s="42">
        <v>3509</v>
      </c>
      <c r="R40" s="42">
        <v>3594</v>
      </c>
      <c r="S40" s="42">
        <v>3080</v>
      </c>
      <c r="T40" s="42">
        <v>3594</v>
      </c>
      <c r="U40" s="42">
        <v>3765</v>
      </c>
      <c r="V40" s="42">
        <v>3594</v>
      </c>
      <c r="W40" s="42">
        <v>3936</v>
      </c>
      <c r="AC40" s="35"/>
      <c r="AD40" s="35"/>
      <c r="AE40" s="35"/>
      <c r="AF40" s="35"/>
    </row>
    <row r="41" spans="1:32" hidden="1">
      <c r="A41" s="40">
        <v>7</v>
      </c>
      <c r="B41" s="40" t="s">
        <v>90</v>
      </c>
      <c r="C41" s="41" t="s">
        <v>85</v>
      </c>
      <c r="D41" s="42">
        <f t="shared" si="1"/>
        <v>39448</v>
      </c>
      <c r="E41" s="42">
        <v>1329</v>
      </c>
      <c r="F41" s="42">
        <v>5652</v>
      </c>
      <c r="G41" s="42">
        <v>4543</v>
      </c>
      <c r="H41" s="42">
        <v>4654</v>
      </c>
      <c r="I41" s="42">
        <v>3989</v>
      </c>
      <c r="J41" s="42">
        <v>4654</v>
      </c>
      <c r="K41" s="42">
        <v>4876</v>
      </c>
      <c r="L41" s="42">
        <v>4654</v>
      </c>
      <c r="M41" s="42">
        <v>5097</v>
      </c>
      <c r="N41" s="42">
        <f t="shared" si="2"/>
        <v>45688</v>
      </c>
      <c r="O41" s="42">
        <v>1540</v>
      </c>
      <c r="P41" s="42">
        <v>6545</v>
      </c>
      <c r="Q41" s="42">
        <v>5263</v>
      </c>
      <c r="R41" s="42">
        <v>5390</v>
      </c>
      <c r="S41" s="42">
        <v>4620</v>
      </c>
      <c r="T41" s="42">
        <v>5390</v>
      </c>
      <c r="U41" s="42">
        <v>5647</v>
      </c>
      <c r="V41" s="42">
        <v>5390</v>
      </c>
      <c r="W41" s="42">
        <v>5903</v>
      </c>
      <c r="AC41" s="35"/>
      <c r="AD41" s="35"/>
      <c r="AE41" s="35"/>
      <c r="AF41" s="35"/>
    </row>
    <row r="42" spans="1:32" hidden="1">
      <c r="A42" s="40">
        <v>7</v>
      </c>
      <c r="B42" s="40" t="s">
        <v>90</v>
      </c>
      <c r="C42" s="41" t="s">
        <v>91</v>
      </c>
      <c r="D42" s="42">
        <f t="shared" si="1"/>
        <v>29585</v>
      </c>
      <c r="E42" s="42">
        <v>997</v>
      </c>
      <c r="F42" s="42">
        <v>4239</v>
      </c>
      <c r="G42" s="42">
        <v>3407</v>
      </c>
      <c r="H42" s="42">
        <v>3490</v>
      </c>
      <c r="I42" s="42">
        <v>2992</v>
      </c>
      <c r="J42" s="42">
        <v>3490</v>
      </c>
      <c r="K42" s="42">
        <v>3657</v>
      </c>
      <c r="L42" s="42">
        <v>3490</v>
      </c>
      <c r="M42" s="42">
        <v>3823</v>
      </c>
      <c r="N42" s="42">
        <f t="shared" si="2"/>
        <v>34268</v>
      </c>
      <c r="O42" s="42">
        <v>1155</v>
      </c>
      <c r="P42" s="42">
        <v>4909</v>
      </c>
      <c r="Q42" s="42">
        <v>3947</v>
      </c>
      <c r="R42" s="42">
        <v>4043</v>
      </c>
      <c r="S42" s="42">
        <v>3465</v>
      </c>
      <c r="T42" s="42">
        <v>4043</v>
      </c>
      <c r="U42" s="42">
        <v>4235</v>
      </c>
      <c r="V42" s="42">
        <v>4043</v>
      </c>
      <c r="W42" s="42">
        <v>4428</v>
      </c>
      <c r="AC42" s="35"/>
      <c r="AD42" s="35"/>
      <c r="AE42" s="35"/>
      <c r="AF42" s="35"/>
    </row>
    <row r="43" spans="1:32" hidden="1">
      <c r="A43" s="40">
        <v>7</v>
      </c>
      <c r="B43" s="40" t="s">
        <v>90</v>
      </c>
      <c r="C43" s="41" t="s">
        <v>92</v>
      </c>
      <c r="D43" s="42">
        <f t="shared" si="1"/>
        <v>29585</v>
      </c>
      <c r="E43" s="42">
        <v>997</v>
      </c>
      <c r="F43" s="42">
        <v>4239</v>
      </c>
      <c r="G43" s="42">
        <v>3407</v>
      </c>
      <c r="H43" s="42">
        <v>3490</v>
      </c>
      <c r="I43" s="42">
        <v>2992</v>
      </c>
      <c r="J43" s="42">
        <v>3490</v>
      </c>
      <c r="K43" s="42">
        <v>3657</v>
      </c>
      <c r="L43" s="42">
        <v>3490</v>
      </c>
      <c r="M43" s="42">
        <v>3823</v>
      </c>
      <c r="N43" s="42">
        <f t="shared" si="2"/>
        <v>34268</v>
      </c>
      <c r="O43" s="42">
        <v>1155</v>
      </c>
      <c r="P43" s="42">
        <v>4909</v>
      </c>
      <c r="Q43" s="42">
        <v>3947</v>
      </c>
      <c r="R43" s="42">
        <v>4043</v>
      </c>
      <c r="S43" s="42">
        <v>3465</v>
      </c>
      <c r="T43" s="42">
        <v>4043</v>
      </c>
      <c r="U43" s="42">
        <v>4235</v>
      </c>
      <c r="V43" s="42">
        <v>4043</v>
      </c>
      <c r="W43" s="42">
        <v>4428</v>
      </c>
      <c r="AC43" s="35"/>
      <c r="AD43" s="35"/>
      <c r="AE43" s="35"/>
      <c r="AF43" s="35"/>
    </row>
    <row r="44" spans="1:32" hidden="1">
      <c r="A44" s="40">
        <v>7</v>
      </c>
      <c r="B44" s="40" t="s">
        <v>90</v>
      </c>
      <c r="C44" s="41" t="s">
        <v>93</v>
      </c>
      <c r="D44" s="42">
        <f t="shared" si="1"/>
        <v>19722</v>
      </c>
      <c r="E44" s="42">
        <v>664</v>
      </c>
      <c r="F44" s="42">
        <v>2826</v>
      </c>
      <c r="G44" s="42">
        <v>2271</v>
      </c>
      <c r="H44" s="42">
        <v>2327</v>
      </c>
      <c r="I44" s="42">
        <v>1994</v>
      </c>
      <c r="J44" s="42">
        <v>2327</v>
      </c>
      <c r="K44" s="42">
        <v>2438</v>
      </c>
      <c r="L44" s="42">
        <v>2327</v>
      </c>
      <c r="M44" s="42">
        <v>2548</v>
      </c>
      <c r="N44" s="42">
        <f t="shared" si="2"/>
        <v>22846</v>
      </c>
      <c r="O44" s="42">
        <v>770</v>
      </c>
      <c r="P44" s="42">
        <v>3273</v>
      </c>
      <c r="Q44" s="42">
        <v>2632</v>
      </c>
      <c r="R44" s="42">
        <v>2695</v>
      </c>
      <c r="S44" s="42">
        <v>2310</v>
      </c>
      <c r="T44" s="42">
        <v>2695</v>
      </c>
      <c r="U44" s="42">
        <v>2824</v>
      </c>
      <c r="V44" s="42">
        <v>2695</v>
      </c>
      <c r="W44" s="42">
        <v>2952</v>
      </c>
      <c r="AC44" s="35"/>
      <c r="AD44" s="35"/>
      <c r="AE44" s="35"/>
      <c r="AF44" s="35"/>
    </row>
    <row r="45" spans="1:32" hidden="1">
      <c r="A45" s="40">
        <v>7</v>
      </c>
      <c r="B45" s="40" t="s">
        <v>90</v>
      </c>
      <c r="C45" s="41" t="s">
        <v>94</v>
      </c>
      <c r="D45" s="42">
        <f t="shared" si="1"/>
        <v>38509</v>
      </c>
      <c r="E45" s="42">
        <v>1298</v>
      </c>
      <c r="F45" s="42">
        <v>5517</v>
      </c>
      <c r="G45" s="42">
        <v>4435</v>
      </c>
      <c r="H45" s="42">
        <v>4543</v>
      </c>
      <c r="I45" s="42">
        <v>3894</v>
      </c>
      <c r="J45" s="42">
        <v>4543</v>
      </c>
      <c r="K45" s="42">
        <v>4760</v>
      </c>
      <c r="L45" s="42">
        <v>4543</v>
      </c>
      <c r="M45" s="42">
        <v>4976</v>
      </c>
      <c r="N45" s="42">
        <f t="shared" si="2"/>
        <v>44601</v>
      </c>
      <c r="O45" s="42">
        <v>1504</v>
      </c>
      <c r="P45" s="42">
        <v>6389</v>
      </c>
      <c r="Q45" s="42">
        <v>5137</v>
      </c>
      <c r="R45" s="42">
        <v>5262</v>
      </c>
      <c r="S45" s="42">
        <v>4510</v>
      </c>
      <c r="T45" s="42">
        <v>5262</v>
      </c>
      <c r="U45" s="42">
        <v>5512</v>
      </c>
      <c r="V45" s="42">
        <v>5262</v>
      </c>
      <c r="W45" s="42">
        <v>5763</v>
      </c>
      <c r="AC45" s="35"/>
      <c r="AD45" s="35"/>
      <c r="AE45" s="35"/>
      <c r="AF45" s="35"/>
    </row>
    <row r="46" spans="1:32" hidden="1">
      <c r="A46" s="40">
        <v>7</v>
      </c>
      <c r="B46" s="40" t="s">
        <v>90</v>
      </c>
      <c r="C46" s="41" t="s">
        <v>95</v>
      </c>
      <c r="D46" s="42">
        <f t="shared" si="1"/>
        <v>29585</v>
      </c>
      <c r="E46" s="42">
        <v>997</v>
      </c>
      <c r="F46" s="42">
        <v>4239</v>
      </c>
      <c r="G46" s="42">
        <v>3407</v>
      </c>
      <c r="H46" s="42">
        <v>3490</v>
      </c>
      <c r="I46" s="42">
        <v>2992</v>
      </c>
      <c r="J46" s="42">
        <v>3490</v>
      </c>
      <c r="K46" s="42">
        <v>3657</v>
      </c>
      <c r="L46" s="42">
        <v>3490</v>
      </c>
      <c r="M46" s="42">
        <v>3823</v>
      </c>
      <c r="N46" s="42">
        <f t="shared" si="2"/>
        <v>34268</v>
      </c>
      <c r="O46" s="42">
        <v>1155</v>
      </c>
      <c r="P46" s="42">
        <v>4909</v>
      </c>
      <c r="Q46" s="42">
        <v>3947</v>
      </c>
      <c r="R46" s="42">
        <v>4043</v>
      </c>
      <c r="S46" s="42">
        <v>3465</v>
      </c>
      <c r="T46" s="42">
        <v>4043</v>
      </c>
      <c r="U46" s="42">
        <v>4235</v>
      </c>
      <c r="V46" s="42">
        <v>4043</v>
      </c>
      <c r="W46" s="42">
        <v>4428</v>
      </c>
      <c r="AC46" s="35"/>
      <c r="AD46" s="35"/>
      <c r="AE46" s="35"/>
      <c r="AF46" s="35"/>
    </row>
    <row r="47" spans="1:32" ht="30" hidden="1">
      <c r="A47" s="40">
        <v>8</v>
      </c>
      <c r="B47" s="40" t="s">
        <v>96</v>
      </c>
      <c r="C47" s="41" t="s">
        <v>77</v>
      </c>
      <c r="D47" s="42">
        <f t="shared" si="1"/>
        <v>12186</v>
      </c>
      <c r="E47" s="42">
        <v>410</v>
      </c>
      <c r="F47" s="42">
        <v>1746</v>
      </c>
      <c r="G47" s="42">
        <v>1403</v>
      </c>
      <c r="H47" s="42">
        <v>1438</v>
      </c>
      <c r="I47" s="42">
        <v>1232</v>
      </c>
      <c r="J47" s="42">
        <v>1438</v>
      </c>
      <c r="K47" s="42">
        <v>1506</v>
      </c>
      <c r="L47" s="42">
        <v>1438</v>
      </c>
      <c r="M47" s="42">
        <v>1575</v>
      </c>
      <c r="N47" s="42">
        <f t="shared" si="2"/>
        <v>14121</v>
      </c>
      <c r="O47" s="42">
        <v>476</v>
      </c>
      <c r="P47" s="42">
        <v>2023</v>
      </c>
      <c r="Q47" s="42">
        <v>1627</v>
      </c>
      <c r="R47" s="42">
        <v>1666</v>
      </c>
      <c r="S47" s="42">
        <v>1428</v>
      </c>
      <c r="T47" s="42">
        <v>1666</v>
      </c>
      <c r="U47" s="42">
        <v>1745</v>
      </c>
      <c r="V47" s="42">
        <v>1666</v>
      </c>
      <c r="W47" s="42">
        <v>1824</v>
      </c>
      <c r="AC47" s="35"/>
      <c r="AD47" s="35"/>
      <c r="AE47" s="35"/>
      <c r="AF47" s="35"/>
    </row>
    <row r="48" spans="1:32" ht="30" hidden="1">
      <c r="A48" s="40">
        <v>8</v>
      </c>
      <c r="B48" s="40" t="s">
        <v>96</v>
      </c>
      <c r="C48" s="41" t="s">
        <v>78</v>
      </c>
      <c r="D48" s="42">
        <f t="shared" si="1"/>
        <v>64866</v>
      </c>
      <c r="E48" s="42">
        <v>2186</v>
      </c>
      <c r="F48" s="42">
        <v>9293</v>
      </c>
      <c r="G48" s="42">
        <v>7470</v>
      </c>
      <c r="H48" s="42">
        <v>7653</v>
      </c>
      <c r="I48" s="42">
        <v>6559</v>
      </c>
      <c r="J48" s="42">
        <v>7653</v>
      </c>
      <c r="K48" s="42">
        <v>8017</v>
      </c>
      <c r="L48" s="42">
        <v>7653</v>
      </c>
      <c r="M48" s="42">
        <v>8382</v>
      </c>
      <c r="N48" s="42">
        <f t="shared" si="2"/>
        <v>75116</v>
      </c>
      <c r="O48" s="42">
        <v>2532</v>
      </c>
      <c r="P48" s="42">
        <v>10761</v>
      </c>
      <c r="Q48" s="42">
        <v>8651</v>
      </c>
      <c r="R48" s="42">
        <v>8862</v>
      </c>
      <c r="S48" s="42">
        <v>7596</v>
      </c>
      <c r="T48" s="42">
        <v>8862</v>
      </c>
      <c r="U48" s="42">
        <v>9284</v>
      </c>
      <c r="V48" s="42">
        <v>8862</v>
      </c>
      <c r="W48" s="42">
        <v>9706</v>
      </c>
      <c r="AC48" s="35"/>
      <c r="AD48" s="35"/>
      <c r="AE48" s="35"/>
      <c r="AF48" s="35"/>
    </row>
    <row r="49" spans="1:32" ht="30" hidden="1">
      <c r="A49" s="40">
        <v>8</v>
      </c>
      <c r="B49" s="40" t="s">
        <v>96</v>
      </c>
      <c r="C49" s="41" t="s">
        <v>79</v>
      </c>
      <c r="D49" s="42">
        <f t="shared" si="1"/>
        <v>27859</v>
      </c>
      <c r="E49" s="42">
        <v>939</v>
      </c>
      <c r="F49" s="42">
        <v>3991</v>
      </c>
      <c r="G49" s="42">
        <v>3208</v>
      </c>
      <c r="H49" s="42">
        <v>3287</v>
      </c>
      <c r="I49" s="42">
        <v>2817</v>
      </c>
      <c r="J49" s="42">
        <v>3287</v>
      </c>
      <c r="K49" s="42">
        <v>3443</v>
      </c>
      <c r="L49" s="42">
        <v>3287</v>
      </c>
      <c r="M49" s="42">
        <v>3600</v>
      </c>
      <c r="N49" s="42">
        <f t="shared" si="2"/>
        <v>32269</v>
      </c>
      <c r="O49" s="42">
        <v>1088</v>
      </c>
      <c r="P49" s="42">
        <v>4623</v>
      </c>
      <c r="Q49" s="42">
        <v>3717</v>
      </c>
      <c r="R49" s="42">
        <v>3807</v>
      </c>
      <c r="S49" s="42">
        <v>3263</v>
      </c>
      <c r="T49" s="42">
        <v>3807</v>
      </c>
      <c r="U49" s="42">
        <v>3988</v>
      </c>
      <c r="V49" s="42">
        <v>3807</v>
      </c>
      <c r="W49" s="42">
        <v>4169</v>
      </c>
      <c r="AC49" s="35"/>
      <c r="AD49" s="35"/>
      <c r="AE49" s="35"/>
      <c r="AF49" s="35"/>
    </row>
    <row r="50" spans="1:32" ht="30" hidden="1">
      <c r="A50" s="40">
        <v>8</v>
      </c>
      <c r="B50" s="40" t="s">
        <v>96</v>
      </c>
      <c r="C50" s="41" t="s">
        <v>81</v>
      </c>
      <c r="D50" s="42">
        <f t="shared" si="1"/>
        <v>44403</v>
      </c>
      <c r="E50" s="42">
        <v>1496</v>
      </c>
      <c r="F50" s="42">
        <v>6361</v>
      </c>
      <c r="G50" s="42">
        <v>5113</v>
      </c>
      <c r="H50" s="42">
        <v>5239</v>
      </c>
      <c r="I50" s="42">
        <v>4490</v>
      </c>
      <c r="J50" s="42">
        <v>5239</v>
      </c>
      <c r="K50" s="42">
        <v>5488</v>
      </c>
      <c r="L50" s="42">
        <v>5239</v>
      </c>
      <c r="M50" s="42">
        <v>5738</v>
      </c>
      <c r="N50" s="42">
        <f t="shared" si="2"/>
        <v>51426</v>
      </c>
      <c r="O50" s="42">
        <v>1734</v>
      </c>
      <c r="P50" s="42">
        <v>7367</v>
      </c>
      <c r="Q50" s="42">
        <v>5923</v>
      </c>
      <c r="R50" s="42">
        <v>6067</v>
      </c>
      <c r="S50" s="42">
        <v>5200</v>
      </c>
      <c r="T50" s="42">
        <v>6067</v>
      </c>
      <c r="U50" s="42">
        <v>6356</v>
      </c>
      <c r="V50" s="42">
        <v>6067</v>
      </c>
      <c r="W50" s="42">
        <v>6645</v>
      </c>
      <c r="AC50" s="35"/>
      <c r="AD50" s="35"/>
      <c r="AE50" s="35"/>
      <c r="AF50" s="35"/>
    </row>
    <row r="51" spans="1:32" ht="30" hidden="1">
      <c r="A51" s="40">
        <v>8</v>
      </c>
      <c r="B51" s="40" t="s">
        <v>96</v>
      </c>
      <c r="C51" s="41" t="s">
        <v>82</v>
      </c>
      <c r="D51" s="42">
        <f t="shared" si="1"/>
        <v>30470</v>
      </c>
      <c r="E51" s="42">
        <v>1027</v>
      </c>
      <c r="F51" s="42">
        <v>4365</v>
      </c>
      <c r="G51" s="42">
        <v>3509</v>
      </c>
      <c r="H51" s="42">
        <v>3595</v>
      </c>
      <c r="I51" s="42">
        <v>3081</v>
      </c>
      <c r="J51" s="42">
        <v>3595</v>
      </c>
      <c r="K51" s="42">
        <v>3766</v>
      </c>
      <c r="L51" s="42">
        <v>3595</v>
      </c>
      <c r="M51" s="42">
        <v>3937</v>
      </c>
      <c r="N51" s="42">
        <f t="shared" si="2"/>
        <v>35294</v>
      </c>
      <c r="O51" s="42">
        <v>1190</v>
      </c>
      <c r="P51" s="42">
        <v>5056</v>
      </c>
      <c r="Q51" s="42">
        <v>4065</v>
      </c>
      <c r="R51" s="42">
        <v>4164</v>
      </c>
      <c r="S51" s="42">
        <v>3569</v>
      </c>
      <c r="T51" s="42">
        <v>4164</v>
      </c>
      <c r="U51" s="42">
        <v>4362</v>
      </c>
      <c r="V51" s="42">
        <v>4164</v>
      </c>
      <c r="W51" s="42">
        <v>4560</v>
      </c>
      <c r="AC51" s="35"/>
      <c r="AD51" s="35"/>
      <c r="AE51" s="35"/>
      <c r="AF51" s="35"/>
    </row>
    <row r="52" spans="1:32" ht="30" hidden="1">
      <c r="A52" s="40">
        <v>8</v>
      </c>
      <c r="B52" s="40" t="s">
        <v>96</v>
      </c>
      <c r="C52" s="41" t="s">
        <v>83</v>
      </c>
      <c r="D52" s="42">
        <f t="shared" si="1"/>
        <v>41792</v>
      </c>
      <c r="E52" s="42">
        <v>1408</v>
      </c>
      <c r="F52" s="42">
        <v>5987</v>
      </c>
      <c r="G52" s="42">
        <v>4813</v>
      </c>
      <c r="H52" s="42">
        <v>4931</v>
      </c>
      <c r="I52" s="42">
        <v>4226</v>
      </c>
      <c r="J52" s="42">
        <v>4931</v>
      </c>
      <c r="K52" s="42">
        <v>5165</v>
      </c>
      <c r="L52" s="42">
        <v>4931</v>
      </c>
      <c r="M52" s="42">
        <v>5400</v>
      </c>
      <c r="N52" s="42">
        <f t="shared" si="2"/>
        <v>48401</v>
      </c>
      <c r="O52" s="42">
        <v>1632</v>
      </c>
      <c r="P52" s="42">
        <v>6934</v>
      </c>
      <c r="Q52" s="42">
        <v>5575</v>
      </c>
      <c r="R52" s="42">
        <v>5710</v>
      </c>
      <c r="S52" s="42">
        <v>4894</v>
      </c>
      <c r="T52" s="42">
        <v>5710</v>
      </c>
      <c r="U52" s="42">
        <v>5982</v>
      </c>
      <c r="V52" s="42">
        <v>5710</v>
      </c>
      <c r="W52" s="42">
        <v>6254</v>
      </c>
      <c r="AC52" s="35"/>
      <c r="AD52" s="35"/>
      <c r="AE52" s="35"/>
      <c r="AF52" s="35"/>
    </row>
    <row r="53" spans="1:32" ht="30" hidden="1">
      <c r="A53" s="40">
        <v>8</v>
      </c>
      <c r="B53" s="40" t="s">
        <v>96</v>
      </c>
      <c r="C53" s="41" t="s">
        <v>84</v>
      </c>
      <c r="D53" s="42">
        <f t="shared" si="1"/>
        <v>27859</v>
      </c>
      <c r="E53" s="42">
        <v>939</v>
      </c>
      <c r="F53" s="42">
        <v>3991</v>
      </c>
      <c r="G53" s="42">
        <v>3208</v>
      </c>
      <c r="H53" s="42">
        <v>3287</v>
      </c>
      <c r="I53" s="42">
        <v>2817</v>
      </c>
      <c r="J53" s="42">
        <v>3287</v>
      </c>
      <c r="K53" s="42">
        <v>3443</v>
      </c>
      <c r="L53" s="42">
        <v>3287</v>
      </c>
      <c r="M53" s="42">
        <v>3600</v>
      </c>
      <c r="N53" s="42">
        <f t="shared" si="2"/>
        <v>32269</v>
      </c>
      <c r="O53" s="42">
        <v>1088</v>
      </c>
      <c r="P53" s="42">
        <v>4623</v>
      </c>
      <c r="Q53" s="42">
        <v>3717</v>
      </c>
      <c r="R53" s="42">
        <v>3807</v>
      </c>
      <c r="S53" s="42">
        <v>3263</v>
      </c>
      <c r="T53" s="42">
        <v>3807</v>
      </c>
      <c r="U53" s="42">
        <v>3988</v>
      </c>
      <c r="V53" s="42">
        <v>3807</v>
      </c>
      <c r="W53" s="42">
        <v>4169</v>
      </c>
      <c r="AC53" s="35"/>
      <c r="AD53" s="35"/>
      <c r="AE53" s="35"/>
      <c r="AF53" s="35"/>
    </row>
    <row r="54" spans="1:32" ht="30" hidden="1">
      <c r="A54" s="40">
        <v>8</v>
      </c>
      <c r="B54" s="40" t="s">
        <v>96</v>
      </c>
      <c r="C54" s="41" t="s">
        <v>85</v>
      </c>
      <c r="D54" s="42">
        <f t="shared" si="1"/>
        <v>52240</v>
      </c>
      <c r="E54" s="42">
        <v>1761</v>
      </c>
      <c r="F54" s="42">
        <v>7484</v>
      </c>
      <c r="G54" s="42">
        <v>6016</v>
      </c>
      <c r="H54" s="42">
        <v>6163</v>
      </c>
      <c r="I54" s="42">
        <v>5283</v>
      </c>
      <c r="J54" s="42">
        <v>6163</v>
      </c>
      <c r="K54" s="42">
        <v>6457</v>
      </c>
      <c r="L54" s="42">
        <v>6163</v>
      </c>
      <c r="M54" s="42">
        <v>6750</v>
      </c>
      <c r="N54" s="42">
        <f t="shared" si="2"/>
        <v>60498</v>
      </c>
      <c r="O54" s="42">
        <v>2040</v>
      </c>
      <c r="P54" s="42">
        <v>8667</v>
      </c>
      <c r="Q54" s="42">
        <v>6968</v>
      </c>
      <c r="R54" s="42">
        <v>7137</v>
      </c>
      <c r="S54" s="42">
        <v>6118</v>
      </c>
      <c r="T54" s="42">
        <v>7137</v>
      </c>
      <c r="U54" s="42">
        <v>7477</v>
      </c>
      <c r="V54" s="42">
        <v>7137</v>
      </c>
      <c r="W54" s="42">
        <v>7817</v>
      </c>
      <c r="AC54" s="35"/>
      <c r="AD54" s="35"/>
      <c r="AE54" s="35"/>
      <c r="AF54" s="35"/>
    </row>
    <row r="55" spans="1:32" ht="30" hidden="1">
      <c r="A55" s="40">
        <v>8</v>
      </c>
      <c r="B55" s="40" t="s">
        <v>96</v>
      </c>
      <c r="C55" s="41" t="s">
        <v>91</v>
      </c>
      <c r="D55" s="42">
        <f t="shared" si="1"/>
        <v>30470</v>
      </c>
      <c r="E55" s="42">
        <v>1027</v>
      </c>
      <c r="F55" s="42">
        <v>4365</v>
      </c>
      <c r="G55" s="42">
        <v>3509</v>
      </c>
      <c r="H55" s="42">
        <v>3595</v>
      </c>
      <c r="I55" s="42">
        <v>3081</v>
      </c>
      <c r="J55" s="42">
        <v>3595</v>
      </c>
      <c r="K55" s="42">
        <v>3766</v>
      </c>
      <c r="L55" s="42">
        <v>3595</v>
      </c>
      <c r="M55" s="42">
        <v>3937</v>
      </c>
      <c r="N55" s="42">
        <f t="shared" si="2"/>
        <v>35294</v>
      </c>
      <c r="O55" s="42">
        <v>1190</v>
      </c>
      <c r="P55" s="42">
        <v>5056</v>
      </c>
      <c r="Q55" s="42">
        <v>4065</v>
      </c>
      <c r="R55" s="42">
        <v>4164</v>
      </c>
      <c r="S55" s="42">
        <v>3569</v>
      </c>
      <c r="T55" s="42">
        <v>4164</v>
      </c>
      <c r="U55" s="42">
        <v>4362</v>
      </c>
      <c r="V55" s="42">
        <v>4164</v>
      </c>
      <c r="W55" s="42">
        <v>4560</v>
      </c>
      <c r="AC55" s="35"/>
      <c r="AD55" s="35"/>
      <c r="AE55" s="35"/>
      <c r="AF55" s="35"/>
    </row>
    <row r="56" spans="1:32" ht="45" hidden="1">
      <c r="A56" s="40">
        <v>9</v>
      </c>
      <c r="B56" s="40" t="s">
        <v>97</v>
      </c>
      <c r="C56" s="41" t="s">
        <v>77</v>
      </c>
      <c r="D56" s="42">
        <f t="shared" si="1"/>
        <v>17781</v>
      </c>
      <c r="E56" s="42">
        <v>599</v>
      </c>
      <c r="F56" s="42">
        <v>2547</v>
      </c>
      <c r="G56" s="42">
        <v>2047</v>
      </c>
      <c r="H56" s="42">
        <v>2098</v>
      </c>
      <c r="I56" s="42">
        <v>1798</v>
      </c>
      <c r="J56" s="42">
        <v>2098</v>
      </c>
      <c r="K56" s="42">
        <v>2198</v>
      </c>
      <c r="L56" s="42">
        <v>2098</v>
      </c>
      <c r="M56" s="42">
        <v>2298</v>
      </c>
      <c r="N56" s="42">
        <f t="shared" si="2"/>
        <v>20599</v>
      </c>
      <c r="O56" s="42">
        <v>695</v>
      </c>
      <c r="P56" s="42">
        <v>2951</v>
      </c>
      <c r="Q56" s="42">
        <v>2373</v>
      </c>
      <c r="R56" s="42">
        <v>2430</v>
      </c>
      <c r="S56" s="42">
        <v>2083</v>
      </c>
      <c r="T56" s="42">
        <v>2430</v>
      </c>
      <c r="U56" s="42">
        <v>2546</v>
      </c>
      <c r="V56" s="42">
        <v>2430</v>
      </c>
      <c r="W56" s="42">
        <v>2661</v>
      </c>
      <c r="AC56" s="35"/>
      <c r="AD56" s="35"/>
      <c r="AE56" s="35"/>
      <c r="AF56" s="35"/>
    </row>
    <row r="57" spans="1:32" ht="45" hidden="1">
      <c r="A57" s="40">
        <v>9</v>
      </c>
      <c r="B57" s="40" t="s">
        <v>97</v>
      </c>
      <c r="C57" s="41" t="s">
        <v>78</v>
      </c>
      <c r="D57" s="42">
        <f t="shared" si="1"/>
        <v>54876</v>
      </c>
      <c r="E57" s="42">
        <v>1849</v>
      </c>
      <c r="F57" s="42">
        <v>7862</v>
      </c>
      <c r="G57" s="42">
        <v>6320</v>
      </c>
      <c r="H57" s="42">
        <v>6474</v>
      </c>
      <c r="I57" s="42">
        <v>5549</v>
      </c>
      <c r="J57" s="42">
        <v>6474</v>
      </c>
      <c r="K57" s="42">
        <v>6783</v>
      </c>
      <c r="L57" s="42">
        <v>6474</v>
      </c>
      <c r="M57" s="42">
        <v>7091</v>
      </c>
      <c r="N57" s="42">
        <f t="shared" si="2"/>
        <v>63555</v>
      </c>
      <c r="O57" s="42">
        <v>2143</v>
      </c>
      <c r="P57" s="42">
        <v>9104</v>
      </c>
      <c r="Q57" s="42">
        <v>7320</v>
      </c>
      <c r="R57" s="42">
        <v>7498</v>
      </c>
      <c r="S57" s="42">
        <v>6427</v>
      </c>
      <c r="T57" s="42">
        <v>7498</v>
      </c>
      <c r="U57" s="42">
        <v>7855</v>
      </c>
      <c r="V57" s="42">
        <v>7498</v>
      </c>
      <c r="W57" s="42">
        <v>8212</v>
      </c>
      <c r="AC57" s="35"/>
      <c r="AD57" s="35"/>
      <c r="AE57" s="35"/>
      <c r="AF57" s="35"/>
    </row>
    <row r="58" spans="1:32" ht="45" hidden="1">
      <c r="A58" s="40">
        <v>9</v>
      </c>
      <c r="B58" s="40" t="s">
        <v>97</v>
      </c>
      <c r="C58" s="41" t="s">
        <v>79</v>
      </c>
      <c r="D58" s="42">
        <f t="shared" si="1"/>
        <v>33532</v>
      </c>
      <c r="E58" s="42">
        <v>1130</v>
      </c>
      <c r="F58" s="42">
        <v>4804</v>
      </c>
      <c r="G58" s="42">
        <v>3861</v>
      </c>
      <c r="H58" s="42">
        <v>3956</v>
      </c>
      <c r="I58" s="42">
        <v>3391</v>
      </c>
      <c r="J58" s="42">
        <v>3956</v>
      </c>
      <c r="K58" s="42">
        <v>4145</v>
      </c>
      <c r="L58" s="42">
        <v>3956</v>
      </c>
      <c r="M58" s="42">
        <v>4333</v>
      </c>
      <c r="N58" s="42">
        <f t="shared" si="2"/>
        <v>38840</v>
      </c>
      <c r="O58" s="42">
        <v>1310</v>
      </c>
      <c r="P58" s="42">
        <v>5564</v>
      </c>
      <c r="Q58" s="42">
        <v>4474</v>
      </c>
      <c r="R58" s="42">
        <v>4582</v>
      </c>
      <c r="S58" s="42">
        <v>3928</v>
      </c>
      <c r="T58" s="42">
        <v>4582</v>
      </c>
      <c r="U58" s="42">
        <v>4800</v>
      </c>
      <c r="V58" s="42">
        <v>4582</v>
      </c>
      <c r="W58" s="42">
        <v>5018</v>
      </c>
      <c r="AC58" s="35"/>
      <c r="AD58" s="35"/>
      <c r="AE58" s="35"/>
      <c r="AF58" s="35"/>
    </row>
    <row r="59" spans="1:32" ht="45" hidden="1">
      <c r="A59" s="40">
        <v>9</v>
      </c>
      <c r="B59" s="40" t="s">
        <v>97</v>
      </c>
      <c r="C59" s="41" t="s">
        <v>81</v>
      </c>
      <c r="D59" s="42">
        <f t="shared" si="1"/>
        <v>67073</v>
      </c>
      <c r="E59" s="42">
        <v>2261</v>
      </c>
      <c r="F59" s="42">
        <v>9609</v>
      </c>
      <c r="G59" s="42">
        <v>7724</v>
      </c>
      <c r="H59" s="42">
        <v>7913</v>
      </c>
      <c r="I59" s="42">
        <v>6783</v>
      </c>
      <c r="J59" s="42">
        <v>7913</v>
      </c>
      <c r="K59" s="42">
        <v>8290</v>
      </c>
      <c r="L59" s="42">
        <v>7913</v>
      </c>
      <c r="M59" s="42">
        <v>8667</v>
      </c>
      <c r="N59" s="42">
        <f t="shared" si="2"/>
        <v>77675</v>
      </c>
      <c r="O59" s="42">
        <v>2619</v>
      </c>
      <c r="P59" s="42">
        <v>11127</v>
      </c>
      <c r="Q59" s="42">
        <v>8946</v>
      </c>
      <c r="R59" s="42">
        <v>9164</v>
      </c>
      <c r="S59" s="42">
        <v>7855</v>
      </c>
      <c r="T59" s="42">
        <v>9164</v>
      </c>
      <c r="U59" s="42">
        <v>9600</v>
      </c>
      <c r="V59" s="42">
        <v>9164</v>
      </c>
      <c r="W59" s="42">
        <v>10036</v>
      </c>
      <c r="AC59" s="35"/>
      <c r="AD59" s="35"/>
      <c r="AE59" s="35"/>
      <c r="AF59" s="35"/>
    </row>
    <row r="60" spans="1:32" ht="45" hidden="1">
      <c r="A60" s="40">
        <v>9</v>
      </c>
      <c r="B60" s="40" t="s">
        <v>97</v>
      </c>
      <c r="C60" s="41" t="s">
        <v>82</v>
      </c>
      <c r="D60" s="42">
        <f t="shared" si="1"/>
        <v>28453</v>
      </c>
      <c r="E60" s="42">
        <v>959</v>
      </c>
      <c r="F60" s="42">
        <v>4076</v>
      </c>
      <c r="G60" s="42">
        <v>3277</v>
      </c>
      <c r="H60" s="42">
        <v>3357</v>
      </c>
      <c r="I60" s="42">
        <v>2877</v>
      </c>
      <c r="J60" s="42">
        <v>3357</v>
      </c>
      <c r="K60" s="42">
        <v>3517</v>
      </c>
      <c r="L60" s="42">
        <v>3357</v>
      </c>
      <c r="M60" s="42">
        <v>3676</v>
      </c>
      <c r="N60" s="42">
        <f t="shared" si="2"/>
        <v>32956</v>
      </c>
      <c r="O60" s="42">
        <v>1111</v>
      </c>
      <c r="P60" s="42">
        <v>4721</v>
      </c>
      <c r="Q60" s="42">
        <v>3796</v>
      </c>
      <c r="R60" s="42">
        <v>3888</v>
      </c>
      <c r="S60" s="42">
        <v>3333</v>
      </c>
      <c r="T60" s="42">
        <v>3888</v>
      </c>
      <c r="U60" s="42">
        <v>4073</v>
      </c>
      <c r="V60" s="42">
        <v>3888</v>
      </c>
      <c r="W60" s="42">
        <v>4258</v>
      </c>
      <c r="AC60" s="35"/>
      <c r="AD60" s="35"/>
      <c r="AE60" s="35"/>
      <c r="AF60" s="35"/>
    </row>
    <row r="61" spans="1:32" ht="45" hidden="1">
      <c r="A61" s="40">
        <v>9</v>
      </c>
      <c r="B61" s="40" t="s">
        <v>97</v>
      </c>
      <c r="C61" s="41" t="s">
        <v>83</v>
      </c>
      <c r="D61" s="42">
        <f t="shared" si="1"/>
        <v>24895</v>
      </c>
      <c r="E61" s="42">
        <v>839</v>
      </c>
      <c r="F61" s="42">
        <v>3567</v>
      </c>
      <c r="G61" s="42">
        <v>2867</v>
      </c>
      <c r="H61" s="42">
        <v>2937</v>
      </c>
      <c r="I61" s="42">
        <v>2517</v>
      </c>
      <c r="J61" s="42">
        <v>2937</v>
      </c>
      <c r="K61" s="42">
        <v>3077</v>
      </c>
      <c r="L61" s="42">
        <v>2937</v>
      </c>
      <c r="M61" s="42">
        <v>3217</v>
      </c>
      <c r="N61" s="42">
        <f t="shared" si="2"/>
        <v>28836</v>
      </c>
      <c r="O61" s="42">
        <v>972</v>
      </c>
      <c r="P61" s="42">
        <v>4131</v>
      </c>
      <c r="Q61" s="42">
        <v>3321</v>
      </c>
      <c r="R61" s="42">
        <v>3402</v>
      </c>
      <c r="S61" s="42">
        <v>2916</v>
      </c>
      <c r="T61" s="42">
        <v>3402</v>
      </c>
      <c r="U61" s="42">
        <v>3564</v>
      </c>
      <c r="V61" s="42">
        <v>3402</v>
      </c>
      <c r="W61" s="42">
        <v>3726</v>
      </c>
      <c r="AC61" s="35"/>
      <c r="AD61" s="35"/>
      <c r="AE61" s="35"/>
      <c r="AF61" s="35"/>
    </row>
    <row r="62" spans="1:32" ht="45" hidden="1">
      <c r="A62" s="40">
        <v>9</v>
      </c>
      <c r="B62" s="40" t="s">
        <v>97</v>
      </c>
      <c r="C62" s="41" t="s">
        <v>84</v>
      </c>
      <c r="D62" s="42">
        <f t="shared" si="1"/>
        <v>32008</v>
      </c>
      <c r="E62" s="42">
        <v>1079</v>
      </c>
      <c r="F62" s="42">
        <v>4586</v>
      </c>
      <c r="G62" s="42">
        <v>3686</v>
      </c>
      <c r="H62" s="42">
        <v>3776</v>
      </c>
      <c r="I62" s="42">
        <v>3237</v>
      </c>
      <c r="J62" s="42">
        <v>3776</v>
      </c>
      <c r="K62" s="42">
        <v>3956</v>
      </c>
      <c r="L62" s="42">
        <v>3776</v>
      </c>
      <c r="M62" s="42">
        <v>4136</v>
      </c>
      <c r="N62" s="42">
        <f t="shared" si="2"/>
        <v>37074</v>
      </c>
      <c r="O62" s="42">
        <v>1250</v>
      </c>
      <c r="P62" s="42">
        <v>5311</v>
      </c>
      <c r="Q62" s="42">
        <v>4270</v>
      </c>
      <c r="R62" s="42">
        <v>4374</v>
      </c>
      <c r="S62" s="42">
        <v>3749</v>
      </c>
      <c r="T62" s="42">
        <v>4374</v>
      </c>
      <c r="U62" s="42">
        <v>4582</v>
      </c>
      <c r="V62" s="42">
        <v>4374</v>
      </c>
      <c r="W62" s="42">
        <v>4790</v>
      </c>
      <c r="AC62" s="35"/>
      <c r="AD62" s="35"/>
      <c r="AE62" s="35"/>
      <c r="AF62" s="35"/>
    </row>
    <row r="63" spans="1:32" ht="45" hidden="1">
      <c r="A63" s="40">
        <v>9</v>
      </c>
      <c r="B63" s="40" t="s">
        <v>97</v>
      </c>
      <c r="C63" s="41" t="s">
        <v>85</v>
      </c>
      <c r="D63" s="42">
        <f t="shared" si="1"/>
        <v>27436</v>
      </c>
      <c r="E63" s="42">
        <v>924</v>
      </c>
      <c r="F63" s="42">
        <v>3931</v>
      </c>
      <c r="G63" s="42">
        <v>3160</v>
      </c>
      <c r="H63" s="42">
        <v>3237</v>
      </c>
      <c r="I63" s="42">
        <v>2774</v>
      </c>
      <c r="J63" s="42">
        <v>3237</v>
      </c>
      <c r="K63" s="42">
        <v>3391</v>
      </c>
      <c r="L63" s="42">
        <v>3237</v>
      </c>
      <c r="M63" s="42">
        <v>3545</v>
      </c>
      <c r="N63" s="42">
        <f t="shared" si="2"/>
        <v>31780</v>
      </c>
      <c r="O63" s="42">
        <v>1072</v>
      </c>
      <c r="P63" s="42">
        <v>4552</v>
      </c>
      <c r="Q63" s="42">
        <v>3661</v>
      </c>
      <c r="R63" s="42">
        <v>3749</v>
      </c>
      <c r="S63" s="42">
        <v>3214</v>
      </c>
      <c r="T63" s="42">
        <v>3749</v>
      </c>
      <c r="U63" s="42">
        <v>3928</v>
      </c>
      <c r="V63" s="42">
        <v>3749</v>
      </c>
      <c r="W63" s="42">
        <v>4106</v>
      </c>
      <c r="AC63" s="35"/>
      <c r="AD63" s="35"/>
      <c r="AE63" s="35"/>
      <c r="AF63" s="35"/>
    </row>
    <row r="64" spans="1:32" ht="45" hidden="1">
      <c r="A64" s="40">
        <v>9</v>
      </c>
      <c r="B64" s="40" t="s">
        <v>97</v>
      </c>
      <c r="C64" s="41" t="s">
        <v>91</v>
      </c>
      <c r="D64" s="42">
        <f t="shared" si="1"/>
        <v>30486</v>
      </c>
      <c r="E64" s="42">
        <v>1027</v>
      </c>
      <c r="F64" s="42">
        <v>4367</v>
      </c>
      <c r="G64" s="42">
        <v>3511</v>
      </c>
      <c r="H64" s="42">
        <v>3597</v>
      </c>
      <c r="I64" s="42">
        <v>3083</v>
      </c>
      <c r="J64" s="42">
        <v>3597</v>
      </c>
      <c r="K64" s="42">
        <v>3768</v>
      </c>
      <c r="L64" s="42">
        <v>3597</v>
      </c>
      <c r="M64" s="42">
        <v>3939</v>
      </c>
      <c r="N64" s="42">
        <f t="shared" si="2"/>
        <v>35311</v>
      </c>
      <c r="O64" s="42">
        <v>1191</v>
      </c>
      <c r="P64" s="42">
        <v>5058</v>
      </c>
      <c r="Q64" s="42">
        <v>4067</v>
      </c>
      <c r="R64" s="42">
        <v>4166</v>
      </c>
      <c r="S64" s="42">
        <v>3571</v>
      </c>
      <c r="T64" s="42">
        <v>4166</v>
      </c>
      <c r="U64" s="42">
        <v>4364</v>
      </c>
      <c r="V64" s="42">
        <v>4166</v>
      </c>
      <c r="W64" s="42">
        <v>4562</v>
      </c>
      <c r="AC64" s="35"/>
      <c r="AD64" s="35"/>
      <c r="AE64" s="35"/>
      <c r="AF64" s="35"/>
    </row>
    <row r="65" spans="1:32" ht="45" hidden="1">
      <c r="A65" s="40">
        <v>9</v>
      </c>
      <c r="B65" s="40" t="s">
        <v>97</v>
      </c>
      <c r="C65" s="41" t="s">
        <v>92</v>
      </c>
      <c r="D65" s="42">
        <f t="shared" si="1"/>
        <v>24386</v>
      </c>
      <c r="E65" s="42">
        <v>822</v>
      </c>
      <c r="F65" s="42">
        <v>3494</v>
      </c>
      <c r="G65" s="42">
        <v>2808</v>
      </c>
      <c r="H65" s="42">
        <v>2877</v>
      </c>
      <c r="I65" s="42">
        <v>2466</v>
      </c>
      <c r="J65" s="42">
        <v>2877</v>
      </c>
      <c r="K65" s="42">
        <v>3014</v>
      </c>
      <c r="L65" s="42">
        <v>2877</v>
      </c>
      <c r="M65" s="42">
        <v>3151</v>
      </c>
      <c r="N65" s="42">
        <f t="shared" si="2"/>
        <v>28251</v>
      </c>
      <c r="O65" s="42">
        <v>953</v>
      </c>
      <c r="P65" s="42">
        <v>4047</v>
      </c>
      <c r="Q65" s="42">
        <v>3254</v>
      </c>
      <c r="R65" s="42">
        <v>3333</v>
      </c>
      <c r="S65" s="42">
        <v>2857</v>
      </c>
      <c r="T65" s="42">
        <v>3333</v>
      </c>
      <c r="U65" s="42">
        <v>3491</v>
      </c>
      <c r="V65" s="42">
        <v>3333</v>
      </c>
      <c r="W65" s="42">
        <v>3650</v>
      </c>
      <c r="AC65" s="35"/>
      <c r="AD65" s="35"/>
      <c r="AE65" s="35"/>
      <c r="AF65" s="35"/>
    </row>
    <row r="66" spans="1:32" ht="45" hidden="1">
      <c r="A66" s="40">
        <v>9</v>
      </c>
      <c r="B66" s="40" t="s">
        <v>97</v>
      </c>
      <c r="C66" s="41" t="s">
        <v>93</v>
      </c>
      <c r="D66" s="42">
        <f t="shared" si="1"/>
        <v>42679</v>
      </c>
      <c r="E66" s="42">
        <v>1438</v>
      </c>
      <c r="F66" s="42">
        <v>6115</v>
      </c>
      <c r="G66" s="42">
        <v>4915</v>
      </c>
      <c r="H66" s="42">
        <v>5035</v>
      </c>
      <c r="I66" s="42">
        <v>4316</v>
      </c>
      <c r="J66" s="42">
        <v>5035</v>
      </c>
      <c r="K66" s="42">
        <v>5275</v>
      </c>
      <c r="L66" s="42">
        <v>5035</v>
      </c>
      <c r="M66" s="42">
        <v>5515</v>
      </c>
      <c r="N66" s="42">
        <f t="shared" si="2"/>
        <v>49432</v>
      </c>
      <c r="O66" s="42">
        <v>1667</v>
      </c>
      <c r="P66" s="42">
        <v>7081</v>
      </c>
      <c r="Q66" s="42">
        <v>5693</v>
      </c>
      <c r="R66" s="42">
        <v>5832</v>
      </c>
      <c r="S66" s="42">
        <v>4999</v>
      </c>
      <c r="T66" s="42">
        <v>5832</v>
      </c>
      <c r="U66" s="42">
        <v>6109</v>
      </c>
      <c r="V66" s="42">
        <v>5832</v>
      </c>
      <c r="W66" s="42">
        <v>6387</v>
      </c>
      <c r="AC66" s="35"/>
      <c r="AD66" s="35"/>
      <c r="AE66" s="35"/>
      <c r="AF66" s="35"/>
    </row>
    <row r="67" spans="1:32" ht="45" hidden="1">
      <c r="A67" s="40">
        <v>9</v>
      </c>
      <c r="B67" s="40" t="s">
        <v>97</v>
      </c>
      <c r="C67" s="41" t="s">
        <v>94</v>
      </c>
      <c r="D67" s="42">
        <f t="shared" si="1"/>
        <v>51829</v>
      </c>
      <c r="E67" s="42">
        <v>1747</v>
      </c>
      <c r="F67" s="42">
        <v>7425</v>
      </c>
      <c r="G67" s="42">
        <v>5968</v>
      </c>
      <c r="H67" s="42">
        <v>6115</v>
      </c>
      <c r="I67" s="42">
        <v>5241</v>
      </c>
      <c r="J67" s="42">
        <v>6115</v>
      </c>
      <c r="K67" s="42">
        <v>6406</v>
      </c>
      <c r="L67" s="42">
        <v>6115</v>
      </c>
      <c r="M67" s="42">
        <v>6697</v>
      </c>
      <c r="N67" s="42">
        <f t="shared" si="2"/>
        <v>60021</v>
      </c>
      <c r="O67" s="42">
        <v>2024</v>
      </c>
      <c r="P67" s="42">
        <v>8598</v>
      </c>
      <c r="Q67" s="42">
        <v>6913</v>
      </c>
      <c r="R67" s="42">
        <v>7081</v>
      </c>
      <c r="S67" s="42">
        <v>6070</v>
      </c>
      <c r="T67" s="42">
        <v>7081</v>
      </c>
      <c r="U67" s="42">
        <v>7418</v>
      </c>
      <c r="V67" s="42">
        <v>7081</v>
      </c>
      <c r="W67" s="42">
        <v>7755</v>
      </c>
      <c r="AC67" s="35"/>
      <c r="AD67" s="35"/>
      <c r="AE67" s="35"/>
      <c r="AF67" s="35"/>
    </row>
    <row r="68" spans="1:32" ht="45" hidden="1">
      <c r="A68" s="40">
        <v>9</v>
      </c>
      <c r="B68" s="40" t="s">
        <v>97</v>
      </c>
      <c r="C68" s="41" t="s">
        <v>95</v>
      </c>
      <c r="D68" s="42">
        <f t="shared" si="1"/>
        <v>27436</v>
      </c>
      <c r="E68" s="42">
        <v>924</v>
      </c>
      <c r="F68" s="42">
        <v>3931</v>
      </c>
      <c r="G68" s="42">
        <v>3160</v>
      </c>
      <c r="H68" s="42">
        <v>3237</v>
      </c>
      <c r="I68" s="42">
        <v>2774</v>
      </c>
      <c r="J68" s="42">
        <v>3237</v>
      </c>
      <c r="K68" s="42">
        <v>3391</v>
      </c>
      <c r="L68" s="42">
        <v>3237</v>
      </c>
      <c r="M68" s="42">
        <v>3545</v>
      </c>
      <c r="N68" s="42">
        <f t="shared" si="2"/>
        <v>31780</v>
      </c>
      <c r="O68" s="42">
        <v>1072</v>
      </c>
      <c r="P68" s="42">
        <v>4552</v>
      </c>
      <c r="Q68" s="42">
        <v>3661</v>
      </c>
      <c r="R68" s="42">
        <v>3749</v>
      </c>
      <c r="S68" s="42">
        <v>3214</v>
      </c>
      <c r="T68" s="42">
        <v>3749</v>
      </c>
      <c r="U68" s="42">
        <v>3928</v>
      </c>
      <c r="V68" s="42">
        <v>3749</v>
      </c>
      <c r="W68" s="42">
        <v>4106</v>
      </c>
      <c r="AC68" s="35"/>
      <c r="AD68" s="35"/>
      <c r="AE68" s="35"/>
      <c r="AF68" s="35"/>
    </row>
    <row r="69" spans="1:32" ht="45" hidden="1">
      <c r="A69" s="40">
        <v>9</v>
      </c>
      <c r="B69" s="40" t="s">
        <v>97</v>
      </c>
      <c r="C69" s="41" t="s">
        <v>98</v>
      </c>
      <c r="D69" s="42">
        <f t="shared" si="1"/>
        <v>21336</v>
      </c>
      <c r="E69" s="42">
        <v>719</v>
      </c>
      <c r="F69" s="42">
        <v>3057</v>
      </c>
      <c r="G69" s="42">
        <v>2457</v>
      </c>
      <c r="H69" s="42">
        <v>2517</v>
      </c>
      <c r="I69" s="42">
        <v>2158</v>
      </c>
      <c r="J69" s="42">
        <v>2517</v>
      </c>
      <c r="K69" s="42">
        <v>2637</v>
      </c>
      <c r="L69" s="42">
        <v>2517</v>
      </c>
      <c r="M69" s="42">
        <v>2757</v>
      </c>
      <c r="N69" s="42">
        <f t="shared" si="2"/>
        <v>24719</v>
      </c>
      <c r="O69" s="42">
        <v>834</v>
      </c>
      <c r="P69" s="42">
        <v>3541</v>
      </c>
      <c r="Q69" s="42">
        <v>2847</v>
      </c>
      <c r="R69" s="42">
        <v>2916</v>
      </c>
      <c r="S69" s="42">
        <v>2500</v>
      </c>
      <c r="T69" s="42">
        <v>2916</v>
      </c>
      <c r="U69" s="42">
        <v>3055</v>
      </c>
      <c r="V69" s="42">
        <v>2916</v>
      </c>
      <c r="W69" s="42">
        <v>3194</v>
      </c>
      <c r="AC69" s="35"/>
      <c r="AD69" s="35"/>
      <c r="AE69" s="35"/>
      <c r="AF69" s="35"/>
    </row>
    <row r="70" spans="1:32" ht="45" hidden="1">
      <c r="A70" s="40">
        <v>9</v>
      </c>
      <c r="B70" s="40" t="s">
        <v>97</v>
      </c>
      <c r="C70" s="41" t="s">
        <v>99</v>
      </c>
      <c r="D70" s="42">
        <f t="shared" si="1"/>
        <v>54876</v>
      </c>
      <c r="E70" s="42">
        <v>1849</v>
      </c>
      <c r="F70" s="42">
        <v>7862</v>
      </c>
      <c r="G70" s="42">
        <v>6320</v>
      </c>
      <c r="H70" s="42">
        <v>6474</v>
      </c>
      <c r="I70" s="42">
        <v>5549</v>
      </c>
      <c r="J70" s="42">
        <v>6474</v>
      </c>
      <c r="K70" s="42">
        <v>6783</v>
      </c>
      <c r="L70" s="42">
        <v>6474</v>
      </c>
      <c r="M70" s="42">
        <v>7091</v>
      </c>
      <c r="N70" s="42">
        <f t="shared" si="2"/>
        <v>63555</v>
      </c>
      <c r="O70" s="42">
        <v>2143</v>
      </c>
      <c r="P70" s="42">
        <v>9104</v>
      </c>
      <c r="Q70" s="42">
        <v>7320</v>
      </c>
      <c r="R70" s="42">
        <v>7498</v>
      </c>
      <c r="S70" s="42">
        <v>6427</v>
      </c>
      <c r="T70" s="42">
        <v>7498</v>
      </c>
      <c r="U70" s="42">
        <v>7855</v>
      </c>
      <c r="V70" s="42">
        <v>7498</v>
      </c>
      <c r="W70" s="42">
        <v>8212</v>
      </c>
      <c r="AC70" s="35"/>
      <c r="AD70" s="35"/>
      <c r="AE70" s="35"/>
      <c r="AF70" s="35"/>
    </row>
    <row r="71" spans="1:32" ht="45" hidden="1">
      <c r="A71" s="40">
        <v>9</v>
      </c>
      <c r="B71" s="40" t="s">
        <v>97</v>
      </c>
      <c r="C71" s="41" t="s">
        <v>100</v>
      </c>
      <c r="D71" s="42">
        <f t="shared" si="1"/>
        <v>53350</v>
      </c>
      <c r="E71" s="42">
        <v>1798</v>
      </c>
      <c r="F71" s="42">
        <v>7643</v>
      </c>
      <c r="G71" s="42">
        <v>6144</v>
      </c>
      <c r="H71" s="42">
        <v>6294</v>
      </c>
      <c r="I71" s="42">
        <v>5395</v>
      </c>
      <c r="J71" s="42">
        <v>6294</v>
      </c>
      <c r="K71" s="42">
        <v>6594</v>
      </c>
      <c r="L71" s="42">
        <v>6294</v>
      </c>
      <c r="M71" s="42">
        <v>6894</v>
      </c>
      <c r="N71" s="42">
        <f t="shared" si="2"/>
        <v>61785</v>
      </c>
      <c r="O71" s="42">
        <v>2083</v>
      </c>
      <c r="P71" s="42">
        <v>8851</v>
      </c>
      <c r="Q71" s="42">
        <v>7117</v>
      </c>
      <c r="R71" s="42">
        <v>7289</v>
      </c>
      <c r="S71" s="42">
        <v>6248</v>
      </c>
      <c r="T71" s="42">
        <v>7289</v>
      </c>
      <c r="U71" s="42">
        <v>7636</v>
      </c>
      <c r="V71" s="42">
        <v>7289</v>
      </c>
      <c r="W71" s="42">
        <v>7983</v>
      </c>
      <c r="AC71" s="35"/>
      <c r="AD71" s="35"/>
      <c r="AE71" s="35"/>
      <c r="AF71" s="35"/>
    </row>
    <row r="72" spans="1:32" ht="45" hidden="1">
      <c r="A72" s="40">
        <v>9</v>
      </c>
      <c r="B72" s="40" t="s">
        <v>97</v>
      </c>
      <c r="C72" s="41" t="s">
        <v>101</v>
      </c>
      <c r="D72" s="42">
        <f t="shared" si="1"/>
        <v>21336</v>
      </c>
      <c r="E72" s="42">
        <v>719</v>
      </c>
      <c r="F72" s="42">
        <v>3057</v>
      </c>
      <c r="G72" s="42">
        <v>2457</v>
      </c>
      <c r="H72" s="42">
        <v>2517</v>
      </c>
      <c r="I72" s="42">
        <v>2158</v>
      </c>
      <c r="J72" s="42">
        <v>2517</v>
      </c>
      <c r="K72" s="42">
        <v>2637</v>
      </c>
      <c r="L72" s="42">
        <v>2517</v>
      </c>
      <c r="M72" s="42">
        <v>2757</v>
      </c>
      <c r="N72" s="42">
        <f t="shared" si="2"/>
        <v>24719</v>
      </c>
      <c r="O72" s="42">
        <v>834</v>
      </c>
      <c r="P72" s="42">
        <v>3541</v>
      </c>
      <c r="Q72" s="42">
        <v>2847</v>
      </c>
      <c r="R72" s="42">
        <v>2916</v>
      </c>
      <c r="S72" s="42">
        <v>2500</v>
      </c>
      <c r="T72" s="42">
        <v>2916</v>
      </c>
      <c r="U72" s="42">
        <v>3055</v>
      </c>
      <c r="V72" s="42">
        <v>2916</v>
      </c>
      <c r="W72" s="42">
        <v>3194</v>
      </c>
      <c r="AC72" s="35"/>
      <c r="AD72" s="35"/>
      <c r="AE72" s="35"/>
      <c r="AF72" s="35"/>
    </row>
    <row r="73" spans="1:32" ht="45" hidden="1">
      <c r="A73" s="40">
        <v>9</v>
      </c>
      <c r="B73" s="40" t="s">
        <v>97</v>
      </c>
      <c r="C73" s="41" t="s">
        <v>102</v>
      </c>
      <c r="D73" s="42">
        <f t="shared" si="1"/>
        <v>42679</v>
      </c>
      <c r="E73" s="42">
        <v>1438</v>
      </c>
      <c r="F73" s="42">
        <v>6115</v>
      </c>
      <c r="G73" s="42">
        <v>4915</v>
      </c>
      <c r="H73" s="42">
        <v>5035</v>
      </c>
      <c r="I73" s="42">
        <v>4316</v>
      </c>
      <c r="J73" s="42">
        <v>5035</v>
      </c>
      <c r="K73" s="42">
        <v>5275</v>
      </c>
      <c r="L73" s="42">
        <v>5035</v>
      </c>
      <c r="M73" s="42">
        <v>5515</v>
      </c>
      <c r="N73" s="42">
        <f t="shared" si="2"/>
        <v>49432</v>
      </c>
      <c r="O73" s="42">
        <v>1667</v>
      </c>
      <c r="P73" s="42">
        <v>7081</v>
      </c>
      <c r="Q73" s="42">
        <v>5693</v>
      </c>
      <c r="R73" s="42">
        <v>5832</v>
      </c>
      <c r="S73" s="42">
        <v>4999</v>
      </c>
      <c r="T73" s="42">
        <v>5832</v>
      </c>
      <c r="U73" s="42">
        <v>6109</v>
      </c>
      <c r="V73" s="42">
        <v>5832</v>
      </c>
      <c r="W73" s="42">
        <v>6387</v>
      </c>
      <c r="AC73" s="35"/>
      <c r="AD73" s="35"/>
      <c r="AE73" s="35"/>
      <c r="AF73" s="35"/>
    </row>
    <row r="74" spans="1:32" ht="45" hidden="1">
      <c r="A74" s="40">
        <v>9</v>
      </c>
      <c r="B74" s="40" t="s">
        <v>97</v>
      </c>
      <c r="C74" s="41" t="s">
        <v>103</v>
      </c>
      <c r="D74" s="42">
        <f t="shared" ref="D74:D137" si="3">SUM(E74:M74)</f>
        <v>30486</v>
      </c>
      <c r="E74" s="42">
        <v>1027</v>
      </c>
      <c r="F74" s="42">
        <v>4367</v>
      </c>
      <c r="G74" s="42">
        <v>3511</v>
      </c>
      <c r="H74" s="42">
        <v>3597</v>
      </c>
      <c r="I74" s="42">
        <v>3083</v>
      </c>
      <c r="J74" s="42">
        <v>3597</v>
      </c>
      <c r="K74" s="42">
        <v>3768</v>
      </c>
      <c r="L74" s="42">
        <v>3597</v>
      </c>
      <c r="M74" s="42">
        <v>3939</v>
      </c>
      <c r="N74" s="42">
        <f t="shared" ref="N74:N137" si="4">SUM(O74:W74)</f>
        <v>35311</v>
      </c>
      <c r="O74" s="42">
        <v>1191</v>
      </c>
      <c r="P74" s="42">
        <v>5058</v>
      </c>
      <c r="Q74" s="42">
        <v>4067</v>
      </c>
      <c r="R74" s="42">
        <v>4166</v>
      </c>
      <c r="S74" s="42">
        <v>3571</v>
      </c>
      <c r="T74" s="42">
        <v>4166</v>
      </c>
      <c r="U74" s="42">
        <v>4364</v>
      </c>
      <c r="V74" s="42">
        <v>4166</v>
      </c>
      <c r="W74" s="42">
        <v>4562</v>
      </c>
      <c r="AC74" s="35"/>
      <c r="AD74" s="35"/>
      <c r="AE74" s="35"/>
      <c r="AF74" s="35"/>
    </row>
    <row r="75" spans="1:32" ht="45" hidden="1">
      <c r="A75" s="40">
        <v>9</v>
      </c>
      <c r="B75" s="40" t="s">
        <v>97</v>
      </c>
      <c r="C75" s="41" t="s">
        <v>104</v>
      </c>
      <c r="D75" s="42">
        <f t="shared" si="3"/>
        <v>17781</v>
      </c>
      <c r="E75" s="42">
        <v>599</v>
      </c>
      <c r="F75" s="42">
        <v>2547</v>
      </c>
      <c r="G75" s="42">
        <v>2047</v>
      </c>
      <c r="H75" s="42">
        <v>2098</v>
      </c>
      <c r="I75" s="42">
        <v>1798</v>
      </c>
      <c r="J75" s="42">
        <v>2098</v>
      </c>
      <c r="K75" s="42">
        <v>2198</v>
      </c>
      <c r="L75" s="42">
        <v>2098</v>
      </c>
      <c r="M75" s="42">
        <v>2298</v>
      </c>
      <c r="N75" s="42">
        <f t="shared" si="4"/>
        <v>20599</v>
      </c>
      <c r="O75" s="42">
        <v>695</v>
      </c>
      <c r="P75" s="42">
        <v>2951</v>
      </c>
      <c r="Q75" s="42">
        <v>2373</v>
      </c>
      <c r="R75" s="42">
        <v>2430</v>
      </c>
      <c r="S75" s="42">
        <v>2083</v>
      </c>
      <c r="T75" s="42">
        <v>2430</v>
      </c>
      <c r="U75" s="42">
        <v>2546</v>
      </c>
      <c r="V75" s="42">
        <v>2430</v>
      </c>
      <c r="W75" s="42">
        <v>2661</v>
      </c>
      <c r="AC75" s="35"/>
      <c r="AD75" s="35"/>
      <c r="AE75" s="35"/>
      <c r="AF75" s="35"/>
    </row>
    <row r="76" spans="1:32" ht="45" hidden="1">
      <c r="A76" s="40">
        <v>9</v>
      </c>
      <c r="B76" s="40" t="s">
        <v>97</v>
      </c>
      <c r="C76" s="41" t="s">
        <v>105</v>
      </c>
      <c r="D76" s="42">
        <f t="shared" si="3"/>
        <v>24386</v>
      </c>
      <c r="E76" s="42">
        <v>822</v>
      </c>
      <c r="F76" s="42">
        <v>3494</v>
      </c>
      <c r="G76" s="42">
        <v>2808</v>
      </c>
      <c r="H76" s="42">
        <v>2877</v>
      </c>
      <c r="I76" s="42">
        <v>2466</v>
      </c>
      <c r="J76" s="42">
        <v>2877</v>
      </c>
      <c r="K76" s="42">
        <v>3014</v>
      </c>
      <c r="L76" s="42">
        <v>2877</v>
      </c>
      <c r="M76" s="42">
        <v>3151</v>
      </c>
      <c r="N76" s="42">
        <f t="shared" si="4"/>
        <v>28251</v>
      </c>
      <c r="O76" s="42">
        <v>953</v>
      </c>
      <c r="P76" s="42">
        <v>4047</v>
      </c>
      <c r="Q76" s="42">
        <v>3254</v>
      </c>
      <c r="R76" s="42">
        <v>3333</v>
      </c>
      <c r="S76" s="42">
        <v>2857</v>
      </c>
      <c r="T76" s="42">
        <v>3333</v>
      </c>
      <c r="U76" s="42">
        <v>3491</v>
      </c>
      <c r="V76" s="42">
        <v>3333</v>
      </c>
      <c r="W76" s="42">
        <v>3650</v>
      </c>
      <c r="AC76" s="35"/>
      <c r="AD76" s="35"/>
      <c r="AE76" s="35"/>
      <c r="AF76" s="35"/>
    </row>
    <row r="77" spans="1:32" ht="45" hidden="1">
      <c r="A77" s="40">
        <v>9</v>
      </c>
      <c r="B77" s="40" t="s">
        <v>97</v>
      </c>
      <c r="C77" s="41" t="s">
        <v>106</v>
      </c>
      <c r="D77" s="42">
        <f t="shared" si="3"/>
        <v>30486</v>
      </c>
      <c r="E77" s="42">
        <v>1027</v>
      </c>
      <c r="F77" s="42">
        <v>4367</v>
      </c>
      <c r="G77" s="42">
        <v>3511</v>
      </c>
      <c r="H77" s="42">
        <v>3597</v>
      </c>
      <c r="I77" s="42">
        <v>3083</v>
      </c>
      <c r="J77" s="42">
        <v>3597</v>
      </c>
      <c r="K77" s="42">
        <v>3768</v>
      </c>
      <c r="L77" s="42">
        <v>3597</v>
      </c>
      <c r="M77" s="42">
        <v>3939</v>
      </c>
      <c r="N77" s="42">
        <f t="shared" si="4"/>
        <v>35311</v>
      </c>
      <c r="O77" s="42">
        <v>1191</v>
      </c>
      <c r="P77" s="42">
        <v>5058</v>
      </c>
      <c r="Q77" s="42">
        <v>4067</v>
      </c>
      <c r="R77" s="42">
        <v>4166</v>
      </c>
      <c r="S77" s="42">
        <v>3571</v>
      </c>
      <c r="T77" s="42">
        <v>4166</v>
      </c>
      <c r="U77" s="42">
        <v>4364</v>
      </c>
      <c r="V77" s="42">
        <v>4166</v>
      </c>
      <c r="W77" s="42">
        <v>4562</v>
      </c>
      <c r="AC77" s="35"/>
      <c r="AD77" s="35"/>
      <c r="AE77" s="35"/>
      <c r="AF77" s="35"/>
    </row>
    <row r="78" spans="1:32" ht="45" hidden="1">
      <c r="A78" s="40">
        <v>9</v>
      </c>
      <c r="B78" s="40" t="s">
        <v>97</v>
      </c>
      <c r="C78" s="41" t="s">
        <v>107</v>
      </c>
      <c r="D78" s="42">
        <f t="shared" si="3"/>
        <v>36583</v>
      </c>
      <c r="E78" s="42">
        <v>1233</v>
      </c>
      <c r="F78" s="42">
        <v>5241</v>
      </c>
      <c r="G78" s="42">
        <v>4213</v>
      </c>
      <c r="H78" s="42">
        <v>4316</v>
      </c>
      <c r="I78" s="42">
        <v>3699</v>
      </c>
      <c r="J78" s="42">
        <v>4316</v>
      </c>
      <c r="K78" s="42">
        <v>4522</v>
      </c>
      <c r="L78" s="42">
        <v>4316</v>
      </c>
      <c r="M78" s="42">
        <v>4727</v>
      </c>
      <c r="N78" s="42">
        <f t="shared" si="4"/>
        <v>42374</v>
      </c>
      <c r="O78" s="42">
        <v>1429</v>
      </c>
      <c r="P78" s="42">
        <v>6070</v>
      </c>
      <c r="Q78" s="42">
        <v>4881</v>
      </c>
      <c r="R78" s="42">
        <v>4999</v>
      </c>
      <c r="S78" s="42">
        <v>4285</v>
      </c>
      <c r="T78" s="42">
        <v>4999</v>
      </c>
      <c r="U78" s="42">
        <v>5237</v>
      </c>
      <c r="V78" s="42">
        <v>4999</v>
      </c>
      <c r="W78" s="42">
        <v>5475</v>
      </c>
      <c r="AC78" s="35"/>
      <c r="AD78" s="35"/>
      <c r="AE78" s="35"/>
      <c r="AF78" s="35"/>
    </row>
    <row r="79" spans="1:32" ht="45" hidden="1">
      <c r="A79" s="40">
        <v>9</v>
      </c>
      <c r="B79" s="40" t="s">
        <v>97</v>
      </c>
      <c r="C79" s="41" t="s">
        <v>108</v>
      </c>
      <c r="D79" s="42">
        <f t="shared" si="3"/>
        <v>82318</v>
      </c>
      <c r="E79" s="42">
        <v>2774</v>
      </c>
      <c r="F79" s="42">
        <v>11793</v>
      </c>
      <c r="G79" s="42">
        <v>9480</v>
      </c>
      <c r="H79" s="42">
        <v>9712</v>
      </c>
      <c r="I79" s="42">
        <v>8324</v>
      </c>
      <c r="J79" s="42">
        <v>9712</v>
      </c>
      <c r="K79" s="42">
        <v>10174</v>
      </c>
      <c r="L79" s="42">
        <v>9712</v>
      </c>
      <c r="M79" s="42">
        <v>10637</v>
      </c>
      <c r="N79" s="42">
        <f t="shared" si="4"/>
        <v>95326</v>
      </c>
      <c r="O79" s="42">
        <v>3214</v>
      </c>
      <c r="P79" s="42">
        <v>13656</v>
      </c>
      <c r="Q79" s="42">
        <v>10979</v>
      </c>
      <c r="R79" s="42">
        <v>11246</v>
      </c>
      <c r="S79" s="42">
        <v>9640</v>
      </c>
      <c r="T79" s="42">
        <v>11246</v>
      </c>
      <c r="U79" s="42">
        <v>11782</v>
      </c>
      <c r="V79" s="42">
        <v>11246</v>
      </c>
      <c r="W79" s="42">
        <v>12317</v>
      </c>
      <c r="AC79" s="35"/>
      <c r="AD79" s="35"/>
      <c r="AE79" s="35"/>
      <c r="AF79" s="35"/>
    </row>
    <row r="80" spans="1:32" ht="30" hidden="1">
      <c r="A80" s="40">
        <v>10</v>
      </c>
      <c r="B80" s="40" t="s">
        <v>109</v>
      </c>
      <c r="C80" s="41" t="s">
        <v>77</v>
      </c>
      <c r="D80" s="42">
        <f t="shared" si="3"/>
        <v>39878</v>
      </c>
      <c r="E80" s="42">
        <v>1344</v>
      </c>
      <c r="F80" s="42">
        <v>5713</v>
      </c>
      <c r="G80" s="42">
        <v>4592</v>
      </c>
      <c r="H80" s="42">
        <v>4705</v>
      </c>
      <c r="I80" s="42">
        <v>4032</v>
      </c>
      <c r="J80" s="42">
        <v>4705</v>
      </c>
      <c r="K80" s="42">
        <v>4929</v>
      </c>
      <c r="L80" s="42">
        <v>4705</v>
      </c>
      <c r="M80" s="42">
        <v>5153</v>
      </c>
      <c r="N80" s="42">
        <f t="shared" si="4"/>
        <v>46185</v>
      </c>
      <c r="O80" s="42">
        <v>1557</v>
      </c>
      <c r="P80" s="42">
        <v>6616</v>
      </c>
      <c r="Q80" s="42">
        <v>5320</v>
      </c>
      <c r="R80" s="42">
        <v>5449</v>
      </c>
      <c r="S80" s="42">
        <v>4670</v>
      </c>
      <c r="T80" s="42">
        <v>5449</v>
      </c>
      <c r="U80" s="42">
        <v>5708</v>
      </c>
      <c r="V80" s="42">
        <v>5449</v>
      </c>
      <c r="W80" s="42">
        <v>5967</v>
      </c>
      <c r="AC80" s="35"/>
      <c r="AD80" s="35"/>
      <c r="AE80" s="35"/>
      <c r="AF80" s="35"/>
    </row>
    <row r="81" spans="1:32" ht="30" hidden="1">
      <c r="A81" s="40">
        <v>10</v>
      </c>
      <c r="B81" s="40" t="s">
        <v>109</v>
      </c>
      <c r="C81" s="41" t="s">
        <v>78</v>
      </c>
      <c r="D81" s="42">
        <f t="shared" si="3"/>
        <v>29151</v>
      </c>
      <c r="E81" s="42">
        <v>982</v>
      </c>
      <c r="F81" s="42">
        <v>4177</v>
      </c>
      <c r="G81" s="42">
        <v>3357</v>
      </c>
      <c r="H81" s="42">
        <v>3439</v>
      </c>
      <c r="I81" s="42">
        <v>2948</v>
      </c>
      <c r="J81" s="42">
        <v>3439</v>
      </c>
      <c r="K81" s="42">
        <v>3603</v>
      </c>
      <c r="L81" s="42">
        <v>3439</v>
      </c>
      <c r="M81" s="42">
        <v>3767</v>
      </c>
      <c r="N81" s="42">
        <f t="shared" si="4"/>
        <v>33768</v>
      </c>
      <c r="O81" s="42">
        <v>1139</v>
      </c>
      <c r="P81" s="42">
        <v>4837</v>
      </c>
      <c r="Q81" s="42">
        <v>3889</v>
      </c>
      <c r="R81" s="42">
        <v>3984</v>
      </c>
      <c r="S81" s="42">
        <v>3415</v>
      </c>
      <c r="T81" s="42">
        <v>3984</v>
      </c>
      <c r="U81" s="42">
        <v>4173</v>
      </c>
      <c r="V81" s="42">
        <v>3984</v>
      </c>
      <c r="W81" s="42">
        <v>4363</v>
      </c>
      <c r="AC81" s="35"/>
      <c r="AD81" s="35"/>
      <c r="AE81" s="35"/>
      <c r="AF81" s="35"/>
    </row>
    <row r="82" spans="1:32" ht="30" hidden="1">
      <c r="A82" s="40">
        <v>10</v>
      </c>
      <c r="B82" s="40" t="s">
        <v>109</v>
      </c>
      <c r="C82" s="41" t="s">
        <v>79</v>
      </c>
      <c r="D82" s="42">
        <f t="shared" si="3"/>
        <v>25800</v>
      </c>
      <c r="E82" s="42">
        <v>869</v>
      </c>
      <c r="F82" s="42">
        <v>3696</v>
      </c>
      <c r="G82" s="42">
        <v>2971</v>
      </c>
      <c r="H82" s="42">
        <v>3044</v>
      </c>
      <c r="I82" s="42">
        <v>2609</v>
      </c>
      <c r="J82" s="42">
        <v>3044</v>
      </c>
      <c r="K82" s="42">
        <v>3189</v>
      </c>
      <c r="L82" s="42">
        <v>3044</v>
      </c>
      <c r="M82" s="42">
        <v>3334</v>
      </c>
      <c r="N82" s="42">
        <f t="shared" si="4"/>
        <v>29887</v>
      </c>
      <c r="O82" s="42">
        <v>1008</v>
      </c>
      <c r="P82" s="42">
        <v>4281</v>
      </c>
      <c r="Q82" s="42">
        <v>3443</v>
      </c>
      <c r="R82" s="42">
        <v>3526</v>
      </c>
      <c r="S82" s="42">
        <v>3022</v>
      </c>
      <c r="T82" s="42">
        <v>3526</v>
      </c>
      <c r="U82" s="42">
        <v>3694</v>
      </c>
      <c r="V82" s="42">
        <v>3526</v>
      </c>
      <c r="W82" s="42">
        <v>3861</v>
      </c>
      <c r="AC82" s="35"/>
      <c r="AD82" s="35"/>
      <c r="AE82" s="35"/>
      <c r="AF82" s="35"/>
    </row>
    <row r="83" spans="1:32" ht="30" hidden="1">
      <c r="A83" s="40">
        <v>10</v>
      </c>
      <c r="B83" s="40" t="s">
        <v>109</v>
      </c>
      <c r="C83" s="41" t="s">
        <v>81</v>
      </c>
      <c r="D83" s="42">
        <f t="shared" si="3"/>
        <v>32168</v>
      </c>
      <c r="E83" s="42">
        <v>1084</v>
      </c>
      <c r="F83" s="42">
        <v>4609</v>
      </c>
      <c r="G83" s="42">
        <v>3704</v>
      </c>
      <c r="H83" s="42">
        <v>3795</v>
      </c>
      <c r="I83" s="42">
        <v>3253</v>
      </c>
      <c r="J83" s="42">
        <v>3795</v>
      </c>
      <c r="K83" s="42">
        <v>3976</v>
      </c>
      <c r="L83" s="42">
        <v>3795</v>
      </c>
      <c r="M83" s="42">
        <v>4157</v>
      </c>
      <c r="N83" s="42">
        <f t="shared" si="4"/>
        <v>37260</v>
      </c>
      <c r="O83" s="42">
        <v>1256</v>
      </c>
      <c r="P83" s="42">
        <v>5337</v>
      </c>
      <c r="Q83" s="42">
        <v>4292</v>
      </c>
      <c r="R83" s="42">
        <v>4396</v>
      </c>
      <c r="S83" s="42">
        <v>3768</v>
      </c>
      <c r="T83" s="42">
        <v>4396</v>
      </c>
      <c r="U83" s="42">
        <v>4605</v>
      </c>
      <c r="V83" s="42">
        <v>4396</v>
      </c>
      <c r="W83" s="42">
        <v>4814</v>
      </c>
      <c r="AC83" s="35"/>
      <c r="AD83" s="35"/>
      <c r="AE83" s="35"/>
      <c r="AF83" s="35"/>
    </row>
    <row r="84" spans="1:32" ht="30" hidden="1">
      <c r="A84" s="40">
        <v>11</v>
      </c>
      <c r="B84" s="40" t="s">
        <v>110</v>
      </c>
      <c r="C84" s="41" t="s">
        <v>77</v>
      </c>
      <c r="D84" s="42">
        <f t="shared" si="3"/>
        <v>25835</v>
      </c>
      <c r="E84" s="42">
        <v>871</v>
      </c>
      <c r="F84" s="42">
        <v>3701</v>
      </c>
      <c r="G84" s="42">
        <v>2975</v>
      </c>
      <c r="H84" s="42">
        <v>3048</v>
      </c>
      <c r="I84" s="42">
        <v>2613</v>
      </c>
      <c r="J84" s="42">
        <v>3048</v>
      </c>
      <c r="K84" s="42">
        <v>3193</v>
      </c>
      <c r="L84" s="42">
        <v>3048</v>
      </c>
      <c r="M84" s="42">
        <v>3338</v>
      </c>
      <c r="N84" s="42">
        <f t="shared" si="4"/>
        <v>29925</v>
      </c>
      <c r="O84" s="42">
        <v>1009</v>
      </c>
      <c r="P84" s="42">
        <v>4287</v>
      </c>
      <c r="Q84" s="42">
        <v>3447</v>
      </c>
      <c r="R84" s="42">
        <v>3530</v>
      </c>
      <c r="S84" s="42">
        <v>3026</v>
      </c>
      <c r="T84" s="42">
        <v>3530</v>
      </c>
      <c r="U84" s="42">
        <v>3699</v>
      </c>
      <c r="V84" s="42">
        <v>3530</v>
      </c>
      <c r="W84" s="42">
        <v>3867</v>
      </c>
      <c r="AC84" s="35"/>
      <c r="AD84" s="35"/>
      <c r="AE84" s="35"/>
      <c r="AF84" s="35"/>
    </row>
    <row r="85" spans="1:32" ht="30" hidden="1">
      <c r="A85" s="40">
        <v>11</v>
      </c>
      <c r="B85" s="40" t="s">
        <v>110</v>
      </c>
      <c r="C85" s="41" t="s">
        <v>78</v>
      </c>
      <c r="D85" s="42">
        <f t="shared" si="3"/>
        <v>24345</v>
      </c>
      <c r="E85" s="42">
        <v>820</v>
      </c>
      <c r="F85" s="42">
        <v>3488</v>
      </c>
      <c r="G85" s="42">
        <v>2804</v>
      </c>
      <c r="H85" s="42">
        <v>2872</v>
      </c>
      <c r="I85" s="42">
        <v>2462</v>
      </c>
      <c r="J85" s="42">
        <v>2872</v>
      </c>
      <c r="K85" s="42">
        <v>3009</v>
      </c>
      <c r="L85" s="42">
        <v>2872</v>
      </c>
      <c r="M85" s="42">
        <v>3146</v>
      </c>
      <c r="N85" s="42">
        <f t="shared" si="4"/>
        <v>28201</v>
      </c>
      <c r="O85" s="42">
        <v>951</v>
      </c>
      <c r="P85" s="42">
        <v>4040</v>
      </c>
      <c r="Q85" s="42">
        <v>3248</v>
      </c>
      <c r="R85" s="42">
        <v>3327</v>
      </c>
      <c r="S85" s="42">
        <v>2852</v>
      </c>
      <c r="T85" s="42">
        <v>3327</v>
      </c>
      <c r="U85" s="42">
        <v>3485</v>
      </c>
      <c r="V85" s="42">
        <v>3327</v>
      </c>
      <c r="W85" s="42">
        <v>3644</v>
      </c>
      <c r="AC85" s="35"/>
      <c r="AD85" s="35"/>
      <c r="AE85" s="35"/>
      <c r="AF85" s="35"/>
    </row>
    <row r="86" spans="1:32" ht="30" hidden="1">
      <c r="A86" s="40">
        <v>11</v>
      </c>
      <c r="B86" s="40" t="s">
        <v>110</v>
      </c>
      <c r="C86" s="41" t="s">
        <v>79</v>
      </c>
      <c r="D86" s="42">
        <f t="shared" si="3"/>
        <v>17886</v>
      </c>
      <c r="E86" s="42">
        <v>603</v>
      </c>
      <c r="F86" s="42">
        <v>2562</v>
      </c>
      <c r="G86" s="42">
        <v>2060</v>
      </c>
      <c r="H86" s="42">
        <v>2110</v>
      </c>
      <c r="I86" s="42">
        <v>1809</v>
      </c>
      <c r="J86" s="42">
        <v>2110</v>
      </c>
      <c r="K86" s="42">
        <v>2211</v>
      </c>
      <c r="L86" s="42">
        <v>2110</v>
      </c>
      <c r="M86" s="42">
        <v>2311</v>
      </c>
      <c r="N86" s="42">
        <f t="shared" si="4"/>
        <v>20719</v>
      </c>
      <c r="O86" s="42">
        <v>699</v>
      </c>
      <c r="P86" s="42">
        <v>2968</v>
      </c>
      <c r="Q86" s="42">
        <v>2387</v>
      </c>
      <c r="R86" s="42">
        <v>2444</v>
      </c>
      <c r="S86" s="42">
        <v>2095</v>
      </c>
      <c r="T86" s="42">
        <v>2444</v>
      </c>
      <c r="U86" s="42">
        <v>2561</v>
      </c>
      <c r="V86" s="42">
        <v>2444</v>
      </c>
      <c r="W86" s="42">
        <v>2677</v>
      </c>
      <c r="AC86" s="35"/>
      <c r="AD86" s="35"/>
      <c r="AE86" s="35"/>
      <c r="AF86" s="35"/>
    </row>
    <row r="87" spans="1:32" ht="30" hidden="1">
      <c r="A87" s="40">
        <v>11</v>
      </c>
      <c r="B87" s="40" t="s">
        <v>110</v>
      </c>
      <c r="C87" s="41" t="s">
        <v>81</v>
      </c>
      <c r="D87" s="42">
        <f t="shared" si="3"/>
        <v>24345</v>
      </c>
      <c r="E87" s="42">
        <v>820</v>
      </c>
      <c r="F87" s="42">
        <v>3488</v>
      </c>
      <c r="G87" s="42">
        <v>2804</v>
      </c>
      <c r="H87" s="42">
        <v>2872</v>
      </c>
      <c r="I87" s="42">
        <v>2462</v>
      </c>
      <c r="J87" s="42">
        <v>2872</v>
      </c>
      <c r="K87" s="42">
        <v>3009</v>
      </c>
      <c r="L87" s="42">
        <v>2872</v>
      </c>
      <c r="M87" s="42">
        <v>3146</v>
      </c>
      <c r="N87" s="42">
        <f t="shared" si="4"/>
        <v>28201</v>
      </c>
      <c r="O87" s="42">
        <v>951</v>
      </c>
      <c r="P87" s="42">
        <v>4040</v>
      </c>
      <c r="Q87" s="42">
        <v>3248</v>
      </c>
      <c r="R87" s="42">
        <v>3327</v>
      </c>
      <c r="S87" s="42">
        <v>2852</v>
      </c>
      <c r="T87" s="42">
        <v>3327</v>
      </c>
      <c r="U87" s="42">
        <v>3485</v>
      </c>
      <c r="V87" s="42">
        <v>3327</v>
      </c>
      <c r="W87" s="42">
        <v>3644</v>
      </c>
      <c r="AC87" s="35"/>
      <c r="AD87" s="35"/>
      <c r="AE87" s="35"/>
      <c r="AF87" s="35"/>
    </row>
    <row r="88" spans="1:32" ht="30" hidden="1">
      <c r="A88" s="40">
        <v>11</v>
      </c>
      <c r="B88" s="40" t="s">
        <v>110</v>
      </c>
      <c r="C88" s="41" t="s">
        <v>82</v>
      </c>
      <c r="D88" s="42">
        <f t="shared" si="3"/>
        <v>29312</v>
      </c>
      <c r="E88" s="42">
        <v>988</v>
      </c>
      <c r="F88" s="42">
        <v>4200</v>
      </c>
      <c r="G88" s="42">
        <v>3375</v>
      </c>
      <c r="H88" s="42">
        <v>3458</v>
      </c>
      <c r="I88" s="42">
        <v>2964</v>
      </c>
      <c r="J88" s="42">
        <v>3458</v>
      </c>
      <c r="K88" s="42">
        <v>3623</v>
      </c>
      <c r="L88" s="42">
        <v>3458</v>
      </c>
      <c r="M88" s="42">
        <v>3788</v>
      </c>
      <c r="N88" s="42">
        <f t="shared" si="4"/>
        <v>33954</v>
      </c>
      <c r="O88" s="42">
        <v>1145</v>
      </c>
      <c r="P88" s="42">
        <v>4864</v>
      </c>
      <c r="Q88" s="42">
        <v>3911</v>
      </c>
      <c r="R88" s="42">
        <v>4006</v>
      </c>
      <c r="S88" s="42">
        <v>3433</v>
      </c>
      <c r="T88" s="42">
        <v>4006</v>
      </c>
      <c r="U88" s="42">
        <v>4196</v>
      </c>
      <c r="V88" s="42">
        <v>4006</v>
      </c>
      <c r="W88" s="42">
        <v>4387</v>
      </c>
      <c r="AC88" s="35"/>
      <c r="AD88" s="35"/>
      <c r="AE88" s="35"/>
      <c r="AF88" s="35"/>
    </row>
    <row r="89" spans="1:32" ht="30" hidden="1">
      <c r="A89" s="40">
        <v>11</v>
      </c>
      <c r="B89" s="40" t="s">
        <v>110</v>
      </c>
      <c r="C89" s="41" t="s">
        <v>83</v>
      </c>
      <c r="D89" s="42">
        <f t="shared" si="3"/>
        <v>41738</v>
      </c>
      <c r="E89" s="42">
        <v>1407</v>
      </c>
      <c r="F89" s="42">
        <v>5979</v>
      </c>
      <c r="G89" s="42">
        <v>4807</v>
      </c>
      <c r="H89" s="42">
        <v>4924</v>
      </c>
      <c r="I89" s="42">
        <v>4221</v>
      </c>
      <c r="J89" s="42">
        <v>4924</v>
      </c>
      <c r="K89" s="42">
        <v>5159</v>
      </c>
      <c r="L89" s="42">
        <v>4924</v>
      </c>
      <c r="M89" s="42">
        <v>5393</v>
      </c>
      <c r="N89" s="42">
        <f t="shared" si="4"/>
        <v>48339</v>
      </c>
      <c r="O89" s="42">
        <v>1630</v>
      </c>
      <c r="P89" s="42">
        <v>6925</v>
      </c>
      <c r="Q89" s="42">
        <v>5567</v>
      </c>
      <c r="R89" s="42">
        <v>5703</v>
      </c>
      <c r="S89" s="42">
        <v>4888</v>
      </c>
      <c r="T89" s="42">
        <v>5703</v>
      </c>
      <c r="U89" s="42">
        <v>5974</v>
      </c>
      <c r="V89" s="42">
        <v>5703</v>
      </c>
      <c r="W89" s="42">
        <v>6246</v>
      </c>
      <c r="AC89" s="35"/>
      <c r="AD89" s="35"/>
      <c r="AE89" s="35"/>
      <c r="AF89" s="35"/>
    </row>
    <row r="90" spans="1:32" ht="30" hidden="1">
      <c r="A90" s="40">
        <v>11</v>
      </c>
      <c r="B90" s="40" t="s">
        <v>110</v>
      </c>
      <c r="C90" s="41" t="s">
        <v>84</v>
      </c>
      <c r="D90" s="42">
        <f t="shared" si="3"/>
        <v>38754</v>
      </c>
      <c r="E90" s="42">
        <v>1306</v>
      </c>
      <c r="F90" s="42">
        <v>5552</v>
      </c>
      <c r="G90" s="42">
        <v>4463</v>
      </c>
      <c r="H90" s="42">
        <v>4572</v>
      </c>
      <c r="I90" s="42">
        <v>3919</v>
      </c>
      <c r="J90" s="42">
        <v>4572</v>
      </c>
      <c r="K90" s="42">
        <v>4790</v>
      </c>
      <c r="L90" s="42">
        <v>4572</v>
      </c>
      <c r="M90" s="42">
        <v>5008</v>
      </c>
      <c r="N90" s="42">
        <f t="shared" si="4"/>
        <v>44884</v>
      </c>
      <c r="O90" s="42">
        <v>1513</v>
      </c>
      <c r="P90" s="42">
        <v>6430</v>
      </c>
      <c r="Q90" s="42">
        <v>5169</v>
      </c>
      <c r="R90" s="42">
        <v>5295</v>
      </c>
      <c r="S90" s="42">
        <v>4539</v>
      </c>
      <c r="T90" s="42">
        <v>5295</v>
      </c>
      <c r="U90" s="42">
        <v>5548</v>
      </c>
      <c r="V90" s="42">
        <v>5295</v>
      </c>
      <c r="W90" s="42">
        <v>5800</v>
      </c>
      <c r="AC90" s="35"/>
      <c r="AD90" s="35"/>
      <c r="AE90" s="35"/>
      <c r="AF90" s="35"/>
    </row>
    <row r="91" spans="1:32" ht="30" hidden="1">
      <c r="A91" s="40">
        <v>11</v>
      </c>
      <c r="B91" s="40" t="s">
        <v>110</v>
      </c>
      <c r="C91" s="41" t="s">
        <v>85</v>
      </c>
      <c r="D91" s="42">
        <f t="shared" si="3"/>
        <v>41238</v>
      </c>
      <c r="E91" s="42">
        <v>1390</v>
      </c>
      <c r="F91" s="42">
        <v>5908</v>
      </c>
      <c r="G91" s="42">
        <v>4749</v>
      </c>
      <c r="H91" s="42">
        <v>4865</v>
      </c>
      <c r="I91" s="42">
        <v>4170</v>
      </c>
      <c r="J91" s="42">
        <v>4865</v>
      </c>
      <c r="K91" s="42">
        <v>5097</v>
      </c>
      <c r="L91" s="42">
        <v>4865</v>
      </c>
      <c r="M91" s="42">
        <v>5329</v>
      </c>
      <c r="N91" s="42">
        <f t="shared" si="4"/>
        <v>47762</v>
      </c>
      <c r="O91" s="42">
        <v>1610</v>
      </c>
      <c r="P91" s="42">
        <v>6842</v>
      </c>
      <c r="Q91" s="42">
        <v>5501</v>
      </c>
      <c r="R91" s="42">
        <v>5635</v>
      </c>
      <c r="S91" s="42">
        <v>4830</v>
      </c>
      <c r="T91" s="42">
        <v>5635</v>
      </c>
      <c r="U91" s="42">
        <v>5903</v>
      </c>
      <c r="V91" s="42">
        <v>5635</v>
      </c>
      <c r="W91" s="42">
        <v>6171</v>
      </c>
      <c r="AC91" s="35"/>
      <c r="AD91" s="35"/>
      <c r="AE91" s="35"/>
      <c r="AF91" s="35"/>
    </row>
    <row r="92" spans="1:32" ht="30" hidden="1">
      <c r="A92" s="40">
        <v>11</v>
      </c>
      <c r="B92" s="40" t="s">
        <v>110</v>
      </c>
      <c r="C92" s="41" t="s">
        <v>91</v>
      </c>
      <c r="D92" s="42">
        <f t="shared" si="3"/>
        <v>34779</v>
      </c>
      <c r="E92" s="42">
        <v>1172</v>
      </c>
      <c r="F92" s="42">
        <v>4983</v>
      </c>
      <c r="G92" s="42">
        <v>4005</v>
      </c>
      <c r="H92" s="42">
        <v>4103</v>
      </c>
      <c r="I92" s="42">
        <v>3517</v>
      </c>
      <c r="J92" s="42">
        <v>4103</v>
      </c>
      <c r="K92" s="42">
        <v>4299</v>
      </c>
      <c r="L92" s="42">
        <v>4103</v>
      </c>
      <c r="M92" s="42">
        <v>4494</v>
      </c>
      <c r="N92" s="42">
        <f t="shared" si="4"/>
        <v>40281</v>
      </c>
      <c r="O92" s="42">
        <v>1358</v>
      </c>
      <c r="P92" s="42">
        <v>5771</v>
      </c>
      <c r="Q92" s="42">
        <v>4639</v>
      </c>
      <c r="R92" s="42">
        <v>4752</v>
      </c>
      <c r="S92" s="42">
        <v>4073</v>
      </c>
      <c r="T92" s="42">
        <v>4752</v>
      </c>
      <c r="U92" s="42">
        <v>4979</v>
      </c>
      <c r="V92" s="42">
        <v>4752</v>
      </c>
      <c r="W92" s="42">
        <v>5205</v>
      </c>
      <c r="AC92" s="35"/>
      <c r="AD92" s="35"/>
      <c r="AE92" s="35"/>
      <c r="AF92" s="35"/>
    </row>
    <row r="93" spans="1:32" ht="30" hidden="1">
      <c r="A93" s="40">
        <v>11</v>
      </c>
      <c r="B93" s="40" t="s">
        <v>110</v>
      </c>
      <c r="C93" s="41" t="s">
        <v>92</v>
      </c>
      <c r="D93" s="42">
        <f t="shared" si="3"/>
        <v>34779</v>
      </c>
      <c r="E93" s="42">
        <v>1172</v>
      </c>
      <c r="F93" s="42">
        <v>4983</v>
      </c>
      <c r="G93" s="42">
        <v>4005</v>
      </c>
      <c r="H93" s="42">
        <v>4103</v>
      </c>
      <c r="I93" s="42">
        <v>3517</v>
      </c>
      <c r="J93" s="42">
        <v>4103</v>
      </c>
      <c r="K93" s="42">
        <v>4299</v>
      </c>
      <c r="L93" s="42">
        <v>4103</v>
      </c>
      <c r="M93" s="42">
        <v>4494</v>
      </c>
      <c r="N93" s="42">
        <f t="shared" si="4"/>
        <v>40281</v>
      </c>
      <c r="O93" s="42">
        <v>1358</v>
      </c>
      <c r="P93" s="42">
        <v>5771</v>
      </c>
      <c r="Q93" s="42">
        <v>4639</v>
      </c>
      <c r="R93" s="42">
        <v>4752</v>
      </c>
      <c r="S93" s="42">
        <v>4073</v>
      </c>
      <c r="T93" s="42">
        <v>4752</v>
      </c>
      <c r="U93" s="42">
        <v>4979</v>
      </c>
      <c r="V93" s="42">
        <v>4752</v>
      </c>
      <c r="W93" s="42">
        <v>5205</v>
      </c>
      <c r="AC93" s="35"/>
      <c r="AD93" s="35"/>
      <c r="AE93" s="35"/>
      <c r="AF93" s="35"/>
    </row>
    <row r="94" spans="1:32" ht="30" hidden="1">
      <c r="A94" s="40">
        <v>11</v>
      </c>
      <c r="B94" s="40" t="s">
        <v>110</v>
      </c>
      <c r="C94" s="41" t="s">
        <v>93</v>
      </c>
      <c r="D94" s="42">
        <f t="shared" si="3"/>
        <v>38260</v>
      </c>
      <c r="E94" s="42">
        <v>1289</v>
      </c>
      <c r="F94" s="42">
        <v>5481</v>
      </c>
      <c r="G94" s="42">
        <v>4406</v>
      </c>
      <c r="H94" s="42">
        <v>4514</v>
      </c>
      <c r="I94" s="42">
        <v>3869</v>
      </c>
      <c r="J94" s="42">
        <v>4514</v>
      </c>
      <c r="K94" s="42">
        <v>4729</v>
      </c>
      <c r="L94" s="42">
        <v>4514</v>
      </c>
      <c r="M94" s="42">
        <v>4944</v>
      </c>
      <c r="N94" s="42">
        <f t="shared" si="4"/>
        <v>44308</v>
      </c>
      <c r="O94" s="42">
        <v>1494</v>
      </c>
      <c r="P94" s="42">
        <v>6348</v>
      </c>
      <c r="Q94" s="42">
        <v>5103</v>
      </c>
      <c r="R94" s="42">
        <v>5227</v>
      </c>
      <c r="S94" s="42">
        <v>4481</v>
      </c>
      <c r="T94" s="42">
        <v>5227</v>
      </c>
      <c r="U94" s="42">
        <v>5476</v>
      </c>
      <c r="V94" s="42">
        <v>5227</v>
      </c>
      <c r="W94" s="42">
        <v>5725</v>
      </c>
      <c r="AC94" s="35"/>
      <c r="AD94" s="35"/>
      <c r="AE94" s="35"/>
      <c r="AF94" s="35"/>
    </row>
    <row r="95" spans="1:32" ht="30" hidden="1">
      <c r="A95" s="40">
        <v>11</v>
      </c>
      <c r="B95" s="40" t="s">
        <v>110</v>
      </c>
      <c r="C95" s="41" t="s">
        <v>94</v>
      </c>
      <c r="D95" s="42">
        <f t="shared" si="3"/>
        <v>41738</v>
      </c>
      <c r="E95" s="42">
        <v>1407</v>
      </c>
      <c r="F95" s="42">
        <v>5979</v>
      </c>
      <c r="G95" s="42">
        <v>4807</v>
      </c>
      <c r="H95" s="42">
        <v>4924</v>
      </c>
      <c r="I95" s="42">
        <v>4221</v>
      </c>
      <c r="J95" s="42">
        <v>4924</v>
      </c>
      <c r="K95" s="42">
        <v>5159</v>
      </c>
      <c r="L95" s="42">
        <v>4924</v>
      </c>
      <c r="M95" s="42">
        <v>5393</v>
      </c>
      <c r="N95" s="42">
        <f t="shared" si="4"/>
        <v>48339</v>
      </c>
      <c r="O95" s="42">
        <v>1630</v>
      </c>
      <c r="P95" s="42">
        <v>6925</v>
      </c>
      <c r="Q95" s="42">
        <v>5567</v>
      </c>
      <c r="R95" s="42">
        <v>5703</v>
      </c>
      <c r="S95" s="42">
        <v>4888</v>
      </c>
      <c r="T95" s="42">
        <v>5703</v>
      </c>
      <c r="U95" s="42">
        <v>5974</v>
      </c>
      <c r="V95" s="42">
        <v>5703</v>
      </c>
      <c r="W95" s="42">
        <v>6246</v>
      </c>
      <c r="AC95" s="35"/>
      <c r="AD95" s="35"/>
      <c r="AE95" s="35"/>
      <c r="AF95" s="35"/>
    </row>
    <row r="96" spans="1:32" ht="30" hidden="1">
      <c r="A96" s="40">
        <v>11</v>
      </c>
      <c r="B96" s="40" t="s">
        <v>110</v>
      </c>
      <c r="C96" s="41" t="s">
        <v>95</v>
      </c>
      <c r="D96" s="42">
        <f t="shared" si="3"/>
        <v>27825</v>
      </c>
      <c r="E96" s="42">
        <v>938</v>
      </c>
      <c r="F96" s="42">
        <v>3986</v>
      </c>
      <c r="G96" s="42">
        <v>3204</v>
      </c>
      <c r="H96" s="42">
        <v>3283</v>
      </c>
      <c r="I96" s="42">
        <v>2814</v>
      </c>
      <c r="J96" s="42">
        <v>3283</v>
      </c>
      <c r="K96" s="42">
        <v>3439</v>
      </c>
      <c r="L96" s="42">
        <v>3283</v>
      </c>
      <c r="M96" s="42">
        <v>3595</v>
      </c>
      <c r="N96" s="42">
        <f t="shared" si="4"/>
        <v>32228</v>
      </c>
      <c r="O96" s="42">
        <v>1087</v>
      </c>
      <c r="P96" s="42">
        <v>4617</v>
      </c>
      <c r="Q96" s="42">
        <v>3712</v>
      </c>
      <c r="R96" s="42">
        <v>3802</v>
      </c>
      <c r="S96" s="42">
        <v>3259</v>
      </c>
      <c r="T96" s="42">
        <v>3802</v>
      </c>
      <c r="U96" s="42">
        <v>3983</v>
      </c>
      <c r="V96" s="42">
        <v>3802</v>
      </c>
      <c r="W96" s="42">
        <v>4164</v>
      </c>
      <c r="AC96" s="35"/>
      <c r="AD96" s="35"/>
      <c r="AE96" s="35"/>
      <c r="AF96" s="35"/>
    </row>
    <row r="97" spans="1:32" ht="30" hidden="1">
      <c r="A97" s="40">
        <v>11</v>
      </c>
      <c r="B97" s="40" t="s">
        <v>110</v>
      </c>
      <c r="C97" s="41" t="s">
        <v>98</v>
      </c>
      <c r="D97" s="42">
        <f t="shared" si="3"/>
        <v>32792</v>
      </c>
      <c r="E97" s="42">
        <v>1105</v>
      </c>
      <c r="F97" s="42">
        <v>4698</v>
      </c>
      <c r="G97" s="42">
        <v>3776</v>
      </c>
      <c r="H97" s="42">
        <v>3869</v>
      </c>
      <c r="I97" s="42">
        <v>3316</v>
      </c>
      <c r="J97" s="42">
        <v>3869</v>
      </c>
      <c r="K97" s="42">
        <v>4053</v>
      </c>
      <c r="L97" s="42">
        <v>3869</v>
      </c>
      <c r="M97" s="42">
        <v>4237</v>
      </c>
      <c r="N97" s="42">
        <f t="shared" si="4"/>
        <v>37981</v>
      </c>
      <c r="O97" s="42">
        <v>1281</v>
      </c>
      <c r="P97" s="42">
        <v>5441</v>
      </c>
      <c r="Q97" s="42">
        <v>4374</v>
      </c>
      <c r="R97" s="42">
        <v>4481</v>
      </c>
      <c r="S97" s="42">
        <v>3841</v>
      </c>
      <c r="T97" s="42">
        <v>4481</v>
      </c>
      <c r="U97" s="42">
        <v>4694</v>
      </c>
      <c r="V97" s="42">
        <v>4481</v>
      </c>
      <c r="W97" s="42">
        <v>4907</v>
      </c>
      <c r="AC97" s="35"/>
      <c r="AD97" s="35"/>
      <c r="AE97" s="35"/>
      <c r="AF97" s="35"/>
    </row>
    <row r="98" spans="1:32" ht="30" hidden="1">
      <c r="A98" s="40">
        <v>11</v>
      </c>
      <c r="B98" s="40" t="s">
        <v>110</v>
      </c>
      <c r="C98" s="41" t="s">
        <v>99</v>
      </c>
      <c r="D98" s="42">
        <f t="shared" si="3"/>
        <v>31302</v>
      </c>
      <c r="E98" s="42">
        <v>1055</v>
      </c>
      <c r="F98" s="42">
        <v>4484</v>
      </c>
      <c r="G98" s="42">
        <v>3605</v>
      </c>
      <c r="H98" s="42">
        <v>3693</v>
      </c>
      <c r="I98" s="42">
        <v>3165</v>
      </c>
      <c r="J98" s="42">
        <v>3693</v>
      </c>
      <c r="K98" s="42">
        <v>3869</v>
      </c>
      <c r="L98" s="42">
        <v>3693</v>
      </c>
      <c r="M98" s="42">
        <v>4045</v>
      </c>
      <c r="N98" s="42">
        <f t="shared" si="4"/>
        <v>36254</v>
      </c>
      <c r="O98" s="42">
        <v>1222</v>
      </c>
      <c r="P98" s="42">
        <v>5194</v>
      </c>
      <c r="Q98" s="42">
        <v>4176</v>
      </c>
      <c r="R98" s="42">
        <v>4277</v>
      </c>
      <c r="S98" s="42">
        <v>3666</v>
      </c>
      <c r="T98" s="42">
        <v>4277</v>
      </c>
      <c r="U98" s="42">
        <v>4481</v>
      </c>
      <c r="V98" s="42">
        <v>4277</v>
      </c>
      <c r="W98" s="42">
        <v>4684</v>
      </c>
      <c r="AC98" s="35"/>
      <c r="AD98" s="35"/>
      <c r="AE98" s="35"/>
      <c r="AF98" s="35"/>
    </row>
    <row r="99" spans="1:32" ht="30" hidden="1">
      <c r="A99" s="40">
        <v>12</v>
      </c>
      <c r="B99" s="40" t="s">
        <v>111</v>
      </c>
      <c r="C99" s="41" t="s">
        <v>77</v>
      </c>
      <c r="D99" s="42">
        <f t="shared" si="3"/>
        <v>25464</v>
      </c>
      <c r="E99" s="42">
        <v>858</v>
      </c>
      <c r="F99" s="42">
        <v>3648</v>
      </c>
      <c r="G99" s="42">
        <v>2933</v>
      </c>
      <c r="H99" s="42">
        <v>3004</v>
      </c>
      <c r="I99" s="42">
        <v>2575</v>
      </c>
      <c r="J99" s="42">
        <v>3004</v>
      </c>
      <c r="K99" s="42">
        <v>3147</v>
      </c>
      <c r="L99" s="42">
        <v>3004</v>
      </c>
      <c r="M99" s="42">
        <v>3291</v>
      </c>
      <c r="N99" s="42">
        <f t="shared" si="4"/>
        <v>29497</v>
      </c>
      <c r="O99" s="42">
        <v>995</v>
      </c>
      <c r="P99" s="42">
        <v>4225</v>
      </c>
      <c r="Q99" s="42">
        <v>3397</v>
      </c>
      <c r="R99" s="42">
        <v>3480</v>
      </c>
      <c r="S99" s="42">
        <v>2983</v>
      </c>
      <c r="T99" s="42">
        <v>3480</v>
      </c>
      <c r="U99" s="42">
        <v>3646</v>
      </c>
      <c r="V99" s="42">
        <v>3480</v>
      </c>
      <c r="W99" s="42">
        <v>3811</v>
      </c>
      <c r="AC99" s="35"/>
      <c r="AD99" s="35"/>
      <c r="AE99" s="35"/>
      <c r="AF99" s="35"/>
    </row>
    <row r="100" spans="1:32" ht="30" hidden="1">
      <c r="A100" s="40">
        <v>12</v>
      </c>
      <c r="B100" s="40" t="s">
        <v>111</v>
      </c>
      <c r="C100" s="41" t="s">
        <v>78</v>
      </c>
      <c r="D100" s="42">
        <f t="shared" si="3"/>
        <v>25464</v>
      </c>
      <c r="E100" s="42">
        <v>858</v>
      </c>
      <c r="F100" s="42">
        <v>3648</v>
      </c>
      <c r="G100" s="42">
        <v>2933</v>
      </c>
      <c r="H100" s="42">
        <v>3004</v>
      </c>
      <c r="I100" s="42">
        <v>2575</v>
      </c>
      <c r="J100" s="42">
        <v>3004</v>
      </c>
      <c r="K100" s="42">
        <v>3147</v>
      </c>
      <c r="L100" s="42">
        <v>3004</v>
      </c>
      <c r="M100" s="42">
        <v>3291</v>
      </c>
      <c r="N100" s="42">
        <f t="shared" si="4"/>
        <v>29497</v>
      </c>
      <c r="O100" s="42">
        <v>995</v>
      </c>
      <c r="P100" s="42">
        <v>4225</v>
      </c>
      <c r="Q100" s="42">
        <v>3397</v>
      </c>
      <c r="R100" s="42">
        <v>3480</v>
      </c>
      <c r="S100" s="42">
        <v>2983</v>
      </c>
      <c r="T100" s="42">
        <v>3480</v>
      </c>
      <c r="U100" s="42">
        <v>3646</v>
      </c>
      <c r="V100" s="42">
        <v>3480</v>
      </c>
      <c r="W100" s="42">
        <v>3811</v>
      </c>
      <c r="AC100" s="35"/>
      <c r="AD100" s="35"/>
      <c r="AE100" s="35"/>
      <c r="AF100" s="35"/>
    </row>
    <row r="101" spans="1:32" ht="30" hidden="1">
      <c r="A101" s="40">
        <v>12</v>
      </c>
      <c r="B101" s="40" t="s">
        <v>111</v>
      </c>
      <c r="C101" s="41" t="s">
        <v>79</v>
      </c>
      <c r="D101" s="42">
        <f t="shared" si="3"/>
        <v>28013</v>
      </c>
      <c r="E101" s="42">
        <v>944</v>
      </c>
      <c r="F101" s="42">
        <v>4013</v>
      </c>
      <c r="G101" s="42">
        <v>3226</v>
      </c>
      <c r="H101" s="42">
        <v>3305</v>
      </c>
      <c r="I101" s="42">
        <v>2833</v>
      </c>
      <c r="J101" s="42">
        <v>3305</v>
      </c>
      <c r="K101" s="42">
        <v>3462</v>
      </c>
      <c r="L101" s="42">
        <v>3305</v>
      </c>
      <c r="M101" s="42">
        <v>3620</v>
      </c>
      <c r="N101" s="42">
        <f t="shared" si="4"/>
        <v>32446</v>
      </c>
      <c r="O101" s="42">
        <v>1094</v>
      </c>
      <c r="P101" s="42">
        <v>4648</v>
      </c>
      <c r="Q101" s="42">
        <v>3737</v>
      </c>
      <c r="R101" s="42">
        <v>3828</v>
      </c>
      <c r="S101" s="42">
        <v>3281</v>
      </c>
      <c r="T101" s="42">
        <v>3828</v>
      </c>
      <c r="U101" s="42">
        <v>4010</v>
      </c>
      <c r="V101" s="42">
        <v>3828</v>
      </c>
      <c r="W101" s="42">
        <v>4192</v>
      </c>
      <c r="AC101" s="35"/>
      <c r="AD101" s="35"/>
      <c r="AE101" s="35"/>
      <c r="AF101" s="35"/>
    </row>
    <row r="102" spans="1:32" ht="30" hidden="1">
      <c r="A102" s="40">
        <v>12</v>
      </c>
      <c r="B102" s="40" t="s">
        <v>111</v>
      </c>
      <c r="C102" s="41" t="s">
        <v>81</v>
      </c>
      <c r="D102" s="42">
        <f t="shared" si="3"/>
        <v>35652</v>
      </c>
      <c r="E102" s="42">
        <v>1201</v>
      </c>
      <c r="F102" s="42">
        <v>5108</v>
      </c>
      <c r="G102" s="42">
        <v>4106</v>
      </c>
      <c r="H102" s="42">
        <v>4206</v>
      </c>
      <c r="I102" s="42">
        <v>3605</v>
      </c>
      <c r="J102" s="42">
        <v>4206</v>
      </c>
      <c r="K102" s="42">
        <v>4407</v>
      </c>
      <c r="L102" s="42">
        <v>4206</v>
      </c>
      <c r="M102" s="42">
        <v>4607</v>
      </c>
      <c r="N102" s="42">
        <f t="shared" si="4"/>
        <v>41294</v>
      </c>
      <c r="O102" s="42">
        <v>1392</v>
      </c>
      <c r="P102" s="42">
        <v>5915</v>
      </c>
      <c r="Q102" s="42">
        <v>4756</v>
      </c>
      <c r="R102" s="42">
        <v>4872</v>
      </c>
      <c r="S102" s="42">
        <v>4176</v>
      </c>
      <c r="T102" s="42">
        <v>4872</v>
      </c>
      <c r="U102" s="42">
        <v>5104</v>
      </c>
      <c r="V102" s="42">
        <v>4872</v>
      </c>
      <c r="W102" s="42">
        <v>5335</v>
      </c>
      <c r="AC102" s="35"/>
      <c r="AD102" s="35"/>
      <c r="AE102" s="35"/>
      <c r="AF102" s="35"/>
    </row>
    <row r="103" spans="1:32" ht="30" hidden="1">
      <c r="A103" s="40">
        <v>12</v>
      </c>
      <c r="B103" s="40" t="s">
        <v>111</v>
      </c>
      <c r="C103" s="41" t="s">
        <v>82</v>
      </c>
      <c r="D103" s="42">
        <f t="shared" si="3"/>
        <v>25464</v>
      </c>
      <c r="E103" s="42">
        <v>858</v>
      </c>
      <c r="F103" s="42">
        <v>3648</v>
      </c>
      <c r="G103" s="42">
        <v>2933</v>
      </c>
      <c r="H103" s="42">
        <v>3004</v>
      </c>
      <c r="I103" s="42">
        <v>2575</v>
      </c>
      <c r="J103" s="42">
        <v>3004</v>
      </c>
      <c r="K103" s="42">
        <v>3147</v>
      </c>
      <c r="L103" s="42">
        <v>3004</v>
      </c>
      <c r="M103" s="42">
        <v>3291</v>
      </c>
      <c r="N103" s="42">
        <f t="shared" si="4"/>
        <v>29497</v>
      </c>
      <c r="O103" s="42">
        <v>995</v>
      </c>
      <c r="P103" s="42">
        <v>4225</v>
      </c>
      <c r="Q103" s="42">
        <v>3397</v>
      </c>
      <c r="R103" s="42">
        <v>3480</v>
      </c>
      <c r="S103" s="42">
        <v>2983</v>
      </c>
      <c r="T103" s="42">
        <v>3480</v>
      </c>
      <c r="U103" s="42">
        <v>3646</v>
      </c>
      <c r="V103" s="42">
        <v>3480</v>
      </c>
      <c r="W103" s="42">
        <v>3811</v>
      </c>
      <c r="AC103" s="35"/>
      <c r="AD103" s="35"/>
      <c r="AE103" s="35"/>
      <c r="AF103" s="35"/>
    </row>
    <row r="104" spans="1:32" ht="30" hidden="1">
      <c r="A104" s="40">
        <v>12</v>
      </c>
      <c r="B104" s="40" t="s">
        <v>111</v>
      </c>
      <c r="C104" s="41" t="s">
        <v>83</v>
      </c>
      <c r="D104" s="42">
        <f t="shared" si="3"/>
        <v>25464</v>
      </c>
      <c r="E104" s="42">
        <v>858</v>
      </c>
      <c r="F104" s="42">
        <v>3648</v>
      </c>
      <c r="G104" s="42">
        <v>2933</v>
      </c>
      <c r="H104" s="42">
        <v>3004</v>
      </c>
      <c r="I104" s="42">
        <v>2575</v>
      </c>
      <c r="J104" s="42">
        <v>3004</v>
      </c>
      <c r="K104" s="42">
        <v>3147</v>
      </c>
      <c r="L104" s="42">
        <v>3004</v>
      </c>
      <c r="M104" s="42">
        <v>3291</v>
      </c>
      <c r="N104" s="42">
        <f t="shared" si="4"/>
        <v>29497</v>
      </c>
      <c r="O104" s="42">
        <v>995</v>
      </c>
      <c r="P104" s="42">
        <v>4225</v>
      </c>
      <c r="Q104" s="42">
        <v>3397</v>
      </c>
      <c r="R104" s="42">
        <v>3480</v>
      </c>
      <c r="S104" s="42">
        <v>2983</v>
      </c>
      <c r="T104" s="42">
        <v>3480</v>
      </c>
      <c r="U104" s="42">
        <v>3646</v>
      </c>
      <c r="V104" s="42">
        <v>3480</v>
      </c>
      <c r="W104" s="42">
        <v>3811</v>
      </c>
      <c r="AC104" s="35"/>
      <c r="AD104" s="35"/>
      <c r="AE104" s="35"/>
      <c r="AF104" s="35"/>
    </row>
    <row r="105" spans="1:32" ht="30" hidden="1">
      <c r="A105" s="40">
        <v>12</v>
      </c>
      <c r="B105" s="40" t="s">
        <v>111</v>
      </c>
      <c r="C105" s="41" t="s">
        <v>84</v>
      </c>
      <c r="D105" s="42">
        <f t="shared" si="3"/>
        <v>22554</v>
      </c>
      <c r="E105" s="42">
        <v>760</v>
      </c>
      <c r="F105" s="42">
        <v>3231</v>
      </c>
      <c r="G105" s="42">
        <v>2597</v>
      </c>
      <c r="H105" s="42">
        <v>2661</v>
      </c>
      <c r="I105" s="42">
        <v>2281</v>
      </c>
      <c r="J105" s="42">
        <v>2661</v>
      </c>
      <c r="K105" s="42">
        <v>2788</v>
      </c>
      <c r="L105" s="42">
        <v>2661</v>
      </c>
      <c r="M105" s="42">
        <v>2914</v>
      </c>
      <c r="N105" s="42">
        <f t="shared" si="4"/>
        <v>26126</v>
      </c>
      <c r="O105" s="42">
        <v>881</v>
      </c>
      <c r="P105" s="42">
        <v>3743</v>
      </c>
      <c r="Q105" s="42">
        <v>3009</v>
      </c>
      <c r="R105" s="42">
        <v>3082</v>
      </c>
      <c r="S105" s="42">
        <v>2642</v>
      </c>
      <c r="T105" s="42">
        <v>3082</v>
      </c>
      <c r="U105" s="42">
        <v>3229</v>
      </c>
      <c r="V105" s="42">
        <v>3082</v>
      </c>
      <c r="W105" s="42">
        <v>3376</v>
      </c>
      <c r="AC105" s="35"/>
      <c r="AD105" s="35"/>
      <c r="AE105" s="35"/>
      <c r="AF105" s="35"/>
    </row>
    <row r="106" spans="1:32" ht="30" hidden="1">
      <c r="A106" s="40">
        <v>12</v>
      </c>
      <c r="B106" s="40" t="s">
        <v>111</v>
      </c>
      <c r="C106" s="41" t="s">
        <v>85</v>
      </c>
      <c r="D106" s="42">
        <f t="shared" si="3"/>
        <v>22918</v>
      </c>
      <c r="E106" s="42">
        <v>772</v>
      </c>
      <c r="F106" s="42">
        <v>3283</v>
      </c>
      <c r="G106" s="42">
        <v>2639</v>
      </c>
      <c r="H106" s="42">
        <v>2704</v>
      </c>
      <c r="I106" s="42">
        <v>2318</v>
      </c>
      <c r="J106" s="42">
        <v>2704</v>
      </c>
      <c r="K106" s="42">
        <v>2833</v>
      </c>
      <c r="L106" s="42">
        <v>2704</v>
      </c>
      <c r="M106" s="42">
        <v>2961</v>
      </c>
      <c r="N106" s="42">
        <f t="shared" si="4"/>
        <v>26548</v>
      </c>
      <c r="O106" s="42">
        <v>895</v>
      </c>
      <c r="P106" s="42">
        <v>3803</v>
      </c>
      <c r="Q106" s="42">
        <v>3058</v>
      </c>
      <c r="R106" s="42">
        <v>3132</v>
      </c>
      <c r="S106" s="42">
        <v>2685</v>
      </c>
      <c r="T106" s="42">
        <v>3132</v>
      </c>
      <c r="U106" s="42">
        <v>3281</v>
      </c>
      <c r="V106" s="42">
        <v>3132</v>
      </c>
      <c r="W106" s="42">
        <v>3430</v>
      </c>
      <c r="AC106" s="35"/>
      <c r="AD106" s="35"/>
      <c r="AE106" s="35"/>
      <c r="AF106" s="35"/>
    </row>
    <row r="107" spans="1:32" ht="30" hidden="1">
      <c r="A107" s="40">
        <v>12</v>
      </c>
      <c r="B107" s="40" t="s">
        <v>111</v>
      </c>
      <c r="C107" s="41" t="s">
        <v>91</v>
      </c>
      <c r="D107" s="42">
        <f t="shared" si="3"/>
        <v>35652</v>
      </c>
      <c r="E107" s="42">
        <v>1201</v>
      </c>
      <c r="F107" s="42">
        <v>5108</v>
      </c>
      <c r="G107" s="42">
        <v>4106</v>
      </c>
      <c r="H107" s="42">
        <v>4206</v>
      </c>
      <c r="I107" s="42">
        <v>3605</v>
      </c>
      <c r="J107" s="42">
        <v>4206</v>
      </c>
      <c r="K107" s="42">
        <v>4407</v>
      </c>
      <c r="L107" s="42">
        <v>4206</v>
      </c>
      <c r="M107" s="42">
        <v>4607</v>
      </c>
      <c r="N107" s="42">
        <f t="shared" si="4"/>
        <v>41294</v>
      </c>
      <c r="O107" s="42">
        <v>1392</v>
      </c>
      <c r="P107" s="42">
        <v>5915</v>
      </c>
      <c r="Q107" s="42">
        <v>4756</v>
      </c>
      <c r="R107" s="42">
        <v>4872</v>
      </c>
      <c r="S107" s="42">
        <v>4176</v>
      </c>
      <c r="T107" s="42">
        <v>4872</v>
      </c>
      <c r="U107" s="42">
        <v>5104</v>
      </c>
      <c r="V107" s="42">
        <v>4872</v>
      </c>
      <c r="W107" s="42">
        <v>5335</v>
      </c>
      <c r="AC107" s="35"/>
      <c r="AD107" s="35"/>
      <c r="AE107" s="35"/>
      <c r="AF107" s="35"/>
    </row>
    <row r="108" spans="1:32" hidden="1">
      <c r="A108" s="40">
        <v>13</v>
      </c>
      <c r="B108" s="40" t="s">
        <v>112</v>
      </c>
      <c r="C108" s="41" t="s">
        <v>77</v>
      </c>
      <c r="D108" s="42">
        <f t="shared" si="3"/>
        <v>27350</v>
      </c>
      <c r="E108" s="42">
        <v>922</v>
      </c>
      <c r="F108" s="42">
        <v>3918</v>
      </c>
      <c r="G108" s="42">
        <v>3149</v>
      </c>
      <c r="H108" s="42">
        <v>3227</v>
      </c>
      <c r="I108" s="42">
        <v>2766</v>
      </c>
      <c r="J108" s="42">
        <v>3227</v>
      </c>
      <c r="K108" s="42">
        <v>3380</v>
      </c>
      <c r="L108" s="42">
        <v>3227</v>
      </c>
      <c r="M108" s="42">
        <v>3534</v>
      </c>
      <c r="N108" s="42">
        <f t="shared" si="4"/>
        <v>31677</v>
      </c>
      <c r="O108" s="42">
        <v>1068</v>
      </c>
      <c r="P108" s="42">
        <v>4538</v>
      </c>
      <c r="Q108" s="42">
        <v>3649</v>
      </c>
      <c r="R108" s="42">
        <v>3737</v>
      </c>
      <c r="S108" s="42">
        <v>3203</v>
      </c>
      <c r="T108" s="42">
        <v>3737</v>
      </c>
      <c r="U108" s="42">
        <v>3915</v>
      </c>
      <c r="V108" s="42">
        <v>3737</v>
      </c>
      <c r="W108" s="42">
        <v>4093</v>
      </c>
      <c r="AC108" s="35"/>
      <c r="AD108" s="35"/>
      <c r="AE108" s="35"/>
      <c r="AF108" s="35"/>
    </row>
    <row r="109" spans="1:32" hidden="1">
      <c r="A109" s="40">
        <v>13</v>
      </c>
      <c r="B109" s="40" t="s">
        <v>112</v>
      </c>
      <c r="C109" s="41" t="s">
        <v>78</v>
      </c>
      <c r="D109" s="42">
        <f t="shared" si="3"/>
        <v>22573</v>
      </c>
      <c r="E109" s="42">
        <v>761</v>
      </c>
      <c r="F109" s="42">
        <v>3234</v>
      </c>
      <c r="G109" s="42">
        <v>2599</v>
      </c>
      <c r="H109" s="42">
        <v>2663</v>
      </c>
      <c r="I109" s="42">
        <v>2283</v>
      </c>
      <c r="J109" s="42">
        <v>2663</v>
      </c>
      <c r="K109" s="42">
        <v>2790</v>
      </c>
      <c r="L109" s="42">
        <v>2663</v>
      </c>
      <c r="M109" s="42">
        <v>2917</v>
      </c>
      <c r="N109" s="42">
        <f t="shared" si="4"/>
        <v>26149</v>
      </c>
      <c r="O109" s="42">
        <v>882</v>
      </c>
      <c r="P109" s="42">
        <v>3746</v>
      </c>
      <c r="Q109" s="42">
        <v>3012</v>
      </c>
      <c r="R109" s="42">
        <v>3085</v>
      </c>
      <c r="S109" s="42">
        <v>2644</v>
      </c>
      <c r="T109" s="42">
        <v>3085</v>
      </c>
      <c r="U109" s="42">
        <v>3232</v>
      </c>
      <c r="V109" s="42">
        <v>3085</v>
      </c>
      <c r="W109" s="42">
        <v>3378</v>
      </c>
      <c r="AC109" s="35"/>
      <c r="AD109" s="35"/>
      <c r="AE109" s="35"/>
      <c r="AF109" s="35"/>
    </row>
    <row r="110" spans="1:32" hidden="1">
      <c r="A110" s="40">
        <v>13</v>
      </c>
      <c r="B110" s="40" t="s">
        <v>112</v>
      </c>
      <c r="C110" s="41" t="s">
        <v>79</v>
      </c>
      <c r="D110" s="42">
        <f t="shared" si="3"/>
        <v>36465</v>
      </c>
      <c r="E110" s="42">
        <v>1229</v>
      </c>
      <c r="F110" s="42">
        <v>5224</v>
      </c>
      <c r="G110" s="42">
        <v>4199</v>
      </c>
      <c r="H110" s="42">
        <v>4302</v>
      </c>
      <c r="I110" s="42">
        <v>3688</v>
      </c>
      <c r="J110" s="42">
        <v>4302</v>
      </c>
      <c r="K110" s="42">
        <v>4507</v>
      </c>
      <c r="L110" s="42">
        <v>4302</v>
      </c>
      <c r="M110" s="42">
        <v>4712</v>
      </c>
      <c r="N110" s="42">
        <f t="shared" si="4"/>
        <v>42236</v>
      </c>
      <c r="O110" s="42">
        <v>1424</v>
      </c>
      <c r="P110" s="42">
        <v>6050</v>
      </c>
      <c r="Q110" s="42">
        <v>4865</v>
      </c>
      <c r="R110" s="42">
        <v>4983</v>
      </c>
      <c r="S110" s="42">
        <v>4271</v>
      </c>
      <c r="T110" s="42">
        <v>4983</v>
      </c>
      <c r="U110" s="42">
        <v>5220</v>
      </c>
      <c r="V110" s="42">
        <v>4983</v>
      </c>
      <c r="W110" s="42">
        <v>5457</v>
      </c>
      <c r="AC110" s="35"/>
      <c r="AD110" s="35"/>
      <c r="AE110" s="35"/>
      <c r="AF110" s="35"/>
    </row>
    <row r="111" spans="1:32" hidden="1">
      <c r="A111" s="40">
        <v>13</v>
      </c>
      <c r="B111" s="40" t="s">
        <v>112</v>
      </c>
      <c r="C111" s="41" t="s">
        <v>81</v>
      </c>
      <c r="D111" s="42">
        <f t="shared" si="3"/>
        <v>38203</v>
      </c>
      <c r="E111" s="42">
        <v>1287</v>
      </c>
      <c r="F111" s="42">
        <v>5473</v>
      </c>
      <c r="G111" s="42">
        <v>4400</v>
      </c>
      <c r="H111" s="42">
        <v>4507</v>
      </c>
      <c r="I111" s="42">
        <v>3863</v>
      </c>
      <c r="J111" s="42">
        <v>4507</v>
      </c>
      <c r="K111" s="42">
        <v>4722</v>
      </c>
      <c r="L111" s="42">
        <v>4507</v>
      </c>
      <c r="M111" s="42">
        <v>4937</v>
      </c>
      <c r="N111" s="42">
        <f t="shared" si="4"/>
        <v>44245</v>
      </c>
      <c r="O111" s="42">
        <v>1492</v>
      </c>
      <c r="P111" s="42">
        <v>6338</v>
      </c>
      <c r="Q111" s="42">
        <v>5096</v>
      </c>
      <c r="R111" s="42">
        <v>5220</v>
      </c>
      <c r="S111" s="42">
        <v>4474</v>
      </c>
      <c r="T111" s="42">
        <v>5220</v>
      </c>
      <c r="U111" s="42">
        <v>5468</v>
      </c>
      <c r="V111" s="42">
        <v>5220</v>
      </c>
      <c r="W111" s="42">
        <v>5717</v>
      </c>
      <c r="AC111" s="35"/>
      <c r="AD111" s="35"/>
      <c r="AE111" s="35"/>
      <c r="AF111" s="35"/>
    </row>
    <row r="112" spans="1:32" hidden="1">
      <c r="A112" s="40">
        <v>13</v>
      </c>
      <c r="B112" s="40" t="s">
        <v>112</v>
      </c>
      <c r="C112" s="41" t="s">
        <v>82</v>
      </c>
      <c r="D112" s="42">
        <f t="shared" si="3"/>
        <v>31257</v>
      </c>
      <c r="E112" s="42">
        <v>1053</v>
      </c>
      <c r="F112" s="42">
        <v>4478</v>
      </c>
      <c r="G112" s="42">
        <v>3599</v>
      </c>
      <c r="H112" s="42">
        <v>3688</v>
      </c>
      <c r="I112" s="42">
        <v>3161</v>
      </c>
      <c r="J112" s="42">
        <v>3688</v>
      </c>
      <c r="K112" s="42">
        <v>3863</v>
      </c>
      <c r="L112" s="42">
        <v>3688</v>
      </c>
      <c r="M112" s="42">
        <v>4039</v>
      </c>
      <c r="N112" s="42">
        <f t="shared" si="4"/>
        <v>36202</v>
      </c>
      <c r="O112" s="42">
        <v>1221</v>
      </c>
      <c r="P112" s="42">
        <v>5186</v>
      </c>
      <c r="Q112" s="42">
        <v>4169</v>
      </c>
      <c r="R112" s="42">
        <v>4271</v>
      </c>
      <c r="S112" s="42">
        <v>3661</v>
      </c>
      <c r="T112" s="42">
        <v>4271</v>
      </c>
      <c r="U112" s="42">
        <v>4474</v>
      </c>
      <c r="V112" s="42">
        <v>4271</v>
      </c>
      <c r="W112" s="42">
        <v>4678</v>
      </c>
      <c r="AC112" s="35"/>
      <c r="AD112" s="35"/>
      <c r="AE112" s="35"/>
      <c r="AF112" s="35"/>
    </row>
    <row r="113" spans="1:32" hidden="1">
      <c r="A113" s="40">
        <v>13</v>
      </c>
      <c r="B113" s="40" t="s">
        <v>112</v>
      </c>
      <c r="C113" s="41" t="s">
        <v>83</v>
      </c>
      <c r="D113" s="42">
        <f t="shared" si="3"/>
        <v>52966</v>
      </c>
      <c r="E113" s="42">
        <v>1785</v>
      </c>
      <c r="F113" s="42">
        <v>7588</v>
      </c>
      <c r="G113" s="42">
        <v>6100</v>
      </c>
      <c r="H113" s="42">
        <v>6249</v>
      </c>
      <c r="I113" s="42">
        <v>5356</v>
      </c>
      <c r="J113" s="42">
        <v>6249</v>
      </c>
      <c r="K113" s="42">
        <v>6546</v>
      </c>
      <c r="L113" s="42">
        <v>6249</v>
      </c>
      <c r="M113" s="42">
        <v>6844</v>
      </c>
      <c r="N113" s="42">
        <f t="shared" si="4"/>
        <v>61341</v>
      </c>
      <c r="O113" s="42">
        <v>2068</v>
      </c>
      <c r="P113" s="42">
        <v>8787</v>
      </c>
      <c r="Q113" s="42">
        <v>7065</v>
      </c>
      <c r="R113" s="42">
        <v>7237</v>
      </c>
      <c r="S113" s="42">
        <v>6203</v>
      </c>
      <c r="T113" s="42">
        <v>7237</v>
      </c>
      <c r="U113" s="42">
        <v>7581</v>
      </c>
      <c r="V113" s="42">
        <v>7237</v>
      </c>
      <c r="W113" s="42">
        <v>7926</v>
      </c>
      <c r="AC113" s="35"/>
      <c r="AD113" s="35"/>
      <c r="AE113" s="35"/>
      <c r="AF113" s="35"/>
    </row>
    <row r="114" spans="1:32" hidden="1">
      <c r="A114" s="40">
        <v>13</v>
      </c>
      <c r="B114" s="40" t="s">
        <v>112</v>
      </c>
      <c r="C114" s="41" t="s">
        <v>84</v>
      </c>
      <c r="D114" s="42">
        <f t="shared" si="3"/>
        <v>35166</v>
      </c>
      <c r="E114" s="42">
        <v>1185</v>
      </c>
      <c r="F114" s="42">
        <v>5038</v>
      </c>
      <c r="G114" s="42">
        <v>4050</v>
      </c>
      <c r="H114" s="42">
        <v>4149</v>
      </c>
      <c r="I114" s="42">
        <v>3556</v>
      </c>
      <c r="J114" s="42">
        <v>4149</v>
      </c>
      <c r="K114" s="42">
        <v>4346</v>
      </c>
      <c r="L114" s="42">
        <v>4149</v>
      </c>
      <c r="M114" s="42">
        <v>4544</v>
      </c>
      <c r="N114" s="42">
        <f t="shared" si="4"/>
        <v>40727</v>
      </c>
      <c r="O114" s="42">
        <v>1373</v>
      </c>
      <c r="P114" s="42">
        <v>5834</v>
      </c>
      <c r="Q114" s="42">
        <v>4691</v>
      </c>
      <c r="R114" s="42">
        <v>4805</v>
      </c>
      <c r="S114" s="42">
        <v>4118</v>
      </c>
      <c r="T114" s="42">
        <v>4805</v>
      </c>
      <c r="U114" s="42">
        <v>5034</v>
      </c>
      <c r="V114" s="42">
        <v>4805</v>
      </c>
      <c r="W114" s="42">
        <v>5262</v>
      </c>
      <c r="AC114" s="35"/>
      <c r="AD114" s="35"/>
      <c r="AE114" s="35"/>
      <c r="AF114" s="35"/>
    </row>
    <row r="115" spans="1:32">
      <c r="A115" s="40">
        <v>14</v>
      </c>
      <c r="B115" s="40" t="s">
        <v>113</v>
      </c>
      <c r="C115" s="41" t="s">
        <v>77</v>
      </c>
      <c r="D115" s="43">
        <f t="shared" si="3"/>
        <v>25445</v>
      </c>
      <c r="E115" s="42">
        <v>857</v>
      </c>
      <c r="F115" s="42">
        <v>3646</v>
      </c>
      <c r="G115" s="42">
        <v>2930</v>
      </c>
      <c r="H115" s="42">
        <v>3002</v>
      </c>
      <c r="I115" s="42">
        <v>2573</v>
      </c>
      <c r="J115" s="42">
        <v>3002</v>
      </c>
      <c r="K115" s="42">
        <v>3145</v>
      </c>
      <c r="L115" s="42">
        <v>3002</v>
      </c>
      <c r="M115" s="42">
        <v>3288</v>
      </c>
      <c r="N115" s="44">
        <f t="shared" si="4"/>
        <v>29474</v>
      </c>
      <c r="O115" s="42">
        <v>994</v>
      </c>
      <c r="P115" s="42">
        <v>4222</v>
      </c>
      <c r="Q115" s="42">
        <v>3395</v>
      </c>
      <c r="R115" s="42">
        <v>3477</v>
      </c>
      <c r="S115" s="42">
        <v>2981</v>
      </c>
      <c r="T115" s="42">
        <v>3477</v>
      </c>
      <c r="U115" s="42">
        <v>3643</v>
      </c>
      <c r="V115" s="42">
        <v>3477</v>
      </c>
      <c r="W115" s="42">
        <v>3808</v>
      </c>
      <c r="AC115" s="35"/>
      <c r="AD115" s="35"/>
      <c r="AE115" s="35"/>
      <c r="AF115" s="35"/>
    </row>
    <row r="116" spans="1:32">
      <c r="A116" s="40">
        <v>14</v>
      </c>
      <c r="B116" s="40" t="s">
        <v>113</v>
      </c>
      <c r="C116" s="41" t="s">
        <v>78</v>
      </c>
      <c r="D116" s="43">
        <f t="shared" si="3"/>
        <v>23368</v>
      </c>
      <c r="E116" s="42">
        <v>787</v>
      </c>
      <c r="F116" s="42">
        <v>3348</v>
      </c>
      <c r="G116" s="42">
        <v>2691</v>
      </c>
      <c r="H116" s="42">
        <v>2757</v>
      </c>
      <c r="I116" s="42">
        <v>2363</v>
      </c>
      <c r="J116" s="42">
        <v>2757</v>
      </c>
      <c r="K116" s="42">
        <v>2888</v>
      </c>
      <c r="L116" s="42">
        <v>2757</v>
      </c>
      <c r="M116" s="42">
        <v>3020</v>
      </c>
      <c r="N116" s="44">
        <f t="shared" si="4"/>
        <v>27069</v>
      </c>
      <c r="O116" s="42">
        <v>913</v>
      </c>
      <c r="P116" s="42">
        <v>3878</v>
      </c>
      <c r="Q116" s="42">
        <v>3118</v>
      </c>
      <c r="R116" s="42">
        <v>3193</v>
      </c>
      <c r="S116" s="42">
        <v>2737</v>
      </c>
      <c r="T116" s="42">
        <v>3193</v>
      </c>
      <c r="U116" s="42">
        <v>3346</v>
      </c>
      <c r="V116" s="42">
        <v>3193</v>
      </c>
      <c r="W116" s="42">
        <v>3498</v>
      </c>
      <c r="AC116" s="35"/>
      <c r="AD116" s="35"/>
      <c r="AE116" s="35"/>
      <c r="AF116" s="35"/>
    </row>
    <row r="117" spans="1:32">
      <c r="A117" s="40">
        <v>14</v>
      </c>
      <c r="B117" s="40" t="s">
        <v>113</v>
      </c>
      <c r="C117" s="41" t="s">
        <v>79</v>
      </c>
      <c r="D117" s="43">
        <f t="shared" si="3"/>
        <v>29083</v>
      </c>
      <c r="E117" s="42">
        <v>980</v>
      </c>
      <c r="F117" s="42">
        <v>4167</v>
      </c>
      <c r="G117" s="42">
        <v>3349</v>
      </c>
      <c r="H117" s="42">
        <v>3431</v>
      </c>
      <c r="I117" s="42">
        <v>2941</v>
      </c>
      <c r="J117" s="42">
        <v>3431</v>
      </c>
      <c r="K117" s="42">
        <v>3595</v>
      </c>
      <c r="L117" s="42">
        <v>3431</v>
      </c>
      <c r="M117" s="42">
        <v>3758</v>
      </c>
      <c r="N117" s="44">
        <f t="shared" si="4"/>
        <v>33684</v>
      </c>
      <c r="O117" s="42">
        <v>1136</v>
      </c>
      <c r="P117" s="42">
        <v>4825</v>
      </c>
      <c r="Q117" s="42">
        <v>3880</v>
      </c>
      <c r="R117" s="42">
        <v>3974</v>
      </c>
      <c r="S117" s="42">
        <v>3406</v>
      </c>
      <c r="T117" s="42">
        <v>3974</v>
      </c>
      <c r="U117" s="42">
        <v>4163</v>
      </c>
      <c r="V117" s="42">
        <v>3974</v>
      </c>
      <c r="W117" s="42">
        <v>4352</v>
      </c>
      <c r="AC117" s="35"/>
      <c r="AD117" s="35"/>
      <c r="AE117" s="35"/>
      <c r="AF117" s="35"/>
    </row>
    <row r="118" spans="1:32">
      <c r="A118" s="40">
        <v>14</v>
      </c>
      <c r="B118" s="40" t="s">
        <v>113</v>
      </c>
      <c r="C118" s="41" t="s">
        <v>81</v>
      </c>
      <c r="D118" s="43">
        <f t="shared" si="3"/>
        <v>52975</v>
      </c>
      <c r="E118" s="42">
        <v>1785</v>
      </c>
      <c r="F118" s="42">
        <v>7589</v>
      </c>
      <c r="G118" s="42">
        <v>6101</v>
      </c>
      <c r="H118" s="42">
        <v>6250</v>
      </c>
      <c r="I118" s="42">
        <v>5357</v>
      </c>
      <c r="J118" s="42">
        <v>6250</v>
      </c>
      <c r="K118" s="42">
        <v>6548</v>
      </c>
      <c r="L118" s="42">
        <v>6250</v>
      </c>
      <c r="M118" s="42">
        <v>6845</v>
      </c>
      <c r="N118" s="44">
        <f t="shared" si="4"/>
        <v>61351</v>
      </c>
      <c r="O118" s="42">
        <v>2068</v>
      </c>
      <c r="P118" s="42">
        <v>8789</v>
      </c>
      <c r="Q118" s="42">
        <v>7066</v>
      </c>
      <c r="R118" s="42">
        <v>7238</v>
      </c>
      <c r="S118" s="42">
        <v>6204</v>
      </c>
      <c r="T118" s="42">
        <v>7238</v>
      </c>
      <c r="U118" s="42">
        <v>7583</v>
      </c>
      <c r="V118" s="42">
        <v>7238</v>
      </c>
      <c r="W118" s="42">
        <v>7927</v>
      </c>
      <c r="AC118" s="35"/>
      <c r="AD118" s="35"/>
      <c r="AE118" s="35"/>
      <c r="AF118" s="35"/>
    </row>
    <row r="119" spans="1:32">
      <c r="A119" s="40">
        <v>14</v>
      </c>
      <c r="B119" s="40" t="s">
        <v>113</v>
      </c>
      <c r="C119" s="41" t="s">
        <v>82</v>
      </c>
      <c r="D119" s="43">
        <f t="shared" si="3"/>
        <v>32718</v>
      </c>
      <c r="E119" s="42">
        <v>1103</v>
      </c>
      <c r="F119" s="42">
        <v>4687</v>
      </c>
      <c r="G119" s="42">
        <v>3767</v>
      </c>
      <c r="H119" s="42">
        <v>3860</v>
      </c>
      <c r="I119" s="42">
        <v>3309</v>
      </c>
      <c r="J119" s="42">
        <v>3860</v>
      </c>
      <c r="K119" s="42">
        <v>4044</v>
      </c>
      <c r="L119" s="42">
        <v>3860</v>
      </c>
      <c r="M119" s="42">
        <v>4228</v>
      </c>
      <c r="N119" s="44">
        <f t="shared" si="4"/>
        <v>37897</v>
      </c>
      <c r="O119" s="42">
        <v>1278</v>
      </c>
      <c r="P119" s="42">
        <v>5429</v>
      </c>
      <c r="Q119" s="42">
        <v>4365</v>
      </c>
      <c r="R119" s="42">
        <v>4471</v>
      </c>
      <c r="S119" s="42">
        <v>3832</v>
      </c>
      <c r="T119" s="42">
        <v>4471</v>
      </c>
      <c r="U119" s="42">
        <v>4684</v>
      </c>
      <c r="V119" s="42">
        <v>4471</v>
      </c>
      <c r="W119" s="42">
        <v>4896</v>
      </c>
      <c r="AC119" s="35"/>
      <c r="AD119" s="35"/>
      <c r="AE119" s="35"/>
      <c r="AF119" s="35"/>
    </row>
    <row r="120" spans="1:32">
      <c r="A120" s="40">
        <v>14</v>
      </c>
      <c r="B120" s="40" t="s">
        <v>113</v>
      </c>
      <c r="C120" s="41" t="s">
        <v>83</v>
      </c>
      <c r="D120" s="43">
        <f t="shared" si="3"/>
        <v>49857</v>
      </c>
      <c r="E120" s="42">
        <v>1680</v>
      </c>
      <c r="F120" s="42">
        <v>7143</v>
      </c>
      <c r="G120" s="42">
        <v>5741</v>
      </c>
      <c r="H120" s="42">
        <v>5882</v>
      </c>
      <c r="I120" s="42">
        <v>5042</v>
      </c>
      <c r="J120" s="42">
        <v>5882</v>
      </c>
      <c r="K120" s="42">
        <v>6162</v>
      </c>
      <c r="L120" s="42">
        <v>5882</v>
      </c>
      <c r="M120" s="42">
        <v>6443</v>
      </c>
      <c r="N120" s="44">
        <f t="shared" si="4"/>
        <v>57743</v>
      </c>
      <c r="O120" s="42">
        <v>1947</v>
      </c>
      <c r="P120" s="42">
        <v>8272</v>
      </c>
      <c r="Q120" s="42">
        <v>6651</v>
      </c>
      <c r="R120" s="42">
        <v>6812</v>
      </c>
      <c r="S120" s="42">
        <v>5839</v>
      </c>
      <c r="T120" s="42">
        <v>6812</v>
      </c>
      <c r="U120" s="42">
        <v>7137</v>
      </c>
      <c r="V120" s="42">
        <v>6812</v>
      </c>
      <c r="W120" s="42">
        <v>7461</v>
      </c>
      <c r="AC120" s="35"/>
      <c r="AD120" s="35"/>
      <c r="AE120" s="35"/>
      <c r="AF120" s="35"/>
    </row>
    <row r="121" spans="1:32">
      <c r="A121" s="40">
        <v>14</v>
      </c>
      <c r="B121" s="40" t="s">
        <v>113</v>
      </c>
      <c r="C121" s="41" t="s">
        <v>84</v>
      </c>
      <c r="D121" s="43">
        <f t="shared" si="3"/>
        <v>21810</v>
      </c>
      <c r="E121" s="42">
        <v>735</v>
      </c>
      <c r="F121" s="42">
        <v>3125</v>
      </c>
      <c r="G121" s="42">
        <v>2511</v>
      </c>
      <c r="H121" s="42">
        <v>2573</v>
      </c>
      <c r="I121" s="42">
        <v>2206</v>
      </c>
      <c r="J121" s="42">
        <v>2573</v>
      </c>
      <c r="K121" s="42">
        <v>2696</v>
      </c>
      <c r="L121" s="42">
        <v>2573</v>
      </c>
      <c r="M121" s="42">
        <v>2818</v>
      </c>
      <c r="N121" s="44">
        <f t="shared" si="4"/>
        <v>25266</v>
      </c>
      <c r="O121" s="42">
        <v>852</v>
      </c>
      <c r="P121" s="42">
        <v>3619</v>
      </c>
      <c r="Q121" s="42">
        <v>2910</v>
      </c>
      <c r="R121" s="42">
        <v>2981</v>
      </c>
      <c r="S121" s="42">
        <v>2555</v>
      </c>
      <c r="T121" s="42">
        <v>2981</v>
      </c>
      <c r="U121" s="42">
        <v>3123</v>
      </c>
      <c r="V121" s="42">
        <v>2981</v>
      </c>
      <c r="W121" s="42">
        <v>3264</v>
      </c>
      <c r="AC121" s="35"/>
      <c r="AD121" s="35"/>
      <c r="AE121" s="35"/>
      <c r="AF121" s="35"/>
    </row>
    <row r="122" spans="1:32">
      <c r="A122" s="40">
        <v>14</v>
      </c>
      <c r="B122" s="40" t="s">
        <v>113</v>
      </c>
      <c r="C122" s="41" t="s">
        <v>85</v>
      </c>
      <c r="D122" s="43">
        <f t="shared" si="3"/>
        <v>62326</v>
      </c>
      <c r="E122" s="42">
        <v>2101</v>
      </c>
      <c r="F122" s="42">
        <v>8929</v>
      </c>
      <c r="G122" s="42">
        <v>7178</v>
      </c>
      <c r="H122" s="42">
        <v>7353</v>
      </c>
      <c r="I122" s="42">
        <v>6303</v>
      </c>
      <c r="J122" s="42">
        <v>7353</v>
      </c>
      <c r="K122" s="42">
        <v>7703</v>
      </c>
      <c r="L122" s="42">
        <v>7353</v>
      </c>
      <c r="M122" s="42">
        <v>8053</v>
      </c>
      <c r="N122" s="44">
        <f t="shared" si="4"/>
        <v>72177</v>
      </c>
      <c r="O122" s="42">
        <v>2433</v>
      </c>
      <c r="P122" s="42">
        <v>10340</v>
      </c>
      <c r="Q122" s="42">
        <v>8313</v>
      </c>
      <c r="R122" s="42">
        <v>8515</v>
      </c>
      <c r="S122" s="42">
        <v>7299</v>
      </c>
      <c r="T122" s="42">
        <v>8515</v>
      </c>
      <c r="U122" s="42">
        <v>8921</v>
      </c>
      <c r="V122" s="42">
        <v>8515</v>
      </c>
      <c r="W122" s="42">
        <v>9326</v>
      </c>
      <c r="AC122" s="35"/>
      <c r="AD122" s="35"/>
      <c r="AE122" s="35"/>
      <c r="AF122" s="35"/>
    </row>
    <row r="123" spans="1:32">
      <c r="A123" s="40">
        <v>14</v>
      </c>
      <c r="B123" s="40" t="s">
        <v>113</v>
      </c>
      <c r="C123" s="41" t="s">
        <v>91</v>
      </c>
      <c r="D123" s="43">
        <f t="shared" si="3"/>
        <v>40509</v>
      </c>
      <c r="E123" s="42">
        <v>1365</v>
      </c>
      <c r="F123" s="42">
        <v>5804</v>
      </c>
      <c r="G123" s="42">
        <v>4665</v>
      </c>
      <c r="H123" s="42">
        <v>4779</v>
      </c>
      <c r="I123" s="42">
        <v>4096</v>
      </c>
      <c r="J123" s="42">
        <v>4779</v>
      </c>
      <c r="K123" s="42">
        <v>5007</v>
      </c>
      <c r="L123" s="42">
        <v>4779</v>
      </c>
      <c r="M123" s="42">
        <v>5235</v>
      </c>
      <c r="N123" s="44">
        <f t="shared" si="4"/>
        <v>46917</v>
      </c>
      <c r="O123" s="42">
        <v>1582</v>
      </c>
      <c r="P123" s="42">
        <v>6721</v>
      </c>
      <c r="Q123" s="42">
        <v>5404</v>
      </c>
      <c r="R123" s="42">
        <v>5535</v>
      </c>
      <c r="S123" s="42">
        <v>4744</v>
      </c>
      <c r="T123" s="42">
        <v>5535</v>
      </c>
      <c r="U123" s="42">
        <v>5799</v>
      </c>
      <c r="V123" s="42">
        <v>5535</v>
      </c>
      <c r="W123" s="42">
        <v>6062</v>
      </c>
      <c r="AC123" s="35"/>
      <c r="AD123" s="35"/>
      <c r="AE123" s="35"/>
      <c r="AF123" s="35"/>
    </row>
    <row r="124" spans="1:32">
      <c r="A124" s="40">
        <v>14</v>
      </c>
      <c r="B124" s="40" t="s">
        <v>113</v>
      </c>
      <c r="C124" s="41" t="s">
        <v>92</v>
      </c>
      <c r="D124" s="43">
        <f t="shared" si="3"/>
        <v>32718</v>
      </c>
      <c r="E124" s="42">
        <v>1103</v>
      </c>
      <c r="F124" s="42">
        <v>4687</v>
      </c>
      <c r="G124" s="42">
        <v>3767</v>
      </c>
      <c r="H124" s="42">
        <v>3860</v>
      </c>
      <c r="I124" s="42">
        <v>3309</v>
      </c>
      <c r="J124" s="42">
        <v>3860</v>
      </c>
      <c r="K124" s="42">
        <v>4044</v>
      </c>
      <c r="L124" s="42">
        <v>3860</v>
      </c>
      <c r="M124" s="42">
        <v>4228</v>
      </c>
      <c r="N124" s="44">
        <f t="shared" si="4"/>
        <v>37897</v>
      </c>
      <c r="O124" s="42">
        <v>1278</v>
      </c>
      <c r="P124" s="42">
        <v>5429</v>
      </c>
      <c r="Q124" s="42">
        <v>4365</v>
      </c>
      <c r="R124" s="42">
        <v>4471</v>
      </c>
      <c r="S124" s="42">
        <v>3832</v>
      </c>
      <c r="T124" s="42">
        <v>4471</v>
      </c>
      <c r="U124" s="42">
        <v>4684</v>
      </c>
      <c r="V124" s="42">
        <v>4471</v>
      </c>
      <c r="W124" s="42">
        <v>4896</v>
      </c>
      <c r="AC124" s="35"/>
      <c r="AD124" s="35"/>
      <c r="AE124" s="35"/>
      <c r="AF124" s="35"/>
    </row>
    <row r="125" spans="1:32">
      <c r="A125" s="40">
        <v>14</v>
      </c>
      <c r="B125" s="40" t="s">
        <v>113</v>
      </c>
      <c r="C125" s="41" t="s">
        <v>93</v>
      </c>
      <c r="D125" s="43">
        <f t="shared" si="3"/>
        <v>21810</v>
      </c>
      <c r="E125" s="42">
        <v>735</v>
      </c>
      <c r="F125" s="42">
        <v>3125</v>
      </c>
      <c r="G125" s="42">
        <v>2511</v>
      </c>
      <c r="H125" s="42">
        <v>2573</v>
      </c>
      <c r="I125" s="42">
        <v>2206</v>
      </c>
      <c r="J125" s="42">
        <v>2573</v>
      </c>
      <c r="K125" s="42">
        <v>2696</v>
      </c>
      <c r="L125" s="42">
        <v>2573</v>
      </c>
      <c r="M125" s="42">
        <v>2818</v>
      </c>
      <c r="N125" s="44">
        <f t="shared" si="4"/>
        <v>25266</v>
      </c>
      <c r="O125" s="42">
        <v>852</v>
      </c>
      <c r="P125" s="42">
        <v>3619</v>
      </c>
      <c r="Q125" s="42">
        <v>2910</v>
      </c>
      <c r="R125" s="42">
        <v>2981</v>
      </c>
      <c r="S125" s="42">
        <v>2555</v>
      </c>
      <c r="T125" s="42">
        <v>2981</v>
      </c>
      <c r="U125" s="42">
        <v>3123</v>
      </c>
      <c r="V125" s="42">
        <v>2981</v>
      </c>
      <c r="W125" s="42">
        <v>3264</v>
      </c>
      <c r="AC125" s="35"/>
      <c r="AD125" s="35"/>
      <c r="AE125" s="35"/>
      <c r="AF125" s="35"/>
    </row>
    <row r="126" spans="1:32">
      <c r="A126" s="40">
        <v>14</v>
      </c>
      <c r="B126" s="40" t="s">
        <v>113</v>
      </c>
      <c r="C126" s="41" t="s">
        <v>94</v>
      </c>
      <c r="D126" s="43">
        <f t="shared" si="3"/>
        <v>32718</v>
      </c>
      <c r="E126" s="42">
        <v>1103</v>
      </c>
      <c r="F126" s="42">
        <v>4687</v>
      </c>
      <c r="G126" s="42">
        <v>3767</v>
      </c>
      <c r="H126" s="42">
        <v>3860</v>
      </c>
      <c r="I126" s="42">
        <v>3309</v>
      </c>
      <c r="J126" s="42">
        <v>3860</v>
      </c>
      <c r="K126" s="42">
        <v>4044</v>
      </c>
      <c r="L126" s="42">
        <v>3860</v>
      </c>
      <c r="M126" s="42">
        <v>4228</v>
      </c>
      <c r="N126" s="44">
        <f t="shared" si="4"/>
        <v>37897</v>
      </c>
      <c r="O126" s="42">
        <v>1278</v>
      </c>
      <c r="P126" s="42">
        <v>5429</v>
      </c>
      <c r="Q126" s="42">
        <v>4365</v>
      </c>
      <c r="R126" s="42">
        <v>4471</v>
      </c>
      <c r="S126" s="42">
        <v>3832</v>
      </c>
      <c r="T126" s="42">
        <v>4471</v>
      </c>
      <c r="U126" s="42">
        <v>4684</v>
      </c>
      <c r="V126" s="42">
        <v>4471</v>
      </c>
      <c r="W126" s="42">
        <v>4896</v>
      </c>
      <c r="AC126" s="35"/>
      <c r="AD126" s="35"/>
      <c r="AE126" s="35"/>
      <c r="AF126" s="35"/>
    </row>
    <row r="127" spans="1:32">
      <c r="A127" s="40">
        <v>14</v>
      </c>
      <c r="B127" s="40" t="s">
        <v>113</v>
      </c>
      <c r="C127" s="41" t="s">
        <v>95</v>
      </c>
      <c r="D127" s="43">
        <f t="shared" si="3"/>
        <v>29600</v>
      </c>
      <c r="E127" s="42">
        <v>997</v>
      </c>
      <c r="F127" s="42">
        <v>4241</v>
      </c>
      <c r="G127" s="42">
        <v>3409</v>
      </c>
      <c r="H127" s="42">
        <v>3492</v>
      </c>
      <c r="I127" s="42">
        <v>2993</v>
      </c>
      <c r="J127" s="42">
        <v>3492</v>
      </c>
      <c r="K127" s="42">
        <v>3659</v>
      </c>
      <c r="L127" s="42">
        <v>3492</v>
      </c>
      <c r="M127" s="42">
        <v>3825</v>
      </c>
      <c r="N127" s="44">
        <f t="shared" si="4"/>
        <v>34287</v>
      </c>
      <c r="O127" s="42">
        <v>1156</v>
      </c>
      <c r="P127" s="42">
        <v>4912</v>
      </c>
      <c r="Q127" s="42">
        <v>3949</v>
      </c>
      <c r="R127" s="42">
        <v>4045</v>
      </c>
      <c r="S127" s="42">
        <v>3467</v>
      </c>
      <c r="T127" s="42">
        <v>4045</v>
      </c>
      <c r="U127" s="42">
        <v>4238</v>
      </c>
      <c r="V127" s="42">
        <v>4045</v>
      </c>
      <c r="W127" s="42">
        <v>4430</v>
      </c>
      <c r="AC127" s="35"/>
      <c r="AD127" s="35"/>
      <c r="AE127" s="35"/>
      <c r="AF127" s="35"/>
    </row>
    <row r="128" spans="1:32">
      <c r="A128" s="40">
        <v>14</v>
      </c>
      <c r="B128" s="40" t="s">
        <v>113</v>
      </c>
      <c r="C128" s="41" t="s">
        <v>98</v>
      </c>
      <c r="D128" s="43">
        <f t="shared" si="3"/>
        <v>40509</v>
      </c>
      <c r="E128" s="42">
        <v>1365</v>
      </c>
      <c r="F128" s="42">
        <v>5804</v>
      </c>
      <c r="G128" s="42">
        <v>4665</v>
      </c>
      <c r="H128" s="42">
        <v>4779</v>
      </c>
      <c r="I128" s="42">
        <v>4096</v>
      </c>
      <c r="J128" s="42">
        <v>4779</v>
      </c>
      <c r="K128" s="42">
        <v>5007</v>
      </c>
      <c r="L128" s="42">
        <v>4779</v>
      </c>
      <c r="M128" s="42">
        <v>5235</v>
      </c>
      <c r="N128" s="44">
        <f t="shared" si="4"/>
        <v>46917</v>
      </c>
      <c r="O128" s="42">
        <v>1582</v>
      </c>
      <c r="P128" s="42">
        <v>6721</v>
      </c>
      <c r="Q128" s="42">
        <v>5404</v>
      </c>
      <c r="R128" s="42">
        <v>5535</v>
      </c>
      <c r="S128" s="42">
        <v>4744</v>
      </c>
      <c r="T128" s="42">
        <v>5535</v>
      </c>
      <c r="U128" s="42">
        <v>5799</v>
      </c>
      <c r="V128" s="42">
        <v>5535</v>
      </c>
      <c r="W128" s="42">
        <v>6062</v>
      </c>
      <c r="AC128" s="35"/>
      <c r="AD128" s="35"/>
      <c r="AE128" s="35"/>
      <c r="AF128" s="35"/>
    </row>
    <row r="129" spans="1:32">
      <c r="A129" s="40">
        <v>14</v>
      </c>
      <c r="B129" s="40" t="s">
        <v>113</v>
      </c>
      <c r="C129" s="41" t="s">
        <v>99</v>
      </c>
      <c r="D129" s="43">
        <f t="shared" si="3"/>
        <v>36353</v>
      </c>
      <c r="E129" s="42">
        <v>1225</v>
      </c>
      <c r="F129" s="42">
        <v>5208</v>
      </c>
      <c r="G129" s="42">
        <v>4186</v>
      </c>
      <c r="H129" s="42">
        <v>4289</v>
      </c>
      <c r="I129" s="42">
        <v>3676</v>
      </c>
      <c r="J129" s="42">
        <v>4289</v>
      </c>
      <c r="K129" s="42">
        <v>4493</v>
      </c>
      <c r="L129" s="42">
        <v>4289</v>
      </c>
      <c r="M129" s="42">
        <v>4698</v>
      </c>
      <c r="N129" s="44">
        <f t="shared" si="4"/>
        <v>42105</v>
      </c>
      <c r="O129" s="42">
        <v>1420</v>
      </c>
      <c r="P129" s="42">
        <v>6032</v>
      </c>
      <c r="Q129" s="42">
        <v>4850</v>
      </c>
      <c r="R129" s="42">
        <v>4967</v>
      </c>
      <c r="S129" s="42">
        <v>4258</v>
      </c>
      <c r="T129" s="42">
        <v>4967</v>
      </c>
      <c r="U129" s="42">
        <v>5204</v>
      </c>
      <c r="V129" s="42">
        <v>4967</v>
      </c>
      <c r="W129" s="42">
        <v>5440</v>
      </c>
      <c r="AC129" s="35"/>
      <c r="AD129" s="35"/>
      <c r="AE129" s="35"/>
      <c r="AF129" s="35"/>
    </row>
    <row r="130" spans="1:32">
      <c r="A130" s="40">
        <v>14</v>
      </c>
      <c r="B130" s="40" t="s">
        <v>113</v>
      </c>
      <c r="C130" s="41" t="s">
        <v>100</v>
      </c>
      <c r="D130" s="43">
        <f t="shared" si="3"/>
        <v>31159</v>
      </c>
      <c r="E130" s="42">
        <v>1050</v>
      </c>
      <c r="F130" s="42">
        <v>4464</v>
      </c>
      <c r="G130" s="42">
        <v>3589</v>
      </c>
      <c r="H130" s="42">
        <v>3676</v>
      </c>
      <c r="I130" s="42">
        <v>3151</v>
      </c>
      <c r="J130" s="42">
        <v>3676</v>
      </c>
      <c r="K130" s="42">
        <v>3851</v>
      </c>
      <c r="L130" s="42">
        <v>3676</v>
      </c>
      <c r="M130" s="42">
        <v>4026</v>
      </c>
      <c r="N130" s="44">
        <f t="shared" si="4"/>
        <v>36092</v>
      </c>
      <c r="O130" s="42">
        <v>1217</v>
      </c>
      <c r="P130" s="42">
        <v>5170</v>
      </c>
      <c r="Q130" s="42">
        <v>4157</v>
      </c>
      <c r="R130" s="42">
        <v>4258</v>
      </c>
      <c r="S130" s="42">
        <v>3650</v>
      </c>
      <c r="T130" s="42">
        <v>4258</v>
      </c>
      <c r="U130" s="42">
        <v>4461</v>
      </c>
      <c r="V130" s="42">
        <v>4258</v>
      </c>
      <c r="W130" s="42">
        <v>4663</v>
      </c>
      <c r="AC130" s="35"/>
      <c r="AD130" s="35"/>
      <c r="AE130" s="35"/>
      <c r="AF130" s="35"/>
    </row>
    <row r="131" spans="1:32">
      <c r="A131" s="40">
        <v>14</v>
      </c>
      <c r="B131" s="40" t="s">
        <v>113</v>
      </c>
      <c r="C131" s="41" t="s">
        <v>101</v>
      </c>
      <c r="D131" s="43">
        <f t="shared" si="3"/>
        <v>29083</v>
      </c>
      <c r="E131" s="42">
        <v>980</v>
      </c>
      <c r="F131" s="42">
        <v>4167</v>
      </c>
      <c r="G131" s="42">
        <v>3349</v>
      </c>
      <c r="H131" s="42">
        <v>3431</v>
      </c>
      <c r="I131" s="42">
        <v>2941</v>
      </c>
      <c r="J131" s="42">
        <v>3431</v>
      </c>
      <c r="K131" s="42">
        <v>3595</v>
      </c>
      <c r="L131" s="42">
        <v>3431</v>
      </c>
      <c r="M131" s="42">
        <v>3758</v>
      </c>
      <c r="N131" s="44">
        <f t="shared" si="4"/>
        <v>33684</v>
      </c>
      <c r="O131" s="42">
        <v>1136</v>
      </c>
      <c r="P131" s="42">
        <v>4825</v>
      </c>
      <c r="Q131" s="42">
        <v>3880</v>
      </c>
      <c r="R131" s="42">
        <v>3974</v>
      </c>
      <c r="S131" s="42">
        <v>3406</v>
      </c>
      <c r="T131" s="42">
        <v>3974</v>
      </c>
      <c r="U131" s="42">
        <v>4163</v>
      </c>
      <c r="V131" s="42">
        <v>3974</v>
      </c>
      <c r="W131" s="42">
        <v>4352</v>
      </c>
      <c r="AC131" s="35"/>
      <c r="AD131" s="35"/>
      <c r="AE131" s="35"/>
      <c r="AF131" s="35"/>
    </row>
    <row r="132" spans="1:32">
      <c r="A132" s="40">
        <v>14</v>
      </c>
      <c r="B132" s="40" t="s">
        <v>113</v>
      </c>
      <c r="C132" s="41" t="s">
        <v>102</v>
      </c>
      <c r="D132" s="43">
        <f t="shared" si="3"/>
        <v>32718</v>
      </c>
      <c r="E132" s="42">
        <v>1103</v>
      </c>
      <c r="F132" s="42">
        <v>4687</v>
      </c>
      <c r="G132" s="42">
        <v>3767</v>
      </c>
      <c r="H132" s="42">
        <v>3860</v>
      </c>
      <c r="I132" s="42">
        <v>3309</v>
      </c>
      <c r="J132" s="42">
        <v>3860</v>
      </c>
      <c r="K132" s="42">
        <v>4044</v>
      </c>
      <c r="L132" s="42">
        <v>3860</v>
      </c>
      <c r="M132" s="42">
        <v>4228</v>
      </c>
      <c r="N132" s="44">
        <f t="shared" si="4"/>
        <v>37897</v>
      </c>
      <c r="O132" s="42">
        <v>1278</v>
      </c>
      <c r="P132" s="42">
        <v>5429</v>
      </c>
      <c r="Q132" s="42">
        <v>4365</v>
      </c>
      <c r="R132" s="42">
        <v>4471</v>
      </c>
      <c r="S132" s="42">
        <v>3832</v>
      </c>
      <c r="T132" s="42">
        <v>4471</v>
      </c>
      <c r="U132" s="42">
        <v>4684</v>
      </c>
      <c r="V132" s="42">
        <v>4471</v>
      </c>
      <c r="W132" s="42">
        <v>4896</v>
      </c>
      <c r="AC132" s="35"/>
      <c r="AD132" s="35"/>
      <c r="AE132" s="35"/>
      <c r="AF132" s="35"/>
    </row>
    <row r="133" spans="1:32">
      <c r="A133" s="40">
        <v>14</v>
      </c>
      <c r="B133" s="40" t="s">
        <v>113</v>
      </c>
      <c r="C133" s="41" t="s">
        <v>103</v>
      </c>
      <c r="D133" s="43">
        <f t="shared" si="3"/>
        <v>34277</v>
      </c>
      <c r="E133" s="42">
        <v>1155</v>
      </c>
      <c r="F133" s="42">
        <v>4911</v>
      </c>
      <c r="G133" s="42">
        <v>3947</v>
      </c>
      <c r="H133" s="42">
        <v>4044</v>
      </c>
      <c r="I133" s="42">
        <v>3466</v>
      </c>
      <c r="J133" s="42">
        <v>4044</v>
      </c>
      <c r="K133" s="42">
        <v>4237</v>
      </c>
      <c r="L133" s="42">
        <v>4044</v>
      </c>
      <c r="M133" s="42">
        <v>4429</v>
      </c>
      <c r="N133" s="44">
        <f t="shared" si="4"/>
        <v>39703</v>
      </c>
      <c r="O133" s="42">
        <v>1339</v>
      </c>
      <c r="P133" s="42">
        <v>5687</v>
      </c>
      <c r="Q133" s="42">
        <v>4573</v>
      </c>
      <c r="R133" s="42">
        <v>4684</v>
      </c>
      <c r="S133" s="42">
        <v>4015</v>
      </c>
      <c r="T133" s="42">
        <v>4684</v>
      </c>
      <c r="U133" s="42">
        <v>4907</v>
      </c>
      <c r="V133" s="42">
        <v>4684</v>
      </c>
      <c r="W133" s="42">
        <v>5130</v>
      </c>
      <c r="AC133" s="35"/>
      <c r="AD133" s="35"/>
      <c r="AE133" s="35"/>
      <c r="AF133" s="35"/>
    </row>
    <row r="134" spans="1:32">
      <c r="A134" s="40">
        <v>14</v>
      </c>
      <c r="B134" s="40" t="s">
        <v>113</v>
      </c>
      <c r="C134" s="41" t="s">
        <v>104</v>
      </c>
      <c r="D134" s="43">
        <f t="shared" si="3"/>
        <v>36353</v>
      </c>
      <c r="E134" s="42">
        <v>1225</v>
      </c>
      <c r="F134" s="42">
        <v>5208</v>
      </c>
      <c r="G134" s="42">
        <v>4186</v>
      </c>
      <c r="H134" s="42">
        <v>4289</v>
      </c>
      <c r="I134" s="42">
        <v>3676</v>
      </c>
      <c r="J134" s="42">
        <v>4289</v>
      </c>
      <c r="K134" s="42">
        <v>4493</v>
      </c>
      <c r="L134" s="42">
        <v>4289</v>
      </c>
      <c r="M134" s="42">
        <v>4698</v>
      </c>
      <c r="N134" s="44">
        <f t="shared" si="4"/>
        <v>42105</v>
      </c>
      <c r="O134" s="42">
        <v>1420</v>
      </c>
      <c r="P134" s="42">
        <v>6032</v>
      </c>
      <c r="Q134" s="42">
        <v>4850</v>
      </c>
      <c r="R134" s="42">
        <v>4967</v>
      </c>
      <c r="S134" s="42">
        <v>4258</v>
      </c>
      <c r="T134" s="42">
        <v>4967</v>
      </c>
      <c r="U134" s="42">
        <v>5204</v>
      </c>
      <c r="V134" s="42">
        <v>4967</v>
      </c>
      <c r="W134" s="42">
        <v>5440</v>
      </c>
      <c r="AC134" s="35"/>
      <c r="AD134" s="35"/>
      <c r="AE134" s="35"/>
      <c r="AF134" s="35"/>
    </row>
    <row r="135" spans="1:32" hidden="1">
      <c r="A135" s="40">
        <v>15</v>
      </c>
      <c r="B135" s="40" t="s">
        <v>114</v>
      </c>
      <c r="C135" s="41" t="s">
        <v>77</v>
      </c>
      <c r="D135" s="42">
        <f t="shared" si="3"/>
        <v>21716</v>
      </c>
      <c r="E135" s="42">
        <v>1459</v>
      </c>
      <c r="F135" s="42">
        <v>3359</v>
      </c>
      <c r="G135" s="42">
        <v>2295</v>
      </c>
      <c r="H135" s="42">
        <v>1562</v>
      </c>
      <c r="I135" s="42">
        <v>1339</v>
      </c>
      <c r="J135" s="42">
        <v>1562</v>
      </c>
      <c r="K135" s="42">
        <v>3380</v>
      </c>
      <c r="L135" s="42">
        <v>3226</v>
      </c>
      <c r="M135" s="42">
        <v>3534</v>
      </c>
      <c r="N135" s="42">
        <f t="shared" si="4"/>
        <v>25157</v>
      </c>
      <c r="O135" s="42">
        <v>1691</v>
      </c>
      <c r="P135" s="42">
        <v>3890</v>
      </c>
      <c r="Q135" s="42">
        <v>2660</v>
      </c>
      <c r="R135" s="42">
        <v>1810</v>
      </c>
      <c r="S135" s="42">
        <v>1551</v>
      </c>
      <c r="T135" s="42">
        <v>1810</v>
      </c>
      <c r="U135" s="42">
        <v>3915</v>
      </c>
      <c r="V135" s="42">
        <v>3737</v>
      </c>
      <c r="W135" s="42">
        <v>4093</v>
      </c>
      <c r="AC135" s="35"/>
      <c r="AD135" s="35"/>
      <c r="AE135" s="35"/>
      <c r="AF135" s="35"/>
    </row>
    <row r="136" spans="1:32" hidden="1">
      <c r="A136" s="40">
        <v>15</v>
      </c>
      <c r="B136" s="40" t="s">
        <v>114</v>
      </c>
      <c r="C136" s="41" t="s">
        <v>78</v>
      </c>
      <c r="D136" s="42">
        <f t="shared" si="3"/>
        <v>23048</v>
      </c>
      <c r="E136" s="42">
        <v>1549</v>
      </c>
      <c r="F136" s="42">
        <v>3564</v>
      </c>
      <c r="G136" s="42">
        <v>2437</v>
      </c>
      <c r="H136" s="42">
        <v>1658</v>
      </c>
      <c r="I136" s="42">
        <v>1421</v>
      </c>
      <c r="J136" s="42">
        <v>1658</v>
      </c>
      <c r="K136" s="42">
        <v>3587</v>
      </c>
      <c r="L136" s="42">
        <v>3424</v>
      </c>
      <c r="M136" s="42">
        <v>3750</v>
      </c>
      <c r="N136" s="42">
        <f t="shared" si="4"/>
        <v>26697</v>
      </c>
      <c r="O136" s="42">
        <v>1794</v>
      </c>
      <c r="P136" s="42">
        <v>4128</v>
      </c>
      <c r="Q136" s="42">
        <v>2824</v>
      </c>
      <c r="R136" s="42">
        <v>1921</v>
      </c>
      <c r="S136" s="42">
        <v>1646</v>
      </c>
      <c r="T136" s="42">
        <v>1921</v>
      </c>
      <c r="U136" s="42">
        <v>4154</v>
      </c>
      <c r="V136" s="42">
        <v>3966</v>
      </c>
      <c r="W136" s="42">
        <v>4343</v>
      </c>
      <c r="AC136" s="35"/>
      <c r="AD136" s="35"/>
      <c r="AE136" s="35"/>
      <c r="AF136" s="35"/>
    </row>
    <row r="137" spans="1:32" hidden="1">
      <c r="A137" s="40">
        <v>15</v>
      </c>
      <c r="B137" s="40" t="s">
        <v>114</v>
      </c>
      <c r="C137" s="41" t="s">
        <v>79</v>
      </c>
      <c r="D137" s="42">
        <f t="shared" si="3"/>
        <v>34573</v>
      </c>
      <c r="E137" s="42">
        <v>2323</v>
      </c>
      <c r="F137" s="42">
        <v>5347</v>
      </c>
      <c r="G137" s="42">
        <v>3655</v>
      </c>
      <c r="H137" s="42">
        <v>2487</v>
      </c>
      <c r="I137" s="42">
        <v>2132</v>
      </c>
      <c r="J137" s="42">
        <v>2487</v>
      </c>
      <c r="K137" s="42">
        <v>5381</v>
      </c>
      <c r="L137" s="42">
        <v>5136</v>
      </c>
      <c r="M137" s="42">
        <v>5625</v>
      </c>
      <c r="N137" s="42">
        <f t="shared" si="4"/>
        <v>40042</v>
      </c>
      <c r="O137" s="42">
        <v>2691</v>
      </c>
      <c r="P137" s="42">
        <v>6192</v>
      </c>
      <c r="Q137" s="42">
        <v>4234</v>
      </c>
      <c r="R137" s="42">
        <v>2881</v>
      </c>
      <c r="S137" s="42">
        <v>2469</v>
      </c>
      <c r="T137" s="42">
        <v>2881</v>
      </c>
      <c r="U137" s="42">
        <v>6231</v>
      </c>
      <c r="V137" s="42">
        <v>5948</v>
      </c>
      <c r="W137" s="42">
        <v>6515</v>
      </c>
      <c r="AC137" s="35"/>
      <c r="AD137" s="35"/>
      <c r="AE137" s="35"/>
      <c r="AF137" s="35"/>
    </row>
    <row r="138" spans="1:32" hidden="1">
      <c r="A138" s="40">
        <v>15</v>
      </c>
      <c r="B138" s="40" t="s">
        <v>114</v>
      </c>
      <c r="C138" s="41" t="s">
        <v>81</v>
      </c>
      <c r="D138" s="42">
        <f t="shared" ref="D138:D201" si="5">SUM(E138:M138)</f>
        <v>18615</v>
      </c>
      <c r="E138" s="42">
        <v>1251</v>
      </c>
      <c r="F138" s="42">
        <v>2879</v>
      </c>
      <c r="G138" s="42">
        <v>1968</v>
      </c>
      <c r="H138" s="42">
        <v>1339</v>
      </c>
      <c r="I138" s="42">
        <v>1148</v>
      </c>
      <c r="J138" s="42">
        <v>1339</v>
      </c>
      <c r="K138" s="42">
        <v>2897</v>
      </c>
      <c r="L138" s="42">
        <v>2765</v>
      </c>
      <c r="M138" s="42">
        <v>3029</v>
      </c>
      <c r="N138" s="42">
        <f t="shared" ref="N138:N201" si="6">SUM(O138:W138)</f>
        <v>21562</v>
      </c>
      <c r="O138" s="42">
        <v>1449</v>
      </c>
      <c r="P138" s="42">
        <v>3334</v>
      </c>
      <c r="Q138" s="42">
        <v>2280</v>
      </c>
      <c r="R138" s="42">
        <v>1551</v>
      </c>
      <c r="S138" s="42">
        <v>1330</v>
      </c>
      <c r="T138" s="42">
        <v>1551</v>
      </c>
      <c r="U138" s="42">
        <v>3356</v>
      </c>
      <c r="V138" s="42">
        <v>3203</v>
      </c>
      <c r="W138" s="42">
        <v>3508</v>
      </c>
      <c r="AC138" s="35"/>
      <c r="AD138" s="35"/>
      <c r="AE138" s="35"/>
      <c r="AF138" s="35"/>
    </row>
    <row r="139" spans="1:32" hidden="1">
      <c r="A139" s="40">
        <v>15</v>
      </c>
      <c r="B139" s="40" t="s">
        <v>114</v>
      </c>
      <c r="C139" s="41" t="s">
        <v>82</v>
      </c>
      <c r="D139" s="42">
        <f t="shared" si="5"/>
        <v>28810</v>
      </c>
      <c r="E139" s="42">
        <v>1936</v>
      </c>
      <c r="F139" s="42">
        <v>4456</v>
      </c>
      <c r="G139" s="42">
        <v>3046</v>
      </c>
      <c r="H139" s="42">
        <v>2072</v>
      </c>
      <c r="I139" s="42">
        <v>1776</v>
      </c>
      <c r="J139" s="42">
        <v>2072</v>
      </c>
      <c r="K139" s="42">
        <v>4484</v>
      </c>
      <c r="L139" s="42">
        <v>4280</v>
      </c>
      <c r="M139" s="42">
        <v>4688</v>
      </c>
      <c r="N139" s="42">
        <f t="shared" si="6"/>
        <v>33370</v>
      </c>
      <c r="O139" s="42">
        <v>2243</v>
      </c>
      <c r="P139" s="42">
        <v>5160</v>
      </c>
      <c r="Q139" s="42">
        <v>3528</v>
      </c>
      <c r="R139" s="42">
        <v>2401</v>
      </c>
      <c r="S139" s="42">
        <v>2058</v>
      </c>
      <c r="T139" s="42">
        <v>2401</v>
      </c>
      <c r="U139" s="42">
        <v>5193</v>
      </c>
      <c r="V139" s="42">
        <v>4957</v>
      </c>
      <c r="W139" s="42">
        <v>5429</v>
      </c>
      <c r="AC139" s="35"/>
      <c r="AD139" s="35"/>
      <c r="AE139" s="35"/>
      <c r="AF139" s="35"/>
    </row>
    <row r="140" spans="1:32" hidden="1">
      <c r="A140" s="40">
        <v>15</v>
      </c>
      <c r="B140" s="40" t="s">
        <v>114</v>
      </c>
      <c r="C140" s="41" t="s">
        <v>83</v>
      </c>
      <c r="D140" s="42">
        <f t="shared" si="5"/>
        <v>39893</v>
      </c>
      <c r="E140" s="42">
        <v>2681</v>
      </c>
      <c r="F140" s="42">
        <v>6169</v>
      </c>
      <c r="G140" s="42">
        <v>4217</v>
      </c>
      <c r="H140" s="42">
        <v>2870</v>
      </c>
      <c r="I140" s="42">
        <v>2460</v>
      </c>
      <c r="J140" s="42">
        <v>2870</v>
      </c>
      <c r="K140" s="42">
        <v>6209</v>
      </c>
      <c r="L140" s="42">
        <v>5926</v>
      </c>
      <c r="M140" s="42">
        <v>6491</v>
      </c>
      <c r="N140" s="42">
        <f t="shared" si="6"/>
        <v>46203</v>
      </c>
      <c r="O140" s="42">
        <v>3105</v>
      </c>
      <c r="P140" s="42">
        <v>7145</v>
      </c>
      <c r="Q140" s="42">
        <v>4886</v>
      </c>
      <c r="R140" s="42">
        <v>3324</v>
      </c>
      <c r="S140" s="42">
        <v>2849</v>
      </c>
      <c r="T140" s="42">
        <v>3324</v>
      </c>
      <c r="U140" s="42">
        <v>7190</v>
      </c>
      <c r="V140" s="42">
        <v>6863</v>
      </c>
      <c r="W140" s="42">
        <v>7517</v>
      </c>
      <c r="AC140" s="35"/>
      <c r="AD140" s="35"/>
      <c r="AE140" s="35"/>
      <c r="AF140" s="35"/>
    </row>
    <row r="141" spans="1:32" hidden="1">
      <c r="A141" s="40">
        <v>15</v>
      </c>
      <c r="B141" s="40" t="s">
        <v>114</v>
      </c>
      <c r="C141" s="41" t="s">
        <v>84</v>
      </c>
      <c r="D141" s="42">
        <f t="shared" si="5"/>
        <v>31026</v>
      </c>
      <c r="E141" s="42">
        <v>2085</v>
      </c>
      <c r="F141" s="42">
        <v>4798</v>
      </c>
      <c r="G141" s="42">
        <v>3280</v>
      </c>
      <c r="H141" s="42">
        <v>2232</v>
      </c>
      <c r="I141" s="42">
        <v>1913</v>
      </c>
      <c r="J141" s="42">
        <v>2232</v>
      </c>
      <c r="K141" s="42">
        <v>4829</v>
      </c>
      <c r="L141" s="42">
        <v>4609</v>
      </c>
      <c r="M141" s="42">
        <v>5048</v>
      </c>
      <c r="N141" s="42">
        <f t="shared" si="6"/>
        <v>35935</v>
      </c>
      <c r="O141" s="42">
        <v>2415</v>
      </c>
      <c r="P141" s="42">
        <v>5557</v>
      </c>
      <c r="Q141" s="42">
        <v>3800</v>
      </c>
      <c r="R141" s="42">
        <v>2585</v>
      </c>
      <c r="S141" s="42">
        <v>2216</v>
      </c>
      <c r="T141" s="42">
        <v>2585</v>
      </c>
      <c r="U141" s="42">
        <v>5592</v>
      </c>
      <c r="V141" s="42">
        <v>5338</v>
      </c>
      <c r="W141" s="42">
        <v>5847</v>
      </c>
      <c r="AC141" s="35"/>
      <c r="AD141" s="35"/>
      <c r="AE141" s="35"/>
      <c r="AF141" s="35"/>
    </row>
    <row r="142" spans="1:32" hidden="1">
      <c r="A142" s="40">
        <v>15</v>
      </c>
      <c r="B142" s="40" t="s">
        <v>114</v>
      </c>
      <c r="C142" s="41" t="s">
        <v>85</v>
      </c>
      <c r="D142" s="42">
        <f t="shared" si="5"/>
        <v>15954</v>
      </c>
      <c r="E142" s="42">
        <v>1072</v>
      </c>
      <c r="F142" s="42">
        <v>2467</v>
      </c>
      <c r="G142" s="42">
        <v>1686</v>
      </c>
      <c r="H142" s="42">
        <v>1148</v>
      </c>
      <c r="I142" s="42">
        <v>984</v>
      </c>
      <c r="J142" s="42">
        <v>1148</v>
      </c>
      <c r="K142" s="42">
        <v>2483</v>
      </c>
      <c r="L142" s="42">
        <v>2370</v>
      </c>
      <c r="M142" s="42">
        <v>2596</v>
      </c>
      <c r="N142" s="42">
        <f t="shared" si="6"/>
        <v>18484</v>
      </c>
      <c r="O142" s="42">
        <v>1242</v>
      </c>
      <c r="P142" s="42">
        <v>2858</v>
      </c>
      <c r="Q142" s="42">
        <v>1955</v>
      </c>
      <c r="R142" s="42">
        <v>1330</v>
      </c>
      <c r="S142" s="42">
        <v>1140</v>
      </c>
      <c r="T142" s="42">
        <v>1330</v>
      </c>
      <c r="U142" s="42">
        <v>2876</v>
      </c>
      <c r="V142" s="42">
        <v>2746</v>
      </c>
      <c r="W142" s="42">
        <v>3007</v>
      </c>
      <c r="AC142" s="35"/>
      <c r="AD142" s="35"/>
      <c r="AE142" s="35"/>
      <c r="AF142" s="35"/>
    </row>
    <row r="143" spans="1:32" hidden="1">
      <c r="A143" s="40">
        <v>15</v>
      </c>
      <c r="B143" s="40" t="s">
        <v>114</v>
      </c>
      <c r="C143" s="41" t="s">
        <v>91</v>
      </c>
      <c r="D143" s="42">
        <f t="shared" si="5"/>
        <v>27923</v>
      </c>
      <c r="E143" s="42">
        <v>1876</v>
      </c>
      <c r="F143" s="42">
        <v>4318</v>
      </c>
      <c r="G143" s="42">
        <v>2952</v>
      </c>
      <c r="H143" s="42">
        <v>2009</v>
      </c>
      <c r="I143" s="42">
        <v>1722</v>
      </c>
      <c r="J143" s="42">
        <v>2009</v>
      </c>
      <c r="K143" s="42">
        <v>4346</v>
      </c>
      <c r="L143" s="42">
        <v>4148</v>
      </c>
      <c r="M143" s="42">
        <v>4543</v>
      </c>
      <c r="N143" s="42">
        <f t="shared" si="6"/>
        <v>32342</v>
      </c>
      <c r="O143" s="42">
        <v>2174</v>
      </c>
      <c r="P143" s="42">
        <v>5001</v>
      </c>
      <c r="Q143" s="42">
        <v>3420</v>
      </c>
      <c r="R143" s="42">
        <v>2327</v>
      </c>
      <c r="S143" s="42">
        <v>1994</v>
      </c>
      <c r="T143" s="42">
        <v>2327</v>
      </c>
      <c r="U143" s="42">
        <v>5033</v>
      </c>
      <c r="V143" s="42">
        <v>4804</v>
      </c>
      <c r="W143" s="42">
        <v>5262</v>
      </c>
      <c r="AC143" s="35"/>
      <c r="AD143" s="35"/>
      <c r="AE143" s="35"/>
      <c r="AF143" s="35"/>
    </row>
    <row r="144" spans="1:32" hidden="1">
      <c r="A144" s="40">
        <v>15</v>
      </c>
      <c r="B144" s="40" t="s">
        <v>114</v>
      </c>
      <c r="C144" s="41" t="s">
        <v>92</v>
      </c>
      <c r="D144" s="42">
        <f t="shared" si="5"/>
        <v>23934</v>
      </c>
      <c r="E144" s="42">
        <v>1608</v>
      </c>
      <c r="F144" s="42">
        <v>3701</v>
      </c>
      <c r="G144" s="42">
        <v>2530</v>
      </c>
      <c r="H144" s="42">
        <v>1722</v>
      </c>
      <c r="I144" s="42">
        <v>1476</v>
      </c>
      <c r="J144" s="42">
        <v>1722</v>
      </c>
      <c r="K144" s="42">
        <v>3725</v>
      </c>
      <c r="L144" s="42">
        <v>3556</v>
      </c>
      <c r="M144" s="42">
        <v>3894</v>
      </c>
      <c r="N144" s="42">
        <f t="shared" si="6"/>
        <v>27722</v>
      </c>
      <c r="O144" s="42">
        <v>1863</v>
      </c>
      <c r="P144" s="42">
        <v>4287</v>
      </c>
      <c r="Q144" s="42">
        <v>2932</v>
      </c>
      <c r="R144" s="42">
        <v>1994</v>
      </c>
      <c r="S144" s="42">
        <v>1710</v>
      </c>
      <c r="T144" s="42">
        <v>1994</v>
      </c>
      <c r="U144" s="42">
        <v>4314</v>
      </c>
      <c r="V144" s="42">
        <v>4118</v>
      </c>
      <c r="W144" s="42">
        <v>4510</v>
      </c>
      <c r="AC144" s="35"/>
      <c r="AD144" s="35"/>
      <c r="AE144" s="35"/>
      <c r="AF144" s="35"/>
    </row>
    <row r="145" spans="1:32" hidden="1">
      <c r="A145" s="40">
        <v>15</v>
      </c>
      <c r="B145" s="40" t="s">
        <v>114</v>
      </c>
      <c r="C145" s="41" t="s">
        <v>93</v>
      </c>
      <c r="D145" s="42">
        <f t="shared" si="5"/>
        <v>29254</v>
      </c>
      <c r="E145" s="42">
        <v>1966</v>
      </c>
      <c r="F145" s="42">
        <v>4524</v>
      </c>
      <c r="G145" s="42">
        <v>3093</v>
      </c>
      <c r="H145" s="42">
        <v>2104</v>
      </c>
      <c r="I145" s="42">
        <v>1804</v>
      </c>
      <c r="J145" s="42">
        <v>2104</v>
      </c>
      <c r="K145" s="42">
        <v>4553</v>
      </c>
      <c r="L145" s="42">
        <v>4346</v>
      </c>
      <c r="M145" s="42">
        <v>4760</v>
      </c>
      <c r="N145" s="42">
        <f t="shared" si="6"/>
        <v>33882</v>
      </c>
      <c r="O145" s="42">
        <v>2277</v>
      </c>
      <c r="P145" s="42">
        <v>5240</v>
      </c>
      <c r="Q145" s="42">
        <v>3583</v>
      </c>
      <c r="R145" s="42">
        <v>2437</v>
      </c>
      <c r="S145" s="42">
        <v>2089</v>
      </c>
      <c r="T145" s="42">
        <v>2437</v>
      </c>
      <c r="U145" s="42">
        <v>5273</v>
      </c>
      <c r="V145" s="42">
        <v>5033</v>
      </c>
      <c r="W145" s="42">
        <v>5513</v>
      </c>
      <c r="AC145" s="35"/>
      <c r="AD145" s="35"/>
      <c r="AE145" s="35"/>
      <c r="AF145" s="35"/>
    </row>
    <row r="146" spans="1:32" hidden="1">
      <c r="A146" s="40">
        <v>15</v>
      </c>
      <c r="B146" s="40" t="s">
        <v>114</v>
      </c>
      <c r="C146" s="41" t="s">
        <v>94</v>
      </c>
      <c r="D146" s="42">
        <f t="shared" si="5"/>
        <v>29254</v>
      </c>
      <c r="E146" s="42">
        <v>1966</v>
      </c>
      <c r="F146" s="42">
        <v>4524</v>
      </c>
      <c r="G146" s="42">
        <v>3093</v>
      </c>
      <c r="H146" s="42">
        <v>2104</v>
      </c>
      <c r="I146" s="42">
        <v>1804</v>
      </c>
      <c r="J146" s="42">
        <v>2104</v>
      </c>
      <c r="K146" s="42">
        <v>4553</v>
      </c>
      <c r="L146" s="42">
        <v>4346</v>
      </c>
      <c r="M146" s="42">
        <v>4760</v>
      </c>
      <c r="N146" s="42">
        <f t="shared" si="6"/>
        <v>33882</v>
      </c>
      <c r="O146" s="42">
        <v>2277</v>
      </c>
      <c r="P146" s="42">
        <v>5240</v>
      </c>
      <c r="Q146" s="42">
        <v>3583</v>
      </c>
      <c r="R146" s="42">
        <v>2437</v>
      </c>
      <c r="S146" s="42">
        <v>2089</v>
      </c>
      <c r="T146" s="42">
        <v>2437</v>
      </c>
      <c r="U146" s="42">
        <v>5273</v>
      </c>
      <c r="V146" s="42">
        <v>5033</v>
      </c>
      <c r="W146" s="42">
        <v>5513</v>
      </c>
      <c r="AC146" s="35"/>
      <c r="AD146" s="35"/>
      <c r="AE146" s="35"/>
      <c r="AF146" s="35"/>
    </row>
    <row r="147" spans="1:32" hidden="1">
      <c r="A147" s="40">
        <v>15</v>
      </c>
      <c r="B147" s="40" t="s">
        <v>114</v>
      </c>
      <c r="C147" s="41" t="s">
        <v>95</v>
      </c>
      <c r="D147" s="42">
        <f t="shared" si="5"/>
        <v>24820</v>
      </c>
      <c r="E147" s="42">
        <v>1668</v>
      </c>
      <c r="F147" s="42">
        <v>3839</v>
      </c>
      <c r="G147" s="42">
        <v>2624</v>
      </c>
      <c r="H147" s="42">
        <v>1785</v>
      </c>
      <c r="I147" s="42">
        <v>1530</v>
      </c>
      <c r="J147" s="42">
        <v>1785</v>
      </c>
      <c r="K147" s="42">
        <v>3863</v>
      </c>
      <c r="L147" s="42">
        <v>3687</v>
      </c>
      <c r="M147" s="42">
        <v>4039</v>
      </c>
      <c r="N147" s="42">
        <f t="shared" si="6"/>
        <v>28749</v>
      </c>
      <c r="O147" s="42">
        <v>1932</v>
      </c>
      <c r="P147" s="42">
        <v>4446</v>
      </c>
      <c r="Q147" s="42">
        <v>3040</v>
      </c>
      <c r="R147" s="42">
        <v>2068</v>
      </c>
      <c r="S147" s="42">
        <v>1773</v>
      </c>
      <c r="T147" s="42">
        <v>2068</v>
      </c>
      <c r="U147" s="42">
        <v>4474</v>
      </c>
      <c r="V147" s="42">
        <v>4271</v>
      </c>
      <c r="W147" s="42">
        <v>4677</v>
      </c>
      <c r="AC147" s="35"/>
      <c r="AD147" s="35"/>
      <c r="AE147" s="35"/>
      <c r="AF147" s="35"/>
    </row>
    <row r="148" spans="1:32" hidden="1">
      <c r="A148" s="40">
        <v>15</v>
      </c>
      <c r="B148" s="40" t="s">
        <v>114</v>
      </c>
      <c r="C148" s="41" t="s">
        <v>98</v>
      </c>
      <c r="D148" s="42">
        <f t="shared" si="5"/>
        <v>15954</v>
      </c>
      <c r="E148" s="42">
        <v>1072</v>
      </c>
      <c r="F148" s="42">
        <v>2467</v>
      </c>
      <c r="G148" s="42">
        <v>1686</v>
      </c>
      <c r="H148" s="42">
        <v>1148</v>
      </c>
      <c r="I148" s="42">
        <v>984</v>
      </c>
      <c r="J148" s="42">
        <v>1148</v>
      </c>
      <c r="K148" s="42">
        <v>2483</v>
      </c>
      <c r="L148" s="42">
        <v>2370</v>
      </c>
      <c r="M148" s="42">
        <v>2596</v>
      </c>
      <c r="N148" s="42">
        <f t="shared" si="6"/>
        <v>18484</v>
      </c>
      <c r="O148" s="42">
        <v>1242</v>
      </c>
      <c r="P148" s="42">
        <v>2858</v>
      </c>
      <c r="Q148" s="42">
        <v>1955</v>
      </c>
      <c r="R148" s="42">
        <v>1330</v>
      </c>
      <c r="S148" s="42">
        <v>1140</v>
      </c>
      <c r="T148" s="42">
        <v>1330</v>
      </c>
      <c r="U148" s="42">
        <v>2876</v>
      </c>
      <c r="V148" s="42">
        <v>2746</v>
      </c>
      <c r="W148" s="42">
        <v>3007</v>
      </c>
      <c r="AC148" s="35"/>
      <c r="AD148" s="35"/>
      <c r="AE148" s="35"/>
      <c r="AF148" s="35"/>
    </row>
    <row r="149" spans="1:32" hidden="1">
      <c r="A149" s="40">
        <v>15</v>
      </c>
      <c r="B149" s="40" t="s">
        <v>114</v>
      </c>
      <c r="C149" s="41" t="s">
        <v>99</v>
      </c>
      <c r="D149" s="42">
        <f t="shared" si="5"/>
        <v>23934</v>
      </c>
      <c r="E149" s="42">
        <v>1608</v>
      </c>
      <c r="F149" s="42">
        <v>3701</v>
      </c>
      <c r="G149" s="42">
        <v>2530</v>
      </c>
      <c r="H149" s="42">
        <v>1722</v>
      </c>
      <c r="I149" s="42">
        <v>1476</v>
      </c>
      <c r="J149" s="42">
        <v>1722</v>
      </c>
      <c r="K149" s="42">
        <v>3725</v>
      </c>
      <c r="L149" s="42">
        <v>3556</v>
      </c>
      <c r="M149" s="42">
        <v>3894</v>
      </c>
      <c r="N149" s="42">
        <f t="shared" si="6"/>
        <v>27722</v>
      </c>
      <c r="O149" s="42">
        <v>1863</v>
      </c>
      <c r="P149" s="42">
        <v>4287</v>
      </c>
      <c r="Q149" s="42">
        <v>2932</v>
      </c>
      <c r="R149" s="42">
        <v>1994</v>
      </c>
      <c r="S149" s="42">
        <v>1710</v>
      </c>
      <c r="T149" s="42">
        <v>1994</v>
      </c>
      <c r="U149" s="42">
        <v>4314</v>
      </c>
      <c r="V149" s="42">
        <v>4118</v>
      </c>
      <c r="W149" s="42">
        <v>4510</v>
      </c>
      <c r="AC149" s="35"/>
      <c r="AD149" s="35"/>
      <c r="AE149" s="35"/>
      <c r="AF149" s="35"/>
    </row>
    <row r="150" spans="1:32" hidden="1">
      <c r="A150" s="40">
        <v>15</v>
      </c>
      <c r="B150" s="40" t="s">
        <v>114</v>
      </c>
      <c r="C150" s="41" t="s">
        <v>100</v>
      </c>
      <c r="D150" s="42">
        <f t="shared" si="5"/>
        <v>42554</v>
      </c>
      <c r="E150" s="42">
        <v>2859</v>
      </c>
      <c r="F150" s="42">
        <v>6581</v>
      </c>
      <c r="G150" s="42">
        <v>4499</v>
      </c>
      <c r="H150" s="42">
        <v>3061</v>
      </c>
      <c r="I150" s="42">
        <v>2624</v>
      </c>
      <c r="J150" s="42">
        <v>3061</v>
      </c>
      <c r="K150" s="42">
        <v>6623</v>
      </c>
      <c r="L150" s="42">
        <v>6322</v>
      </c>
      <c r="M150" s="42">
        <v>6924</v>
      </c>
      <c r="N150" s="42">
        <f t="shared" si="6"/>
        <v>49281</v>
      </c>
      <c r="O150" s="42">
        <v>3312</v>
      </c>
      <c r="P150" s="42">
        <v>7621</v>
      </c>
      <c r="Q150" s="42">
        <v>5211</v>
      </c>
      <c r="R150" s="42">
        <v>3545</v>
      </c>
      <c r="S150" s="42">
        <v>3039</v>
      </c>
      <c r="T150" s="42">
        <v>3545</v>
      </c>
      <c r="U150" s="42">
        <v>7669</v>
      </c>
      <c r="V150" s="42">
        <v>7321</v>
      </c>
      <c r="W150" s="42">
        <v>8018</v>
      </c>
      <c r="AC150" s="35"/>
      <c r="AD150" s="35"/>
      <c r="AE150" s="35"/>
      <c r="AF150" s="35"/>
    </row>
    <row r="151" spans="1:32" hidden="1">
      <c r="A151" s="40">
        <v>15</v>
      </c>
      <c r="B151" s="40" t="s">
        <v>114</v>
      </c>
      <c r="C151" s="41" t="s">
        <v>101</v>
      </c>
      <c r="D151" s="42">
        <f t="shared" si="5"/>
        <v>24820</v>
      </c>
      <c r="E151" s="42">
        <v>1668</v>
      </c>
      <c r="F151" s="42">
        <v>3839</v>
      </c>
      <c r="G151" s="42">
        <v>2624</v>
      </c>
      <c r="H151" s="42">
        <v>1785</v>
      </c>
      <c r="I151" s="42">
        <v>1530</v>
      </c>
      <c r="J151" s="42">
        <v>1785</v>
      </c>
      <c r="K151" s="42">
        <v>3863</v>
      </c>
      <c r="L151" s="42">
        <v>3687</v>
      </c>
      <c r="M151" s="42">
        <v>4039</v>
      </c>
      <c r="N151" s="42">
        <f t="shared" si="6"/>
        <v>28749</v>
      </c>
      <c r="O151" s="42">
        <v>1932</v>
      </c>
      <c r="P151" s="42">
        <v>4446</v>
      </c>
      <c r="Q151" s="42">
        <v>3040</v>
      </c>
      <c r="R151" s="42">
        <v>2068</v>
      </c>
      <c r="S151" s="42">
        <v>1773</v>
      </c>
      <c r="T151" s="42">
        <v>2068</v>
      </c>
      <c r="U151" s="42">
        <v>4474</v>
      </c>
      <c r="V151" s="42">
        <v>4271</v>
      </c>
      <c r="W151" s="42">
        <v>4677</v>
      </c>
      <c r="AC151" s="35"/>
      <c r="AD151" s="35"/>
      <c r="AE151" s="35"/>
      <c r="AF151" s="35"/>
    </row>
    <row r="152" spans="1:32" hidden="1">
      <c r="A152" s="40">
        <v>15</v>
      </c>
      <c r="B152" s="40" t="s">
        <v>114</v>
      </c>
      <c r="C152" s="41" t="s">
        <v>102</v>
      </c>
      <c r="D152" s="42">
        <f t="shared" si="5"/>
        <v>32800</v>
      </c>
      <c r="E152" s="42">
        <v>2204</v>
      </c>
      <c r="F152" s="42">
        <v>5073</v>
      </c>
      <c r="G152" s="42">
        <v>3468</v>
      </c>
      <c r="H152" s="42">
        <v>2359</v>
      </c>
      <c r="I152" s="42">
        <v>2022</v>
      </c>
      <c r="J152" s="42">
        <v>2359</v>
      </c>
      <c r="K152" s="42">
        <v>5105</v>
      </c>
      <c r="L152" s="42">
        <v>4873</v>
      </c>
      <c r="M152" s="42">
        <v>5337</v>
      </c>
      <c r="N152" s="42">
        <f t="shared" si="6"/>
        <v>37990</v>
      </c>
      <c r="O152" s="42">
        <v>2553</v>
      </c>
      <c r="P152" s="42">
        <v>5875</v>
      </c>
      <c r="Q152" s="42">
        <v>4017</v>
      </c>
      <c r="R152" s="42">
        <v>2733</v>
      </c>
      <c r="S152" s="42">
        <v>2343</v>
      </c>
      <c r="T152" s="42">
        <v>2733</v>
      </c>
      <c r="U152" s="42">
        <v>5912</v>
      </c>
      <c r="V152" s="42">
        <v>5643</v>
      </c>
      <c r="W152" s="42">
        <v>6181</v>
      </c>
      <c r="AC152" s="35"/>
      <c r="AD152" s="35"/>
      <c r="AE152" s="35"/>
      <c r="AF152" s="35"/>
    </row>
    <row r="153" spans="1:32" hidden="1">
      <c r="A153" s="40">
        <v>15</v>
      </c>
      <c r="B153" s="40" t="s">
        <v>114</v>
      </c>
      <c r="C153" s="41" t="s">
        <v>103</v>
      </c>
      <c r="D153" s="42">
        <f t="shared" si="5"/>
        <v>42554</v>
      </c>
      <c r="E153" s="42">
        <v>2859</v>
      </c>
      <c r="F153" s="42">
        <v>6581</v>
      </c>
      <c r="G153" s="42">
        <v>4499</v>
      </c>
      <c r="H153" s="42">
        <v>3061</v>
      </c>
      <c r="I153" s="42">
        <v>2624</v>
      </c>
      <c r="J153" s="42">
        <v>3061</v>
      </c>
      <c r="K153" s="42">
        <v>6623</v>
      </c>
      <c r="L153" s="42">
        <v>6322</v>
      </c>
      <c r="M153" s="42">
        <v>6924</v>
      </c>
      <c r="N153" s="42">
        <f t="shared" si="6"/>
        <v>49281</v>
      </c>
      <c r="O153" s="42">
        <v>3312</v>
      </c>
      <c r="P153" s="42">
        <v>7621</v>
      </c>
      <c r="Q153" s="42">
        <v>5211</v>
      </c>
      <c r="R153" s="42">
        <v>3545</v>
      </c>
      <c r="S153" s="42">
        <v>3039</v>
      </c>
      <c r="T153" s="42">
        <v>3545</v>
      </c>
      <c r="U153" s="42">
        <v>7669</v>
      </c>
      <c r="V153" s="42">
        <v>7321</v>
      </c>
      <c r="W153" s="42">
        <v>8018</v>
      </c>
      <c r="AC153" s="35"/>
      <c r="AD153" s="35"/>
      <c r="AE153" s="35"/>
      <c r="AF153" s="35"/>
    </row>
    <row r="154" spans="1:32" hidden="1">
      <c r="A154" s="40">
        <v>15</v>
      </c>
      <c r="B154" s="40" t="s">
        <v>114</v>
      </c>
      <c r="C154" s="41" t="s">
        <v>104</v>
      </c>
      <c r="D154" s="42">
        <f t="shared" si="5"/>
        <v>18615</v>
      </c>
      <c r="E154" s="42">
        <v>1251</v>
      </c>
      <c r="F154" s="42">
        <v>2879</v>
      </c>
      <c r="G154" s="42">
        <v>1968</v>
      </c>
      <c r="H154" s="42">
        <v>1339</v>
      </c>
      <c r="I154" s="42">
        <v>1148</v>
      </c>
      <c r="J154" s="42">
        <v>1339</v>
      </c>
      <c r="K154" s="42">
        <v>2897</v>
      </c>
      <c r="L154" s="42">
        <v>2765</v>
      </c>
      <c r="M154" s="42">
        <v>3029</v>
      </c>
      <c r="N154" s="42">
        <f t="shared" si="6"/>
        <v>21562</v>
      </c>
      <c r="O154" s="42">
        <v>1449</v>
      </c>
      <c r="P154" s="42">
        <v>3334</v>
      </c>
      <c r="Q154" s="42">
        <v>2280</v>
      </c>
      <c r="R154" s="42">
        <v>1551</v>
      </c>
      <c r="S154" s="42">
        <v>1330</v>
      </c>
      <c r="T154" s="42">
        <v>1551</v>
      </c>
      <c r="U154" s="42">
        <v>3356</v>
      </c>
      <c r="V154" s="42">
        <v>3203</v>
      </c>
      <c r="W154" s="42">
        <v>3508</v>
      </c>
      <c r="AC154" s="35"/>
      <c r="AD154" s="35"/>
      <c r="AE154" s="35"/>
      <c r="AF154" s="35"/>
    </row>
    <row r="155" spans="1:32" hidden="1">
      <c r="A155" s="40">
        <v>15</v>
      </c>
      <c r="B155" s="40" t="s">
        <v>114</v>
      </c>
      <c r="C155" s="41" t="s">
        <v>105</v>
      </c>
      <c r="D155" s="42">
        <f t="shared" si="5"/>
        <v>18615</v>
      </c>
      <c r="E155" s="42">
        <v>1251</v>
      </c>
      <c r="F155" s="42">
        <v>2879</v>
      </c>
      <c r="G155" s="42">
        <v>1968</v>
      </c>
      <c r="H155" s="42">
        <v>1339</v>
      </c>
      <c r="I155" s="42">
        <v>1148</v>
      </c>
      <c r="J155" s="42">
        <v>1339</v>
      </c>
      <c r="K155" s="42">
        <v>2897</v>
      </c>
      <c r="L155" s="42">
        <v>2765</v>
      </c>
      <c r="M155" s="42">
        <v>3029</v>
      </c>
      <c r="N155" s="42">
        <f t="shared" si="6"/>
        <v>21562</v>
      </c>
      <c r="O155" s="42">
        <v>1449</v>
      </c>
      <c r="P155" s="42">
        <v>3334</v>
      </c>
      <c r="Q155" s="42">
        <v>2280</v>
      </c>
      <c r="R155" s="42">
        <v>1551</v>
      </c>
      <c r="S155" s="42">
        <v>1330</v>
      </c>
      <c r="T155" s="42">
        <v>1551</v>
      </c>
      <c r="U155" s="42">
        <v>3356</v>
      </c>
      <c r="V155" s="42">
        <v>3203</v>
      </c>
      <c r="W155" s="42">
        <v>3508</v>
      </c>
      <c r="AC155" s="35"/>
      <c r="AD155" s="35"/>
      <c r="AE155" s="35"/>
      <c r="AF155" s="35"/>
    </row>
    <row r="156" spans="1:32" hidden="1">
      <c r="A156" s="40">
        <v>15</v>
      </c>
      <c r="B156" s="40" t="s">
        <v>114</v>
      </c>
      <c r="C156" s="41" t="s">
        <v>106</v>
      </c>
      <c r="D156" s="42">
        <f t="shared" si="5"/>
        <v>49201</v>
      </c>
      <c r="E156" s="42">
        <v>3306</v>
      </c>
      <c r="F156" s="42">
        <v>7609</v>
      </c>
      <c r="G156" s="42">
        <v>5202</v>
      </c>
      <c r="H156" s="42">
        <v>3539</v>
      </c>
      <c r="I156" s="42">
        <v>3034</v>
      </c>
      <c r="J156" s="42">
        <v>3539</v>
      </c>
      <c r="K156" s="42">
        <v>7657</v>
      </c>
      <c r="L156" s="42">
        <v>7309</v>
      </c>
      <c r="M156" s="42">
        <v>8006</v>
      </c>
      <c r="N156" s="42">
        <f t="shared" si="6"/>
        <v>56982</v>
      </c>
      <c r="O156" s="42">
        <v>3829</v>
      </c>
      <c r="P156" s="42">
        <v>8812</v>
      </c>
      <c r="Q156" s="42">
        <v>6025</v>
      </c>
      <c r="R156" s="42">
        <v>4099</v>
      </c>
      <c r="S156" s="42">
        <v>3514</v>
      </c>
      <c r="T156" s="42">
        <v>4099</v>
      </c>
      <c r="U156" s="42">
        <v>8868</v>
      </c>
      <c r="V156" s="42">
        <v>8465</v>
      </c>
      <c r="W156" s="42">
        <v>9271</v>
      </c>
      <c r="AC156" s="35"/>
      <c r="AD156" s="35"/>
      <c r="AE156" s="35"/>
      <c r="AF156" s="35"/>
    </row>
    <row r="157" spans="1:32" hidden="1">
      <c r="A157" s="40">
        <v>15</v>
      </c>
      <c r="B157" s="40" t="s">
        <v>114</v>
      </c>
      <c r="C157" s="41" t="s">
        <v>107</v>
      </c>
      <c r="D157" s="42">
        <f t="shared" si="5"/>
        <v>25264</v>
      </c>
      <c r="E157" s="42">
        <v>1698</v>
      </c>
      <c r="F157" s="42">
        <v>3907</v>
      </c>
      <c r="G157" s="42">
        <v>2671</v>
      </c>
      <c r="H157" s="42">
        <v>1817</v>
      </c>
      <c r="I157" s="42">
        <v>1558</v>
      </c>
      <c r="J157" s="42">
        <v>1817</v>
      </c>
      <c r="K157" s="42">
        <v>3932</v>
      </c>
      <c r="L157" s="42">
        <v>3753</v>
      </c>
      <c r="M157" s="42">
        <v>4111</v>
      </c>
      <c r="N157" s="42">
        <f t="shared" si="6"/>
        <v>29264</v>
      </c>
      <c r="O157" s="42">
        <v>1967</v>
      </c>
      <c r="P157" s="42">
        <v>4525</v>
      </c>
      <c r="Q157" s="42">
        <v>3095</v>
      </c>
      <c r="R157" s="42">
        <v>2105</v>
      </c>
      <c r="S157" s="42">
        <v>1805</v>
      </c>
      <c r="T157" s="42">
        <v>2105</v>
      </c>
      <c r="U157" s="42">
        <v>4554</v>
      </c>
      <c r="V157" s="42">
        <v>4347</v>
      </c>
      <c r="W157" s="42">
        <v>4761</v>
      </c>
      <c r="AC157" s="35"/>
      <c r="AD157" s="35"/>
      <c r="AE157" s="35"/>
      <c r="AF157" s="35"/>
    </row>
    <row r="158" spans="1:32" hidden="1">
      <c r="A158" s="40">
        <v>15</v>
      </c>
      <c r="B158" s="40" t="s">
        <v>114</v>
      </c>
      <c r="C158" s="41" t="s">
        <v>108</v>
      </c>
      <c r="D158" s="42">
        <f t="shared" si="5"/>
        <v>21274</v>
      </c>
      <c r="E158" s="42">
        <v>1429</v>
      </c>
      <c r="F158" s="42">
        <v>3290</v>
      </c>
      <c r="G158" s="42">
        <v>2249</v>
      </c>
      <c r="H158" s="42">
        <v>1530</v>
      </c>
      <c r="I158" s="42">
        <v>1312</v>
      </c>
      <c r="J158" s="42">
        <v>1530</v>
      </c>
      <c r="K158" s="42">
        <v>3311</v>
      </c>
      <c r="L158" s="42">
        <v>3161</v>
      </c>
      <c r="M158" s="42">
        <v>3462</v>
      </c>
      <c r="N158" s="42">
        <f t="shared" si="6"/>
        <v>24644</v>
      </c>
      <c r="O158" s="42">
        <v>1656</v>
      </c>
      <c r="P158" s="42">
        <v>3811</v>
      </c>
      <c r="Q158" s="42">
        <v>2606</v>
      </c>
      <c r="R158" s="42">
        <v>1773</v>
      </c>
      <c r="S158" s="42">
        <v>1520</v>
      </c>
      <c r="T158" s="42">
        <v>1773</v>
      </c>
      <c r="U158" s="42">
        <v>3835</v>
      </c>
      <c r="V158" s="42">
        <v>3661</v>
      </c>
      <c r="W158" s="42">
        <v>4009</v>
      </c>
      <c r="AC158" s="35"/>
      <c r="AD158" s="35"/>
      <c r="AE158" s="35"/>
      <c r="AF158" s="35"/>
    </row>
    <row r="159" spans="1:32" hidden="1">
      <c r="A159" s="40">
        <v>15</v>
      </c>
      <c r="B159" s="40" t="s">
        <v>114</v>
      </c>
      <c r="C159" s="41" t="s">
        <v>115</v>
      </c>
      <c r="D159" s="42">
        <f t="shared" si="5"/>
        <v>31914</v>
      </c>
      <c r="E159" s="42">
        <v>2144</v>
      </c>
      <c r="F159" s="42">
        <v>4935</v>
      </c>
      <c r="G159" s="42">
        <v>3374</v>
      </c>
      <c r="H159" s="42">
        <v>2296</v>
      </c>
      <c r="I159" s="42">
        <v>1968</v>
      </c>
      <c r="J159" s="42">
        <v>2296</v>
      </c>
      <c r="K159" s="42">
        <v>4967</v>
      </c>
      <c r="L159" s="42">
        <v>4741</v>
      </c>
      <c r="M159" s="42">
        <v>5193</v>
      </c>
      <c r="N159" s="42">
        <f t="shared" si="6"/>
        <v>36963</v>
      </c>
      <c r="O159" s="42">
        <v>2484</v>
      </c>
      <c r="P159" s="42">
        <v>5716</v>
      </c>
      <c r="Q159" s="42">
        <v>3909</v>
      </c>
      <c r="R159" s="42">
        <v>2659</v>
      </c>
      <c r="S159" s="42">
        <v>2279</v>
      </c>
      <c r="T159" s="42">
        <v>2659</v>
      </c>
      <c r="U159" s="42">
        <v>5752</v>
      </c>
      <c r="V159" s="42">
        <v>5491</v>
      </c>
      <c r="W159" s="42">
        <v>6014</v>
      </c>
      <c r="AC159" s="35"/>
      <c r="AD159" s="35"/>
      <c r="AE159" s="35"/>
      <c r="AF159" s="35"/>
    </row>
    <row r="160" spans="1:32" hidden="1">
      <c r="A160" s="40">
        <v>15</v>
      </c>
      <c r="B160" s="40" t="s">
        <v>114</v>
      </c>
      <c r="C160" s="41" t="s">
        <v>116</v>
      </c>
      <c r="D160" s="42">
        <f t="shared" si="5"/>
        <v>26594</v>
      </c>
      <c r="E160" s="42">
        <v>1787</v>
      </c>
      <c r="F160" s="42">
        <v>4113</v>
      </c>
      <c r="G160" s="42">
        <v>2811</v>
      </c>
      <c r="H160" s="42">
        <v>1913</v>
      </c>
      <c r="I160" s="42">
        <v>1640</v>
      </c>
      <c r="J160" s="42">
        <v>1913</v>
      </c>
      <c r="K160" s="42">
        <v>4139</v>
      </c>
      <c r="L160" s="42">
        <v>3951</v>
      </c>
      <c r="M160" s="42">
        <v>4327</v>
      </c>
      <c r="N160" s="42">
        <f t="shared" si="6"/>
        <v>30802</v>
      </c>
      <c r="O160" s="42">
        <v>2070</v>
      </c>
      <c r="P160" s="42">
        <v>4763</v>
      </c>
      <c r="Q160" s="42">
        <v>3257</v>
      </c>
      <c r="R160" s="42">
        <v>2216</v>
      </c>
      <c r="S160" s="42">
        <v>1899</v>
      </c>
      <c r="T160" s="42">
        <v>2216</v>
      </c>
      <c r="U160" s="42">
        <v>4794</v>
      </c>
      <c r="V160" s="42">
        <v>4576</v>
      </c>
      <c r="W160" s="42">
        <v>5011</v>
      </c>
      <c r="AC160" s="35"/>
      <c r="AD160" s="35"/>
      <c r="AE160" s="35"/>
      <c r="AF160" s="35"/>
    </row>
    <row r="161" spans="1:32" hidden="1">
      <c r="A161" s="40">
        <v>15</v>
      </c>
      <c r="B161" s="40" t="s">
        <v>114</v>
      </c>
      <c r="C161" s="41" t="s">
        <v>117</v>
      </c>
      <c r="D161" s="42">
        <f t="shared" si="5"/>
        <v>40778</v>
      </c>
      <c r="E161" s="42">
        <v>2740</v>
      </c>
      <c r="F161" s="42">
        <v>6307</v>
      </c>
      <c r="G161" s="42">
        <v>4311</v>
      </c>
      <c r="H161" s="42">
        <v>2933</v>
      </c>
      <c r="I161" s="42">
        <v>2514</v>
      </c>
      <c r="J161" s="42">
        <v>2933</v>
      </c>
      <c r="K161" s="42">
        <v>6347</v>
      </c>
      <c r="L161" s="42">
        <v>6058</v>
      </c>
      <c r="M161" s="42">
        <v>6635</v>
      </c>
      <c r="N161" s="42">
        <f t="shared" si="6"/>
        <v>47229</v>
      </c>
      <c r="O161" s="42">
        <v>3174</v>
      </c>
      <c r="P161" s="42">
        <v>7303</v>
      </c>
      <c r="Q161" s="42">
        <v>4994</v>
      </c>
      <c r="R161" s="42">
        <v>3398</v>
      </c>
      <c r="S161" s="42">
        <v>2912</v>
      </c>
      <c r="T161" s="42">
        <v>3398</v>
      </c>
      <c r="U161" s="42">
        <v>7350</v>
      </c>
      <c r="V161" s="42">
        <v>7016</v>
      </c>
      <c r="W161" s="42">
        <v>7684</v>
      </c>
      <c r="AC161" s="35"/>
      <c r="AD161" s="35"/>
      <c r="AE161" s="35"/>
      <c r="AF161" s="35"/>
    </row>
    <row r="162" spans="1:32" hidden="1">
      <c r="A162" s="40">
        <v>15</v>
      </c>
      <c r="B162" s="40" t="s">
        <v>114</v>
      </c>
      <c r="C162" s="41" t="s">
        <v>118</v>
      </c>
      <c r="D162" s="42">
        <f t="shared" si="5"/>
        <v>34573</v>
      </c>
      <c r="E162" s="42">
        <v>2323</v>
      </c>
      <c r="F162" s="42">
        <v>5347</v>
      </c>
      <c r="G162" s="42">
        <v>3655</v>
      </c>
      <c r="H162" s="42">
        <v>2487</v>
      </c>
      <c r="I162" s="42">
        <v>2132</v>
      </c>
      <c r="J162" s="42">
        <v>2487</v>
      </c>
      <c r="K162" s="42">
        <v>5381</v>
      </c>
      <c r="L162" s="42">
        <v>5136</v>
      </c>
      <c r="M162" s="42">
        <v>5625</v>
      </c>
      <c r="N162" s="42">
        <f t="shared" si="6"/>
        <v>40042</v>
      </c>
      <c r="O162" s="42">
        <v>2691</v>
      </c>
      <c r="P162" s="42">
        <v>6192</v>
      </c>
      <c r="Q162" s="42">
        <v>4234</v>
      </c>
      <c r="R162" s="42">
        <v>2881</v>
      </c>
      <c r="S162" s="42">
        <v>2469</v>
      </c>
      <c r="T162" s="42">
        <v>2881</v>
      </c>
      <c r="U162" s="42">
        <v>6231</v>
      </c>
      <c r="V162" s="42">
        <v>5948</v>
      </c>
      <c r="W162" s="42">
        <v>6515</v>
      </c>
      <c r="AC162" s="35"/>
      <c r="AD162" s="35"/>
      <c r="AE162" s="35"/>
      <c r="AF162" s="35"/>
    </row>
    <row r="163" spans="1:32" hidden="1">
      <c r="A163" s="40">
        <v>15</v>
      </c>
      <c r="B163" s="40" t="s">
        <v>114</v>
      </c>
      <c r="C163" s="41" t="s">
        <v>119</v>
      </c>
      <c r="D163" s="42">
        <f t="shared" si="5"/>
        <v>37233</v>
      </c>
      <c r="E163" s="42">
        <v>2502</v>
      </c>
      <c r="F163" s="42">
        <v>5758</v>
      </c>
      <c r="G163" s="42">
        <v>3937</v>
      </c>
      <c r="H163" s="42">
        <v>2678</v>
      </c>
      <c r="I163" s="42">
        <v>2296</v>
      </c>
      <c r="J163" s="42">
        <v>2678</v>
      </c>
      <c r="K163" s="42">
        <v>5795</v>
      </c>
      <c r="L163" s="42">
        <v>5531</v>
      </c>
      <c r="M163" s="42">
        <v>6058</v>
      </c>
      <c r="N163" s="42">
        <f t="shared" si="6"/>
        <v>43122</v>
      </c>
      <c r="O163" s="42">
        <v>2898</v>
      </c>
      <c r="P163" s="42">
        <v>6668</v>
      </c>
      <c r="Q163" s="42">
        <v>4560</v>
      </c>
      <c r="R163" s="42">
        <v>3102</v>
      </c>
      <c r="S163" s="42">
        <v>2659</v>
      </c>
      <c r="T163" s="42">
        <v>3102</v>
      </c>
      <c r="U163" s="42">
        <v>6711</v>
      </c>
      <c r="V163" s="42">
        <v>6406</v>
      </c>
      <c r="W163" s="42">
        <v>7016</v>
      </c>
      <c r="AC163" s="35"/>
      <c r="AD163" s="35"/>
      <c r="AE163" s="35"/>
      <c r="AF163" s="35"/>
    </row>
    <row r="164" spans="1:32" hidden="1">
      <c r="A164" s="40">
        <v>15</v>
      </c>
      <c r="B164" s="40" t="s">
        <v>114</v>
      </c>
      <c r="C164" s="41" t="s">
        <v>120</v>
      </c>
      <c r="D164" s="42">
        <f t="shared" si="5"/>
        <v>58511</v>
      </c>
      <c r="E164" s="42">
        <v>3932</v>
      </c>
      <c r="F164" s="42">
        <v>9049</v>
      </c>
      <c r="G164" s="42">
        <v>6186</v>
      </c>
      <c r="H164" s="42">
        <v>4209</v>
      </c>
      <c r="I164" s="42">
        <v>3608</v>
      </c>
      <c r="J164" s="42">
        <v>4209</v>
      </c>
      <c r="K164" s="42">
        <v>9106</v>
      </c>
      <c r="L164" s="42">
        <v>8692</v>
      </c>
      <c r="M164" s="42">
        <v>9520</v>
      </c>
      <c r="N164" s="42">
        <f t="shared" si="6"/>
        <v>67760</v>
      </c>
      <c r="O164" s="42">
        <v>4554</v>
      </c>
      <c r="P164" s="42">
        <v>10479</v>
      </c>
      <c r="Q164" s="42">
        <v>7165</v>
      </c>
      <c r="R164" s="42">
        <v>4874</v>
      </c>
      <c r="S164" s="42">
        <v>4178</v>
      </c>
      <c r="T164" s="42">
        <v>4874</v>
      </c>
      <c r="U164" s="42">
        <v>10545</v>
      </c>
      <c r="V164" s="42">
        <v>10066</v>
      </c>
      <c r="W164" s="42">
        <v>11025</v>
      </c>
      <c r="AC164" s="35"/>
      <c r="AD164" s="35"/>
      <c r="AE164" s="35"/>
      <c r="AF164" s="35"/>
    </row>
    <row r="165" spans="1:32" hidden="1">
      <c r="A165" s="40">
        <v>15</v>
      </c>
      <c r="B165" s="40" t="s">
        <v>114</v>
      </c>
      <c r="C165" s="41" t="s">
        <v>121</v>
      </c>
      <c r="D165" s="42">
        <f t="shared" si="5"/>
        <v>29254</v>
      </c>
      <c r="E165" s="42">
        <v>1966</v>
      </c>
      <c r="F165" s="42">
        <v>4524</v>
      </c>
      <c r="G165" s="42">
        <v>3093</v>
      </c>
      <c r="H165" s="42">
        <v>2104</v>
      </c>
      <c r="I165" s="42">
        <v>1804</v>
      </c>
      <c r="J165" s="42">
        <v>2104</v>
      </c>
      <c r="K165" s="42">
        <v>4553</v>
      </c>
      <c r="L165" s="42">
        <v>4346</v>
      </c>
      <c r="M165" s="42">
        <v>4760</v>
      </c>
      <c r="N165" s="42">
        <f t="shared" si="6"/>
        <v>33882</v>
      </c>
      <c r="O165" s="42">
        <v>2277</v>
      </c>
      <c r="P165" s="42">
        <v>5240</v>
      </c>
      <c r="Q165" s="42">
        <v>3583</v>
      </c>
      <c r="R165" s="42">
        <v>2437</v>
      </c>
      <c r="S165" s="42">
        <v>2089</v>
      </c>
      <c r="T165" s="42">
        <v>2437</v>
      </c>
      <c r="U165" s="42">
        <v>5273</v>
      </c>
      <c r="V165" s="42">
        <v>5033</v>
      </c>
      <c r="W165" s="42">
        <v>5513</v>
      </c>
      <c r="AC165" s="35"/>
      <c r="AD165" s="35"/>
      <c r="AE165" s="35"/>
      <c r="AF165" s="35"/>
    </row>
    <row r="166" spans="1:32" hidden="1">
      <c r="A166" s="40">
        <v>15</v>
      </c>
      <c r="B166" s="40" t="s">
        <v>114</v>
      </c>
      <c r="C166" s="41" t="s">
        <v>122</v>
      </c>
      <c r="D166" s="42">
        <f t="shared" si="5"/>
        <v>42554</v>
      </c>
      <c r="E166" s="42">
        <v>2859</v>
      </c>
      <c r="F166" s="42">
        <v>6581</v>
      </c>
      <c r="G166" s="42">
        <v>4499</v>
      </c>
      <c r="H166" s="42">
        <v>3061</v>
      </c>
      <c r="I166" s="42">
        <v>2624</v>
      </c>
      <c r="J166" s="42">
        <v>3061</v>
      </c>
      <c r="K166" s="42">
        <v>6623</v>
      </c>
      <c r="L166" s="42">
        <v>6322</v>
      </c>
      <c r="M166" s="42">
        <v>6924</v>
      </c>
      <c r="N166" s="42">
        <f t="shared" si="6"/>
        <v>49281</v>
      </c>
      <c r="O166" s="42">
        <v>3312</v>
      </c>
      <c r="P166" s="42">
        <v>7621</v>
      </c>
      <c r="Q166" s="42">
        <v>5211</v>
      </c>
      <c r="R166" s="42">
        <v>3545</v>
      </c>
      <c r="S166" s="42">
        <v>3039</v>
      </c>
      <c r="T166" s="42">
        <v>3545</v>
      </c>
      <c r="U166" s="42">
        <v>7669</v>
      </c>
      <c r="V166" s="42">
        <v>7321</v>
      </c>
      <c r="W166" s="42">
        <v>8018</v>
      </c>
      <c r="AC166" s="35"/>
      <c r="AD166" s="35"/>
      <c r="AE166" s="35"/>
      <c r="AF166" s="35"/>
    </row>
    <row r="167" spans="1:32" hidden="1">
      <c r="A167" s="40">
        <v>15</v>
      </c>
      <c r="B167" s="40" t="s">
        <v>114</v>
      </c>
      <c r="C167" s="41" t="s">
        <v>123</v>
      </c>
      <c r="D167" s="42">
        <f t="shared" si="5"/>
        <v>37233</v>
      </c>
      <c r="E167" s="42">
        <v>2502</v>
      </c>
      <c r="F167" s="42">
        <v>5758</v>
      </c>
      <c r="G167" s="42">
        <v>3937</v>
      </c>
      <c r="H167" s="42">
        <v>2678</v>
      </c>
      <c r="I167" s="42">
        <v>2296</v>
      </c>
      <c r="J167" s="42">
        <v>2678</v>
      </c>
      <c r="K167" s="42">
        <v>5795</v>
      </c>
      <c r="L167" s="42">
        <v>5531</v>
      </c>
      <c r="M167" s="42">
        <v>6058</v>
      </c>
      <c r="N167" s="42">
        <f t="shared" si="6"/>
        <v>43122</v>
      </c>
      <c r="O167" s="42">
        <v>2898</v>
      </c>
      <c r="P167" s="42">
        <v>6668</v>
      </c>
      <c r="Q167" s="42">
        <v>4560</v>
      </c>
      <c r="R167" s="42">
        <v>3102</v>
      </c>
      <c r="S167" s="42">
        <v>2659</v>
      </c>
      <c r="T167" s="42">
        <v>3102</v>
      </c>
      <c r="U167" s="42">
        <v>6711</v>
      </c>
      <c r="V167" s="42">
        <v>6406</v>
      </c>
      <c r="W167" s="42">
        <v>7016</v>
      </c>
      <c r="AC167" s="35"/>
      <c r="AD167" s="35"/>
      <c r="AE167" s="35"/>
      <c r="AF167" s="35"/>
    </row>
    <row r="168" spans="1:32" hidden="1">
      <c r="A168" s="40">
        <v>15</v>
      </c>
      <c r="B168" s="40" t="s">
        <v>114</v>
      </c>
      <c r="C168" s="41" t="s">
        <v>124</v>
      </c>
      <c r="D168" s="42">
        <f t="shared" si="5"/>
        <v>24820</v>
      </c>
      <c r="E168" s="42">
        <v>1668</v>
      </c>
      <c r="F168" s="42">
        <v>3839</v>
      </c>
      <c r="G168" s="42">
        <v>2624</v>
      </c>
      <c r="H168" s="42">
        <v>1785</v>
      </c>
      <c r="I168" s="42">
        <v>1530</v>
      </c>
      <c r="J168" s="42">
        <v>1785</v>
      </c>
      <c r="K168" s="42">
        <v>3863</v>
      </c>
      <c r="L168" s="42">
        <v>3687</v>
      </c>
      <c r="M168" s="42">
        <v>4039</v>
      </c>
      <c r="N168" s="42">
        <f t="shared" si="6"/>
        <v>28749</v>
      </c>
      <c r="O168" s="42">
        <v>1932</v>
      </c>
      <c r="P168" s="42">
        <v>4446</v>
      </c>
      <c r="Q168" s="42">
        <v>3040</v>
      </c>
      <c r="R168" s="42">
        <v>2068</v>
      </c>
      <c r="S168" s="42">
        <v>1773</v>
      </c>
      <c r="T168" s="42">
        <v>2068</v>
      </c>
      <c r="U168" s="42">
        <v>4474</v>
      </c>
      <c r="V168" s="42">
        <v>4271</v>
      </c>
      <c r="W168" s="42">
        <v>4677</v>
      </c>
      <c r="AC168" s="35"/>
      <c r="AD168" s="35"/>
      <c r="AE168" s="35"/>
      <c r="AF168" s="35"/>
    </row>
    <row r="169" spans="1:32" hidden="1">
      <c r="A169" s="40">
        <v>15</v>
      </c>
      <c r="B169" s="40" t="s">
        <v>114</v>
      </c>
      <c r="C169" s="41" t="s">
        <v>125</v>
      </c>
      <c r="D169" s="42">
        <f t="shared" si="5"/>
        <v>40778</v>
      </c>
      <c r="E169" s="42">
        <v>2740</v>
      </c>
      <c r="F169" s="42">
        <v>6307</v>
      </c>
      <c r="G169" s="42">
        <v>4311</v>
      </c>
      <c r="H169" s="42">
        <v>2933</v>
      </c>
      <c r="I169" s="42">
        <v>2514</v>
      </c>
      <c r="J169" s="42">
        <v>2933</v>
      </c>
      <c r="K169" s="42">
        <v>6347</v>
      </c>
      <c r="L169" s="42">
        <v>6058</v>
      </c>
      <c r="M169" s="42">
        <v>6635</v>
      </c>
      <c r="N169" s="42">
        <f t="shared" si="6"/>
        <v>47229</v>
      </c>
      <c r="O169" s="42">
        <v>3174</v>
      </c>
      <c r="P169" s="42">
        <v>7303</v>
      </c>
      <c r="Q169" s="42">
        <v>4994</v>
      </c>
      <c r="R169" s="42">
        <v>3398</v>
      </c>
      <c r="S169" s="42">
        <v>2912</v>
      </c>
      <c r="T169" s="42">
        <v>3398</v>
      </c>
      <c r="U169" s="42">
        <v>7350</v>
      </c>
      <c r="V169" s="42">
        <v>7016</v>
      </c>
      <c r="W169" s="42">
        <v>7684</v>
      </c>
      <c r="AC169" s="35"/>
      <c r="AD169" s="35"/>
      <c r="AE169" s="35"/>
      <c r="AF169" s="35"/>
    </row>
    <row r="170" spans="1:32" hidden="1">
      <c r="A170" s="40">
        <v>15</v>
      </c>
      <c r="B170" s="40" t="s">
        <v>114</v>
      </c>
      <c r="C170" s="41" t="s">
        <v>126</v>
      </c>
      <c r="D170" s="42">
        <f t="shared" si="5"/>
        <v>32356</v>
      </c>
      <c r="E170" s="42">
        <v>2174</v>
      </c>
      <c r="F170" s="42">
        <v>5004</v>
      </c>
      <c r="G170" s="42">
        <v>3421</v>
      </c>
      <c r="H170" s="42">
        <v>2327</v>
      </c>
      <c r="I170" s="42">
        <v>1995</v>
      </c>
      <c r="J170" s="42">
        <v>2327</v>
      </c>
      <c r="K170" s="42">
        <v>5036</v>
      </c>
      <c r="L170" s="42">
        <v>4807</v>
      </c>
      <c r="M170" s="42">
        <v>5265</v>
      </c>
      <c r="N170" s="42">
        <f t="shared" si="6"/>
        <v>37476</v>
      </c>
      <c r="O170" s="42">
        <v>2519</v>
      </c>
      <c r="P170" s="42">
        <v>5795</v>
      </c>
      <c r="Q170" s="42">
        <v>3963</v>
      </c>
      <c r="R170" s="42">
        <v>2696</v>
      </c>
      <c r="S170" s="42">
        <v>2311</v>
      </c>
      <c r="T170" s="42">
        <v>2696</v>
      </c>
      <c r="U170" s="42">
        <v>5832</v>
      </c>
      <c r="V170" s="42">
        <v>5567</v>
      </c>
      <c r="W170" s="42">
        <v>6097</v>
      </c>
      <c r="AC170" s="35"/>
      <c r="AD170" s="35"/>
      <c r="AE170" s="35"/>
      <c r="AF170" s="35"/>
    </row>
    <row r="171" spans="1:32" hidden="1">
      <c r="A171" s="40">
        <v>15</v>
      </c>
      <c r="B171" s="40" t="s">
        <v>114</v>
      </c>
      <c r="C171" s="41" t="s">
        <v>127</v>
      </c>
      <c r="D171" s="42">
        <f t="shared" si="5"/>
        <v>37233</v>
      </c>
      <c r="E171" s="42">
        <v>2502</v>
      </c>
      <c r="F171" s="42">
        <v>5758</v>
      </c>
      <c r="G171" s="42">
        <v>3937</v>
      </c>
      <c r="H171" s="42">
        <v>2678</v>
      </c>
      <c r="I171" s="42">
        <v>2296</v>
      </c>
      <c r="J171" s="42">
        <v>2678</v>
      </c>
      <c r="K171" s="42">
        <v>5795</v>
      </c>
      <c r="L171" s="42">
        <v>5531</v>
      </c>
      <c r="M171" s="42">
        <v>6058</v>
      </c>
      <c r="N171" s="42">
        <f t="shared" si="6"/>
        <v>43122</v>
      </c>
      <c r="O171" s="42">
        <v>2898</v>
      </c>
      <c r="P171" s="42">
        <v>6668</v>
      </c>
      <c r="Q171" s="42">
        <v>4560</v>
      </c>
      <c r="R171" s="42">
        <v>3102</v>
      </c>
      <c r="S171" s="42">
        <v>2659</v>
      </c>
      <c r="T171" s="42">
        <v>3102</v>
      </c>
      <c r="U171" s="42">
        <v>6711</v>
      </c>
      <c r="V171" s="42">
        <v>6406</v>
      </c>
      <c r="W171" s="42">
        <v>7016</v>
      </c>
      <c r="AC171" s="35"/>
      <c r="AD171" s="35"/>
      <c r="AE171" s="35"/>
      <c r="AF171" s="35"/>
    </row>
    <row r="172" spans="1:32" hidden="1">
      <c r="A172" s="40">
        <v>15</v>
      </c>
      <c r="B172" s="40" t="s">
        <v>114</v>
      </c>
      <c r="C172" s="41" t="s">
        <v>128</v>
      </c>
      <c r="D172" s="42">
        <f t="shared" si="5"/>
        <v>27482</v>
      </c>
      <c r="E172" s="42">
        <v>1847</v>
      </c>
      <c r="F172" s="42">
        <v>4250</v>
      </c>
      <c r="G172" s="42">
        <v>2906</v>
      </c>
      <c r="H172" s="42">
        <v>1977</v>
      </c>
      <c r="I172" s="42">
        <v>1694</v>
      </c>
      <c r="J172" s="42">
        <v>1977</v>
      </c>
      <c r="K172" s="42">
        <v>4277</v>
      </c>
      <c r="L172" s="42">
        <v>4083</v>
      </c>
      <c r="M172" s="42">
        <v>4471</v>
      </c>
      <c r="N172" s="42">
        <f t="shared" si="6"/>
        <v>31829</v>
      </c>
      <c r="O172" s="42">
        <v>2139</v>
      </c>
      <c r="P172" s="42">
        <v>4922</v>
      </c>
      <c r="Q172" s="42">
        <v>3366</v>
      </c>
      <c r="R172" s="42">
        <v>2290</v>
      </c>
      <c r="S172" s="42">
        <v>1963</v>
      </c>
      <c r="T172" s="42">
        <v>2290</v>
      </c>
      <c r="U172" s="42">
        <v>4953</v>
      </c>
      <c r="V172" s="42">
        <v>4728</v>
      </c>
      <c r="W172" s="42">
        <v>5178</v>
      </c>
      <c r="AC172" s="35"/>
      <c r="AD172" s="35"/>
      <c r="AE172" s="35"/>
      <c r="AF172" s="35"/>
    </row>
    <row r="173" spans="1:32" hidden="1">
      <c r="A173" s="40">
        <v>15</v>
      </c>
      <c r="B173" s="40" t="s">
        <v>114</v>
      </c>
      <c r="C173" s="41" t="s">
        <v>129</v>
      </c>
      <c r="D173" s="42">
        <f t="shared" si="5"/>
        <v>15954</v>
      </c>
      <c r="E173" s="42">
        <v>1072</v>
      </c>
      <c r="F173" s="42">
        <v>2467</v>
      </c>
      <c r="G173" s="42">
        <v>1686</v>
      </c>
      <c r="H173" s="42">
        <v>1148</v>
      </c>
      <c r="I173" s="42">
        <v>984</v>
      </c>
      <c r="J173" s="42">
        <v>1148</v>
      </c>
      <c r="K173" s="42">
        <v>2483</v>
      </c>
      <c r="L173" s="42">
        <v>2370</v>
      </c>
      <c r="M173" s="42">
        <v>2596</v>
      </c>
      <c r="N173" s="42">
        <f t="shared" si="6"/>
        <v>18484</v>
      </c>
      <c r="O173" s="42">
        <v>1242</v>
      </c>
      <c r="P173" s="42">
        <v>2858</v>
      </c>
      <c r="Q173" s="42">
        <v>1955</v>
      </c>
      <c r="R173" s="42">
        <v>1330</v>
      </c>
      <c r="S173" s="42">
        <v>1140</v>
      </c>
      <c r="T173" s="42">
        <v>1330</v>
      </c>
      <c r="U173" s="42">
        <v>2876</v>
      </c>
      <c r="V173" s="42">
        <v>2746</v>
      </c>
      <c r="W173" s="42">
        <v>3007</v>
      </c>
      <c r="AC173" s="35"/>
      <c r="AD173" s="35"/>
      <c r="AE173" s="35"/>
      <c r="AF173" s="35"/>
    </row>
    <row r="174" spans="1:32" hidden="1">
      <c r="A174" s="40">
        <v>15</v>
      </c>
      <c r="B174" s="40" t="s">
        <v>114</v>
      </c>
      <c r="C174" s="41" t="s">
        <v>130</v>
      </c>
      <c r="D174" s="42">
        <f t="shared" si="5"/>
        <v>39007</v>
      </c>
      <c r="E174" s="42">
        <v>2621</v>
      </c>
      <c r="F174" s="42">
        <v>6032</v>
      </c>
      <c r="G174" s="42">
        <v>4124</v>
      </c>
      <c r="H174" s="42">
        <v>2806</v>
      </c>
      <c r="I174" s="42">
        <v>2405</v>
      </c>
      <c r="J174" s="42">
        <v>2806</v>
      </c>
      <c r="K174" s="42">
        <v>6071</v>
      </c>
      <c r="L174" s="42">
        <v>5795</v>
      </c>
      <c r="M174" s="42">
        <v>6347</v>
      </c>
      <c r="N174" s="42">
        <f t="shared" si="6"/>
        <v>45176</v>
      </c>
      <c r="O174" s="42">
        <v>3036</v>
      </c>
      <c r="P174" s="42">
        <v>6986</v>
      </c>
      <c r="Q174" s="42">
        <v>4777</v>
      </c>
      <c r="R174" s="42">
        <v>3250</v>
      </c>
      <c r="S174" s="42">
        <v>2786</v>
      </c>
      <c r="T174" s="42">
        <v>3250</v>
      </c>
      <c r="U174" s="42">
        <v>7030</v>
      </c>
      <c r="V174" s="42">
        <v>6711</v>
      </c>
      <c r="W174" s="42">
        <v>7350</v>
      </c>
      <c r="AC174" s="35"/>
      <c r="AD174" s="35"/>
      <c r="AE174" s="35"/>
      <c r="AF174" s="35"/>
    </row>
    <row r="175" spans="1:32" hidden="1">
      <c r="A175" s="40">
        <v>15</v>
      </c>
      <c r="B175" s="40" t="s">
        <v>114</v>
      </c>
      <c r="C175" s="41" t="s">
        <v>131</v>
      </c>
      <c r="D175" s="42">
        <f t="shared" si="5"/>
        <v>54523</v>
      </c>
      <c r="E175" s="42">
        <v>3664</v>
      </c>
      <c r="F175" s="42">
        <v>8432</v>
      </c>
      <c r="G175" s="42">
        <v>5765</v>
      </c>
      <c r="H175" s="42">
        <v>3922</v>
      </c>
      <c r="I175" s="42">
        <v>3362</v>
      </c>
      <c r="J175" s="42">
        <v>3922</v>
      </c>
      <c r="K175" s="42">
        <v>8485</v>
      </c>
      <c r="L175" s="42">
        <v>8100</v>
      </c>
      <c r="M175" s="42">
        <v>8871</v>
      </c>
      <c r="N175" s="42">
        <f t="shared" si="6"/>
        <v>63140</v>
      </c>
      <c r="O175" s="42">
        <v>4243</v>
      </c>
      <c r="P175" s="42">
        <v>9764</v>
      </c>
      <c r="Q175" s="42">
        <v>6677</v>
      </c>
      <c r="R175" s="42">
        <v>4542</v>
      </c>
      <c r="S175" s="42">
        <v>3893</v>
      </c>
      <c r="T175" s="42">
        <v>4542</v>
      </c>
      <c r="U175" s="42">
        <v>9826</v>
      </c>
      <c r="V175" s="42">
        <v>9380</v>
      </c>
      <c r="W175" s="42">
        <v>10273</v>
      </c>
      <c r="AC175" s="35"/>
      <c r="AD175" s="35"/>
      <c r="AE175" s="35"/>
      <c r="AF175" s="35"/>
    </row>
    <row r="176" spans="1:32" ht="30" hidden="1">
      <c r="A176" s="40">
        <v>16</v>
      </c>
      <c r="B176" s="40" t="s">
        <v>132</v>
      </c>
      <c r="C176" s="41" t="s">
        <v>77</v>
      </c>
      <c r="D176" s="42">
        <f t="shared" si="5"/>
        <v>19740</v>
      </c>
      <c r="E176" s="42">
        <v>665</v>
      </c>
      <c r="F176" s="42">
        <v>2828</v>
      </c>
      <c r="G176" s="42">
        <v>2273</v>
      </c>
      <c r="H176" s="42">
        <v>2329</v>
      </c>
      <c r="I176" s="42">
        <v>1996</v>
      </c>
      <c r="J176" s="42">
        <v>2329</v>
      </c>
      <c r="K176" s="42">
        <v>2440</v>
      </c>
      <c r="L176" s="42">
        <v>2329</v>
      </c>
      <c r="M176" s="42">
        <v>2551</v>
      </c>
      <c r="N176" s="42">
        <f t="shared" si="6"/>
        <v>22868</v>
      </c>
      <c r="O176" s="42">
        <v>771</v>
      </c>
      <c r="P176" s="42">
        <v>3276</v>
      </c>
      <c r="Q176" s="42">
        <v>2634</v>
      </c>
      <c r="R176" s="42">
        <v>2698</v>
      </c>
      <c r="S176" s="42">
        <v>2312</v>
      </c>
      <c r="T176" s="42">
        <v>2698</v>
      </c>
      <c r="U176" s="42">
        <v>2826</v>
      </c>
      <c r="V176" s="42">
        <v>2698</v>
      </c>
      <c r="W176" s="42">
        <v>2955</v>
      </c>
      <c r="AC176" s="35"/>
      <c r="AD176" s="35"/>
      <c r="AE176" s="35"/>
      <c r="AF176" s="35"/>
    </row>
    <row r="177" spans="1:32" ht="30" hidden="1">
      <c r="A177" s="40">
        <v>16</v>
      </c>
      <c r="B177" s="40" t="s">
        <v>132</v>
      </c>
      <c r="C177" s="41" t="s">
        <v>78</v>
      </c>
      <c r="D177" s="42">
        <f t="shared" si="5"/>
        <v>25380</v>
      </c>
      <c r="E177" s="42">
        <v>855</v>
      </c>
      <c r="F177" s="42">
        <v>3636</v>
      </c>
      <c r="G177" s="42">
        <v>2923</v>
      </c>
      <c r="H177" s="42">
        <v>2994</v>
      </c>
      <c r="I177" s="42">
        <v>2567</v>
      </c>
      <c r="J177" s="42">
        <v>2994</v>
      </c>
      <c r="K177" s="42">
        <v>3137</v>
      </c>
      <c r="L177" s="42">
        <v>2994</v>
      </c>
      <c r="M177" s="42">
        <v>3280</v>
      </c>
      <c r="N177" s="42">
        <f t="shared" si="6"/>
        <v>29398</v>
      </c>
      <c r="O177" s="42">
        <v>991</v>
      </c>
      <c r="P177" s="42">
        <v>4211</v>
      </c>
      <c r="Q177" s="42">
        <v>3386</v>
      </c>
      <c r="R177" s="42">
        <v>3468</v>
      </c>
      <c r="S177" s="42">
        <v>2973</v>
      </c>
      <c r="T177" s="42">
        <v>3468</v>
      </c>
      <c r="U177" s="42">
        <v>3634</v>
      </c>
      <c r="V177" s="42">
        <v>3468</v>
      </c>
      <c r="W177" s="42">
        <v>3799</v>
      </c>
      <c r="AC177" s="35"/>
      <c r="AD177" s="35"/>
      <c r="AE177" s="35"/>
      <c r="AF177" s="35"/>
    </row>
    <row r="178" spans="1:32" ht="30" hidden="1">
      <c r="A178" s="40">
        <v>16</v>
      </c>
      <c r="B178" s="40" t="s">
        <v>132</v>
      </c>
      <c r="C178" s="41" t="s">
        <v>79</v>
      </c>
      <c r="D178" s="42">
        <f t="shared" si="5"/>
        <v>28201</v>
      </c>
      <c r="E178" s="42">
        <v>950</v>
      </c>
      <c r="F178" s="42">
        <v>4040</v>
      </c>
      <c r="G178" s="42">
        <v>3248</v>
      </c>
      <c r="H178" s="42">
        <v>3327</v>
      </c>
      <c r="I178" s="42">
        <v>2852</v>
      </c>
      <c r="J178" s="42">
        <v>3327</v>
      </c>
      <c r="K178" s="42">
        <v>3486</v>
      </c>
      <c r="L178" s="42">
        <v>3327</v>
      </c>
      <c r="M178" s="42">
        <v>3644</v>
      </c>
      <c r="N178" s="42">
        <f t="shared" si="6"/>
        <v>32665</v>
      </c>
      <c r="O178" s="42">
        <v>1101</v>
      </c>
      <c r="P178" s="42">
        <v>4679</v>
      </c>
      <c r="Q178" s="42">
        <v>3762</v>
      </c>
      <c r="R178" s="42">
        <v>3854</v>
      </c>
      <c r="S178" s="42">
        <v>3303</v>
      </c>
      <c r="T178" s="42">
        <v>3854</v>
      </c>
      <c r="U178" s="42">
        <v>4037</v>
      </c>
      <c r="V178" s="42">
        <v>3854</v>
      </c>
      <c r="W178" s="42">
        <v>4221</v>
      </c>
      <c r="AC178" s="35"/>
      <c r="AD178" s="35"/>
      <c r="AE178" s="35"/>
      <c r="AF178" s="35"/>
    </row>
    <row r="179" spans="1:32" ht="30" hidden="1">
      <c r="A179" s="40">
        <v>16</v>
      </c>
      <c r="B179" s="40" t="s">
        <v>132</v>
      </c>
      <c r="C179" s="41" t="s">
        <v>81</v>
      </c>
      <c r="D179" s="42">
        <f t="shared" si="5"/>
        <v>22560</v>
      </c>
      <c r="E179" s="42">
        <v>760</v>
      </c>
      <c r="F179" s="42">
        <v>3232</v>
      </c>
      <c r="G179" s="42">
        <v>2598</v>
      </c>
      <c r="H179" s="42">
        <v>2662</v>
      </c>
      <c r="I179" s="42">
        <v>2281</v>
      </c>
      <c r="J179" s="42">
        <v>2662</v>
      </c>
      <c r="K179" s="42">
        <v>2788</v>
      </c>
      <c r="L179" s="42">
        <v>2662</v>
      </c>
      <c r="M179" s="42">
        <v>2915</v>
      </c>
      <c r="N179" s="42">
        <f t="shared" si="6"/>
        <v>26135</v>
      </c>
      <c r="O179" s="42">
        <v>881</v>
      </c>
      <c r="P179" s="42">
        <v>3744</v>
      </c>
      <c r="Q179" s="42">
        <v>3011</v>
      </c>
      <c r="R179" s="42">
        <v>3083</v>
      </c>
      <c r="S179" s="42">
        <v>2643</v>
      </c>
      <c r="T179" s="42">
        <v>3083</v>
      </c>
      <c r="U179" s="42">
        <v>3230</v>
      </c>
      <c r="V179" s="42">
        <v>3083</v>
      </c>
      <c r="W179" s="42">
        <v>3377</v>
      </c>
      <c r="AC179" s="35"/>
      <c r="AD179" s="35"/>
      <c r="AE179" s="35"/>
      <c r="AF179" s="35"/>
    </row>
    <row r="180" spans="1:32" ht="30" hidden="1">
      <c r="A180" s="40">
        <v>16</v>
      </c>
      <c r="B180" s="40" t="s">
        <v>132</v>
      </c>
      <c r="C180" s="41" t="s">
        <v>82</v>
      </c>
      <c r="D180" s="42">
        <f t="shared" si="5"/>
        <v>28201</v>
      </c>
      <c r="E180" s="42">
        <v>950</v>
      </c>
      <c r="F180" s="42">
        <v>4040</v>
      </c>
      <c r="G180" s="42">
        <v>3248</v>
      </c>
      <c r="H180" s="42">
        <v>3327</v>
      </c>
      <c r="I180" s="42">
        <v>2852</v>
      </c>
      <c r="J180" s="42">
        <v>3327</v>
      </c>
      <c r="K180" s="42">
        <v>3486</v>
      </c>
      <c r="L180" s="42">
        <v>3327</v>
      </c>
      <c r="M180" s="42">
        <v>3644</v>
      </c>
      <c r="N180" s="42">
        <f t="shared" si="6"/>
        <v>32665</v>
      </c>
      <c r="O180" s="42">
        <v>1101</v>
      </c>
      <c r="P180" s="42">
        <v>4679</v>
      </c>
      <c r="Q180" s="42">
        <v>3762</v>
      </c>
      <c r="R180" s="42">
        <v>3854</v>
      </c>
      <c r="S180" s="42">
        <v>3303</v>
      </c>
      <c r="T180" s="42">
        <v>3854</v>
      </c>
      <c r="U180" s="42">
        <v>4037</v>
      </c>
      <c r="V180" s="42">
        <v>3854</v>
      </c>
      <c r="W180" s="42">
        <v>4221</v>
      </c>
      <c r="AC180" s="35"/>
      <c r="AD180" s="35"/>
      <c r="AE180" s="35"/>
      <c r="AF180" s="35"/>
    </row>
    <row r="181" spans="1:32" ht="30" hidden="1">
      <c r="A181" s="40">
        <v>16</v>
      </c>
      <c r="B181" s="40" t="s">
        <v>132</v>
      </c>
      <c r="C181" s="41" t="s">
        <v>83</v>
      </c>
      <c r="D181" s="42">
        <f t="shared" si="5"/>
        <v>33844</v>
      </c>
      <c r="E181" s="42">
        <v>1140</v>
      </c>
      <c r="F181" s="42">
        <v>4849</v>
      </c>
      <c r="G181" s="42">
        <v>3898</v>
      </c>
      <c r="H181" s="42">
        <v>3993</v>
      </c>
      <c r="I181" s="42">
        <v>3422</v>
      </c>
      <c r="J181" s="42">
        <v>3993</v>
      </c>
      <c r="K181" s="42">
        <v>4183</v>
      </c>
      <c r="L181" s="42">
        <v>3993</v>
      </c>
      <c r="M181" s="42">
        <v>4373</v>
      </c>
      <c r="N181" s="42">
        <f t="shared" si="6"/>
        <v>39198</v>
      </c>
      <c r="O181" s="42">
        <v>1322</v>
      </c>
      <c r="P181" s="42">
        <v>5615</v>
      </c>
      <c r="Q181" s="42">
        <v>4515</v>
      </c>
      <c r="R181" s="42">
        <v>4624</v>
      </c>
      <c r="S181" s="42">
        <v>3964</v>
      </c>
      <c r="T181" s="42">
        <v>4624</v>
      </c>
      <c r="U181" s="42">
        <v>4845</v>
      </c>
      <c r="V181" s="42">
        <v>4624</v>
      </c>
      <c r="W181" s="42">
        <v>5065</v>
      </c>
      <c r="AC181" s="35"/>
      <c r="AD181" s="35"/>
      <c r="AE181" s="35"/>
      <c r="AF181" s="35"/>
    </row>
    <row r="182" spans="1:32" ht="30" hidden="1">
      <c r="A182" s="40">
        <v>16</v>
      </c>
      <c r="B182" s="40" t="s">
        <v>132</v>
      </c>
      <c r="C182" s="41" t="s">
        <v>84</v>
      </c>
      <c r="D182" s="42">
        <f t="shared" si="5"/>
        <v>25380</v>
      </c>
      <c r="E182" s="42">
        <v>855</v>
      </c>
      <c r="F182" s="42">
        <v>3636</v>
      </c>
      <c r="G182" s="42">
        <v>2923</v>
      </c>
      <c r="H182" s="42">
        <v>2994</v>
      </c>
      <c r="I182" s="42">
        <v>2567</v>
      </c>
      <c r="J182" s="42">
        <v>2994</v>
      </c>
      <c r="K182" s="42">
        <v>3137</v>
      </c>
      <c r="L182" s="42">
        <v>2994</v>
      </c>
      <c r="M182" s="42">
        <v>3280</v>
      </c>
      <c r="N182" s="42">
        <f t="shared" si="6"/>
        <v>29398</v>
      </c>
      <c r="O182" s="42">
        <v>991</v>
      </c>
      <c r="P182" s="42">
        <v>4211</v>
      </c>
      <c r="Q182" s="42">
        <v>3386</v>
      </c>
      <c r="R182" s="42">
        <v>3468</v>
      </c>
      <c r="S182" s="42">
        <v>2973</v>
      </c>
      <c r="T182" s="42">
        <v>3468</v>
      </c>
      <c r="U182" s="42">
        <v>3634</v>
      </c>
      <c r="V182" s="42">
        <v>3468</v>
      </c>
      <c r="W182" s="42">
        <v>3799</v>
      </c>
      <c r="AC182" s="35"/>
      <c r="AD182" s="35"/>
      <c r="AE182" s="35"/>
      <c r="AF182" s="35"/>
    </row>
    <row r="183" spans="1:32" ht="30" hidden="1">
      <c r="A183" s="40">
        <v>16</v>
      </c>
      <c r="B183" s="40" t="s">
        <v>132</v>
      </c>
      <c r="C183" s="41" t="s">
        <v>85</v>
      </c>
      <c r="D183" s="42">
        <f t="shared" si="5"/>
        <v>33844</v>
      </c>
      <c r="E183" s="42">
        <v>1140</v>
      </c>
      <c r="F183" s="42">
        <v>4849</v>
      </c>
      <c r="G183" s="42">
        <v>3898</v>
      </c>
      <c r="H183" s="42">
        <v>3993</v>
      </c>
      <c r="I183" s="42">
        <v>3422</v>
      </c>
      <c r="J183" s="42">
        <v>3993</v>
      </c>
      <c r="K183" s="42">
        <v>4183</v>
      </c>
      <c r="L183" s="42">
        <v>3993</v>
      </c>
      <c r="M183" s="42">
        <v>4373</v>
      </c>
      <c r="N183" s="42">
        <f t="shared" si="6"/>
        <v>39198</v>
      </c>
      <c r="O183" s="42">
        <v>1322</v>
      </c>
      <c r="P183" s="42">
        <v>5615</v>
      </c>
      <c r="Q183" s="42">
        <v>4515</v>
      </c>
      <c r="R183" s="42">
        <v>4624</v>
      </c>
      <c r="S183" s="42">
        <v>3964</v>
      </c>
      <c r="T183" s="42">
        <v>4624</v>
      </c>
      <c r="U183" s="42">
        <v>4845</v>
      </c>
      <c r="V183" s="42">
        <v>4624</v>
      </c>
      <c r="W183" s="42">
        <v>5065</v>
      </c>
      <c r="AC183" s="35"/>
      <c r="AD183" s="35"/>
      <c r="AE183" s="35"/>
      <c r="AF183" s="35"/>
    </row>
    <row r="184" spans="1:32" ht="30" hidden="1">
      <c r="A184" s="40">
        <v>16</v>
      </c>
      <c r="B184" s="40" t="s">
        <v>132</v>
      </c>
      <c r="C184" s="41" t="s">
        <v>91</v>
      </c>
      <c r="D184" s="42">
        <f t="shared" si="5"/>
        <v>25380</v>
      </c>
      <c r="E184" s="42">
        <v>855</v>
      </c>
      <c r="F184" s="42">
        <v>3636</v>
      </c>
      <c r="G184" s="42">
        <v>2923</v>
      </c>
      <c r="H184" s="42">
        <v>2994</v>
      </c>
      <c r="I184" s="42">
        <v>2567</v>
      </c>
      <c r="J184" s="42">
        <v>2994</v>
      </c>
      <c r="K184" s="42">
        <v>3137</v>
      </c>
      <c r="L184" s="42">
        <v>2994</v>
      </c>
      <c r="M184" s="42">
        <v>3280</v>
      </c>
      <c r="N184" s="42">
        <f t="shared" si="6"/>
        <v>29398</v>
      </c>
      <c r="O184" s="42">
        <v>991</v>
      </c>
      <c r="P184" s="42">
        <v>4211</v>
      </c>
      <c r="Q184" s="42">
        <v>3386</v>
      </c>
      <c r="R184" s="42">
        <v>3468</v>
      </c>
      <c r="S184" s="42">
        <v>2973</v>
      </c>
      <c r="T184" s="42">
        <v>3468</v>
      </c>
      <c r="U184" s="42">
        <v>3634</v>
      </c>
      <c r="V184" s="42">
        <v>3468</v>
      </c>
      <c r="W184" s="42">
        <v>3799</v>
      </c>
      <c r="AC184" s="35"/>
      <c r="AD184" s="35"/>
      <c r="AE184" s="35"/>
      <c r="AF184" s="35"/>
    </row>
    <row r="185" spans="1:32" ht="30" hidden="1">
      <c r="A185" s="40">
        <v>16</v>
      </c>
      <c r="B185" s="40" t="s">
        <v>132</v>
      </c>
      <c r="C185" s="41" t="s">
        <v>92</v>
      </c>
      <c r="D185" s="42">
        <f t="shared" si="5"/>
        <v>25784</v>
      </c>
      <c r="E185" s="42">
        <v>869</v>
      </c>
      <c r="F185" s="42">
        <v>3694</v>
      </c>
      <c r="G185" s="42">
        <v>2969</v>
      </c>
      <c r="H185" s="42">
        <v>3042</v>
      </c>
      <c r="I185" s="42">
        <v>2607</v>
      </c>
      <c r="J185" s="42">
        <v>3042</v>
      </c>
      <c r="K185" s="42">
        <v>3187</v>
      </c>
      <c r="L185" s="42">
        <v>3042</v>
      </c>
      <c r="M185" s="42">
        <v>3332</v>
      </c>
      <c r="N185" s="42">
        <f t="shared" si="6"/>
        <v>29864</v>
      </c>
      <c r="O185" s="42">
        <v>1007</v>
      </c>
      <c r="P185" s="42">
        <v>4278</v>
      </c>
      <c r="Q185" s="42">
        <v>3440</v>
      </c>
      <c r="R185" s="42">
        <v>3523</v>
      </c>
      <c r="S185" s="42">
        <v>3020</v>
      </c>
      <c r="T185" s="42">
        <v>3523</v>
      </c>
      <c r="U185" s="42">
        <v>3691</v>
      </c>
      <c r="V185" s="42">
        <v>3523</v>
      </c>
      <c r="W185" s="42">
        <v>3859</v>
      </c>
      <c r="AC185" s="35"/>
      <c r="AD185" s="35"/>
      <c r="AE185" s="35"/>
      <c r="AF185" s="35"/>
    </row>
    <row r="186" spans="1:32" ht="30" hidden="1">
      <c r="A186" s="40">
        <v>16</v>
      </c>
      <c r="B186" s="40" t="s">
        <v>132</v>
      </c>
      <c r="C186" s="41" t="s">
        <v>93</v>
      </c>
      <c r="D186" s="42">
        <f t="shared" si="5"/>
        <v>28201</v>
      </c>
      <c r="E186" s="42">
        <v>950</v>
      </c>
      <c r="F186" s="42">
        <v>4040</v>
      </c>
      <c r="G186" s="42">
        <v>3248</v>
      </c>
      <c r="H186" s="42">
        <v>3327</v>
      </c>
      <c r="I186" s="42">
        <v>2852</v>
      </c>
      <c r="J186" s="42">
        <v>3327</v>
      </c>
      <c r="K186" s="42">
        <v>3486</v>
      </c>
      <c r="L186" s="42">
        <v>3327</v>
      </c>
      <c r="M186" s="42">
        <v>3644</v>
      </c>
      <c r="N186" s="42">
        <f t="shared" si="6"/>
        <v>32665</v>
      </c>
      <c r="O186" s="42">
        <v>1101</v>
      </c>
      <c r="P186" s="42">
        <v>4679</v>
      </c>
      <c r="Q186" s="42">
        <v>3762</v>
      </c>
      <c r="R186" s="42">
        <v>3854</v>
      </c>
      <c r="S186" s="42">
        <v>3303</v>
      </c>
      <c r="T186" s="42">
        <v>3854</v>
      </c>
      <c r="U186" s="42">
        <v>4037</v>
      </c>
      <c r="V186" s="42">
        <v>3854</v>
      </c>
      <c r="W186" s="42">
        <v>4221</v>
      </c>
      <c r="AC186" s="35"/>
      <c r="AD186" s="35"/>
      <c r="AE186" s="35"/>
      <c r="AF186" s="35"/>
    </row>
    <row r="187" spans="1:32" ht="30" hidden="1">
      <c r="A187" s="40">
        <v>16</v>
      </c>
      <c r="B187" s="40" t="s">
        <v>132</v>
      </c>
      <c r="C187" s="41" t="s">
        <v>94</v>
      </c>
      <c r="D187" s="42">
        <f t="shared" si="5"/>
        <v>28201</v>
      </c>
      <c r="E187" s="42">
        <v>950</v>
      </c>
      <c r="F187" s="42">
        <v>4040</v>
      </c>
      <c r="G187" s="42">
        <v>3248</v>
      </c>
      <c r="H187" s="42">
        <v>3327</v>
      </c>
      <c r="I187" s="42">
        <v>2852</v>
      </c>
      <c r="J187" s="42">
        <v>3327</v>
      </c>
      <c r="K187" s="42">
        <v>3486</v>
      </c>
      <c r="L187" s="42">
        <v>3327</v>
      </c>
      <c r="M187" s="42">
        <v>3644</v>
      </c>
      <c r="N187" s="42">
        <f t="shared" si="6"/>
        <v>32665</v>
      </c>
      <c r="O187" s="42">
        <v>1101</v>
      </c>
      <c r="P187" s="42">
        <v>4679</v>
      </c>
      <c r="Q187" s="42">
        <v>3762</v>
      </c>
      <c r="R187" s="42">
        <v>3854</v>
      </c>
      <c r="S187" s="42">
        <v>3303</v>
      </c>
      <c r="T187" s="42">
        <v>3854</v>
      </c>
      <c r="U187" s="42">
        <v>4037</v>
      </c>
      <c r="V187" s="42">
        <v>3854</v>
      </c>
      <c r="W187" s="42">
        <v>4221</v>
      </c>
      <c r="AC187" s="35"/>
      <c r="AD187" s="35"/>
      <c r="AE187" s="35"/>
      <c r="AF187" s="35"/>
    </row>
    <row r="188" spans="1:32" hidden="1">
      <c r="A188" s="40">
        <v>17</v>
      </c>
      <c r="B188" s="40" t="s">
        <v>133</v>
      </c>
      <c r="C188" s="41" t="s">
        <v>77</v>
      </c>
      <c r="D188" s="42">
        <f t="shared" si="5"/>
        <v>46585</v>
      </c>
      <c r="E188" s="42">
        <v>1570</v>
      </c>
      <c r="F188" s="42">
        <v>6674</v>
      </c>
      <c r="G188" s="42">
        <v>5365</v>
      </c>
      <c r="H188" s="42">
        <v>5496</v>
      </c>
      <c r="I188" s="42">
        <v>4711</v>
      </c>
      <c r="J188" s="42">
        <v>5496</v>
      </c>
      <c r="K188" s="42">
        <v>5758</v>
      </c>
      <c r="L188" s="42">
        <v>5496</v>
      </c>
      <c r="M188" s="42">
        <v>6019</v>
      </c>
      <c r="N188" s="42">
        <f t="shared" si="6"/>
        <v>53950</v>
      </c>
      <c r="O188" s="42">
        <v>1819</v>
      </c>
      <c r="P188" s="42">
        <v>7728</v>
      </c>
      <c r="Q188" s="42">
        <v>6213</v>
      </c>
      <c r="R188" s="42">
        <v>6365</v>
      </c>
      <c r="S188" s="42">
        <v>5456</v>
      </c>
      <c r="T188" s="42">
        <v>6365</v>
      </c>
      <c r="U188" s="42">
        <v>6668</v>
      </c>
      <c r="V188" s="42">
        <v>6365</v>
      </c>
      <c r="W188" s="42">
        <v>6971</v>
      </c>
      <c r="AC188" s="35"/>
      <c r="AD188" s="35"/>
      <c r="AE188" s="35"/>
      <c r="AF188" s="35"/>
    </row>
    <row r="189" spans="1:32" hidden="1">
      <c r="A189" s="40">
        <v>17</v>
      </c>
      <c r="B189" s="40" t="s">
        <v>133</v>
      </c>
      <c r="C189" s="41" t="s">
        <v>78</v>
      </c>
      <c r="D189" s="42">
        <f t="shared" si="5"/>
        <v>28981</v>
      </c>
      <c r="E189" s="42">
        <v>977</v>
      </c>
      <c r="F189" s="42">
        <v>4152</v>
      </c>
      <c r="G189" s="42">
        <v>3337</v>
      </c>
      <c r="H189" s="42">
        <v>3419</v>
      </c>
      <c r="I189" s="42">
        <v>2931</v>
      </c>
      <c r="J189" s="42">
        <v>3419</v>
      </c>
      <c r="K189" s="42">
        <v>3582</v>
      </c>
      <c r="L189" s="42">
        <v>3419</v>
      </c>
      <c r="M189" s="42">
        <v>3745</v>
      </c>
      <c r="N189" s="42">
        <f t="shared" si="6"/>
        <v>33569</v>
      </c>
      <c r="O189" s="42">
        <v>1132</v>
      </c>
      <c r="P189" s="42">
        <v>4809</v>
      </c>
      <c r="Q189" s="42">
        <v>3866</v>
      </c>
      <c r="R189" s="42">
        <v>3960</v>
      </c>
      <c r="S189" s="42">
        <v>3395</v>
      </c>
      <c r="T189" s="42">
        <v>3960</v>
      </c>
      <c r="U189" s="42">
        <v>4149</v>
      </c>
      <c r="V189" s="42">
        <v>3960</v>
      </c>
      <c r="W189" s="42">
        <v>4338</v>
      </c>
      <c r="AC189" s="35"/>
      <c r="AD189" s="35"/>
      <c r="AE189" s="35"/>
      <c r="AF189" s="35"/>
    </row>
    <row r="190" spans="1:32" hidden="1">
      <c r="A190" s="40">
        <v>17</v>
      </c>
      <c r="B190" s="40" t="s">
        <v>133</v>
      </c>
      <c r="C190" s="41" t="s">
        <v>79</v>
      </c>
      <c r="D190" s="42">
        <f t="shared" si="5"/>
        <v>41406</v>
      </c>
      <c r="E190" s="42">
        <v>1395</v>
      </c>
      <c r="F190" s="42">
        <v>5932</v>
      </c>
      <c r="G190" s="42">
        <v>4769</v>
      </c>
      <c r="H190" s="42">
        <v>4885</v>
      </c>
      <c r="I190" s="42">
        <v>4187</v>
      </c>
      <c r="J190" s="42">
        <v>4885</v>
      </c>
      <c r="K190" s="42">
        <v>5118</v>
      </c>
      <c r="L190" s="42">
        <v>4885</v>
      </c>
      <c r="M190" s="42">
        <v>5350</v>
      </c>
      <c r="N190" s="42">
        <f t="shared" si="6"/>
        <v>47956</v>
      </c>
      <c r="O190" s="42">
        <v>1617</v>
      </c>
      <c r="P190" s="42">
        <v>6870</v>
      </c>
      <c r="Q190" s="42">
        <v>5523</v>
      </c>
      <c r="R190" s="42">
        <v>5658</v>
      </c>
      <c r="S190" s="42">
        <v>4849</v>
      </c>
      <c r="T190" s="42">
        <v>5658</v>
      </c>
      <c r="U190" s="42">
        <v>5927</v>
      </c>
      <c r="V190" s="42">
        <v>5658</v>
      </c>
      <c r="W190" s="42">
        <v>6196</v>
      </c>
      <c r="AC190" s="35"/>
      <c r="AD190" s="35"/>
      <c r="AE190" s="35"/>
      <c r="AF190" s="35"/>
    </row>
    <row r="191" spans="1:32" hidden="1">
      <c r="A191" s="40">
        <v>17</v>
      </c>
      <c r="B191" s="40" t="s">
        <v>133</v>
      </c>
      <c r="C191" s="41" t="s">
        <v>81</v>
      </c>
      <c r="D191" s="42">
        <f t="shared" si="5"/>
        <v>36229</v>
      </c>
      <c r="E191" s="42">
        <v>1221</v>
      </c>
      <c r="F191" s="42">
        <v>5190</v>
      </c>
      <c r="G191" s="42">
        <v>4172</v>
      </c>
      <c r="H191" s="42">
        <v>4274</v>
      </c>
      <c r="I191" s="42">
        <v>3664</v>
      </c>
      <c r="J191" s="42">
        <v>4274</v>
      </c>
      <c r="K191" s="42">
        <v>4478</v>
      </c>
      <c r="L191" s="42">
        <v>4274</v>
      </c>
      <c r="M191" s="42">
        <v>4682</v>
      </c>
      <c r="N191" s="42">
        <f t="shared" si="6"/>
        <v>41960</v>
      </c>
      <c r="O191" s="42">
        <v>1415</v>
      </c>
      <c r="P191" s="42">
        <v>6011</v>
      </c>
      <c r="Q191" s="42">
        <v>4833</v>
      </c>
      <c r="R191" s="42">
        <v>4950</v>
      </c>
      <c r="S191" s="42">
        <v>4243</v>
      </c>
      <c r="T191" s="42">
        <v>4950</v>
      </c>
      <c r="U191" s="42">
        <v>5186</v>
      </c>
      <c r="V191" s="42">
        <v>4950</v>
      </c>
      <c r="W191" s="42">
        <v>5422</v>
      </c>
      <c r="AC191" s="35"/>
      <c r="AD191" s="35"/>
      <c r="AE191" s="35"/>
      <c r="AF191" s="35"/>
    </row>
    <row r="192" spans="1:32" hidden="1">
      <c r="A192" s="40">
        <v>17</v>
      </c>
      <c r="B192" s="40" t="s">
        <v>133</v>
      </c>
      <c r="C192" s="41" t="s">
        <v>82</v>
      </c>
      <c r="D192" s="42">
        <f t="shared" si="5"/>
        <v>18113</v>
      </c>
      <c r="E192" s="42">
        <v>610</v>
      </c>
      <c r="F192" s="42">
        <v>2595</v>
      </c>
      <c r="G192" s="42">
        <v>2085</v>
      </c>
      <c r="H192" s="42">
        <v>2137</v>
      </c>
      <c r="I192" s="42">
        <v>1832</v>
      </c>
      <c r="J192" s="42">
        <v>2137</v>
      </c>
      <c r="K192" s="42">
        <v>2239</v>
      </c>
      <c r="L192" s="42">
        <v>2137</v>
      </c>
      <c r="M192" s="42">
        <v>2341</v>
      </c>
      <c r="N192" s="42">
        <f t="shared" si="6"/>
        <v>20982</v>
      </c>
      <c r="O192" s="42">
        <v>708</v>
      </c>
      <c r="P192" s="42">
        <v>3006</v>
      </c>
      <c r="Q192" s="42">
        <v>2417</v>
      </c>
      <c r="R192" s="42">
        <v>2475</v>
      </c>
      <c r="S192" s="42">
        <v>2122</v>
      </c>
      <c r="T192" s="42">
        <v>2475</v>
      </c>
      <c r="U192" s="42">
        <v>2593</v>
      </c>
      <c r="V192" s="42">
        <v>2475</v>
      </c>
      <c r="W192" s="42">
        <v>2711</v>
      </c>
      <c r="AC192" s="35"/>
      <c r="AD192" s="35"/>
      <c r="AE192" s="35"/>
      <c r="AF192" s="35"/>
    </row>
    <row r="193" spans="1:35" hidden="1">
      <c r="A193" s="40">
        <v>18</v>
      </c>
      <c r="B193" s="40" t="s">
        <v>134</v>
      </c>
      <c r="C193" s="41" t="s">
        <v>77</v>
      </c>
      <c r="D193" s="42">
        <f t="shared" si="5"/>
        <v>23486</v>
      </c>
      <c r="E193" s="42">
        <v>791</v>
      </c>
      <c r="F193" s="42">
        <v>3365</v>
      </c>
      <c r="G193" s="42">
        <v>2704</v>
      </c>
      <c r="H193" s="42">
        <v>2771</v>
      </c>
      <c r="I193" s="42">
        <v>2375</v>
      </c>
      <c r="J193" s="42">
        <v>2771</v>
      </c>
      <c r="K193" s="42">
        <v>2903</v>
      </c>
      <c r="L193" s="42">
        <v>2771</v>
      </c>
      <c r="M193" s="42">
        <v>3035</v>
      </c>
      <c r="N193" s="42">
        <f t="shared" si="6"/>
        <v>27211</v>
      </c>
      <c r="O193" s="42">
        <v>918</v>
      </c>
      <c r="P193" s="42">
        <v>3898</v>
      </c>
      <c r="Q193" s="42">
        <v>3134</v>
      </c>
      <c r="R193" s="42">
        <v>3210</v>
      </c>
      <c r="S193" s="42">
        <v>2752</v>
      </c>
      <c r="T193" s="42">
        <v>3210</v>
      </c>
      <c r="U193" s="42">
        <v>3363</v>
      </c>
      <c r="V193" s="42">
        <v>3210</v>
      </c>
      <c r="W193" s="42">
        <v>3516</v>
      </c>
      <c r="AC193" s="35"/>
      <c r="AD193" s="35"/>
      <c r="AE193" s="35"/>
      <c r="AF193" s="35"/>
    </row>
    <row r="194" spans="1:35" hidden="1">
      <c r="A194" s="40">
        <v>18</v>
      </c>
      <c r="B194" s="40" t="s">
        <v>134</v>
      </c>
      <c r="C194" s="41" t="s">
        <v>78</v>
      </c>
      <c r="D194" s="42">
        <f t="shared" si="5"/>
        <v>46025</v>
      </c>
      <c r="E194" s="42">
        <v>1551</v>
      </c>
      <c r="F194" s="42">
        <v>6594</v>
      </c>
      <c r="G194" s="42">
        <v>5300</v>
      </c>
      <c r="H194" s="42">
        <v>5430</v>
      </c>
      <c r="I194" s="42">
        <v>4654</v>
      </c>
      <c r="J194" s="42">
        <v>5430</v>
      </c>
      <c r="K194" s="42">
        <v>5689</v>
      </c>
      <c r="L194" s="42">
        <v>5430</v>
      </c>
      <c r="M194" s="42">
        <v>5947</v>
      </c>
      <c r="N194" s="42">
        <f t="shared" si="6"/>
        <v>53305</v>
      </c>
      <c r="O194" s="42">
        <v>1797</v>
      </c>
      <c r="P194" s="42">
        <v>7636</v>
      </c>
      <c r="Q194" s="42">
        <v>6140</v>
      </c>
      <c r="R194" s="42">
        <v>6289</v>
      </c>
      <c r="S194" s="42">
        <v>5390</v>
      </c>
      <c r="T194" s="42">
        <v>6289</v>
      </c>
      <c r="U194" s="42">
        <v>6588</v>
      </c>
      <c r="V194" s="42">
        <v>6289</v>
      </c>
      <c r="W194" s="42">
        <v>6887</v>
      </c>
      <c r="AC194" s="35"/>
      <c r="AD194" s="35"/>
      <c r="AE194" s="35"/>
      <c r="AF194" s="35"/>
    </row>
    <row r="195" spans="1:35" hidden="1">
      <c r="A195" s="40">
        <v>18</v>
      </c>
      <c r="B195" s="40" t="s">
        <v>134</v>
      </c>
      <c r="C195" s="41" t="s">
        <v>79</v>
      </c>
      <c r="D195" s="42">
        <f t="shared" si="5"/>
        <v>31642</v>
      </c>
      <c r="E195" s="42">
        <v>1066</v>
      </c>
      <c r="F195" s="42">
        <v>4533</v>
      </c>
      <c r="G195" s="42">
        <v>3644</v>
      </c>
      <c r="H195" s="42">
        <v>3733</v>
      </c>
      <c r="I195" s="42">
        <v>3200</v>
      </c>
      <c r="J195" s="42">
        <v>3733</v>
      </c>
      <c r="K195" s="42">
        <v>3911</v>
      </c>
      <c r="L195" s="42">
        <v>3733</v>
      </c>
      <c r="M195" s="42">
        <v>4089</v>
      </c>
      <c r="N195" s="42">
        <f t="shared" si="6"/>
        <v>36650</v>
      </c>
      <c r="O195" s="42">
        <v>1236</v>
      </c>
      <c r="P195" s="42">
        <v>5250</v>
      </c>
      <c r="Q195" s="42">
        <v>4222</v>
      </c>
      <c r="R195" s="42">
        <v>4324</v>
      </c>
      <c r="S195" s="42">
        <v>3706</v>
      </c>
      <c r="T195" s="42">
        <v>4324</v>
      </c>
      <c r="U195" s="42">
        <v>4529</v>
      </c>
      <c r="V195" s="42">
        <v>4324</v>
      </c>
      <c r="W195" s="42">
        <v>4735</v>
      </c>
      <c r="AC195" s="35"/>
      <c r="AD195" s="35"/>
      <c r="AE195" s="35"/>
      <c r="AF195" s="35"/>
    </row>
    <row r="196" spans="1:35" ht="30" hidden="1">
      <c r="A196" s="40">
        <v>19</v>
      </c>
      <c r="B196" s="40" t="s">
        <v>135</v>
      </c>
      <c r="C196" s="41" t="s">
        <v>77</v>
      </c>
      <c r="D196" s="42">
        <f t="shared" si="5"/>
        <v>38310</v>
      </c>
      <c r="E196" s="42">
        <v>1291</v>
      </c>
      <c r="F196" s="42">
        <v>5488</v>
      </c>
      <c r="G196" s="42">
        <v>4412</v>
      </c>
      <c r="H196" s="42">
        <v>4520</v>
      </c>
      <c r="I196" s="42">
        <v>3874</v>
      </c>
      <c r="J196" s="42">
        <v>4520</v>
      </c>
      <c r="K196" s="42">
        <v>4735</v>
      </c>
      <c r="L196" s="42">
        <v>4520</v>
      </c>
      <c r="M196" s="42">
        <v>4950</v>
      </c>
      <c r="N196" s="42">
        <f t="shared" si="6"/>
        <v>44367</v>
      </c>
      <c r="O196" s="42">
        <v>1496</v>
      </c>
      <c r="P196" s="42">
        <v>6356</v>
      </c>
      <c r="Q196" s="42">
        <v>5110</v>
      </c>
      <c r="R196" s="42">
        <v>5234</v>
      </c>
      <c r="S196" s="42">
        <v>4487</v>
      </c>
      <c r="T196" s="42">
        <v>5234</v>
      </c>
      <c r="U196" s="42">
        <v>5483</v>
      </c>
      <c r="V196" s="42">
        <v>5234</v>
      </c>
      <c r="W196" s="42">
        <v>5733</v>
      </c>
      <c r="AC196" s="35"/>
      <c r="AD196" s="35"/>
      <c r="AE196" s="35"/>
      <c r="AF196" s="35"/>
      <c r="AG196" s="35"/>
      <c r="AH196" s="35"/>
      <c r="AI196" s="35"/>
    </row>
    <row r="197" spans="1:35" ht="30" hidden="1">
      <c r="A197" s="40">
        <v>19</v>
      </c>
      <c r="B197" s="40" t="s">
        <v>135</v>
      </c>
      <c r="C197" s="41" t="s">
        <v>78</v>
      </c>
      <c r="D197" s="42">
        <f t="shared" si="5"/>
        <v>47430</v>
      </c>
      <c r="E197" s="42">
        <v>1598</v>
      </c>
      <c r="F197" s="42">
        <v>6795</v>
      </c>
      <c r="G197" s="42">
        <v>5462</v>
      </c>
      <c r="H197" s="42">
        <v>5596</v>
      </c>
      <c r="I197" s="42">
        <v>4796</v>
      </c>
      <c r="J197" s="42">
        <v>5596</v>
      </c>
      <c r="K197" s="42">
        <v>5862</v>
      </c>
      <c r="L197" s="42">
        <v>5596</v>
      </c>
      <c r="M197" s="42">
        <v>6129</v>
      </c>
      <c r="N197" s="42">
        <f t="shared" si="6"/>
        <v>54928</v>
      </c>
      <c r="O197" s="42">
        <v>1852</v>
      </c>
      <c r="P197" s="42">
        <v>7869</v>
      </c>
      <c r="Q197" s="42">
        <v>6326</v>
      </c>
      <c r="R197" s="42">
        <v>6480</v>
      </c>
      <c r="S197" s="42">
        <v>5555</v>
      </c>
      <c r="T197" s="42">
        <v>6480</v>
      </c>
      <c r="U197" s="42">
        <v>6789</v>
      </c>
      <c r="V197" s="42">
        <v>6480</v>
      </c>
      <c r="W197" s="42">
        <v>7097</v>
      </c>
      <c r="AC197" s="35"/>
      <c r="AD197" s="35"/>
      <c r="AE197" s="35"/>
      <c r="AF197" s="35"/>
      <c r="AH197" s="35"/>
    </row>
    <row r="198" spans="1:35" ht="30" hidden="1">
      <c r="A198" s="40">
        <v>19</v>
      </c>
      <c r="B198" s="40" t="s">
        <v>135</v>
      </c>
      <c r="C198" s="41" t="s">
        <v>79</v>
      </c>
      <c r="D198" s="42">
        <f t="shared" si="5"/>
        <v>38915</v>
      </c>
      <c r="E198" s="42">
        <v>1311</v>
      </c>
      <c r="F198" s="42">
        <v>5575</v>
      </c>
      <c r="G198" s="42">
        <v>4482</v>
      </c>
      <c r="H198" s="42">
        <v>4591</v>
      </c>
      <c r="I198" s="42">
        <v>3935</v>
      </c>
      <c r="J198" s="42">
        <v>4591</v>
      </c>
      <c r="K198" s="42">
        <v>4810</v>
      </c>
      <c r="L198" s="42">
        <v>4591</v>
      </c>
      <c r="M198" s="42">
        <v>5029</v>
      </c>
      <c r="N198" s="42">
        <f t="shared" si="6"/>
        <v>45071</v>
      </c>
      <c r="O198" s="42">
        <v>1520</v>
      </c>
      <c r="P198" s="42">
        <v>6457</v>
      </c>
      <c r="Q198" s="42">
        <v>5191</v>
      </c>
      <c r="R198" s="42">
        <v>5317</v>
      </c>
      <c r="S198" s="42">
        <v>4558</v>
      </c>
      <c r="T198" s="42">
        <v>5317</v>
      </c>
      <c r="U198" s="42">
        <v>5570</v>
      </c>
      <c r="V198" s="42">
        <v>5317</v>
      </c>
      <c r="W198" s="42">
        <v>5824</v>
      </c>
      <c r="AC198" s="35"/>
      <c r="AD198" s="35"/>
      <c r="AE198" s="35"/>
      <c r="AF198" s="35"/>
    </row>
    <row r="199" spans="1:35" ht="30" hidden="1">
      <c r="A199" s="40">
        <v>19</v>
      </c>
      <c r="B199" s="40" t="s">
        <v>135</v>
      </c>
      <c r="C199" s="41" t="s">
        <v>81</v>
      </c>
      <c r="D199" s="42">
        <f t="shared" si="5"/>
        <v>21282</v>
      </c>
      <c r="E199" s="42">
        <v>717</v>
      </c>
      <c r="F199" s="42">
        <v>3049</v>
      </c>
      <c r="G199" s="42">
        <v>2451</v>
      </c>
      <c r="H199" s="42">
        <v>2511</v>
      </c>
      <c r="I199" s="42">
        <v>2152</v>
      </c>
      <c r="J199" s="42">
        <v>2511</v>
      </c>
      <c r="K199" s="42">
        <v>2630</v>
      </c>
      <c r="L199" s="42">
        <v>2511</v>
      </c>
      <c r="M199" s="42">
        <v>2750</v>
      </c>
      <c r="N199" s="42">
        <f t="shared" si="6"/>
        <v>24650</v>
      </c>
      <c r="O199" s="42">
        <v>831</v>
      </c>
      <c r="P199" s="42">
        <v>3531</v>
      </c>
      <c r="Q199" s="42">
        <v>2839</v>
      </c>
      <c r="R199" s="42">
        <v>2908</v>
      </c>
      <c r="S199" s="42">
        <v>2493</v>
      </c>
      <c r="T199" s="42">
        <v>2908</v>
      </c>
      <c r="U199" s="42">
        <v>3047</v>
      </c>
      <c r="V199" s="42">
        <v>2908</v>
      </c>
      <c r="W199" s="42">
        <v>3185</v>
      </c>
      <c r="AC199" s="35"/>
      <c r="AD199" s="35"/>
      <c r="AE199" s="35"/>
      <c r="AF199" s="35"/>
    </row>
    <row r="200" spans="1:35" ht="30" hidden="1">
      <c r="A200" s="40">
        <v>19</v>
      </c>
      <c r="B200" s="40" t="s">
        <v>135</v>
      </c>
      <c r="C200" s="41" t="s">
        <v>82</v>
      </c>
      <c r="D200" s="42">
        <f t="shared" si="5"/>
        <v>58374</v>
      </c>
      <c r="E200" s="42">
        <v>1967</v>
      </c>
      <c r="F200" s="42">
        <v>8363</v>
      </c>
      <c r="G200" s="42">
        <v>6722</v>
      </c>
      <c r="H200" s="42">
        <v>6887</v>
      </c>
      <c r="I200" s="42">
        <v>5903</v>
      </c>
      <c r="J200" s="42">
        <v>6887</v>
      </c>
      <c r="K200" s="42">
        <v>7215</v>
      </c>
      <c r="L200" s="42">
        <v>6887</v>
      </c>
      <c r="M200" s="42">
        <v>7543</v>
      </c>
      <c r="N200" s="42">
        <f t="shared" si="6"/>
        <v>67604</v>
      </c>
      <c r="O200" s="42">
        <v>2279</v>
      </c>
      <c r="P200" s="42">
        <v>9685</v>
      </c>
      <c r="Q200" s="42">
        <v>7786</v>
      </c>
      <c r="R200" s="42">
        <v>7976</v>
      </c>
      <c r="S200" s="42">
        <v>6836</v>
      </c>
      <c r="T200" s="42">
        <v>7976</v>
      </c>
      <c r="U200" s="42">
        <v>8355</v>
      </c>
      <c r="V200" s="42">
        <v>7976</v>
      </c>
      <c r="W200" s="42">
        <v>8735</v>
      </c>
      <c r="AC200" s="35"/>
      <c r="AD200" s="35"/>
      <c r="AE200" s="35"/>
      <c r="AF200" s="35"/>
    </row>
    <row r="201" spans="1:35" ht="30" hidden="1">
      <c r="A201" s="40">
        <v>19</v>
      </c>
      <c r="B201" s="40" t="s">
        <v>135</v>
      </c>
      <c r="C201" s="41" t="s">
        <v>83</v>
      </c>
      <c r="D201" s="42">
        <f t="shared" si="5"/>
        <v>21282</v>
      </c>
      <c r="E201" s="42">
        <v>717</v>
      </c>
      <c r="F201" s="42">
        <v>3049</v>
      </c>
      <c r="G201" s="42">
        <v>2451</v>
      </c>
      <c r="H201" s="42">
        <v>2511</v>
      </c>
      <c r="I201" s="42">
        <v>2152</v>
      </c>
      <c r="J201" s="42">
        <v>2511</v>
      </c>
      <c r="K201" s="42">
        <v>2630</v>
      </c>
      <c r="L201" s="42">
        <v>2511</v>
      </c>
      <c r="M201" s="42">
        <v>2750</v>
      </c>
      <c r="N201" s="42">
        <f t="shared" si="6"/>
        <v>24650</v>
      </c>
      <c r="O201" s="42">
        <v>831</v>
      </c>
      <c r="P201" s="42">
        <v>3531</v>
      </c>
      <c r="Q201" s="42">
        <v>2839</v>
      </c>
      <c r="R201" s="42">
        <v>2908</v>
      </c>
      <c r="S201" s="42">
        <v>2493</v>
      </c>
      <c r="T201" s="42">
        <v>2908</v>
      </c>
      <c r="U201" s="42">
        <v>3047</v>
      </c>
      <c r="V201" s="42">
        <v>2908</v>
      </c>
      <c r="W201" s="42">
        <v>3185</v>
      </c>
      <c r="AC201" s="35"/>
      <c r="AD201" s="35"/>
      <c r="AE201" s="35"/>
      <c r="AF201" s="35"/>
    </row>
    <row r="202" spans="1:35" ht="30" hidden="1">
      <c r="A202" s="40">
        <v>19</v>
      </c>
      <c r="B202" s="40" t="s">
        <v>135</v>
      </c>
      <c r="C202" s="41" t="s">
        <v>84</v>
      </c>
      <c r="D202" s="42">
        <f t="shared" ref="D202:D265" si="7">SUM(E202:M202)</f>
        <v>63850</v>
      </c>
      <c r="E202" s="42">
        <v>2152</v>
      </c>
      <c r="F202" s="42">
        <v>9147</v>
      </c>
      <c r="G202" s="42">
        <v>7353</v>
      </c>
      <c r="H202" s="42">
        <v>7533</v>
      </c>
      <c r="I202" s="42">
        <v>6457</v>
      </c>
      <c r="J202" s="42">
        <v>7533</v>
      </c>
      <c r="K202" s="42">
        <v>7892</v>
      </c>
      <c r="L202" s="42">
        <v>7533</v>
      </c>
      <c r="M202" s="42">
        <v>8250</v>
      </c>
      <c r="N202" s="42">
        <f t="shared" ref="N202:N265" si="8">SUM(O202:W202)</f>
        <v>73941</v>
      </c>
      <c r="O202" s="42">
        <v>2493</v>
      </c>
      <c r="P202" s="42">
        <v>10593</v>
      </c>
      <c r="Q202" s="42">
        <v>8516</v>
      </c>
      <c r="R202" s="42">
        <v>8723</v>
      </c>
      <c r="S202" s="42">
        <v>7477</v>
      </c>
      <c r="T202" s="42">
        <v>8723</v>
      </c>
      <c r="U202" s="42">
        <v>9139</v>
      </c>
      <c r="V202" s="42">
        <v>8723</v>
      </c>
      <c r="W202" s="42">
        <v>9554</v>
      </c>
      <c r="AC202" s="35"/>
      <c r="AD202" s="35"/>
      <c r="AE202" s="35"/>
      <c r="AF202" s="35"/>
    </row>
    <row r="203" spans="1:35" ht="30" hidden="1">
      <c r="A203" s="40">
        <v>19</v>
      </c>
      <c r="B203" s="40" t="s">
        <v>135</v>
      </c>
      <c r="C203" s="41" t="s">
        <v>85</v>
      </c>
      <c r="D203" s="42">
        <f t="shared" si="7"/>
        <v>29793</v>
      </c>
      <c r="E203" s="42">
        <v>1004</v>
      </c>
      <c r="F203" s="42">
        <v>4268</v>
      </c>
      <c r="G203" s="42">
        <v>3431</v>
      </c>
      <c r="H203" s="42">
        <v>3515</v>
      </c>
      <c r="I203" s="42">
        <v>3013</v>
      </c>
      <c r="J203" s="42">
        <v>3515</v>
      </c>
      <c r="K203" s="42">
        <v>3682</v>
      </c>
      <c r="L203" s="42">
        <v>3515</v>
      </c>
      <c r="M203" s="42">
        <v>3850</v>
      </c>
      <c r="N203" s="42">
        <f t="shared" si="8"/>
        <v>34508</v>
      </c>
      <c r="O203" s="42">
        <v>1164</v>
      </c>
      <c r="P203" s="42">
        <v>4943</v>
      </c>
      <c r="Q203" s="42">
        <v>3974</v>
      </c>
      <c r="R203" s="42">
        <v>4071</v>
      </c>
      <c r="S203" s="42">
        <v>3490</v>
      </c>
      <c r="T203" s="42">
        <v>4071</v>
      </c>
      <c r="U203" s="42">
        <v>4265</v>
      </c>
      <c r="V203" s="42">
        <v>4071</v>
      </c>
      <c r="W203" s="42">
        <v>4459</v>
      </c>
      <c r="AC203" s="35"/>
      <c r="AD203" s="35"/>
      <c r="AE203" s="35"/>
      <c r="AF203" s="35"/>
    </row>
    <row r="204" spans="1:35" ht="30" hidden="1">
      <c r="A204" s="40">
        <v>19</v>
      </c>
      <c r="B204" s="40" t="s">
        <v>135</v>
      </c>
      <c r="C204" s="41" t="s">
        <v>91</v>
      </c>
      <c r="D204" s="42">
        <f t="shared" si="7"/>
        <v>38310</v>
      </c>
      <c r="E204" s="42">
        <v>1291</v>
      </c>
      <c r="F204" s="42">
        <v>5488</v>
      </c>
      <c r="G204" s="42">
        <v>4412</v>
      </c>
      <c r="H204" s="42">
        <v>4520</v>
      </c>
      <c r="I204" s="42">
        <v>3874</v>
      </c>
      <c r="J204" s="42">
        <v>4520</v>
      </c>
      <c r="K204" s="42">
        <v>4735</v>
      </c>
      <c r="L204" s="42">
        <v>4520</v>
      </c>
      <c r="M204" s="42">
        <v>4950</v>
      </c>
      <c r="N204" s="42">
        <f t="shared" si="8"/>
        <v>44367</v>
      </c>
      <c r="O204" s="42">
        <v>1496</v>
      </c>
      <c r="P204" s="42">
        <v>6356</v>
      </c>
      <c r="Q204" s="42">
        <v>5110</v>
      </c>
      <c r="R204" s="42">
        <v>5234</v>
      </c>
      <c r="S204" s="42">
        <v>4487</v>
      </c>
      <c r="T204" s="42">
        <v>5234</v>
      </c>
      <c r="U204" s="42">
        <v>5483</v>
      </c>
      <c r="V204" s="42">
        <v>5234</v>
      </c>
      <c r="W204" s="42">
        <v>5733</v>
      </c>
      <c r="AC204" s="35"/>
      <c r="AD204" s="35"/>
      <c r="AE204" s="35"/>
      <c r="AF204" s="35"/>
    </row>
    <row r="205" spans="1:35" ht="30" hidden="1">
      <c r="A205" s="40">
        <v>19</v>
      </c>
      <c r="B205" s="40" t="s">
        <v>135</v>
      </c>
      <c r="C205" s="41" t="s">
        <v>92</v>
      </c>
      <c r="D205" s="42">
        <f t="shared" si="7"/>
        <v>21282</v>
      </c>
      <c r="E205" s="42">
        <v>717</v>
      </c>
      <c r="F205" s="42">
        <v>3049</v>
      </c>
      <c r="G205" s="42">
        <v>2451</v>
      </c>
      <c r="H205" s="42">
        <v>2511</v>
      </c>
      <c r="I205" s="42">
        <v>2152</v>
      </c>
      <c r="J205" s="42">
        <v>2511</v>
      </c>
      <c r="K205" s="42">
        <v>2630</v>
      </c>
      <c r="L205" s="42">
        <v>2511</v>
      </c>
      <c r="M205" s="42">
        <v>2750</v>
      </c>
      <c r="N205" s="42">
        <f t="shared" si="8"/>
        <v>24650</v>
      </c>
      <c r="O205" s="42">
        <v>831</v>
      </c>
      <c r="P205" s="42">
        <v>3531</v>
      </c>
      <c r="Q205" s="42">
        <v>2839</v>
      </c>
      <c r="R205" s="42">
        <v>2908</v>
      </c>
      <c r="S205" s="42">
        <v>2493</v>
      </c>
      <c r="T205" s="42">
        <v>2908</v>
      </c>
      <c r="U205" s="42">
        <v>3047</v>
      </c>
      <c r="V205" s="42">
        <v>2908</v>
      </c>
      <c r="W205" s="42">
        <v>3185</v>
      </c>
      <c r="AC205" s="35"/>
      <c r="AD205" s="35"/>
      <c r="AE205" s="35"/>
      <c r="AF205" s="35"/>
    </row>
    <row r="206" spans="1:35" ht="30" hidden="1">
      <c r="A206" s="40">
        <v>19</v>
      </c>
      <c r="B206" s="40" t="s">
        <v>135</v>
      </c>
      <c r="C206" s="41" t="s">
        <v>93</v>
      </c>
      <c r="D206" s="42">
        <f t="shared" si="7"/>
        <v>66890</v>
      </c>
      <c r="E206" s="42">
        <v>2254</v>
      </c>
      <c r="F206" s="42">
        <v>9583</v>
      </c>
      <c r="G206" s="42">
        <v>7703</v>
      </c>
      <c r="H206" s="42">
        <v>7892</v>
      </c>
      <c r="I206" s="42">
        <v>6764</v>
      </c>
      <c r="J206" s="42">
        <v>7892</v>
      </c>
      <c r="K206" s="42">
        <v>8267</v>
      </c>
      <c r="L206" s="42">
        <v>7892</v>
      </c>
      <c r="M206" s="42">
        <v>8643</v>
      </c>
      <c r="N206" s="42">
        <f t="shared" si="8"/>
        <v>77463</v>
      </c>
      <c r="O206" s="42">
        <v>2611</v>
      </c>
      <c r="P206" s="42">
        <v>11097</v>
      </c>
      <c r="Q206" s="42">
        <v>8922</v>
      </c>
      <c r="R206" s="42">
        <v>9139</v>
      </c>
      <c r="S206" s="42">
        <v>7833</v>
      </c>
      <c r="T206" s="42">
        <v>9139</v>
      </c>
      <c r="U206" s="42">
        <v>9574</v>
      </c>
      <c r="V206" s="42">
        <v>9139</v>
      </c>
      <c r="W206" s="42">
        <v>10009</v>
      </c>
      <c r="AC206" s="35"/>
      <c r="AD206" s="35"/>
      <c r="AE206" s="35"/>
      <c r="AF206" s="35"/>
    </row>
    <row r="207" spans="1:35" ht="30" hidden="1">
      <c r="A207" s="40">
        <v>19</v>
      </c>
      <c r="B207" s="40" t="s">
        <v>135</v>
      </c>
      <c r="C207" s="41" t="s">
        <v>94</v>
      </c>
      <c r="D207" s="42">
        <f t="shared" si="7"/>
        <v>55333</v>
      </c>
      <c r="E207" s="42">
        <v>1865</v>
      </c>
      <c r="F207" s="42">
        <v>7927</v>
      </c>
      <c r="G207" s="42">
        <v>6372</v>
      </c>
      <c r="H207" s="42">
        <v>6528</v>
      </c>
      <c r="I207" s="42">
        <v>5596</v>
      </c>
      <c r="J207" s="42">
        <v>6528</v>
      </c>
      <c r="K207" s="42">
        <v>6839</v>
      </c>
      <c r="L207" s="42">
        <v>6528</v>
      </c>
      <c r="M207" s="42">
        <v>7150</v>
      </c>
      <c r="N207" s="42">
        <f t="shared" si="8"/>
        <v>64080</v>
      </c>
      <c r="O207" s="42">
        <v>2160</v>
      </c>
      <c r="P207" s="42">
        <v>9180</v>
      </c>
      <c r="Q207" s="42">
        <v>7380</v>
      </c>
      <c r="R207" s="42">
        <v>7560</v>
      </c>
      <c r="S207" s="42">
        <v>6480</v>
      </c>
      <c r="T207" s="42">
        <v>7560</v>
      </c>
      <c r="U207" s="42">
        <v>7920</v>
      </c>
      <c r="V207" s="42">
        <v>7560</v>
      </c>
      <c r="W207" s="42">
        <v>8280</v>
      </c>
      <c r="AC207" s="35"/>
      <c r="AD207" s="35"/>
      <c r="AE207" s="35"/>
      <c r="AF207" s="35"/>
    </row>
    <row r="208" spans="1:35" hidden="1">
      <c r="A208" s="40">
        <v>20</v>
      </c>
      <c r="B208" s="40" t="s">
        <v>136</v>
      </c>
      <c r="C208" s="41" t="s">
        <v>77</v>
      </c>
      <c r="D208" s="42">
        <f t="shared" si="7"/>
        <v>20343</v>
      </c>
      <c r="E208" s="42">
        <v>685</v>
      </c>
      <c r="F208" s="42">
        <v>2915</v>
      </c>
      <c r="G208" s="42">
        <v>2343</v>
      </c>
      <c r="H208" s="42">
        <v>2400</v>
      </c>
      <c r="I208" s="42">
        <v>2057</v>
      </c>
      <c r="J208" s="42">
        <v>2400</v>
      </c>
      <c r="K208" s="42">
        <v>2514</v>
      </c>
      <c r="L208" s="42">
        <v>2400</v>
      </c>
      <c r="M208" s="42">
        <v>2629</v>
      </c>
      <c r="N208" s="42">
        <f t="shared" si="8"/>
        <v>23567</v>
      </c>
      <c r="O208" s="42">
        <v>795</v>
      </c>
      <c r="P208" s="42">
        <v>3376</v>
      </c>
      <c r="Q208" s="42">
        <v>2715</v>
      </c>
      <c r="R208" s="42">
        <v>2780</v>
      </c>
      <c r="S208" s="42">
        <v>2383</v>
      </c>
      <c r="T208" s="42">
        <v>2780</v>
      </c>
      <c r="U208" s="42">
        <v>2913</v>
      </c>
      <c r="V208" s="42">
        <v>2780</v>
      </c>
      <c r="W208" s="42">
        <v>3045</v>
      </c>
      <c r="AC208" s="35"/>
      <c r="AD208" s="35"/>
      <c r="AE208" s="35"/>
      <c r="AF208" s="35"/>
    </row>
    <row r="209" spans="1:32" hidden="1">
      <c r="A209" s="40">
        <v>20</v>
      </c>
      <c r="B209" s="40" t="s">
        <v>136</v>
      </c>
      <c r="C209" s="41" t="s">
        <v>78</v>
      </c>
      <c r="D209" s="42">
        <f t="shared" si="7"/>
        <v>17434</v>
      </c>
      <c r="E209" s="42">
        <v>587</v>
      </c>
      <c r="F209" s="42">
        <v>2498</v>
      </c>
      <c r="G209" s="42">
        <v>2007</v>
      </c>
      <c r="H209" s="42">
        <v>2057</v>
      </c>
      <c r="I209" s="42">
        <v>1763</v>
      </c>
      <c r="J209" s="42">
        <v>2057</v>
      </c>
      <c r="K209" s="42">
        <v>2155</v>
      </c>
      <c r="L209" s="42">
        <v>2057</v>
      </c>
      <c r="M209" s="42">
        <v>2253</v>
      </c>
      <c r="N209" s="42">
        <f t="shared" si="8"/>
        <v>20201</v>
      </c>
      <c r="O209" s="42">
        <v>681</v>
      </c>
      <c r="P209" s="42">
        <v>2894</v>
      </c>
      <c r="Q209" s="42">
        <v>2327</v>
      </c>
      <c r="R209" s="42">
        <v>2383</v>
      </c>
      <c r="S209" s="42">
        <v>2043</v>
      </c>
      <c r="T209" s="42">
        <v>2383</v>
      </c>
      <c r="U209" s="42">
        <v>2497</v>
      </c>
      <c r="V209" s="42">
        <v>2383</v>
      </c>
      <c r="W209" s="42">
        <v>2610</v>
      </c>
      <c r="AC209" s="35"/>
      <c r="AD209" s="35"/>
      <c r="AE209" s="35"/>
      <c r="AF209" s="35"/>
    </row>
    <row r="210" spans="1:32" hidden="1">
      <c r="A210" s="40">
        <v>20</v>
      </c>
      <c r="B210" s="40" t="s">
        <v>136</v>
      </c>
      <c r="C210" s="41" t="s">
        <v>79</v>
      </c>
      <c r="D210" s="42">
        <f t="shared" si="7"/>
        <v>21588</v>
      </c>
      <c r="E210" s="42">
        <v>727</v>
      </c>
      <c r="F210" s="42">
        <v>3093</v>
      </c>
      <c r="G210" s="42">
        <v>2486</v>
      </c>
      <c r="H210" s="42">
        <v>2547</v>
      </c>
      <c r="I210" s="42">
        <v>2183</v>
      </c>
      <c r="J210" s="42">
        <v>2547</v>
      </c>
      <c r="K210" s="42">
        <v>2668</v>
      </c>
      <c r="L210" s="42">
        <v>2547</v>
      </c>
      <c r="M210" s="42">
        <v>2790</v>
      </c>
      <c r="N210" s="42">
        <f t="shared" si="8"/>
        <v>25007</v>
      </c>
      <c r="O210" s="42">
        <v>843</v>
      </c>
      <c r="P210" s="42">
        <v>3582</v>
      </c>
      <c r="Q210" s="42">
        <v>2881</v>
      </c>
      <c r="R210" s="42">
        <v>2950</v>
      </c>
      <c r="S210" s="42">
        <v>2529</v>
      </c>
      <c r="T210" s="42">
        <v>2950</v>
      </c>
      <c r="U210" s="42">
        <v>3091</v>
      </c>
      <c r="V210" s="42">
        <v>2950</v>
      </c>
      <c r="W210" s="42">
        <v>3231</v>
      </c>
      <c r="AC210" s="35"/>
      <c r="AD210" s="35"/>
      <c r="AE210" s="35"/>
      <c r="AF210" s="35"/>
    </row>
    <row r="211" spans="1:32" hidden="1">
      <c r="A211" s="40">
        <v>20</v>
      </c>
      <c r="B211" s="40" t="s">
        <v>136</v>
      </c>
      <c r="C211" s="41" t="s">
        <v>81</v>
      </c>
      <c r="D211" s="42">
        <f t="shared" si="7"/>
        <v>21588</v>
      </c>
      <c r="E211" s="42">
        <v>727</v>
      </c>
      <c r="F211" s="42">
        <v>3093</v>
      </c>
      <c r="G211" s="42">
        <v>2486</v>
      </c>
      <c r="H211" s="42">
        <v>2547</v>
      </c>
      <c r="I211" s="42">
        <v>2183</v>
      </c>
      <c r="J211" s="42">
        <v>2547</v>
      </c>
      <c r="K211" s="42">
        <v>2668</v>
      </c>
      <c r="L211" s="42">
        <v>2547</v>
      </c>
      <c r="M211" s="42">
        <v>2790</v>
      </c>
      <c r="N211" s="42">
        <f t="shared" si="8"/>
        <v>25007</v>
      </c>
      <c r="O211" s="42">
        <v>843</v>
      </c>
      <c r="P211" s="42">
        <v>3582</v>
      </c>
      <c r="Q211" s="42">
        <v>2881</v>
      </c>
      <c r="R211" s="42">
        <v>2950</v>
      </c>
      <c r="S211" s="42">
        <v>2529</v>
      </c>
      <c r="T211" s="42">
        <v>2950</v>
      </c>
      <c r="U211" s="42">
        <v>3091</v>
      </c>
      <c r="V211" s="42">
        <v>2950</v>
      </c>
      <c r="W211" s="42">
        <v>3231</v>
      </c>
      <c r="AC211" s="35"/>
      <c r="AD211" s="35"/>
      <c r="AE211" s="35"/>
      <c r="AF211" s="35"/>
    </row>
    <row r="212" spans="1:32" hidden="1">
      <c r="A212" s="40">
        <v>20</v>
      </c>
      <c r="B212" s="40" t="s">
        <v>136</v>
      </c>
      <c r="C212" s="41" t="s">
        <v>82</v>
      </c>
      <c r="D212" s="42">
        <f t="shared" si="7"/>
        <v>35292</v>
      </c>
      <c r="E212" s="42">
        <v>1189</v>
      </c>
      <c r="F212" s="42">
        <v>5056</v>
      </c>
      <c r="G212" s="42">
        <v>4064</v>
      </c>
      <c r="H212" s="42">
        <v>4164</v>
      </c>
      <c r="I212" s="42">
        <v>3569</v>
      </c>
      <c r="J212" s="42">
        <v>4164</v>
      </c>
      <c r="K212" s="42">
        <v>4362</v>
      </c>
      <c r="L212" s="42">
        <v>4164</v>
      </c>
      <c r="M212" s="42">
        <v>4560</v>
      </c>
      <c r="N212" s="42">
        <f t="shared" si="8"/>
        <v>40876</v>
      </c>
      <c r="O212" s="42">
        <v>1378</v>
      </c>
      <c r="P212" s="42">
        <v>5856</v>
      </c>
      <c r="Q212" s="42">
        <v>4708</v>
      </c>
      <c r="R212" s="42">
        <v>4822</v>
      </c>
      <c r="S212" s="42">
        <v>4134</v>
      </c>
      <c r="T212" s="42">
        <v>4822</v>
      </c>
      <c r="U212" s="42">
        <v>5052</v>
      </c>
      <c r="V212" s="42">
        <v>4822</v>
      </c>
      <c r="W212" s="42">
        <v>5282</v>
      </c>
      <c r="AC212" s="35"/>
      <c r="AD212" s="35"/>
      <c r="AE212" s="35"/>
      <c r="AF212" s="35"/>
    </row>
    <row r="213" spans="1:32" hidden="1">
      <c r="A213" s="40">
        <v>20</v>
      </c>
      <c r="B213" s="40" t="s">
        <v>136</v>
      </c>
      <c r="C213" s="41" t="s">
        <v>83</v>
      </c>
      <c r="D213" s="42">
        <f t="shared" si="7"/>
        <v>27402</v>
      </c>
      <c r="E213" s="42">
        <v>923</v>
      </c>
      <c r="F213" s="42">
        <v>3926</v>
      </c>
      <c r="G213" s="42">
        <v>3155</v>
      </c>
      <c r="H213" s="42">
        <v>3233</v>
      </c>
      <c r="I213" s="42">
        <v>2771</v>
      </c>
      <c r="J213" s="42">
        <v>3233</v>
      </c>
      <c r="K213" s="42">
        <v>3387</v>
      </c>
      <c r="L213" s="42">
        <v>3233</v>
      </c>
      <c r="M213" s="42">
        <v>3541</v>
      </c>
      <c r="N213" s="42">
        <f t="shared" si="8"/>
        <v>31742</v>
      </c>
      <c r="O213" s="42">
        <v>1070</v>
      </c>
      <c r="P213" s="42">
        <v>4547</v>
      </c>
      <c r="Q213" s="42">
        <v>3656</v>
      </c>
      <c r="R213" s="42">
        <v>3745</v>
      </c>
      <c r="S213" s="42">
        <v>3210</v>
      </c>
      <c r="T213" s="42">
        <v>3745</v>
      </c>
      <c r="U213" s="42">
        <v>3923</v>
      </c>
      <c r="V213" s="42">
        <v>3745</v>
      </c>
      <c r="W213" s="42">
        <v>4101</v>
      </c>
      <c r="AC213" s="35"/>
      <c r="AD213" s="35"/>
      <c r="AE213" s="35"/>
      <c r="AF213" s="35"/>
    </row>
    <row r="214" spans="1:32" hidden="1">
      <c r="A214" s="40">
        <v>20</v>
      </c>
      <c r="B214" s="40" t="s">
        <v>136</v>
      </c>
      <c r="C214" s="41" t="s">
        <v>84</v>
      </c>
      <c r="D214" s="42">
        <f t="shared" si="7"/>
        <v>20343</v>
      </c>
      <c r="E214" s="42">
        <v>685</v>
      </c>
      <c r="F214" s="42">
        <v>2915</v>
      </c>
      <c r="G214" s="42">
        <v>2343</v>
      </c>
      <c r="H214" s="42">
        <v>2400</v>
      </c>
      <c r="I214" s="42">
        <v>2057</v>
      </c>
      <c r="J214" s="42">
        <v>2400</v>
      </c>
      <c r="K214" s="42">
        <v>2514</v>
      </c>
      <c r="L214" s="42">
        <v>2400</v>
      </c>
      <c r="M214" s="42">
        <v>2629</v>
      </c>
      <c r="N214" s="42">
        <f t="shared" si="8"/>
        <v>23567</v>
      </c>
      <c r="O214" s="42">
        <v>795</v>
      </c>
      <c r="P214" s="42">
        <v>3376</v>
      </c>
      <c r="Q214" s="42">
        <v>2715</v>
      </c>
      <c r="R214" s="42">
        <v>2780</v>
      </c>
      <c r="S214" s="42">
        <v>2383</v>
      </c>
      <c r="T214" s="42">
        <v>2780</v>
      </c>
      <c r="U214" s="42">
        <v>2913</v>
      </c>
      <c r="V214" s="42">
        <v>2780</v>
      </c>
      <c r="W214" s="42">
        <v>3045</v>
      </c>
      <c r="AC214" s="35"/>
      <c r="AD214" s="35"/>
      <c r="AE214" s="35"/>
      <c r="AF214" s="35"/>
    </row>
    <row r="215" spans="1:32" hidden="1">
      <c r="A215" s="40">
        <v>20</v>
      </c>
      <c r="B215" s="40" t="s">
        <v>136</v>
      </c>
      <c r="C215" s="41" t="s">
        <v>85</v>
      </c>
      <c r="D215" s="42">
        <f t="shared" si="7"/>
        <v>56470</v>
      </c>
      <c r="E215" s="42">
        <v>1903</v>
      </c>
      <c r="F215" s="42">
        <v>8090</v>
      </c>
      <c r="G215" s="42">
        <v>6503</v>
      </c>
      <c r="H215" s="42">
        <v>6662</v>
      </c>
      <c r="I215" s="42">
        <v>5711</v>
      </c>
      <c r="J215" s="42">
        <v>6662</v>
      </c>
      <c r="K215" s="42">
        <v>6980</v>
      </c>
      <c r="L215" s="42">
        <v>6662</v>
      </c>
      <c r="M215" s="42">
        <v>7297</v>
      </c>
      <c r="N215" s="42">
        <f t="shared" si="8"/>
        <v>65400</v>
      </c>
      <c r="O215" s="42">
        <v>2205</v>
      </c>
      <c r="P215" s="42">
        <v>9369</v>
      </c>
      <c r="Q215" s="42">
        <v>7532</v>
      </c>
      <c r="R215" s="42">
        <v>7716</v>
      </c>
      <c r="S215" s="42">
        <v>6613</v>
      </c>
      <c r="T215" s="42">
        <v>7716</v>
      </c>
      <c r="U215" s="42">
        <v>8083</v>
      </c>
      <c r="V215" s="42">
        <v>7716</v>
      </c>
      <c r="W215" s="42">
        <v>8450</v>
      </c>
      <c r="AC215" s="35"/>
      <c r="AD215" s="35"/>
      <c r="AE215" s="35"/>
      <c r="AF215" s="35"/>
    </row>
    <row r="216" spans="1:32" hidden="1">
      <c r="A216" s="40">
        <v>20</v>
      </c>
      <c r="B216" s="40" t="s">
        <v>136</v>
      </c>
      <c r="C216" s="41" t="s">
        <v>91</v>
      </c>
      <c r="D216" s="42">
        <f t="shared" si="7"/>
        <v>27402</v>
      </c>
      <c r="E216" s="42">
        <v>923</v>
      </c>
      <c r="F216" s="42">
        <v>3926</v>
      </c>
      <c r="G216" s="42">
        <v>3155</v>
      </c>
      <c r="H216" s="42">
        <v>3233</v>
      </c>
      <c r="I216" s="42">
        <v>2771</v>
      </c>
      <c r="J216" s="42">
        <v>3233</v>
      </c>
      <c r="K216" s="42">
        <v>3387</v>
      </c>
      <c r="L216" s="42">
        <v>3233</v>
      </c>
      <c r="M216" s="42">
        <v>3541</v>
      </c>
      <c r="N216" s="42">
        <f t="shared" si="8"/>
        <v>31742</v>
      </c>
      <c r="O216" s="42">
        <v>1070</v>
      </c>
      <c r="P216" s="42">
        <v>4547</v>
      </c>
      <c r="Q216" s="42">
        <v>3656</v>
      </c>
      <c r="R216" s="42">
        <v>3745</v>
      </c>
      <c r="S216" s="42">
        <v>3210</v>
      </c>
      <c r="T216" s="42">
        <v>3745</v>
      </c>
      <c r="U216" s="42">
        <v>3923</v>
      </c>
      <c r="V216" s="42">
        <v>3745</v>
      </c>
      <c r="W216" s="42">
        <v>4101</v>
      </c>
      <c r="AC216" s="35"/>
      <c r="AD216" s="35"/>
      <c r="AE216" s="35"/>
      <c r="AF216" s="35"/>
    </row>
    <row r="217" spans="1:32" hidden="1">
      <c r="A217" s="40">
        <v>20</v>
      </c>
      <c r="B217" s="40" t="s">
        <v>136</v>
      </c>
      <c r="C217" s="41" t="s">
        <v>92</v>
      </c>
      <c r="D217" s="42">
        <f t="shared" si="7"/>
        <v>30310</v>
      </c>
      <c r="E217" s="42">
        <v>1021</v>
      </c>
      <c r="F217" s="42">
        <v>4342</v>
      </c>
      <c r="G217" s="42">
        <v>3491</v>
      </c>
      <c r="H217" s="42">
        <v>3576</v>
      </c>
      <c r="I217" s="42">
        <v>3065</v>
      </c>
      <c r="J217" s="42">
        <v>3576</v>
      </c>
      <c r="K217" s="42">
        <v>3746</v>
      </c>
      <c r="L217" s="42">
        <v>3576</v>
      </c>
      <c r="M217" s="42">
        <v>3917</v>
      </c>
      <c r="N217" s="42">
        <f t="shared" si="8"/>
        <v>35107</v>
      </c>
      <c r="O217" s="42">
        <v>1184</v>
      </c>
      <c r="P217" s="42">
        <v>5029</v>
      </c>
      <c r="Q217" s="42">
        <v>4043</v>
      </c>
      <c r="R217" s="42">
        <v>4142</v>
      </c>
      <c r="S217" s="42">
        <v>3550</v>
      </c>
      <c r="T217" s="42">
        <v>4142</v>
      </c>
      <c r="U217" s="42">
        <v>4339</v>
      </c>
      <c r="V217" s="42">
        <v>4142</v>
      </c>
      <c r="W217" s="42">
        <v>4536</v>
      </c>
      <c r="AC217" s="35"/>
      <c r="AD217" s="35"/>
      <c r="AE217" s="35"/>
      <c r="AF217" s="35"/>
    </row>
    <row r="218" spans="1:32" hidden="1">
      <c r="A218" s="40">
        <v>21</v>
      </c>
      <c r="B218" s="40" t="s">
        <v>137</v>
      </c>
      <c r="C218" s="41" t="s">
        <v>77</v>
      </c>
      <c r="D218" s="42">
        <f t="shared" si="7"/>
        <v>35364</v>
      </c>
      <c r="E218" s="42">
        <v>1192</v>
      </c>
      <c r="F218" s="42">
        <v>5067</v>
      </c>
      <c r="G218" s="42">
        <v>4072</v>
      </c>
      <c r="H218" s="42">
        <v>4172</v>
      </c>
      <c r="I218" s="42">
        <v>3576</v>
      </c>
      <c r="J218" s="42">
        <v>4172</v>
      </c>
      <c r="K218" s="42">
        <v>4371</v>
      </c>
      <c r="L218" s="42">
        <v>4172</v>
      </c>
      <c r="M218" s="42">
        <v>4570</v>
      </c>
      <c r="N218" s="42">
        <f t="shared" si="8"/>
        <v>40959</v>
      </c>
      <c r="O218" s="42">
        <v>1381</v>
      </c>
      <c r="P218" s="42">
        <v>5868</v>
      </c>
      <c r="Q218" s="42">
        <v>4718</v>
      </c>
      <c r="R218" s="42">
        <v>4832</v>
      </c>
      <c r="S218" s="42">
        <v>4142</v>
      </c>
      <c r="T218" s="42">
        <v>4832</v>
      </c>
      <c r="U218" s="42">
        <v>5062</v>
      </c>
      <c r="V218" s="42">
        <v>4832</v>
      </c>
      <c r="W218" s="42">
        <v>5292</v>
      </c>
      <c r="AC218" s="35"/>
      <c r="AD218" s="35"/>
      <c r="AE218" s="35"/>
      <c r="AF218" s="35"/>
    </row>
    <row r="219" spans="1:32" hidden="1">
      <c r="A219" s="40">
        <v>21</v>
      </c>
      <c r="B219" s="40" t="s">
        <v>137</v>
      </c>
      <c r="C219" s="41" t="s">
        <v>78</v>
      </c>
      <c r="D219" s="42">
        <f t="shared" si="7"/>
        <v>35364</v>
      </c>
      <c r="E219" s="42">
        <v>1192</v>
      </c>
      <c r="F219" s="42">
        <v>5067</v>
      </c>
      <c r="G219" s="42">
        <v>4072</v>
      </c>
      <c r="H219" s="42">
        <v>4172</v>
      </c>
      <c r="I219" s="42">
        <v>3576</v>
      </c>
      <c r="J219" s="42">
        <v>4172</v>
      </c>
      <c r="K219" s="42">
        <v>4371</v>
      </c>
      <c r="L219" s="42">
        <v>4172</v>
      </c>
      <c r="M219" s="42">
        <v>4570</v>
      </c>
      <c r="N219" s="42">
        <f t="shared" si="8"/>
        <v>40959</v>
      </c>
      <c r="O219" s="42">
        <v>1381</v>
      </c>
      <c r="P219" s="42">
        <v>5868</v>
      </c>
      <c r="Q219" s="42">
        <v>4718</v>
      </c>
      <c r="R219" s="42">
        <v>4832</v>
      </c>
      <c r="S219" s="42">
        <v>4142</v>
      </c>
      <c r="T219" s="42">
        <v>4832</v>
      </c>
      <c r="U219" s="42">
        <v>5062</v>
      </c>
      <c r="V219" s="42">
        <v>4832</v>
      </c>
      <c r="W219" s="42">
        <v>5292</v>
      </c>
      <c r="AC219" s="35"/>
      <c r="AD219" s="35"/>
      <c r="AE219" s="35"/>
      <c r="AF219" s="35"/>
    </row>
    <row r="220" spans="1:32" hidden="1">
      <c r="A220" s="40">
        <v>21</v>
      </c>
      <c r="B220" s="40" t="s">
        <v>137</v>
      </c>
      <c r="C220" s="41" t="s">
        <v>79</v>
      </c>
      <c r="D220" s="42">
        <f t="shared" si="7"/>
        <v>34396</v>
      </c>
      <c r="E220" s="42">
        <v>1159</v>
      </c>
      <c r="F220" s="42">
        <v>4928</v>
      </c>
      <c r="G220" s="42">
        <v>3961</v>
      </c>
      <c r="H220" s="42">
        <v>4058</v>
      </c>
      <c r="I220" s="42">
        <v>3478</v>
      </c>
      <c r="J220" s="42">
        <v>4058</v>
      </c>
      <c r="K220" s="42">
        <v>4251</v>
      </c>
      <c r="L220" s="42">
        <v>4058</v>
      </c>
      <c r="M220" s="42">
        <v>4445</v>
      </c>
      <c r="N220" s="42">
        <f t="shared" si="8"/>
        <v>39838</v>
      </c>
      <c r="O220" s="42">
        <v>1343</v>
      </c>
      <c r="P220" s="42">
        <v>5707</v>
      </c>
      <c r="Q220" s="42">
        <v>4588</v>
      </c>
      <c r="R220" s="42">
        <v>4700</v>
      </c>
      <c r="S220" s="42">
        <v>4029</v>
      </c>
      <c r="T220" s="42">
        <v>4700</v>
      </c>
      <c r="U220" s="42">
        <v>4924</v>
      </c>
      <c r="V220" s="42">
        <v>4700</v>
      </c>
      <c r="W220" s="42">
        <v>5147</v>
      </c>
      <c r="AC220" s="35"/>
      <c r="AD220" s="35"/>
      <c r="AE220" s="35"/>
      <c r="AF220" s="35"/>
    </row>
    <row r="221" spans="1:32" hidden="1">
      <c r="A221" s="40">
        <v>21</v>
      </c>
      <c r="B221" s="40" t="s">
        <v>137</v>
      </c>
      <c r="C221" s="41" t="s">
        <v>81</v>
      </c>
      <c r="D221" s="42">
        <f t="shared" si="7"/>
        <v>25190</v>
      </c>
      <c r="E221" s="42">
        <v>849</v>
      </c>
      <c r="F221" s="42">
        <v>3609</v>
      </c>
      <c r="G221" s="42">
        <v>2901</v>
      </c>
      <c r="H221" s="42">
        <v>2972</v>
      </c>
      <c r="I221" s="42">
        <v>2547</v>
      </c>
      <c r="J221" s="42">
        <v>2972</v>
      </c>
      <c r="K221" s="42">
        <v>3113</v>
      </c>
      <c r="L221" s="42">
        <v>2972</v>
      </c>
      <c r="M221" s="42">
        <v>3255</v>
      </c>
      <c r="N221" s="42">
        <f t="shared" si="8"/>
        <v>29178</v>
      </c>
      <c r="O221" s="42">
        <v>984</v>
      </c>
      <c r="P221" s="42">
        <v>4180</v>
      </c>
      <c r="Q221" s="42">
        <v>3361</v>
      </c>
      <c r="R221" s="42">
        <v>3442</v>
      </c>
      <c r="S221" s="42">
        <v>2951</v>
      </c>
      <c r="T221" s="42">
        <v>3442</v>
      </c>
      <c r="U221" s="42">
        <v>3606</v>
      </c>
      <c r="V221" s="42">
        <v>3442</v>
      </c>
      <c r="W221" s="42">
        <v>3770</v>
      </c>
      <c r="AC221" s="35"/>
      <c r="AD221" s="35"/>
      <c r="AE221" s="35"/>
      <c r="AF221" s="35"/>
    </row>
    <row r="222" spans="1:32" hidden="1">
      <c r="A222" s="40">
        <v>21</v>
      </c>
      <c r="B222" s="40" t="s">
        <v>137</v>
      </c>
      <c r="C222" s="41" t="s">
        <v>82</v>
      </c>
      <c r="D222" s="42">
        <f t="shared" si="7"/>
        <v>36820</v>
      </c>
      <c r="E222" s="42">
        <v>1241</v>
      </c>
      <c r="F222" s="42">
        <v>5275</v>
      </c>
      <c r="G222" s="42">
        <v>4240</v>
      </c>
      <c r="H222" s="42">
        <v>4344</v>
      </c>
      <c r="I222" s="42">
        <v>3723</v>
      </c>
      <c r="J222" s="42">
        <v>4344</v>
      </c>
      <c r="K222" s="42">
        <v>4551</v>
      </c>
      <c r="L222" s="42">
        <v>4344</v>
      </c>
      <c r="M222" s="42">
        <v>4758</v>
      </c>
      <c r="N222" s="42">
        <f t="shared" si="8"/>
        <v>42643</v>
      </c>
      <c r="O222" s="42">
        <v>1438</v>
      </c>
      <c r="P222" s="42">
        <v>6109</v>
      </c>
      <c r="Q222" s="42">
        <v>4911</v>
      </c>
      <c r="R222" s="42">
        <v>5031</v>
      </c>
      <c r="S222" s="42">
        <v>4312</v>
      </c>
      <c r="T222" s="42">
        <v>5031</v>
      </c>
      <c r="U222" s="42">
        <v>5270</v>
      </c>
      <c r="V222" s="42">
        <v>5031</v>
      </c>
      <c r="W222" s="42">
        <v>5510</v>
      </c>
      <c r="AC222" s="35"/>
      <c r="AD222" s="35"/>
      <c r="AE222" s="35"/>
      <c r="AF222" s="35"/>
    </row>
    <row r="223" spans="1:32" hidden="1">
      <c r="A223" s="40">
        <v>21</v>
      </c>
      <c r="B223" s="40" t="s">
        <v>137</v>
      </c>
      <c r="C223" s="41" t="s">
        <v>83</v>
      </c>
      <c r="D223" s="42">
        <f t="shared" si="7"/>
        <v>34878</v>
      </c>
      <c r="E223" s="42">
        <v>1175</v>
      </c>
      <c r="F223" s="42">
        <v>4997</v>
      </c>
      <c r="G223" s="42">
        <v>4016</v>
      </c>
      <c r="H223" s="42">
        <v>4115</v>
      </c>
      <c r="I223" s="42">
        <v>3527</v>
      </c>
      <c r="J223" s="42">
        <v>4115</v>
      </c>
      <c r="K223" s="42">
        <v>4311</v>
      </c>
      <c r="L223" s="42">
        <v>4115</v>
      </c>
      <c r="M223" s="42">
        <v>4507</v>
      </c>
      <c r="N223" s="42">
        <f t="shared" si="8"/>
        <v>40399</v>
      </c>
      <c r="O223" s="42">
        <v>1362</v>
      </c>
      <c r="P223" s="42">
        <v>5787</v>
      </c>
      <c r="Q223" s="42">
        <v>4654</v>
      </c>
      <c r="R223" s="42">
        <v>4766</v>
      </c>
      <c r="S223" s="42">
        <v>4085</v>
      </c>
      <c r="T223" s="42">
        <v>4766</v>
      </c>
      <c r="U223" s="42">
        <v>4993</v>
      </c>
      <c r="V223" s="42">
        <v>4766</v>
      </c>
      <c r="W223" s="42">
        <v>5220</v>
      </c>
      <c r="AC223" s="35"/>
      <c r="AD223" s="35"/>
      <c r="AE223" s="35"/>
      <c r="AF223" s="35"/>
    </row>
    <row r="224" spans="1:32" hidden="1">
      <c r="A224" s="40">
        <v>21</v>
      </c>
      <c r="B224" s="40" t="s">
        <v>137</v>
      </c>
      <c r="C224" s="41" t="s">
        <v>84</v>
      </c>
      <c r="D224" s="42">
        <f t="shared" si="7"/>
        <v>30519</v>
      </c>
      <c r="E224" s="42">
        <v>1028</v>
      </c>
      <c r="F224" s="42">
        <v>4372</v>
      </c>
      <c r="G224" s="42">
        <v>3514</v>
      </c>
      <c r="H224" s="42">
        <v>3601</v>
      </c>
      <c r="I224" s="42">
        <v>3086</v>
      </c>
      <c r="J224" s="42">
        <v>3601</v>
      </c>
      <c r="K224" s="42">
        <v>3772</v>
      </c>
      <c r="L224" s="42">
        <v>3601</v>
      </c>
      <c r="M224" s="42">
        <v>3944</v>
      </c>
      <c r="N224" s="42">
        <f t="shared" si="8"/>
        <v>35348</v>
      </c>
      <c r="O224" s="42">
        <v>1192</v>
      </c>
      <c r="P224" s="42">
        <v>5064</v>
      </c>
      <c r="Q224" s="42">
        <v>4071</v>
      </c>
      <c r="R224" s="42">
        <v>4170</v>
      </c>
      <c r="S224" s="42">
        <v>3575</v>
      </c>
      <c r="T224" s="42">
        <v>4170</v>
      </c>
      <c r="U224" s="42">
        <v>4369</v>
      </c>
      <c r="V224" s="42">
        <v>4170</v>
      </c>
      <c r="W224" s="42">
        <v>4567</v>
      </c>
      <c r="AC224" s="35"/>
      <c r="AD224" s="35"/>
      <c r="AE224" s="35"/>
      <c r="AF224" s="35"/>
    </row>
    <row r="225" spans="1:32" hidden="1">
      <c r="A225" s="40">
        <v>21</v>
      </c>
      <c r="B225" s="40" t="s">
        <v>137</v>
      </c>
      <c r="C225" s="41" t="s">
        <v>85</v>
      </c>
      <c r="D225" s="42">
        <f t="shared" si="7"/>
        <v>30519</v>
      </c>
      <c r="E225" s="42">
        <v>1028</v>
      </c>
      <c r="F225" s="42">
        <v>4372</v>
      </c>
      <c r="G225" s="42">
        <v>3514</v>
      </c>
      <c r="H225" s="42">
        <v>3601</v>
      </c>
      <c r="I225" s="42">
        <v>3086</v>
      </c>
      <c r="J225" s="42">
        <v>3601</v>
      </c>
      <c r="K225" s="42">
        <v>3772</v>
      </c>
      <c r="L225" s="42">
        <v>3601</v>
      </c>
      <c r="M225" s="42">
        <v>3944</v>
      </c>
      <c r="N225" s="42">
        <f t="shared" si="8"/>
        <v>35348</v>
      </c>
      <c r="O225" s="42">
        <v>1192</v>
      </c>
      <c r="P225" s="42">
        <v>5064</v>
      </c>
      <c r="Q225" s="42">
        <v>4071</v>
      </c>
      <c r="R225" s="42">
        <v>4170</v>
      </c>
      <c r="S225" s="42">
        <v>3575</v>
      </c>
      <c r="T225" s="42">
        <v>4170</v>
      </c>
      <c r="U225" s="42">
        <v>4369</v>
      </c>
      <c r="V225" s="42">
        <v>4170</v>
      </c>
      <c r="W225" s="42">
        <v>4567</v>
      </c>
      <c r="AC225" s="35"/>
      <c r="AD225" s="35"/>
      <c r="AE225" s="35"/>
      <c r="AF225" s="35"/>
    </row>
    <row r="226" spans="1:32" hidden="1">
      <c r="A226" s="40">
        <v>21</v>
      </c>
      <c r="B226" s="40" t="s">
        <v>137</v>
      </c>
      <c r="C226" s="41" t="s">
        <v>91</v>
      </c>
      <c r="D226" s="42">
        <f t="shared" si="7"/>
        <v>45057</v>
      </c>
      <c r="E226" s="42">
        <v>1518</v>
      </c>
      <c r="F226" s="42">
        <v>6455</v>
      </c>
      <c r="G226" s="42">
        <v>5189</v>
      </c>
      <c r="H226" s="42">
        <v>5316</v>
      </c>
      <c r="I226" s="42">
        <v>4556</v>
      </c>
      <c r="J226" s="42">
        <v>5316</v>
      </c>
      <c r="K226" s="42">
        <v>5569</v>
      </c>
      <c r="L226" s="42">
        <v>5316</v>
      </c>
      <c r="M226" s="42">
        <v>5822</v>
      </c>
      <c r="N226" s="42">
        <f t="shared" si="8"/>
        <v>52180</v>
      </c>
      <c r="O226" s="42">
        <v>1759</v>
      </c>
      <c r="P226" s="42">
        <v>7475</v>
      </c>
      <c r="Q226" s="42">
        <v>6010</v>
      </c>
      <c r="R226" s="42">
        <v>6156</v>
      </c>
      <c r="S226" s="42">
        <v>5277</v>
      </c>
      <c r="T226" s="42">
        <v>6156</v>
      </c>
      <c r="U226" s="42">
        <v>6449</v>
      </c>
      <c r="V226" s="42">
        <v>6156</v>
      </c>
      <c r="W226" s="42">
        <v>6742</v>
      </c>
      <c r="AC226" s="35"/>
      <c r="AD226" s="35"/>
      <c r="AE226" s="35"/>
      <c r="AF226" s="35"/>
    </row>
    <row r="227" spans="1:32" hidden="1">
      <c r="A227" s="40">
        <v>21</v>
      </c>
      <c r="B227" s="40" t="s">
        <v>137</v>
      </c>
      <c r="C227" s="41" t="s">
        <v>92</v>
      </c>
      <c r="D227" s="42">
        <f t="shared" si="7"/>
        <v>35851</v>
      </c>
      <c r="E227" s="42">
        <v>1208</v>
      </c>
      <c r="F227" s="42">
        <v>5136</v>
      </c>
      <c r="G227" s="42">
        <v>4129</v>
      </c>
      <c r="H227" s="42">
        <v>4230</v>
      </c>
      <c r="I227" s="42">
        <v>3625</v>
      </c>
      <c r="J227" s="42">
        <v>4230</v>
      </c>
      <c r="K227" s="42">
        <v>4431</v>
      </c>
      <c r="L227" s="42">
        <v>4230</v>
      </c>
      <c r="M227" s="42">
        <v>4632</v>
      </c>
      <c r="N227" s="42">
        <f t="shared" si="8"/>
        <v>41521</v>
      </c>
      <c r="O227" s="42">
        <v>1400</v>
      </c>
      <c r="P227" s="42">
        <v>5948</v>
      </c>
      <c r="Q227" s="42">
        <v>4783</v>
      </c>
      <c r="R227" s="42">
        <v>4898</v>
      </c>
      <c r="S227" s="42">
        <v>4199</v>
      </c>
      <c r="T227" s="42">
        <v>4898</v>
      </c>
      <c r="U227" s="42">
        <v>5132</v>
      </c>
      <c r="V227" s="42">
        <v>4898</v>
      </c>
      <c r="W227" s="42">
        <v>5365</v>
      </c>
      <c r="AC227" s="35"/>
      <c r="AD227" s="35"/>
      <c r="AE227" s="35"/>
      <c r="AF227" s="35"/>
    </row>
    <row r="228" spans="1:32" hidden="1">
      <c r="A228" s="40">
        <v>21</v>
      </c>
      <c r="B228" s="40" t="s">
        <v>137</v>
      </c>
      <c r="C228" s="41" t="s">
        <v>93</v>
      </c>
      <c r="D228" s="42">
        <f t="shared" si="7"/>
        <v>13561</v>
      </c>
      <c r="E228" s="42">
        <v>457</v>
      </c>
      <c r="F228" s="42">
        <v>1943</v>
      </c>
      <c r="G228" s="42">
        <v>1562</v>
      </c>
      <c r="H228" s="42">
        <v>1600</v>
      </c>
      <c r="I228" s="42">
        <v>1371</v>
      </c>
      <c r="J228" s="42">
        <v>1600</v>
      </c>
      <c r="K228" s="42">
        <v>1676</v>
      </c>
      <c r="L228" s="42">
        <v>1600</v>
      </c>
      <c r="M228" s="42">
        <v>1752</v>
      </c>
      <c r="N228" s="42">
        <f t="shared" si="8"/>
        <v>15714</v>
      </c>
      <c r="O228" s="42">
        <v>530</v>
      </c>
      <c r="P228" s="42">
        <v>2251</v>
      </c>
      <c r="Q228" s="42">
        <v>1810</v>
      </c>
      <c r="R228" s="42">
        <v>1854</v>
      </c>
      <c r="S228" s="42">
        <v>1589</v>
      </c>
      <c r="T228" s="42">
        <v>1854</v>
      </c>
      <c r="U228" s="42">
        <v>1942</v>
      </c>
      <c r="V228" s="42">
        <v>1854</v>
      </c>
      <c r="W228" s="42">
        <v>2030</v>
      </c>
      <c r="AC228" s="35"/>
      <c r="AD228" s="35"/>
      <c r="AE228" s="35"/>
      <c r="AF228" s="35"/>
    </row>
    <row r="229" spans="1:32" hidden="1">
      <c r="A229" s="40">
        <v>21</v>
      </c>
      <c r="B229" s="40" t="s">
        <v>137</v>
      </c>
      <c r="C229" s="41" t="s">
        <v>94</v>
      </c>
      <c r="D229" s="42">
        <f t="shared" si="7"/>
        <v>84301</v>
      </c>
      <c r="E229" s="42">
        <v>2841</v>
      </c>
      <c r="F229" s="42">
        <v>12077</v>
      </c>
      <c r="G229" s="42">
        <v>9708</v>
      </c>
      <c r="H229" s="42">
        <v>9946</v>
      </c>
      <c r="I229" s="42">
        <v>8525</v>
      </c>
      <c r="J229" s="42">
        <v>9946</v>
      </c>
      <c r="K229" s="42">
        <v>10419</v>
      </c>
      <c r="L229" s="42">
        <v>9946</v>
      </c>
      <c r="M229" s="42">
        <v>10893</v>
      </c>
      <c r="N229" s="42">
        <f t="shared" si="8"/>
        <v>97622</v>
      </c>
      <c r="O229" s="42">
        <v>3291</v>
      </c>
      <c r="P229" s="42">
        <v>13985</v>
      </c>
      <c r="Q229" s="42">
        <v>11243</v>
      </c>
      <c r="R229" s="42">
        <v>11517</v>
      </c>
      <c r="S229" s="42">
        <v>9872</v>
      </c>
      <c r="T229" s="42">
        <v>11517</v>
      </c>
      <c r="U229" s="42">
        <v>12066</v>
      </c>
      <c r="V229" s="42">
        <v>11517</v>
      </c>
      <c r="W229" s="42">
        <v>12614</v>
      </c>
      <c r="AC229" s="35"/>
      <c r="AD229" s="35"/>
      <c r="AE229" s="35"/>
      <c r="AF229" s="35"/>
    </row>
    <row r="230" spans="1:32" hidden="1">
      <c r="A230" s="40">
        <v>21</v>
      </c>
      <c r="B230" s="40" t="s">
        <v>137</v>
      </c>
      <c r="C230" s="41" t="s">
        <v>95</v>
      </c>
      <c r="D230" s="42">
        <f t="shared" si="7"/>
        <v>34396</v>
      </c>
      <c r="E230" s="42">
        <v>1159</v>
      </c>
      <c r="F230" s="42">
        <v>4928</v>
      </c>
      <c r="G230" s="42">
        <v>3961</v>
      </c>
      <c r="H230" s="42">
        <v>4058</v>
      </c>
      <c r="I230" s="42">
        <v>3478</v>
      </c>
      <c r="J230" s="42">
        <v>4058</v>
      </c>
      <c r="K230" s="42">
        <v>4251</v>
      </c>
      <c r="L230" s="42">
        <v>4058</v>
      </c>
      <c r="M230" s="42">
        <v>4445</v>
      </c>
      <c r="N230" s="42">
        <f t="shared" si="8"/>
        <v>39838</v>
      </c>
      <c r="O230" s="42">
        <v>1343</v>
      </c>
      <c r="P230" s="42">
        <v>5707</v>
      </c>
      <c r="Q230" s="42">
        <v>4588</v>
      </c>
      <c r="R230" s="42">
        <v>4700</v>
      </c>
      <c r="S230" s="42">
        <v>4029</v>
      </c>
      <c r="T230" s="42">
        <v>4700</v>
      </c>
      <c r="U230" s="42">
        <v>4924</v>
      </c>
      <c r="V230" s="42">
        <v>4700</v>
      </c>
      <c r="W230" s="42">
        <v>5147</v>
      </c>
      <c r="AC230" s="35"/>
      <c r="AD230" s="35"/>
      <c r="AE230" s="35"/>
      <c r="AF230" s="35"/>
    </row>
    <row r="231" spans="1:32" hidden="1">
      <c r="A231" s="40">
        <v>21</v>
      </c>
      <c r="B231" s="40" t="s">
        <v>137</v>
      </c>
      <c r="C231" s="41" t="s">
        <v>98</v>
      </c>
      <c r="D231" s="42">
        <f t="shared" si="7"/>
        <v>40694</v>
      </c>
      <c r="E231" s="42">
        <v>1371</v>
      </c>
      <c r="F231" s="42">
        <v>5830</v>
      </c>
      <c r="G231" s="42">
        <v>4687</v>
      </c>
      <c r="H231" s="42">
        <v>4801</v>
      </c>
      <c r="I231" s="42">
        <v>4115</v>
      </c>
      <c r="J231" s="42">
        <v>4801</v>
      </c>
      <c r="K231" s="42">
        <v>5030</v>
      </c>
      <c r="L231" s="42">
        <v>4801</v>
      </c>
      <c r="M231" s="42">
        <v>5258</v>
      </c>
      <c r="N231" s="42">
        <f t="shared" si="8"/>
        <v>47130</v>
      </c>
      <c r="O231" s="42">
        <v>1589</v>
      </c>
      <c r="P231" s="42">
        <v>6752</v>
      </c>
      <c r="Q231" s="42">
        <v>5428</v>
      </c>
      <c r="R231" s="42">
        <v>5560</v>
      </c>
      <c r="S231" s="42">
        <v>4766</v>
      </c>
      <c r="T231" s="42">
        <v>5560</v>
      </c>
      <c r="U231" s="42">
        <v>5825</v>
      </c>
      <c r="V231" s="42">
        <v>5560</v>
      </c>
      <c r="W231" s="42">
        <v>6090</v>
      </c>
      <c r="AC231" s="35"/>
      <c r="AD231" s="35"/>
      <c r="AE231" s="35"/>
      <c r="AF231" s="35"/>
    </row>
    <row r="232" spans="1:32" hidden="1">
      <c r="A232" s="40">
        <v>21</v>
      </c>
      <c r="B232" s="40" t="s">
        <v>137</v>
      </c>
      <c r="C232" s="41" t="s">
        <v>99</v>
      </c>
      <c r="D232" s="42">
        <f t="shared" si="7"/>
        <v>35851</v>
      </c>
      <c r="E232" s="42">
        <v>1208</v>
      </c>
      <c r="F232" s="42">
        <v>5136</v>
      </c>
      <c r="G232" s="42">
        <v>4129</v>
      </c>
      <c r="H232" s="42">
        <v>4230</v>
      </c>
      <c r="I232" s="42">
        <v>3625</v>
      </c>
      <c r="J232" s="42">
        <v>4230</v>
      </c>
      <c r="K232" s="42">
        <v>4431</v>
      </c>
      <c r="L232" s="42">
        <v>4230</v>
      </c>
      <c r="M232" s="42">
        <v>4632</v>
      </c>
      <c r="N232" s="42">
        <f t="shared" si="8"/>
        <v>41521</v>
      </c>
      <c r="O232" s="42">
        <v>1400</v>
      </c>
      <c r="P232" s="42">
        <v>5948</v>
      </c>
      <c r="Q232" s="42">
        <v>4783</v>
      </c>
      <c r="R232" s="42">
        <v>4898</v>
      </c>
      <c r="S232" s="42">
        <v>4199</v>
      </c>
      <c r="T232" s="42">
        <v>4898</v>
      </c>
      <c r="U232" s="42">
        <v>5132</v>
      </c>
      <c r="V232" s="42">
        <v>4898</v>
      </c>
      <c r="W232" s="42">
        <v>5365</v>
      </c>
      <c r="AC232" s="35"/>
      <c r="AD232" s="35"/>
      <c r="AE232" s="35"/>
      <c r="AF232" s="35"/>
    </row>
    <row r="233" spans="1:32" ht="30" hidden="1">
      <c r="A233" s="40">
        <v>22</v>
      </c>
      <c r="B233" s="40" t="s">
        <v>138</v>
      </c>
      <c r="C233" s="41" t="s">
        <v>77</v>
      </c>
      <c r="D233" s="42">
        <f t="shared" si="7"/>
        <v>40087</v>
      </c>
      <c r="E233" s="42">
        <v>1351</v>
      </c>
      <c r="F233" s="42">
        <v>5743</v>
      </c>
      <c r="G233" s="42">
        <v>4617</v>
      </c>
      <c r="H233" s="42">
        <v>4729</v>
      </c>
      <c r="I233" s="42">
        <v>4054</v>
      </c>
      <c r="J233" s="42">
        <v>4729</v>
      </c>
      <c r="K233" s="42">
        <v>4955</v>
      </c>
      <c r="L233" s="42">
        <v>4729</v>
      </c>
      <c r="M233" s="42">
        <v>5180</v>
      </c>
      <c r="N233" s="42">
        <f t="shared" si="8"/>
        <v>46427</v>
      </c>
      <c r="O233" s="42">
        <v>1565</v>
      </c>
      <c r="P233" s="42">
        <v>6651</v>
      </c>
      <c r="Q233" s="42">
        <v>5348</v>
      </c>
      <c r="R233" s="42">
        <v>5477</v>
      </c>
      <c r="S233" s="42">
        <v>4695</v>
      </c>
      <c r="T233" s="42">
        <v>5477</v>
      </c>
      <c r="U233" s="42">
        <v>5738</v>
      </c>
      <c r="V233" s="42">
        <v>5477</v>
      </c>
      <c r="W233" s="42">
        <v>5999</v>
      </c>
      <c r="AC233" s="35"/>
      <c r="AD233" s="35"/>
      <c r="AE233" s="35"/>
      <c r="AF233" s="35"/>
    </row>
    <row r="234" spans="1:32" ht="30" hidden="1">
      <c r="A234" s="40">
        <v>22</v>
      </c>
      <c r="B234" s="40" t="s">
        <v>138</v>
      </c>
      <c r="C234" s="41" t="s">
        <v>78</v>
      </c>
      <c r="D234" s="42">
        <f t="shared" si="7"/>
        <v>25505</v>
      </c>
      <c r="E234" s="42">
        <v>859</v>
      </c>
      <c r="F234" s="42">
        <v>3654</v>
      </c>
      <c r="G234" s="42">
        <v>2937</v>
      </c>
      <c r="H234" s="42">
        <v>3009</v>
      </c>
      <c r="I234" s="42">
        <v>2579</v>
      </c>
      <c r="J234" s="42">
        <v>3009</v>
      </c>
      <c r="K234" s="42">
        <v>3153</v>
      </c>
      <c r="L234" s="42">
        <v>3009</v>
      </c>
      <c r="M234" s="42">
        <v>3296</v>
      </c>
      <c r="N234" s="42">
        <f t="shared" si="8"/>
        <v>29547</v>
      </c>
      <c r="O234" s="42">
        <v>996</v>
      </c>
      <c r="P234" s="42">
        <v>4232</v>
      </c>
      <c r="Q234" s="42">
        <v>3403</v>
      </c>
      <c r="R234" s="42">
        <v>3486</v>
      </c>
      <c r="S234" s="42">
        <v>2988</v>
      </c>
      <c r="T234" s="42">
        <v>3486</v>
      </c>
      <c r="U234" s="42">
        <v>3652</v>
      </c>
      <c r="V234" s="42">
        <v>3486</v>
      </c>
      <c r="W234" s="42">
        <v>3818</v>
      </c>
      <c r="AC234" s="35"/>
      <c r="AD234" s="35"/>
      <c r="AE234" s="35"/>
      <c r="AF234" s="35"/>
    </row>
    <row r="235" spans="1:32" ht="30" hidden="1">
      <c r="A235" s="40">
        <v>22</v>
      </c>
      <c r="B235" s="40" t="s">
        <v>138</v>
      </c>
      <c r="C235" s="41" t="s">
        <v>79</v>
      </c>
      <c r="D235" s="42">
        <f t="shared" si="7"/>
        <v>51019</v>
      </c>
      <c r="E235" s="42">
        <v>1719</v>
      </c>
      <c r="F235" s="42">
        <v>7309</v>
      </c>
      <c r="G235" s="42">
        <v>5876</v>
      </c>
      <c r="H235" s="42">
        <v>6019</v>
      </c>
      <c r="I235" s="42">
        <v>5159</v>
      </c>
      <c r="J235" s="42">
        <v>6019</v>
      </c>
      <c r="K235" s="42">
        <v>6306</v>
      </c>
      <c r="L235" s="42">
        <v>6019</v>
      </c>
      <c r="M235" s="42">
        <v>6593</v>
      </c>
      <c r="N235" s="42">
        <f t="shared" si="8"/>
        <v>59087</v>
      </c>
      <c r="O235" s="42">
        <v>1992</v>
      </c>
      <c r="P235" s="42">
        <v>8464</v>
      </c>
      <c r="Q235" s="42">
        <v>6805</v>
      </c>
      <c r="R235" s="42">
        <v>6971</v>
      </c>
      <c r="S235" s="42">
        <v>5975</v>
      </c>
      <c r="T235" s="42">
        <v>6971</v>
      </c>
      <c r="U235" s="42">
        <v>7303</v>
      </c>
      <c r="V235" s="42">
        <v>6971</v>
      </c>
      <c r="W235" s="42">
        <v>7635</v>
      </c>
      <c r="AC235" s="35"/>
      <c r="AD235" s="35"/>
      <c r="AE235" s="35"/>
      <c r="AF235" s="35"/>
    </row>
    <row r="236" spans="1:32" ht="30" hidden="1">
      <c r="A236" s="40">
        <v>22</v>
      </c>
      <c r="B236" s="40" t="s">
        <v>138</v>
      </c>
      <c r="C236" s="41" t="s">
        <v>81</v>
      </c>
      <c r="D236" s="42">
        <f t="shared" si="7"/>
        <v>40608</v>
      </c>
      <c r="E236" s="42">
        <v>1368</v>
      </c>
      <c r="F236" s="42">
        <v>5818</v>
      </c>
      <c r="G236" s="42">
        <v>4677</v>
      </c>
      <c r="H236" s="42">
        <v>4791</v>
      </c>
      <c r="I236" s="42">
        <v>4106</v>
      </c>
      <c r="J236" s="42">
        <v>4791</v>
      </c>
      <c r="K236" s="42">
        <v>5019</v>
      </c>
      <c r="L236" s="42">
        <v>4791</v>
      </c>
      <c r="M236" s="42">
        <v>5247</v>
      </c>
      <c r="N236" s="42">
        <f t="shared" si="8"/>
        <v>47030</v>
      </c>
      <c r="O236" s="42">
        <v>1586</v>
      </c>
      <c r="P236" s="42">
        <v>6737</v>
      </c>
      <c r="Q236" s="42">
        <v>5417</v>
      </c>
      <c r="R236" s="42">
        <v>5548</v>
      </c>
      <c r="S236" s="42">
        <v>4756</v>
      </c>
      <c r="T236" s="42">
        <v>5548</v>
      </c>
      <c r="U236" s="42">
        <v>5813</v>
      </c>
      <c r="V236" s="42">
        <v>5548</v>
      </c>
      <c r="W236" s="42">
        <v>6077</v>
      </c>
      <c r="AC236" s="35"/>
      <c r="AD236" s="35"/>
      <c r="AE236" s="35"/>
      <c r="AF236" s="35"/>
    </row>
    <row r="237" spans="1:32" ht="30" hidden="1">
      <c r="A237" s="40">
        <v>22</v>
      </c>
      <c r="B237" s="40" t="s">
        <v>138</v>
      </c>
      <c r="C237" s="41" t="s">
        <v>82</v>
      </c>
      <c r="D237" s="42">
        <f t="shared" si="7"/>
        <v>40608</v>
      </c>
      <c r="E237" s="42">
        <v>1368</v>
      </c>
      <c r="F237" s="42">
        <v>5818</v>
      </c>
      <c r="G237" s="42">
        <v>4677</v>
      </c>
      <c r="H237" s="42">
        <v>4791</v>
      </c>
      <c r="I237" s="42">
        <v>4106</v>
      </c>
      <c r="J237" s="42">
        <v>4791</v>
      </c>
      <c r="K237" s="42">
        <v>5019</v>
      </c>
      <c r="L237" s="42">
        <v>4791</v>
      </c>
      <c r="M237" s="42">
        <v>5247</v>
      </c>
      <c r="N237" s="42">
        <f t="shared" si="8"/>
        <v>47030</v>
      </c>
      <c r="O237" s="42">
        <v>1586</v>
      </c>
      <c r="P237" s="42">
        <v>6737</v>
      </c>
      <c r="Q237" s="42">
        <v>5417</v>
      </c>
      <c r="R237" s="42">
        <v>5548</v>
      </c>
      <c r="S237" s="42">
        <v>4756</v>
      </c>
      <c r="T237" s="42">
        <v>5548</v>
      </c>
      <c r="U237" s="42">
        <v>5813</v>
      </c>
      <c r="V237" s="42">
        <v>5548</v>
      </c>
      <c r="W237" s="42">
        <v>6077</v>
      </c>
      <c r="AC237" s="35"/>
      <c r="AD237" s="35"/>
      <c r="AE237" s="35"/>
      <c r="AF237" s="35"/>
    </row>
    <row r="238" spans="1:32" ht="30" hidden="1">
      <c r="A238" s="40">
        <v>23</v>
      </c>
      <c r="B238" s="40" t="s">
        <v>139</v>
      </c>
      <c r="C238" s="41" t="s">
        <v>77</v>
      </c>
      <c r="D238" s="42">
        <f t="shared" si="7"/>
        <v>43412</v>
      </c>
      <c r="E238" s="42">
        <v>1463</v>
      </c>
      <c r="F238" s="42">
        <v>6219</v>
      </c>
      <c r="G238" s="42">
        <v>4999</v>
      </c>
      <c r="H238" s="42">
        <v>5122</v>
      </c>
      <c r="I238" s="42">
        <v>4390</v>
      </c>
      <c r="J238" s="42">
        <v>5122</v>
      </c>
      <c r="K238" s="42">
        <v>5366</v>
      </c>
      <c r="L238" s="42">
        <v>5122</v>
      </c>
      <c r="M238" s="42">
        <v>5609</v>
      </c>
      <c r="N238" s="42">
        <f t="shared" si="8"/>
        <v>50274</v>
      </c>
      <c r="O238" s="42">
        <v>1695</v>
      </c>
      <c r="P238" s="42">
        <v>7202</v>
      </c>
      <c r="Q238" s="42">
        <v>5790</v>
      </c>
      <c r="R238" s="42">
        <v>5931</v>
      </c>
      <c r="S238" s="42">
        <v>5084</v>
      </c>
      <c r="T238" s="42">
        <v>5931</v>
      </c>
      <c r="U238" s="42">
        <v>6214</v>
      </c>
      <c r="V238" s="42">
        <v>5931</v>
      </c>
      <c r="W238" s="42">
        <v>6496</v>
      </c>
      <c r="AC238" s="35"/>
      <c r="AD238" s="35"/>
      <c r="AE238" s="35"/>
      <c r="AF238" s="35"/>
    </row>
    <row r="239" spans="1:32" ht="30" hidden="1">
      <c r="A239" s="40">
        <v>23</v>
      </c>
      <c r="B239" s="40" t="s">
        <v>139</v>
      </c>
      <c r="C239" s="41" t="s">
        <v>78</v>
      </c>
      <c r="D239" s="42">
        <f t="shared" si="7"/>
        <v>30834</v>
      </c>
      <c r="E239" s="42">
        <v>1039</v>
      </c>
      <c r="F239" s="42">
        <v>4417</v>
      </c>
      <c r="G239" s="42">
        <v>3551</v>
      </c>
      <c r="H239" s="42">
        <v>3638</v>
      </c>
      <c r="I239" s="42">
        <v>3118</v>
      </c>
      <c r="J239" s="42">
        <v>3638</v>
      </c>
      <c r="K239" s="42">
        <v>3811</v>
      </c>
      <c r="L239" s="42">
        <v>3638</v>
      </c>
      <c r="M239" s="42">
        <v>3984</v>
      </c>
      <c r="N239" s="42">
        <f t="shared" si="8"/>
        <v>35711</v>
      </c>
      <c r="O239" s="42">
        <v>1204</v>
      </c>
      <c r="P239" s="42">
        <v>5116</v>
      </c>
      <c r="Q239" s="42">
        <v>4113</v>
      </c>
      <c r="R239" s="42">
        <v>4213</v>
      </c>
      <c r="S239" s="42">
        <v>3611</v>
      </c>
      <c r="T239" s="42">
        <v>4213</v>
      </c>
      <c r="U239" s="42">
        <v>4414</v>
      </c>
      <c r="V239" s="42">
        <v>4213</v>
      </c>
      <c r="W239" s="42">
        <v>4614</v>
      </c>
      <c r="AC239" s="35"/>
      <c r="AD239" s="35"/>
      <c r="AE239" s="35"/>
      <c r="AF239" s="35"/>
    </row>
    <row r="240" spans="1:32" ht="30" hidden="1">
      <c r="A240" s="40">
        <v>23</v>
      </c>
      <c r="B240" s="40" t="s">
        <v>139</v>
      </c>
      <c r="C240" s="41" t="s">
        <v>79</v>
      </c>
      <c r="D240" s="42">
        <f t="shared" si="7"/>
        <v>80336</v>
      </c>
      <c r="E240" s="42">
        <v>2708</v>
      </c>
      <c r="F240" s="42">
        <v>11509</v>
      </c>
      <c r="G240" s="42">
        <v>9251</v>
      </c>
      <c r="H240" s="42">
        <v>9478</v>
      </c>
      <c r="I240" s="42">
        <v>8124</v>
      </c>
      <c r="J240" s="42">
        <v>9478</v>
      </c>
      <c r="K240" s="42">
        <v>9929</v>
      </c>
      <c r="L240" s="42">
        <v>9478</v>
      </c>
      <c r="M240" s="42">
        <v>10381</v>
      </c>
      <c r="N240" s="42">
        <f t="shared" si="8"/>
        <v>93030</v>
      </c>
      <c r="O240" s="42">
        <v>3136</v>
      </c>
      <c r="P240" s="42">
        <v>13327</v>
      </c>
      <c r="Q240" s="42">
        <v>10715</v>
      </c>
      <c r="R240" s="42">
        <v>10975</v>
      </c>
      <c r="S240" s="42">
        <v>9408</v>
      </c>
      <c r="T240" s="42">
        <v>10975</v>
      </c>
      <c r="U240" s="42">
        <v>11498</v>
      </c>
      <c r="V240" s="42">
        <v>10975</v>
      </c>
      <c r="W240" s="42">
        <v>12021</v>
      </c>
      <c r="AC240" s="35"/>
      <c r="AD240" s="35"/>
      <c r="AE240" s="35"/>
      <c r="AF240" s="35"/>
    </row>
    <row r="241" spans="1:34" ht="30" hidden="1">
      <c r="A241" s="40">
        <v>23</v>
      </c>
      <c r="B241" s="40" t="s">
        <v>139</v>
      </c>
      <c r="C241" s="41" t="s">
        <v>81</v>
      </c>
      <c r="D241" s="42">
        <f t="shared" si="7"/>
        <v>22717</v>
      </c>
      <c r="E241" s="42">
        <v>765</v>
      </c>
      <c r="F241" s="42">
        <v>3255</v>
      </c>
      <c r="G241" s="42">
        <v>2616</v>
      </c>
      <c r="H241" s="42">
        <v>2680</v>
      </c>
      <c r="I241" s="42">
        <v>2297</v>
      </c>
      <c r="J241" s="42">
        <v>2680</v>
      </c>
      <c r="K241" s="42">
        <v>2808</v>
      </c>
      <c r="L241" s="42">
        <v>2680</v>
      </c>
      <c r="M241" s="42">
        <v>2936</v>
      </c>
      <c r="N241" s="42">
        <f t="shared" si="8"/>
        <v>26316</v>
      </c>
      <c r="O241" s="42">
        <v>887</v>
      </c>
      <c r="P241" s="42">
        <v>3770</v>
      </c>
      <c r="Q241" s="42">
        <v>3031</v>
      </c>
      <c r="R241" s="42">
        <v>3105</v>
      </c>
      <c r="S241" s="42">
        <v>2661</v>
      </c>
      <c r="T241" s="42">
        <v>3105</v>
      </c>
      <c r="U241" s="42">
        <v>3252</v>
      </c>
      <c r="V241" s="42">
        <v>3105</v>
      </c>
      <c r="W241" s="42">
        <v>3400</v>
      </c>
      <c r="AC241" s="35"/>
      <c r="AD241" s="35"/>
      <c r="AE241" s="35"/>
      <c r="AF241" s="35"/>
    </row>
    <row r="242" spans="1:34" ht="30" hidden="1">
      <c r="A242" s="40">
        <v>24</v>
      </c>
      <c r="B242" s="40" t="s">
        <v>140</v>
      </c>
      <c r="C242" s="41" t="s">
        <v>77</v>
      </c>
      <c r="D242" s="42">
        <f t="shared" si="7"/>
        <v>32241</v>
      </c>
      <c r="E242" s="42">
        <v>1086</v>
      </c>
      <c r="F242" s="42">
        <v>4619</v>
      </c>
      <c r="G242" s="42">
        <v>3713</v>
      </c>
      <c r="H242" s="42">
        <v>3804</v>
      </c>
      <c r="I242" s="42">
        <v>3260</v>
      </c>
      <c r="J242" s="42">
        <v>3804</v>
      </c>
      <c r="K242" s="42">
        <v>3985</v>
      </c>
      <c r="L242" s="42">
        <v>3804</v>
      </c>
      <c r="M242" s="42">
        <v>4166</v>
      </c>
      <c r="N242" s="42">
        <f t="shared" si="8"/>
        <v>37343</v>
      </c>
      <c r="O242" s="42">
        <v>1259</v>
      </c>
      <c r="P242" s="42">
        <v>5349</v>
      </c>
      <c r="Q242" s="42">
        <v>4301</v>
      </c>
      <c r="R242" s="42">
        <v>4406</v>
      </c>
      <c r="S242" s="42">
        <v>3776</v>
      </c>
      <c r="T242" s="42">
        <v>4406</v>
      </c>
      <c r="U242" s="42">
        <v>4615</v>
      </c>
      <c r="V242" s="42">
        <v>4406</v>
      </c>
      <c r="W242" s="42">
        <v>4825</v>
      </c>
      <c r="AC242" s="35"/>
      <c r="AD242" s="35"/>
      <c r="AE242" s="35"/>
      <c r="AF242" s="35"/>
    </row>
    <row r="243" spans="1:34" ht="30" hidden="1">
      <c r="A243" s="40">
        <v>24</v>
      </c>
      <c r="B243" s="40" t="s">
        <v>140</v>
      </c>
      <c r="C243" s="41" t="s">
        <v>78</v>
      </c>
      <c r="D243" s="42">
        <f t="shared" si="7"/>
        <v>19343</v>
      </c>
      <c r="E243" s="42">
        <v>652</v>
      </c>
      <c r="F243" s="42">
        <v>2771</v>
      </c>
      <c r="G243" s="42">
        <v>2227</v>
      </c>
      <c r="H243" s="42">
        <v>2282</v>
      </c>
      <c r="I243" s="42">
        <v>1956</v>
      </c>
      <c r="J243" s="42">
        <v>2282</v>
      </c>
      <c r="K243" s="42">
        <v>2391</v>
      </c>
      <c r="L243" s="42">
        <v>2282</v>
      </c>
      <c r="M243" s="42">
        <v>2500</v>
      </c>
      <c r="N243" s="42">
        <f t="shared" si="8"/>
        <v>22410</v>
      </c>
      <c r="O243" s="42">
        <v>756</v>
      </c>
      <c r="P243" s="42">
        <v>3210</v>
      </c>
      <c r="Q243" s="42">
        <v>2582</v>
      </c>
      <c r="R243" s="42">
        <v>2644</v>
      </c>
      <c r="S243" s="42">
        <v>2266</v>
      </c>
      <c r="T243" s="42">
        <v>2644</v>
      </c>
      <c r="U243" s="42">
        <v>2769</v>
      </c>
      <c r="V243" s="42">
        <v>2644</v>
      </c>
      <c r="W243" s="42">
        <v>2895</v>
      </c>
      <c r="AC243" s="35"/>
      <c r="AD243" s="35"/>
      <c r="AE243" s="35"/>
      <c r="AF243" s="35"/>
    </row>
    <row r="244" spans="1:34" ht="30" hidden="1">
      <c r="A244" s="40">
        <v>24</v>
      </c>
      <c r="B244" s="40" t="s">
        <v>140</v>
      </c>
      <c r="C244" s="41" t="s">
        <v>79</v>
      </c>
      <c r="D244" s="42">
        <f t="shared" si="7"/>
        <v>35929</v>
      </c>
      <c r="E244" s="42">
        <v>1211</v>
      </c>
      <c r="F244" s="42">
        <v>5147</v>
      </c>
      <c r="G244" s="42">
        <v>4138</v>
      </c>
      <c r="H244" s="42">
        <v>4239</v>
      </c>
      <c r="I244" s="42">
        <v>3633</v>
      </c>
      <c r="J244" s="42">
        <v>4239</v>
      </c>
      <c r="K244" s="42">
        <v>4441</v>
      </c>
      <c r="L244" s="42">
        <v>4239</v>
      </c>
      <c r="M244" s="42">
        <v>4642</v>
      </c>
      <c r="N244" s="42">
        <f t="shared" si="8"/>
        <v>41611</v>
      </c>
      <c r="O244" s="42">
        <v>1403</v>
      </c>
      <c r="P244" s="42">
        <v>5961</v>
      </c>
      <c r="Q244" s="42">
        <v>4793</v>
      </c>
      <c r="R244" s="42">
        <v>4909</v>
      </c>
      <c r="S244" s="42">
        <v>4208</v>
      </c>
      <c r="T244" s="42">
        <v>4909</v>
      </c>
      <c r="U244" s="42">
        <v>5143</v>
      </c>
      <c r="V244" s="42">
        <v>4909</v>
      </c>
      <c r="W244" s="42">
        <v>5376</v>
      </c>
      <c r="AC244" s="35"/>
      <c r="AD244" s="35"/>
      <c r="AE244" s="35"/>
      <c r="AF244" s="35"/>
    </row>
    <row r="245" spans="1:34" ht="30" hidden="1">
      <c r="A245" s="40">
        <v>24</v>
      </c>
      <c r="B245" s="40" t="s">
        <v>140</v>
      </c>
      <c r="C245" s="41" t="s">
        <v>81</v>
      </c>
      <c r="D245" s="42">
        <f t="shared" si="7"/>
        <v>23029</v>
      </c>
      <c r="E245" s="42">
        <v>776</v>
      </c>
      <c r="F245" s="42">
        <v>3299</v>
      </c>
      <c r="G245" s="42">
        <v>2652</v>
      </c>
      <c r="H245" s="42">
        <v>2717</v>
      </c>
      <c r="I245" s="42">
        <v>2329</v>
      </c>
      <c r="J245" s="42">
        <v>2717</v>
      </c>
      <c r="K245" s="42">
        <v>2846</v>
      </c>
      <c r="L245" s="42">
        <v>2717</v>
      </c>
      <c r="M245" s="42">
        <v>2976</v>
      </c>
      <c r="N245" s="42">
        <f t="shared" si="8"/>
        <v>26674</v>
      </c>
      <c r="O245" s="42">
        <v>899</v>
      </c>
      <c r="P245" s="42">
        <v>3821</v>
      </c>
      <c r="Q245" s="42">
        <v>3072</v>
      </c>
      <c r="R245" s="42">
        <v>3147</v>
      </c>
      <c r="S245" s="42">
        <v>2697</v>
      </c>
      <c r="T245" s="42">
        <v>3147</v>
      </c>
      <c r="U245" s="42">
        <v>3297</v>
      </c>
      <c r="V245" s="42">
        <v>3147</v>
      </c>
      <c r="W245" s="42">
        <v>3447</v>
      </c>
      <c r="AC245" s="35"/>
      <c r="AD245" s="35"/>
      <c r="AE245" s="35"/>
      <c r="AF245" s="35"/>
    </row>
    <row r="246" spans="1:34" ht="30" hidden="1">
      <c r="A246" s="40">
        <v>24</v>
      </c>
      <c r="B246" s="40" t="s">
        <v>140</v>
      </c>
      <c r="C246" s="41" t="s">
        <v>82</v>
      </c>
      <c r="D246" s="42">
        <f t="shared" si="7"/>
        <v>35929</v>
      </c>
      <c r="E246" s="42">
        <v>1211</v>
      </c>
      <c r="F246" s="42">
        <v>5147</v>
      </c>
      <c r="G246" s="42">
        <v>4138</v>
      </c>
      <c r="H246" s="42">
        <v>4239</v>
      </c>
      <c r="I246" s="42">
        <v>3633</v>
      </c>
      <c r="J246" s="42">
        <v>4239</v>
      </c>
      <c r="K246" s="42">
        <v>4441</v>
      </c>
      <c r="L246" s="42">
        <v>4239</v>
      </c>
      <c r="M246" s="42">
        <v>4642</v>
      </c>
      <c r="N246" s="42">
        <f t="shared" si="8"/>
        <v>41611</v>
      </c>
      <c r="O246" s="42">
        <v>1403</v>
      </c>
      <c r="P246" s="42">
        <v>5961</v>
      </c>
      <c r="Q246" s="42">
        <v>4793</v>
      </c>
      <c r="R246" s="42">
        <v>4909</v>
      </c>
      <c r="S246" s="42">
        <v>4208</v>
      </c>
      <c r="T246" s="42">
        <v>4909</v>
      </c>
      <c r="U246" s="42">
        <v>5143</v>
      </c>
      <c r="V246" s="42">
        <v>4909</v>
      </c>
      <c r="W246" s="42">
        <v>5376</v>
      </c>
      <c r="AC246" s="35"/>
      <c r="AD246" s="35"/>
      <c r="AE246" s="35"/>
      <c r="AF246" s="35"/>
    </row>
    <row r="247" spans="1:34" ht="30" hidden="1">
      <c r="A247" s="40">
        <v>24</v>
      </c>
      <c r="B247" s="40" t="s">
        <v>140</v>
      </c>
      <c r="C247" s="41" t="s">
        <v>83</v>
      </c>
      <c r="D247" s="42">
        <f t="shared" si="7"/>
        <v>33165</v>
      </c>
      <c r="E247" s="42">
        <v>1118</v>
      </c>
      <c r="F247" s="42">
        <v>4751</v>
      </c>
      <c r="G247" s="42">
        <v>3819</v>
      </c>
      <c r="H247" s="42">
        <v>3913</v>
      </c>
      <c r="I247" s="42">
        <v>3354</v>
      </c>
      <c r="J247" s="42">
        <v>3913</v>
      </c>
      <c r="K247" s="42">
        <v>4099</v>
      </c>
      <c r="L247" s="42">
        <v>3913</v>
      </c>
      <c r="M247" s="42">
        <v>4285</v>
      </c>
      <c r="N247" s="42">
        <f t="shared" si="8"/>
        <v>38408</v>
      </c>
      <c r="O247" s="42">
        <v>1295</v>
      </c>
      <c r="P247" s="42">
        <v>5502</v>
      </c>
      <c r="Q247" s="42">
        <v>4424</v>
      </c>
      <c r="R247" s="42">
        <v>4531</v>
      </c>
      <c r="S247" s="42">
        <v>3884</v>
      </c>
      <c r="T247" s="42">
        <v>4531</v>
      </c>
      <c r="U247" s="42">
        <v>4747</v>
      </c>
      <c r="V247" s="42">
        <v>4531</v>
      </c>
      <c r="W247" s="42">
        <v>4963</v>
      </c>
      <c r="AC247" s="35"/>
      <c r="AD247" s="35"/>
      <c r="AE247" s="35"/>
      <c r="AF247" s="35"/>
    </row>
    <row r="248" spans="1:34" ht="30" hidden="1">
      <c r="A248" s="40">
        <v>24</v>
      </c>
      <c r="B248" s="40" t="s">
        <v>140</v>
      </c>
      <c r="C248" s="41" t="s">
        <v>84</v>
      </c>
      <c r="D248" s="42">
        <f t="shared" si="7"/>
        <v>29015</v>
      </c>
      <c r="E248" s="42">
        <v>978</v>
      </c>
      <c r="F248" s="42">
        <v>4157</v>
      </c>
      <c r="G248" s="42">
        <v>3341</v>
      </c>
      <c r="H248" s="42">
        <v>3423</v>
      </c>
      <c r="I248" s="42">
        <v>2934</v>
      </c>
      <c r="J248" s="42">
        <v>3423</v>
      </c>
      <c r="K248" s="42">
        <v>3586</v>
      </c>
      <c r="L248" s="42">
        <v>3423</v>
      </c>
      <c r="M248" s="42">
        <v>3750</v>
      </c>
      <c r="N248" s="42">
        <f t="shared" si="8"/>
        <v>33611</v>
      </c>
      <c r="O248" s="42">
        <v>1133</v>
      </c>
      <c r="P248" s="42">
        <v>4815</v>
      </c>
      <c r="Q248" s="42">
        <v>3872</v>
      </c>
      <c r="R248" s="42">
        <v>3965</v>
      </c>
      <c r="S248" s="42">
        <v>3399</v>
      </c>
      <c r="T248" s="42">
        <v>3965</v>
      </c>
      <c r="U248" s="42">
        <v>4154</v>
      </c>
      <c r="V248" s="42">
        <v>3965</v>
      </c>
      <c r="W248" s="42">
        <v>4343</v>
      </c>
      <c r="AC248" s="35"/>
      <c r="AD248" s="35"/>
      <c r="AE248" s="35"/>
      <c r="AF248" s="35"/>
    </row>
    <row r="249" spans="1:34" hidden="1">
      <c r="A249" s="40">
        <v>25</v>
      </c>
      <c r="B249" s="40" t="s">
        <v>141</v>
      </c>
      <c r="C249" s="41" t="s">
        <v>77</v>
      </c>
      <c r="D249" s="42">
        <f t="shared" si="7"/>
        <v>40442</v>
      </c>
      <c r="E249" s="42">
        <v>1363</v>
      </c>
      <c r="F249" s="42">
        <v>5794</v>
      </c>
      <c r="G249" s="42">
        <v>4657</v>
      </c>
      <c r="H249" s="42">
        <v>4771</v>
      </c>
      <c r="I249" s="42">
        <v>4090</v>
      </c>
      <c r="J249" s="42">
        <v>4771</v>
      </c>
      <c r="K249" s="42">
        <v>4999</v>
      </c>
      <c r="L249" s="42">
        <v>4771</v>
      </c>
      <c r="M249" s="42">
        <v>5226</v>
      </c>
      <c r="N249" s="42">
        <f t="shared" si="8"/>
        <v>46839</v>
      </c>
      <c r="O249" s="42">
        <v>1579</v>
      </c>
      <c r="P249" s="42">
        <v>6710</v>
      </c>
      <c r="Q249" s="42">
        <v>5395</v>
      </c>
      <c r="R249" s="42">
        <v>5526</v>
      </c>
      <c r="S249" s="42">
        <v>4736</v>
      </c>
      <c r="T249" s="42">
        <v>5526</v>
      </c>
      <c r="U249" s="42">
        <v>5789</v>
      </c>
      <c r="V249" s="42">
        <v>5526</v>
      </c>
      <c r="W249" s="42">
        <v>6052</v>
      </c>
      <c r="AC249" s="35"/>
      <c r="AD249" s="35"/>
      <c r="AE249" s="35"/>
      <c r="AF249" s="35"/>
      <c r="AG249" s="35"/>
      <c r="AH249" s="35"/>
    </row>
    <row r="250" spans="1:34" hidden="1">
      <c r="A250" s="40">
        <v>25</v>
      </c>
      <c r="B250" s="40" t="s">
        <v>141</v>
      </c>
      <c r="C250" s="41" t="s">
        <v>78</v>
      </c>
      <c r="D250" s="42">
        <f t="shared" si="7"/>
        <v>32886</v>
      </c>
      <c r="E250" s="42">
        <v>1108</v>
      </c>
      <c r="F250" s="42">
        <v>4711</v>
      </c>
      <c r="G250" s="42">
        <v>3787</v>
      </c>
      <c r="H250" s="42">
        <v>3880</v>
      </c>
      <c r="I250" s="42">
        <v>3326</v>
      </c>
      <c r="J250" s="42">
        <v>3880</v>
      </c>
      <c r="K250" s="42">
        <v>4065</v>
      </c>
      <c r="L250" s="42">
        <v>3880</v>
      </c>
      <c r="M250" s="42">
        <v>4249</v>
      </c>
      <c r="N250" s="42">
        <f t="shared" si="8"/>
        <v>38089</v>
      </c>
      <c r="O250" s="42">
        <v>1284</v>
      </c>
      <c r="P250" s="42">
        <v>5456</v>
      </c>
      <c r="Q250" s="42">
        <v>4387</v>
      </c>
      <c r="R250" s="42">
        <v>4494</v>
      </c>
      <c r="S250" s="42">
        <v>3852</v>
      </c>
      <c r="T250" s="42">
        <v>4494</v>
      </c>
      <c r="U250" s="42">
        <v>4707</v>
      </c>
      <c r="V250" s="42">
        <v>4494</v>
      </c>
      <c r="W250" s="42">
        <v>4921</v>
      </c>
      <c r="AC250" s="35"/>
      <c r="AD250" s="35"/>
      <c r="AE250" s="35"/>
      <c r="AF250" s="35"/>
      <c r="AG250" s="35"/>
      <c r="AH250" s="35"/>
    </row>
    <row r="251" spans="1:34" hidden="1">
      <c r="A251" s="40">
        <v>25</v>
      </c>
      <c r="B251" s="40" t="s">
        <v>141</v>
      </c>
      <c r="C251" s="41" t="s">
        <v>79</v>
      </c>
      <c r="D251" s="42">
        <f t="shared" si="7"/>
        <v>33774</v>
      </c>
      <c r="E251" s="42">
        <v>1138</v>
      </c>
      <c r="F251" s="42">
        <v>4839</v>
      </c>
      <c r="G251" s="42">
        <v>3889</v>
      </c>
      <c r="H251" s="42">
        <v>3985</v>
      </c>
      <c r="I251" s="42">
        <v>3415</v>
      </c>
      <c r="J251" s="42">
        <v>3985</v>
      </c>
      <c r="K251" s="42">
        <v>4174</v>
      </c>
      <c r="L251" s="42">
        <v>3985</v>
      </c>
      <c r="M251" s="42">
        <v>4364</v>
      </c>
      <c r="N251" s="42">
        <f t="shared" si="8"/>
        <v>39119</v>
      </c>
      <c r="O251" s="42">
        <v>1319</v>
      </c>
      <c r="P251" s="42">
        <v>5604</v>
      </c>
      <c r="Q251" s="42">
        <v>4506</v>
      </c>
      <c r="R251" s="42">
        <v>4615</v>
      </c>
      <c r="S251" s="42">
        <v>3956</v>
      </c>
      <c r="T251" s="42">
        <v>4615</v>
      </c>
      <c r="U251" s="42">
        <v>4835</v>
      </c>
      <c r="V251" s="42">
        <v>4615</v>
      </c>
      <c r="W251" s="42">
        <v>5054</v>
      </c>
      <c r="AC251" s="35"/>
      <c r="AD251" s="35"/>
      <c r="AE251" s="35"/>
      <c r="AF251" s="35"/>
      <c r="AG251" s="35"/>
    </row>
    <row r="252" spans="1:34" hidden="1">
      <c r="A252" s="40">
        <v>25</v>
      </c>
      <c r="B252" s="40" t="s">
        <v>141</v>
      </c>
      <c r="C252" s="41" t="s">
        <v>81</v>
      </c>
      <c r="D252" s="42">
        <f t="shared" si="7"/>
        <v>33774</v>
      </c>
      <c r="E252" s="42">
        <v>1138</v>
      </c>
      <c r="F252" s="42">
        <v>4839</v>
      </c>
      <c r="G252" s="42">
        <v>3889</v>
      </c>
      <c r="H252" s="42">
        <v>3985</v>
      </c>
      <c r="I252" s="42">
        <v>3415</v>
      </c>
      <c r="J252" s="42">
        <v>3985</v>
      </c>
      <c r="K252" s="42">
        <v>4174</v>
      </c>
      <c r="L252" s="42">
        <v>3985</v>
      </c>
      <c r="M252" s="42">
        <v>4364</v>
      </c>
      <c r="N252" s="42">
        <f t="shared" si="8"/>
        <v>39119</v>
      </c>
      <c r="O252" s="42">
        <v>1319</v>
      </c>
      <c r="P252" s="42">
        <v>5604</v>
      </c>
      <c r="Q252" s="42">
        <v>4506</v>
      </c>
      <c r="R252" s="42">
        <v>4615</v>
      </c>
      <c r="S252" s="42">
        <v>3956</v>
      </c>
      <c r="T252" s="42">
        <v>4615</v>
      </c>
      <c r="U252" s="42">
        <v>4835</v>
      </c>
      <c r="V252" s="42">
        <v>4615</v>
      </c>
      <c r="W252" s="42">
        <v>5054</v>
      </c>
      <c r="AC252" s="35"/>
      <c r="AD252" s="35"/>
      <c r="AE252" s="35"/>
      <c r="AF252" s="35"/>
      <c r="AG252" s="35"/>
    </row>
    <row r="253" spans="1:34" hidden="1">
      <c r="A253" s="40">
        <v>25</v>
      </c>
      <c r="B253" s="40" t="s">
        <v>141</v>
      </c>
      <c r="C253" s="41" t="s">
        <v>82</v>
      </c>
      <c r="D253" s="42">
        <f t="shared" si="7"/>
        <v>38219</v>
      </c>
      <c r="E253" s="42">
        <v>1288</v>
      </c>
      <c r="F253" s="42">
        <v>5475</v>
      </c>
      <c r="G253" s="42">
        <v>4401</v>
      </c>
      <c r="H253" s="42">
        <v>4509</v>
      </c>
      <c r="I253" s="42">
        <v>3865</v>
      </c>
      <c r="J253" s="42">
        <v>4509</v>
      </c>
      <c r="K253" s="42">
        <v>4724</v>
      </c>
      <c r="L253" s="42">
        <v>4509</v>
      </c>
      <c r="M253" s="42">
        <v>4939</v>
      </c>
      <c r="N253" s="42">
        <f t="shared" si="8"/>
        <v>44264</v>
      </c>
      <c r="O253" s="42">
        <v>1492</v>
      </c>
      <c r="P253" s="42">
        <v>6341</v>
      </c>
      <c r="Q253" s="42">
        <v>5099</v>
      </c>
      <c r="R253" s="42">
        <v>5222</v>
      </c>
      <c r="S253" s="42">
        <v>4476</v>
      </c>
      <c r="T253" s="42">
        <v>5222</v>
      </c>
      <c r="U253" s="42">
        <v>5471</v>
      </c>
      <c r="V253" s="42">
        <v>5222</v>
      </c>
      <c r="W253" s="42">
        <v>5719</v>
      </c>
      <c r="AC253" s="35"/>
      <c r="AD253" s="35"/>
      <c r="AE253" s="35"/>
      <c r="AF253" s="35"/>
      <c r="AG253" s="35"/>
    </row>
    <row r="254" spans="1:34" hidden="1">
      <c r="A254" s="40">
        <v>25</v>
      </c>
      <c r="B254" s="40" t="s">
        <v>141</v>
      </c>
      <c r="C254" s="41" t="s">
        <v>83</v>
      </c>
      <c r="D254" s="42">
        <f t="shared" si="7"/>
        <v>29329</v>
      </c>
      <c r="E254" s="42">
        <v>988</v>
      </c>
      <c r="F254" s="42">
        <v>4202</v>
      </c>
      <c r="G254" s="42">
        <v>3378</v>
      </c>
      <c r="H254" s="42">
        <v>3460</v>
      </c>
      <c r="I254" s="42">
        <v>2966</v>
      </c>
      <c r="J254" s="42">
        <v>3460</v>
      </c>
      <c r="K254" s="42">
        <v>3625</v>
      </c>
      <c r="L254" s="42">
        <v>3460</v>
      </c>
      <c r="M254" s="42">
        <v>3790</v>
      </c>
      <c r="N254" s="42">
        <f t="shared" si="8"/>
        <v>33972</v>
      </c>
      <c r="O254" s="42">
        <v>1145</v>
      </c>
      <c r="P254" s="42">
        <v>4867</v>
      </c>
      <c r="Q254" s="42">
        <v>3913</v>
      </c>
      <c r="R254" s="42">
        <v>4008</v>
      </c>
      <c r="S254" s="42">
        <v>3435</v>
      </c>
      <c r="T254" s="42">
        <v>4008</v>
      </c>
      <c r="U254" s="42">
        <v>4199</v>
      </c>
      <c r="V254" s="42">
        <v>4008</v>
      </c>
      <c r="W254" s="42">
        <v>4389</v>
      </c>
      <c r="AC254" s="35"/>
      <c r="AD254" s="35"/>
      <c r="AE254" s="35"/>
      <c r="AF254" s="35"/>
      <c r="AG254" s="35"/>
    </row>
    <row r="255" spans="1:34" hidden="1">
      <c r="A255" s="40">
        <v>25</v>
      </c>
      <c r="B255" s="40" t="s">
        <v>141</v>
      </c>
      <c r="C255" s="41" t="s">
        <v>84</v>
      </c>
      <c r="D255" s="42">
        <f t="shared" si="7"/>
        <v>31997</v>
      </c>
      <c r="E255" s="42">
        <v>1078</v>
      </c>
      <c r="F255" s="42">
        <v>4584</v>
      </c>
      <c r="G255" s="42">
        <v>3684</v>
      </c>
      <c r="H255" s="42">
        <v>3775</v>
      </c>
      <c r="I255" s="42">
        <v>3236</v>
      </c>
      <c r="J255" s="42">
        <v>3775</v>
      </c>
      <c r="K255" s="42">
        <v>3955</v>
      </c>
      <c r="L255" s="42">
        <v>3775</v>
      </c>
      <c r="M255" s="42">
        <v>4135</v>
      </c>
      <c r="N255" s="42">
        <f t="shared" si="8"/>
        <v>37060</v>
      </c>
      <c r="O255" s="42">
        <v>1250</v>
      </c>
      <c r="P255" s="42">
        <v>5309</v>
      </c>
      <c r="Q255" s="42">
        <v>4269</v>
      </c>
      <c r="R255" s="42">
        <v>4372</v>
      </c>
      <c r="S255" s="42">
        <v>3748</v>
      </c>
      <c r="T255" s="42">
        <v>4372</v>
      </c>
      <c r="U255" s="42">
        <v>4580</v>
      </c>
      <c r="V255" s="42">
        <v>4372</v>
      </c>
      <c r="W255" s="42">
        <v>4788</v>
      </c>
      <c r="AC255" s="35"/>
      <c r="AD255" s="35"/>
      <c r="AE255" s="35"/>
      <c r="AF255" s="35"/>
      <c r="AG255" s="35"/>
    </row>
    <row r="256" spans="1:34" hidden="1">
      <c r="A256" s="40">
        <v>26</v>
      </c>
      <c r="B256" s="40" t="s">
        <v>142</v>
      </c>
      <c r="C256" s="41" t="s">
        <v>77</v>
      </c>
      <c r="D256" s="42">
        <f t="shared" si="7"/>
        <v>29133</v>
      </c>
      <c r="E256" s="42">
        <v>982</v>
      </c>
      <c r="F256" s="42">
        <v>4174</v>
      </c>
      <c r="G256" s="42">
        <v>3355</v>
      </c>
      <c r="H256" s="42">
        <v>3437</v>
      </c>
      <c r="I256" s="42">
        <v>2946</v>
      </c>
      <c r="J256" s="42">
        <v>3437</v>
      </c>
      <c r="K256" s="42">
        <v>3601</v>
      </c>
      <c r="L256" s="42">
        <v>3437</v>
      </c>
      <c r="M256" s="42">
        <v>3764</v>
      </c>
      <c r="N256" s="42">
        <f t="shared" si="8"/>
        <v>33744</v>
      </c>
      <c r="O256" s="42">
        <v>1138</v>
      </c>
      <c r="P256" s="42">
        <v>4834</v>
      </c>
      <c r="Q256" s="42">
        <v>3887</v>
      </c>
      <c r="R256" s="42">
        <v>3981</v>
      </c>
      <c r="S256" s="42">
        <v>3412</v>
      </c>
      <c r="T256" s="42">
        <v>3981</v>
      </c>
      <c r="U256" s="42">
        <v>4170</v>
      </c>
      <c r="V256" s="42">
        <v>3981</v>
      </c>
      <c r="W256" s="42">
        <v>4360</v>
      </c>
      <c r="AC256" s="35"/>
      <c r="AD256" s="35"/>
      <c r="AE256" s="35"/>
      <c r="AF256" s="35"/>
    </row>
    <row r="257" spans="1:32" hidden="1">
      <c r="A257" s="40">
        <v>26</v>
      </c>
      <c r="B257" s="40" t="s">
        <v>142</v>
      </c>
      <c r="C257" s="41" t="s">
        <v>78</v>
      </c>
      <c r="D257" s="42">
        <f t="shared" si="7"/>
        <v>38844</v>
      </c>
      <c r="E257" s="42">
        <v>1309</v>
      </c>
      <c r="F257" s="42">
        <v>5565</v>
      </c>
      <c r="G257" s="42">
        <v>4473</v>
      </c>
      <c r="H257" s="42">
        <v>4583</v>
      </c>
      <c r="I257" s="42">
        <v>3928</v>
      </c>
      <c r="J257" s="42">
        <v>4583</v>
      </c>
      <c r="K257" s="42">
        <v>4801</v>
      </c>
      <c r="L257" s="42">
        <v>4583</v>
      </c>
      <c r="M257" s="42">
        <v>5019</v>
      </c>
      <c r="N257" s="42">
        <f t="shared" si="8"/>
        <v>44990</v>
      </c>
      <c r="O257" s="42">
        <v>1517</v>
      </c>
      <c r="P257" s="42">
        <v>6445</v>
      </c>
      <c r="Q257" s="42">
        <v>5182</v>
      </c>
      <c r="R257" s="42">
        <v>5308</v>
      </c>
      <c r="S257" s="42">
        <v>4549</v>
      </c>
      <c r="T257" s="42">
        <v>5308</v>
      </c>
      <c r="U257" s="42">
        <v>5560</v>
      </c>
      <c r="V257" s="42">
        <v>5308</v>
      </c>
      <c r="W257" s="42">
        <v>5813</v>
      </c>
      <c r="AC257" s="35"/>
      <c r="AD257" s="35"/>
      <c r="AE257" s="35"/>
      <c r="AF257" s="35"/>
    </row>
    <row r="258" spans="1:32" hidden="1">
      <c r="A258" s="40">
        <v>26</v>
      </c>
      <c r="B258" s="40" t="s">
        <v>142</v>
      </c>
      <c r="C258" s="41" t="s">
        <v>79</v>
      </c>
      <c r="D258" s="42">
        <f t="shared" si="7"/>
        <v>42083</v>
      </c>
      <c r="E258" s="42">
        <v>1418</v>
      </c>
      <c r="F258" s="42">
        <v>6029</v>
      </c>
      <c r="G258" s="42">
        <v>4846</v>
      </c>
      <c r="H258" s="42">
        <v>4965</v>
      </c>
      <c r="I258" s="42">
        <v>4256</v>
      </c>
      <c r="J258" s="42">
        <v>4965</v>
      </c>
      <c r="K258" s="42">
        <v>5201</v>
      </c>
      <c r="L258" s="42">
        <v>4965</v>
      </c>
      <c r="M258" s="42">
        <v>5438</v>
      </c>
      <c r="N258" s="42">
        <f t="shared" si="8"/>
        <v>48738</v>
      </c>
      <c r="O258" s="42">
        <v>1643</v>
      </c>
      <c r="P258" s="42">
        <v>6982</v>
      </c>
      <c r="Q258" s="42">
        <v>5613</v>
      </c>
      <c r="R258" s="42">
        <v>5750</v>
      </c>
      <c r="S258" s="42">
        <v>4929</v>
      </c>
      <c r="T258" s="42">
        <v>5750</v>
      </c>
      <c r="U258" s="42">
        <v>6024</v>
      </c>
      <c r="V258" s="42">
        <v>5750</v>
      </c>
      <c r="W258" s="42">
        <v>6297</v>
      </c>
      <c r="AC258" s="35"/>
      <c r="AD258" s="35"/>
      <c r="AE258" s="35"/>
      <c r="AF258" s="35"/>
    </row>
    <row r="259" spans="1:32" hidden="1">
      <c r="A259" s="40">
        <v>26</v>
      </c>
      <c r="B259" s="40" t="s">
        <v>142</v>
      </c>
      <c r="C259" s="41" t="s">
        <v>81</v>
      </c>
      <c r="D259" s="42">
        <f t="shared" si="7"/>
        <v>29133</v>
      </c>
      <c r="E259" s="42">
        <v>982</v>
      </c>
      <c r="F259" s="42">
        <v>4174</v>
      </c>
      <c r="G259" s="42">
        <v>3355</v>
      </c>
      <c r="H259" s="42">
        <v>3437</v>
      </c>
      <c r="I259" s="42">
        <v>2946</v>
      </c>
      <c r="J259" s="42">
        <v>3437</v>
      </c>
      <c r="K259" s="42">
        <v>3601</v>
      </c>
      <c r="L259" s="42">
        <v>3437</v>
      </c>
      <c r="M259" s="42">
        <v>3764</v>
      </c>
      <c r="N259" s="42">
        <f t="shared" si="8"/>
        <v>33744</v>
      </c>
      <c r="O259" s="42">
        <v>1138</v>
      </c>
      <c r="P259" s="42">
        <v>4834</v>
      </c>
      <c r="Q259" s="42">
        <v>3887</v>
      </c>
      <c r="R259" s="42">
        <v>3981</v>
      </c>
      <c r="S259" s="42">
        <v>3412</v>
      </c>
      <c r="T259" s="42">
        <v>3981</v>
      </c>
      <c r="U259" s="42">
        <v>4170</v>
      </c>
      <c r="V259" s="42">
        <v>3981</v>
      </c>
      <c r="W259" s="42">
        <v>4360</v>
      </c>
      <c r="AC259" s="35"/>
      <c r="AD259" s="35"/>
      <c r="AE259" s="35"/>
      <c r="AF259" s="35"/>
    </row>
    <row r="260" spans="1:32" hidden="1">
      <c r="A260" s="40">
        <v>26</v>
      </c>
      <c r="B260" s="40" t="s">
        <v>142</v>
      </c>
      <c r="C260" s="41" t="s">
        <v>82</v>
      </c>
      <c r="D260" s="42">
        <f t="shared" si="7"/>
        <v>45320</v>
      </c>
      <c r="E260" s="42">
        <v>1527</v>
      </c>
      <c r="F260" s="42">
        <v>6493</v>
      </c>
      <c r="G260" s="42">
        <v>5219</v>
      </c>
      <c r="H260" s="42">
        <v>5347</v>
      </c>
      <c r="I260" s="42">
        <v>4583</v>
      </c>
      <c r="J260" s="42">
        <v>5347</v>
      </c>
      <c r="K260" s="42">
        <v>5601</v>
      </c>
      <c r="L260" s="42">
        <v>5347</v>
      </c>
      <c r="M260" s="42">
        <v>5856</v>
      </c>
      <c r="N260" s="42">
        <f t="shared" si="8"/>
        <v>52487</v>
      </c>
      <c r="O260" s="42">
        <v>1770</v>
      </c>
      <c r="P260" s="42">
        <v>7519</v>
      </c>
      <c r="Q260" s="42">
        <v>6045</v>
      </c>
      <c r="R260" s="42">
        <v>6192</v>
      </c>
      <c r="S260" s="42">
        <v>5308</v>
      </c>
      <c r="T260" s="42">
        <v>6192</v>
      </c>
      <c r="U260" s="42">
        <v>6487</v>
      </c>
      <c r="V260" s="42">
        <v>6192</v>
      </c>
      <c r="W260" s="42">
        <v>6782</v>
      </c>
      <c r="AC260" s="35"/>
      <c r="AD260" s="35"/>
      <c r="AE260" s="35"/>
      <c r="AF260" s="35"/>
    </row>
    <row r="261" spans="1:32" hidden="1">
      <c r="A261" s="40">
        <v>26</v>
      </c>
      <c r="B261" s="40" t="s">
        <v>142</v>
      </c>
      <c r="C261" s="41" t="s">
        <v>83</v>
      </c>
      <c r="D261" s="42">
        <f t="shared" si="7"/>
        <v>30981</v>
      </c>
      <c r="E261" s="42">
        <v>1044</v>
      </c>
      <c r="F261" s="42">
        <v>4439</v>
      </c>
      <c r="G261" s="42">
        <v>3568</v>
      </c>
      <c r="H261" s="42">
        <v>3655</v>
      </c>
      <c r="I261" s="42">
        <v>3133</v>
      </c>
      <c r="J261" s="42">
        <v>3655</v>
      </c>
      <c r="K261" s="42">
        <v>3829</v>
      </c>
      <c r="L261" s="42">
        <v>3655</v>
      </c>
      <c r="M261" s="42">
        <v>4003</v>
      </c>
      <c r="N261" s="42">
        <f t="shared" si="8"/>
        <v>35888</v>
      </c>
      <c r="O261" s="42">
        <v>1210</v>
      </c>
      <c r="P261" s="42">
        <v>5141</v>
      </c>
      <c r="Q261" s="42">
        <v>4134</v>
      </c>
      <c r="R261" s="42">
        <v>4234</v>
      </c>
      <c r="S261" s="42">
        <v>3629</v>
      </c>
      <c r="T261" s="42">
        <v>4234</v>
      </c>
      <c r="U261" s="42">
        <v>4435</v>
      </c>
      <c r="V261" s="42">
        <v>4234</v>
      </c>
      <c r="W261" s="42">
        <v>4637</v>
      </c>
      <c r="AC261" s="35"/>
      <c r="AD261" s="35"/>
      <c r="AE261" s="35"/>
      <c r="AF261" s="35"/>
    </row>
    <row r="262" spans="1:32" hidden="1">
      <c r="A262" s="40">
        <v>26</v>
      </c>
      <c r="B262" s="40" t="s">
        <v>142</v>
      </c>
      <c r="C262" s="41" t="s">
        <v>84</v>
      </c>
      <c r="D262" s="42">
        <f t="shared" si="7"/>
        <v>32370</v>
      </c>
      <c r="E262" s="42">
        <v>1091</v>
      </c>
      <c r="F262" s="42">
        <v>4637</v>
      </c>
      <c r="G262" s="42">
        <v>3728</v>
      </c>
      <c r="H262" s="42">
        <v>3819</v>
      </c>
      <c r="I262" s="42">
        <v>3273</v>
      </c>
      <c r="J262" s="42">
        <v>3819</v>
      </c>
      <c r="K262" s="42">
        <v>4001</v>
      </c>
      <c r="L262" s="42">
        <v>3819</v>
      </c>
      <c r="M262" s="42">
        <v>4183</v>
      </c>
      <c r="N262" s="42">
        <f t="shared" si="8"/>
        <v>37491</v>
      </c>
      <c r="O262" s="42">
        <v>1264</v>
      </c>
      <c r="P262" s="42">
        <v>5371</v>
      </c>
      <c r="Q262" s="42">
        <v>4318</v>
      </c>
      <c r="R262" s="42">
        <v>4423</v>
      </c>
      <c r="S262" s="42">
        <v>3791</v>
      </c>
      <c r="T262" s="42">
        <v>4423</v>
      </c>
      <c r="U262" s="42">
        <v>4634</v>
      </c>
      <c r="V262" s="42">
        <v>4423</v>
      </c>
      <c r="W262" s="42">
        <v>4844</v>
      </c>
      <c r="AC262" s="35"/>
      <c r="AD262" s="35"/>
      <c r="AE262" s="35"/>
      <c r="AF262" s="35"/>
    </row>
    <row r="263" spans="1:32" hidden="1">
      <c r="A263" s="40">
        <v>27</v>
      </c>
      <c r="B263" s="40" t="s">
        <v>143</v>
      </c>
      <c r="C263" s="41" t="s">
        <v>77</v>
      </c>
      <c r="D263" s="42">
        <f t="shared" si="7"/>
        <v>30317</v>
      </c>
      <c r="E263" s="42">
        <v>1022</v>
      </c>
      <c r="F263" s="42">
        <v>4343</v>
      </c>
      <c r="G263" s="42">
        <v>3491</v>
      </c>
      <c r="H263" s="42">
        <v>3577</v>
      </c>
      <c r="I263" s="42">
        <v>3066</v>
      </c>
      <c r="J263" s="42">
        <v>3577</v>
      </c>
      <c r="K263" s="42">
        <v>3747</v>
      </c>
      <c r="L263" s="42">
        <v>3577</v>
      </c>
      <c r="M263" s="42">
        <v>3917</v>
      </c>
      <c r="N263" s="42">
        <f t="shared" si="8"/>
        <v>35116</v>
      </c>
      <c r="O263" s="42">
        <v>1184</v>
      </c>
      <c r="P263" s="42">
        <v>5030</v>
      </c>
      <c r="Q263" s="42">
        <v>4045</v>
      </c>
      <c r="R263" s="42">
        <v>4143</v>
      </c>
      <c r="S263" s="42">
        <v>3551</v>
      </c>
      <c r="T263" s="42">
        <v>4143</v>
      </c>
      <c r="U263" s="42">
        <v>4340</v>
      </c>
      <c r="V263" s="42">
        <v>4143</v>
      </c>
      <c r="W263" s="42">
        <v>4537</v>
      </c>
      <c r="AC263" s="35"/>
      <c r="AD263" s="35"/>
      <c r="AE263" s="35"/>
      <c r="AF263" s="35"/>
    </row>
    <row r="264" spans="1:32" hidden="1">
      <c r="A264" s="40">
        <v>27</v>
      </c>
      <c r="B264" s="40" t="s">
        <v>143</v>
      </c>
      <c r="C264" s="41" t="s">
        <v>78</v>
      </c>
      <c r="D264" s="42">
        <f t="shared" si="7"/>
        <v>29398</v>
      </c>
      <c r="E264" s="42">
        <v>991</v>
      </c>
      <c r="F264" s="42">
        <v>4212</v>
      </c>
      <c r="G264" s="42">
        <v>3385</v>
      </c>
      <c r="H264" s="42">
        <v>3468</v>
      </c>
      <c r="I264" s="42">
        <v>2973</v>
      </c>
      <c r="J264" s="42">
        <v>3468</v>
      </c>
      <c r="K264" s="42">
        <v>3634</v>
      </c>
      <c r="L264" s="42">
        <v>3468</v>
      </c>
      <c r="M264" s="42">
        <v>3799</v>
      </c>
      <c r="N264" s="42">
        <f t="shared" si="8"/>
        <v>34050</v>
      </c>
      <c r="O264" s="42">
        <v>1148</v>
      </c>
      <c r="P264" s="42">
        <v>4878</v>
      </c>
      <c r="Q264" s="42">
        <v>3922</v>
      </c>
      <c r="R264" s="42">
        <v>4017</v>
      </c>
      <c r="S264" s="42">
        <v>3443</v>
      </c>
      <c r="T264" s="42">
        <v>4017</v>
      </c>
      <c r="U264" s="42">
        <v>4208</v>
      </c>
      <c r="V264" s="42">
        <v>4017</v>
      </c>
      <c r="W264" s="42">
        <v>4400</v>
      </c>
      <c r="AC264" s="35"/>
      <c r="AD264" s="35"/>
      <c r="AE264" s="35"/>
      <c r="AF264" s="35"/>
    </row>
    <row r="265" spans="1:32" hidden="1">
      <c r="A265" s="40">
        <v>27</v>
      </c>
      <c r="B265" s="40" t="s">
        <v>143</v>
      </c>
      <c r="C265" s="41" t="s">
        <v>79</v>
      </c>
      <c r="D265" s="42">
        <f t="shared" si="7"/>
        <v>29398</v>
      </c>
      <c r="E265" s="42">
        <v>991</v>
      </c>
      <c r="F265" s="42">
        <v>4212</v>
      </c>
      <c r="G265" s="42">
        <v>3385</v>
      </c>
      <c r="H265" s="42">
        <v>3468</v>
      </c>
      <c r="I265" s="42">
        <v>2973</v>
      </c>
      <c r="J265" s="42">
        <v>3468</v>
      </c>
      <c r="K265" s="42">
        <v>3634</v>
      </c>
      <c r="L265" s="42">
        <v>3468</v>
      </c>
      <c r="M265" s="42">
        <v>3799</v>
      </c>
      <c r="N265" s="42">
        <f t="shared" si="8"/>
        <v>34050</v>
      </c>
      <c r="O265" s="42">
        <v>1148</v>
      </c>
      <c r="P265" s="42">
        <v>4878</v>
      </c>
      <c r="Q265" s="42">
        <v>3922</v>
      </c>
      <c r="R265" s="42">
        <v>4017</v>
      </c>
      <c r="S265" s="42">
        <v>3443</v>
      </c>
      <c r="T265" s="42">
        <v>4017</v>
      </c>
      <c r="U265" s="42">
        <v>4208</v>
      </c>
      <c r="V265" s="42">
        <v>4017</v>
      </c>
      <c r="W265" s="42">
        <v>4400</v>
      </c>
      <c r="AC265" s="35"/>
      <c r="AD265" s="35"/>
      <c r="AE265" s="35"/>
      <c r="AF265" s="35"/>
    </row>
    <row r="266" spans="1:32" hidden="1">
      <c r="A266" s="40">
        <v>27</v>
      </c>
      <c r="B266" s="40" t="s">
        <v>143</v>
      </c>
      <c r="C266" s="41" t="s">
        <v>81</v>
      </c>
      <c r="D266" s="42">
        <f t="shared" ref="D266:D309" si="9">SUM(E266:M266)</f>
        <v>33989</v>
      </c>
      <c r="E266" s="42">
        <v>1145</v>
      </c>
      <c r="F266" s="42">
        <v>4870</v>
      </c>
      <c r="G266" s="42">
        <v>3914</v>
      </c>
      <c r="H266" s="42">
        <v>4010</v>
      </c>
      <c r="I266" s="42">
        <v>3437</v>
      </c>
      <c r="J266" s="42">
        <v>4010</v>
      </c>
      <c r="K266" s="42">
        <v>4201</v>
      </c>
      <c r="L266" s="42">
        <v>4010</v>
      </c>
      <c r="M266" s="42">
        <v>4392</v>
      </c>
      <c r="N266" s="42">
        <f t="shared" ref="N266:N309" si="10">SUM(O266:W266)</f>
        <v>39371</v>
      </c>
      <c r="O266" s="42">
        <v>1327</v>
      </c>
      <c r="P266" s="42">
        <v>5640</v>
      </c>
      <c r="Q266" s="42">
        <v>4535</v>
      </c>
      <c r="R266" s="42">
        <v>4645</v>
      </c>
      <c r="S266" s="42">
        <v>3981</v>
      </c>
      <c r="T266" s="42">
        <v>4645</v>
      </c>
      <c r="U266" s="42">
        <v>4866</v>
      </c>
      <c r="V266" s="42">
        <v>4645</v>
      </c>
      <c r="W266" s="42">
        <v>5087</v>
      </c>
      <c r="AC266" s="35"/>
      <c r="AD266" s="35"/>
      <c r="AE266" s="35"/>
      <c r="AF266" s="35"/>
    </row>
    <row r="267" spans="1:32" hidden="1">
      <c r="A267" s="40">
        <v>27</v>
      </c>
      <c r="B267" s="40" t="s">
        <v>143</v>
      </c>
      <c r="C267" s="41" t="s">
        <v>82</v>
      </c>
      <c r="D267" s="42">
        <f t="shared" si="9"/>
        <v>19291</v>
      </c>
      <c r="E267" s="42">
        <v>650</v>
      </c>
      <c r="F267" s="42">
        <v>2764</v>
      </c>
      <c r="G267" s="42">
        <v>2221</v>
      </c>
      <c r="H267" s="42">
        <v>2276</v>
      </c>
      <c r="I267" s="42">
        <v>1951</v>
      </c>
      <c r="J267" s="42">
        <v>2276</v>
      </c>
      <c r="K267" s="42">
        <v>2384</v>
      </c>
      <c r="L267" s="42">
        <v>2276</v>
      </c>
      <c r="M267" s="42">
        <v>2493</v>
      </c>
      <c r="N267" s="42">
        <f t="shared" si="10"/>
        <v>22346</v>
      </c>
      <c r="O267" s="42">
        <v>754</v>
      </c>
      <c r="P267" s="42">
        <v>3201</v>
      </c>
      <c r="Q267" s="42">
        <v>2574</v>
      </c>
      <c r="R267" s="42">
        <v>2636</v>
      </c>
      <c r="S267" s="42">
        <v>2260</v>
      </c>
      <c r="T267" s="42">
        <v>2636</v>
      </c>
      <c r="U267" s="42">
        <v>2762</v>
      </c>
      <c r="V267" s="42">
        <v>2636</v>
      </c>
      <c r="W267" s="42">
        <v>2887</v>
      </c>
      <c r="AC267" s="35"/>
      <c r="AD267" s="35"/>
      <c r="AE267" s="35"/>
      <c r="AF267" s="35"/>
    </row>
    <row r="268" spans="1:32" hidden="1">
      <c r="A268" s="40">
        <v>27</v>
      </c>
      <c r="B268" s="40" t="s">
        <v>143</v>
      </c>
      <c r="C268" s="41" t="s">
        <v>83</v>
      </c>
      <c r="D268" s="42">
        <f t="shared" si="9"/>
        <v>28480</v>
      </c>
      <c r="E268" s="42">
        <v>960</v>
      </c>
      <c r="F268" s="42">
        <v>4080</v>
      </c>
      <c r="G268" s="42">
        <v>3280</v>
      </c>
      <c r="H268" s="42">
        <v>3360</v>
      </c>
      <c r="I268" s="42">
        <v>2880</v>
      </c>
      <c r="J268" s="42">
        <v>3360</v>
      </c>
      <c r="K268" s="42">
        <v>3520</v>
      </c>
      <c r="L268" s="42">
        <v>3360</v>
      </c>
      <c r="M268" s="42">
        <v>3680</v>
      </c>
      <c r="N268" s="42">
        <f t="shared" si="10"/>
        <v>32988</v>
      </c>
      <c r="O268" s="42">
        <v>1112</v>
      </c>
      <c r="P268" s="42">
        <v>4725</v>
      </c>
      <c r="Q268" s="42">
        <v>3800</v>
      </c>
      <c r="R268" s="42">
        <v>3892</v>
      </c>
      <c r="S268" s="42">
        <v>3336</v>
      </c>
      <c r="T268" s="42">
        <v>3892</v>
      </c>
      <c r="U268" s="42">
        <v>4077</v>
      </c>
      <c r="V268" s="42">
        <v>3892</v>
      </c>
      <c r="W268" s="42">
        <v>4262</v>
      </c>
      <c r="AC268" s="35"/>
      <c r="AD268" s="35"/>
      <c r="AE268" s="35"/>
      <c r="AF268" s="35"/>
    </row>
    <row r="269" spans="1:32" ht="30" hidden="1">
      <c r="A269" s="40">
        <v>28</v>
      </c>
      <c r="B269" s="40" t="s">
        <v>144</v>
      </c>
      <c r="C269" s="41" t="s">
        <v>77</v>
      </c>
      <c r="D269" s="42">
        <f t="shared" si="9"/>
        <v>36805</v>
      </c>
      <c r="E269" s="42">
        <v>1240</v>
      </c>
      <c r="F269" s="42">
        <v>5273</v>
      </c>
      <c r="G269" s="42">
        <v>4239</v>
      </c>
      <c r="H269" s="42">
        <v>4342</v>
      </c>
      <c r="I269" s="42">
        <v>3722</v>
      </c>
      <c r="J269" s="42">
        <v>4342</v>
      </c>
      <c r="K269" s="42">
        <v>4549</v>
      </c>
      <c r="L269" s="42">
        <v>4342</v>
      </c>
      <c r="M269" s="42">
        <v>4756</v>
      </c>
      <c r="N269" s="42">
        <f t="shared" si="10"/>
        <v>42627</v>
      </c>
      <c r="O269" s="42">
        <v>1437</v>
      </c>
      <c r="P269" s="42">
        <v>6106</v>
      </c>
      <c r="Q269" s="42">
        <v>4910</v>
      </c>
      <c r="R269" s="42">
        <v>5029</v>
      </c>
      <c r="S269" s="42">
        <v>4311</v>
      </c>
      <c r="T269" s="42">
        <v>5029</v>
      </c>
      <c r="U269" s="42">
        <v>5268</v>
      </c>
      <c r="V269" s="42">
        <v>5029</v>
      </c>
      <c r="W269" s="42">
        <v>5508</v>
      </c>
      <c r="AC269" s="35"/>
      <c r="AD269" s="35"/>
      <c r="AE269" s="35"/>
      <c r="AF269" s="35"/>
    </row>
    <row r="270" spans="1:32" ht="30" hidden="1">
      <c r="A270" s="40">
        <v>28</v>
      </c>
      <c r="B270" s="40" t="s">
        <v>144</v>
      </c>
      <c r="C270" s="41" t="s">
        <v>78</v>
      </c>
      <c r="D270" s="42">
        <f t="shared" si="9"/>
        <v>41001</v>
      </c>
      <c r="E270" s="42">
        <v>1382</v>
      </c>
      <c r="F270" s="42">
        <v>5874</v>
      </c>
      <c r="G270" s="42">
        <v>4722</v>
      </c>
      <c r="H270" s="42">
        <v>4837</v>
      </c>
      <c r="I270" s="42">
        <v>4146</v>
      </c>
      <c r="J270" s="42">
        <v>4837</v>
      </c>
      <c r="K270" s="42">
        <v>5068</v>
      </c>
      <c r="L270" s="42">
        <v>4837</v>
      </c>
      <c r="M270" s="42">
        <v>5298</v>
      </c>
      <c r="N270" s="42">
        <f t="shared" si="10"/>
        <v>47486</v>
      </c>
      <c r="O270" s="42">
        <v>1601</v>
      </c>
      <c r="P270" s="42">
        <v>6803</v>
      </c>
      <c r="Q270" s="42">
        <v>5469</v>
      </c>
      <c r="R270" s="42">
        <v>5602</v>
      </c>
      <c r="S270" s="42">
        <v>4802</v>
      </c>
      <c r="T270" s="42">
        <v>5602</v>
      </c>
      <c r="U270" s="42">
        <v>5869</v>
      </c>
      <c r="V270" s="42">
        <v>5602</v>
      </c>
      <c r="W270" s="42">
        <v>6136</v>
      </c>
      <c r="AC270" s="35"/>
      <c r="AD270" s="35"/>
      <c r="AE270" s="35"/>
      <c r="AF270" s="35"/>
    </row>
    <row r="271" spans="1:32" ht="30" hidden="1">
      <c r="A271" s="40">
        <v>28</v>
      </c>
      <c r="B271" s="40" t="s">
        <v>144</v>
      </c>
      <c r="C271" s="41" t="s">
        <v>79</v>
      </c>
      <c r="D271" s="42">
        <f t="shared" si="9"/>
        <v>18078</v>
      </c>
      <c r="E271" s="42">
        <v>609</v>
      </c>
      <c r="F271" s="42">
        <v>2590</v>
      </c>
      <c r="G271" s="42">
        <v>2082</v>
      </c>
      <c r="H271" s="42">
        <v>2133</v>
      </c>
      <c r="I271" s="42">
        <v>1828</v>
      </c>
      <c r="J271" s="42">
        <v>2133</v>
      </c>
      <c r="K271" s="42">
        <v>2234</v>
      </c>
      <c r="L271" s="42">
        <v>2133</v>
      </c>
      <c r="M271" s="42">
        <v>2336</v>
      </c>
      <c r="N271" s="42">
        <f t="shared" si="10"/>
        <v>20943</v>
      </c>
      <c r="O271" s="42">
        <v>706</v>
      </c>
      <c r="P271" s="42">
        <v>3000</v>
      </c>
      <c r="Q271" s="42">
        <v>2412</v>
      </c>
      <c r="R271" s="42">
        <v>2471</v>
      </c>
      <c r="S271" s="42">
        <v>2118</v>
      </c>
      <c r="T271" s="42">
        <v>2471</v>
      </c>
      <c r="U271" s="42">
        <v>2588</v>
      </c>
      <c r="V271" s="42">
        <v>2471</v>
      </c>
      <c r="W271" s="42">
        <v>2706</v>
      </c>
      <c r="AC271" s="35"/>
      <c r="AD271" s="35"/>
      <c r="AE271" s="35"/>
      <c r="AF271" s="35"/>
    </row>
    <row r="272" spans="1:32" ht="30" hidden="1">
      <c r="A272" s="40">
        <v>28</v>
      </c>
      <c r="B272" s="40" t="s">
        <v>144</v>
      </c>
      <c r="C272" s="41" t="s">
        <v>81</v>
      </c>
      <c r="D272" s="42">
        <f t="shared" si="9"/>
        <v>44552</v>
      </c>
      <c r="E272" s="42">
        <v>1501</v>
      </c>
      <c r="F272" s="42">
        <v>6383</v>
      </c>
      <c r="G272" s="42">
        <v>5131</v>
      </c>
      <c r="H272" s="42">
        <v>5256</v>
      </c>
      <c r="I272" s="42">
        <v>4505</v>
      </c>
      <c r="J272" s="42">
        <v>5256</v>
      </c>
      <c r="K272" s="42">
        <v>5507</v>
      </c>
      <c r="L272" s="42">
        <v>5256</v>
      </c>
      <c r="M272" s="42">
        <v>5757</v>
      </c>
      <c r="N272" s="42">
        <f t="shared" si="10"/>
        <v>51602</v>
      </c>
      <c r="O272" s="42">
        <v>1740</v>
      </c>
      <c r="P272" s="42">
        <v>7392</v>
      </c>
      <c r="Q272" s="42">
        <v>5944</v>
      </c>
      <c r="R272" s="42">
        <v>6088</v>
      </c>
      <c r="S272" s="42">
        <v>5218</v>
      </c>
      <c r="T272" s="42">
        <v>6088</v>
      </c>
      <c r="U272" s="42">
        <v>6377</v>
      </c>
      <c r="V272" s="42">
        <v>6088</v>
      </c>
      <c r="W272" s="42">
        <v>6667</v>
      </c>
      <c r="AC272" s="35"/>
      <c r="AD272" s="35"/>
      <c r="AE272" s="35"/>
      <c r="AF272" s="35"/>
    </row>
    <row r="273" spans="1:32" ht="30" hidden="1">
      <c r="A273" s="40">
        <v>28</v>
      </c>
      <c r="B273" s="40" t="s">
        <v>144</v>
      </c>
      <c r="C273" s="41" t="s">
        <v>82</v>
      </c>
      <c r="D273" s="42">
        <f t="shared" si="9"/>
        <v>37126</v>
      </c>
      <c r="E273" s="42">
        <v>1251</v>
      </c>
      <c r="F273" s="42">
        <v>5319</v>
      </c>
      <c r="G273" s="42">
        <v>4275</v>
      </c>
      <c r="H273" s="42">
        <v>4380</v>
      </c>
      <c r="I273" s="42">
        <v>3754</v>
      </c>
      <c r="J273" s="42">
        <v>4380</v>
      </c>
      <c r="K273" s="42">
        <v>4589</v>
      </c>
      <c r="L273" s="42">
        <v>4380</v>
      </c>
      <c r="M273" s="42">
        <v>4798</v>
      </c>
      <c r="N273" s="42">
        <f t="shared" si="10"/>
        <v>43001</v>
      </c>
      <c r="O273" s="42">
        <v>1450</v>
      </c>
      <c r="P273" s="42">
        <v>6160</v>
      </c>
      <c r="Q273" s="42">
        <v>4953</v>
      </c>
      <c r="R273" s="42">
        <v>5073</v>
      </c>
      <c r="S273" s="42">
        <v>4348</v>
      </c>
      <c r="T273" s="42">
        <v>5073</v>
      </c>
      <c r="U273" s="42">
        <v>5315</v>
      </c>
      <c r="V273" s="42">
        <v>5073</v>
      </c>
      <c r="W273" s="42">
        <v>5556</v>
      </c>
      <c r="AC273" s="35"/>
      <c r="AD273" s="35"/>
      <c r="AE273" s="35"/>
      <c r="AF273" s="35"/>
    </row>
    <row r="274" spans="1:32" ht="30" hidden="1">
      <c r="A274" s="40">
        <v>28</v>
      </c>
      <c r="B274" s="40" t="s">
        <v>144</v>
      </c>
      <c r="C274" s="41" t="s">
        <v>83</v>
      </c>
      <c r="D274" s="42">
        <f t="shared" si="9"/>
        <v>29378</v>
      </c>
      <c r="E274" s="42">
        <v>990</v>
      </c>
      <c r="F274" s="42">
        <v>4209</v>
      </c>
      <c r="G274" s="42">
        <v>3383</v>
      </c>
      <c r="H274" s="42">
        <v>3466</v>
      </c>
      <c r="I274" s="42">
        <v>2971</v>
      </c>
      <c r="J274" s="42">
        <v>3466</v>
      </c>
      <c r="K274" s="42">
        <v>3631</v>
      </c>
      <c r="L274" s="42">
        <v>3466</v>
      </c>
      <c r="M274" s="42">
        <v>3796</v>
      </c>
      <c r="N274" s="42">
        <f t="shared" si="10"/>
        <v>34027</v>
      </c>
      <c r="O274" s="42">
        <v>1147</v>
      </c>
      <c r="P274" s="42">
        <v>4875</v>
      </c>
      <c r="Q274" s="42">
        <v>3919</v>
      </c>
      <c r="R274" s="42">
        <v>4014</v>
      </c>
      <c r="S274" s="42">
        <v>3441</v>
      </c>
      <c r="T274" s="42">
        <v>4014</v>
      </c>
      <c r="U274" s="42">
        <v>4206</v>
      </c>
      <c r="V274" s="42">
        <v>4014</v>
      </c>
      <c r="W274" s="42">
        <v>4397</v>
      </c>
      <c r="AC274" s="35"/>
      <c r="AD274" s="35"/>
      <c r="AE274" s="35"/>
      <c r="AF274" s="35"/>
    </row>
    <row r="275" spans="1:32" ht="30" hidden="1">
      <c r="A275" s="40">
        <v>28</v>
      </c>
      <c r="B275" s="40" t="s">
        <v>144</v>
      </c>
      <c r="C275" s="41" t="s">
        <v>84</v>
      </c>
      <c r="D275" s="42">
        <f t="shared" si="9"/>
        <v>32605</v>
      </c>
      <c r="E275" s="42">
        <v>1099</v>
      </c>
      <c r="F275" s="42">
        <v>4671</v>
      </c>
      <c r="G275" s="42">
        <v>3754</v>
      </c>
      <c r="H275" s="42">
        <v>3847</v>
      </c>
      <c r="I275" s="42">
        <v>3297</v>
      </c>
      <c r="J275" s="42">
        <v>3847</v>
      </c>
      <c r="K275" s="42">
        <v>4030</v>
      </c>
      <c r="L275" s="42">
        <v>3847</v>
      </c>
      <c r="M275" s="42">
        <v>4213</v>
      </c>
      <c r="N275" s="42">
        <f t="shared" si="10"/>
        <v>37764</v>
      </c>
      <c r="O275" s="42">
        <v>1273</v>
      </c>
      <c r="P275" s="42">
        <v>5410</v>
      </c>
      <c r="Q275" s="42">
        <v>4349</v>
      </c>
      <c r="R275" s="42">
        <v>4455</v>
      </c>
      <c r="S275" s="42">
        <v>3819</v>
      </c>
      <c r="T275" s="42">
        <v>4455</v>
      </c>
      <c r="U275" s="42">
        <v>4668</v>
      </c>
      <c r="V275" s="42">
        <v>4455</v>
      </c>
      <c r="W275" s="42">
        <v>4880</v>
      </c>
      <c r="AC275" s="35"/>
      <c r="AD275" s="35"/>
      <c r="AE275" s="35"/>
      <c r="AF275" s="35"/>
    </row>
    <row r="276" spans="1:32" ht="30" hidden="1">
      <c r="A276" s="40">
        <v>28</v>
      </c>
      <c r="B276" s="40" t="s">
        <v>144</v>
      </c>
      <c r="C276" s="41" t="s">
        <v>85</v>
      </c>
      <c r="D276" s="42">
        <f t="shared" si="9"/>
        <v>27117</v>
      </c>
      <c r="E276" s="42">
        <v>914</v>
      </c>
      <c r="F276" s="42">
        <v>3885</v>
      </c>
      <c r="G276" s="42">
        <v>3123</v>
      </c>
      <c r="H276" s="42">
        <v>3199</v>
      </c>
      <c r="I276" s="42">
        <v>2742</v>
      </c>
      <c r="J276" s="42">
        <v>3199</v>
      </c>
      <c r="K276" s="42">
        <v>3352</v>
      </c>
      <c r="L276" s="42">
        <v>3199</v>
      </c>
      <c r="M276" s="42">
        <v>3504</v>
      </c>
      <c r="N276" s="42">
        <f t="shared" si="10"/>
        <v>31412</v>
      </c>
      <c r="O276" s="42">
        <v>1059</v>
      </c>
      <c r="P276" s="42">
        <v>4500</v>
      </c>
      <c r="Q276" s="42">
        <v>3618</v>
      </c>
      <c r="R276" s="42">
        <v>3706</v>
      </c>
      <c r="S276" s="42">
        <v>3176</v>
      </c>
      <c r="T276" s="42">
        <v>3706</v>
      </c>
      <c r="U276" s="42">
        <v>3882</v>
      </c>
      <c r="V276" s="42">
        <v>3706</v>
      </c>
      <c r="W276" s="42">
        <v>4059</v>
      </c>
      <c r="AC276" s="35"/>
      <c r="AD276" s="35"/>
      <c r="AE276" s="35"/>
      <c r="AF276" s="35"/>
    </row>
    <row r="277" spans="1:32" ht="30" hidden="1">
      <c r="A277" s="40">
        <v>28</v>
      </c>
      <c r="B277" s="40" t="s">
        <v>144</v>
      </c>
      <c r="C277" s="41" t="s">
        <v>91</v>
      </c>
      <c r="D277" s="42">
        <f t="shared" si="9"/>
        <v>27117</v>
      </c>
      <c r="E277" s="42">
        <v>914</v>
      </c>
      <c r="F277" s="42">
        <v>3885</v>
      </c>
      <c r="G277" s="42">
        <v>3123</v>
      </c>
      <c r="H277" s="42">
        <v>3199</v>
      </c>
      <c r="I277" s="42">
        <v>2742</v>
      </c>
      <c r="J277" s="42">
        <v>3199</v>
      </c>
      <c r="K277" s="42">
        <v>3352</v>
      </c>
      <c r="L277" s="42">
        <v>3199</v>
      </c>
      <c r="M277" s="42">
        <v>3504</v>
      </c>
      <c r="N277" s="42">
        <f t="shared" si="10"/>
        <v>31412</v>
      </c>
      <c r="O277" s="42">
        <v>1059</v>
      </c>
      <c r="P277" s="42">
        <v>4500</v>
      </c>
      <c r="Q277" s="42">
        <v>3618</v>
      </c>
      <c r="R277" s="42">
        <v>3706</v>
      </c>
      <c r="S277" s="42">
        <v>3176</v>
      </c>
      <c r="T277" s="42">
        <v>3706</v>
      </c>
      <c r="U277" s="42">
        <v>3882</v>
      </c>
      <c r="V277" s="42">
        <v>3706</v>
      </c>
      <c r="W277" s="42">
        <v>4059</v>
      </c>
      <c r="AC277" s="35"/>
      <c r="AD277" s="35"/>
      <c r="AE277" s="35"/>
      <c r="AF277" s="35"/>
    </row>
    <row r="278" spans="1:32" hidden="1">
      <c r="A278" s="40">
        <v>29</v>
      </c>
      <c r="B278" s="40" t="s">
        <v>145</v>
      </c>
      <c r="C278" s="41" t="s">
        <v>77</v>
      </c>
      <c r="D278" s="42">
        <f t="shared" si="9"/>
        <v>34224</v>
      </c>
      <c r="E278" s="42">
        <v>1153</v>
      </c>
      <c r="F278" s="42">
        <v>4903</v>
      </c>
      <c r="G278" s="42">
        <v>3941</v>
      </c>
      <c r="H278" s="42">
        <v>4038</v>
      </c>
      <c r="I278" s="42">
        <v>3461</v>
      </c>
      <c r="J278" s="42">
        <v>4038</v>
      </c>
      <c r="K278" s="42">
        <v>4230</v>
      </c>
      <c r="L278" s="42">
        <v>4038</v>
      </c>
      <c r="M278" s="42">
        <v>4422</v>
      </c>
      <c r="N278" s="42">
        <f t="shared" si="10"/>
        <v>39637</v>
      </c>
      <c r="O278" s="42">
        <v>1336</v>
      </c>
      <c r="P278" s="42">
        <v>5678</v>
      </c>
      <c r="Q278" s="42">
        <v>4566</v>
      </c>
      <c r="R278" s="42">
        <v>4676</v>
      </c>
      <c r="S278" s="42">
        <v>4008</v>
      </c>
      <c r="T278" s="42">
        <v>4676</v>
      </c>
      <c r="U278" s="42">
        <v>4899</v>
      </c>
      <c r="V278" s="42">
        <v>4676</v>
      </c>
      <c r="W278" s="42">
        <v>5122</v>
      </c>
      <c r="AC278" s="35"/>
      <c r="AD278" s="35"/>
      <c r="AE278" s="35"/>
      <c r="AF278" s="35"/>
    </row>
    <row r="279" spans="1:32" hidden="1">
      <c r="A279" s="40">
        <v>29</v>
      </c>
      <c r="B279" s="40" t="s">
        <v>145</v>
      </c>
      <c r="C279" s="41" t="s">
        <v>78</v>
      </c>
      <c r="D279" s="42">
        <f t="shared" si="9"/>
        <v>53478</v>
      </c>
      <c r="E279" s="42">
        <v>1802</v>
      </c>
      <c r="F279" s="42">
        <v>7662</v>
      </c>
      <c r="G279" s="42">
        <v>6159</v>
      </c>
      <c r="H279" s="42">
        <v>6309</v>
      </c>
      <c r="I279" s="42">
        <v>5408</v>
      </c>
      <c r="J279" s="42">
        <v>6309</v>
      </c>
      <c r="K279" s="42">
        <v>6610</v>
      </c>
      <c r="L279" s="42">
        <v>6309</v>
      </c>
      <c r="M279" s="42">
        <v>6910</v>
      </c>
      <c r="N279" s="42">
        <f t="shared" si="10"/>
        <v>61935</v>
      </c>
      <c r="O279" s="42">
        <v>2088</v>
      </c>
      <c r="P279" s="42">
        <v>8872</v>
      </c>
      <c r="Q279" s="42">
        <v>7133</v>
      </c>
      <c r="R279" s="42">
        <v>7307</v>
      </c>
      <c r="S279" s="42">
        <v>6263</v>
      </c>
      <c r="T279" s="42">
        <v>7307</v>
      </c>
      <c r="U279" s="42">
        <v>7655</v>
      </c>
      <c r="V279" s="42">
        <v>7307</v>
      </c>
      <c r="W279" s="42">
        <v>8003</v>
      </c>
      <c r="AC279" s="35"/>
      <c r="AD279" s="35"/>
      <c r="AE279" s="35"/>
      <c r="AF279" s="35"/>
    </row>
    <row r="280" spans="1:32" hidden="1">
      <c r="A280" s="40">
        <v>29</v>
      </c>
      <c r="B280" s="40" t="s">
        <v>145</v>
      </c>
      <c r="C280" s="41" t="s">
        <v>79</v>
      </c>
      <c r="D280" s="42">
        <f t="shared" si="9"/>
        <v>27808</v>
      </c>
      <c r="E280" s="42">
        <v>937</v>
      </c>
      <c r="F280" s="42">
        <v>3984</v>
      </c>
      <c r="G280" s="42">
        <v>3202</v>
      </c>
      <c r="H280" s="42">
        <v>3281</v>
      </c>
      <c r="I280" s="42">
        <v>2812</v>
      </c>
      <c r="J280" s="42">
        <v>3281</v>
      </c>
      <c r="K280" s="42">
        <v>3437</v>
      </c>
      <c r="L280" s="42">
        <v>3281</v>
      </c>
      <c r="M280" s="42">
        <v>3593</v>
      </c>
      <c r="N280" s="42">
        <f t="shared" si="10"/>
        <v>32209</v>
      </c>
      <c r="O280" s="42">
        <v>1086</v>
      </c>
      <c r="P280" s="42">
        <v>4614</v>
      </c>
      <c r="Q280" s="42">
        <v>3709</v>
      </c>
      <c r="R280" s="42">
        <v>3800</v>
      </c>
      <c r="S280" s="42">
        <v>3257</v>
      </c>
      <c r="T280" s="42">
        <v>3800</v>
      </c>
      <c r="U280" s="42">
        <v>3981</v>
      </c>
      <c r="V280" s="42">
        <v>3800</v>
      </c>
      <c r="W280" s="42">
        <v>4162</v>
      </c>
      <c r="AC280" s="35"/>
      <c r="AD280" s="35"/>
      <c r="AE280" s="35"/>
      <c r="AF280" s="35"/>
    </row>
    <row r="281" spans="1:32" ht="30" hidden="1">
      <c r="A281" s="40">
        <v>30</v>
      </c>
      <c r="B281" s="40" t="s">
        <v>146</v>
      </c>
      <c r="C281" s="41" t="s">
        <v>77</v>
      </c>
      <c r="D281" s="42">
        <f t="shared" si="9"/>
        <v>20512</v>
      </c>
      <c r="E281" s="42">
        <v>691</v>
      </c>
      <c r="F281" s="42">
        <v>2939</v>
      </c>
      <c r="G281" s="42">
        <v>2362</v>
      </c>
      <c r="H281" s="42">
        <v>2420</v>
      </c>
      <c r="I281" s="42">
        <v>2074</v>
      </c>
      <c r="J281" s="42">
        <v>2420</v>
      </c>
      <c r="K281" s="42">
        <v>2535</v>
      </c>
      <c r="L281" s="42">
        <v>2420</v>
      </c>
      <c r="M281" s="42">
        <v>2651</v>
      </c>
      <c r="N281" s="42">
        <f t="shared" si="10"/>
        <v>23761</v>
      </c>
      <c r="O281" s="42">
        <v>801</v>
      </c>
      <c r="P281" s="42">
        <v>3404</v>
      </c>
      <c r="Q281" s="42">
        <v>2737</v>
      </c>
      <c r="R281" s="42">
        <v>2803</v>
      </c>
      <c r="S281" s="42">
        <v>2403</v>
      </c>
      <c r="T281" s="42">
        <v>2803</v>
      </c>
      <c r="U281" s="42">
        <v>2937</v>
      </c>
      <c r="V281" s="42">
        <v>2803</v>
      </c>
      <c r="W281" s="42">
        <v>3070</v>
      </c>
      <c r="AC281" s="35"/>
      <c r="AD281" s="35"/>
      <c r="AE281" s="35"/>
      <c r="AF281" s="35"/>
    </row>
    <row r="282" spans="1:32" ht="30" hidden="1">
      <c r="A282" s="40">
        <v>30</v>
      </c>
      <c r="B282" s="40" t="s">
        <v>146</v>
      </c>
      <c r="C282" s="41" t="s">
        <v>78</v>
      </c>
      <c r="D282" s="42">
        <f t="shared" si="9"/>
        <v>23445</v>
      </c>
      <c r="E282" s="42">
        <v>790</v>
      </c>
      <c r="F282" s="42">
        <v>3359</v>
      </c>
      <c r="G282" s="42">
        <v>2700</v>
      </c>
      <c r="H282" s="42">
        <v>2766</v>
      </c>
      <c r="I282" s="42">
        <v>2371</v>
      </c>
      <c r="J282" s="42">
        <v>2766</v>
      </c>
      <c r="K282" s="42">
        <v>2898</v>
      </c>
      <c r="L282" s="42">
        <v>2766</v>
      </c>
      <c r="M282" s="42">
        <v>3029</v>
      </c>
      <c r="N282" s="42">
        <f t="shared" si="10"/>
        <v>27157</v>
      </c>
      <c r="O282" s="42">
        <v>916</v>
      </c>
      <c r="P282" s="42">
        <v>3890</v>
      </c>
      <c r="Q282" s="42">
        <v>3128</v>
      </c>
      <c r="R282" s="42">
        <v>3204</v>
      </c>
      <c r="S282" s="42">
        <v>2746</v>
      </c>
      <c r="T282" s="42">
        <v>3204</v>
      </c>
      <c r="U282" s="42">
        <v>3356</v>
      </c>
      <c r="V282" s="42">
        <v>3204</v>
      </c>
      <c r="W282" s="42">
        <v>3509</v>
      </c>
      <c r="AC282" s="35"/>
      <c r="AD282" s="35"/>
      <c r="AE282" s="35"/>
      <c r="AF282" s="35"/>
    </row>
    <row r="283" spans="1:32" ht="30" hidden="1">
      <c r="A283" s="40">
        <v>30</v>
      </c>
      <c r="B283" s="40" t="s">
        <v>146</v>
      </c>
      <c r="C283" s="41" t="s">
        <v>79</v>
      </c>
      <c r="D283" s="42">
        <f t="shared" si="9"/>
        <v>25954</v>
      </c>
      <c r="E283" s="42">
        <v>875</v>
      </c>
      <c r="F283" s="42">
        <v>3718</v>
      </c>
      <c r="G283" s="42">
        <v>2988</v>
      </c>
      <c r="H283" s="42">
        <v>3062</v>
      </c>
      <c r="I283" s="42">
        <v>2625</v>
      </c>
      <c r="J283" s="42">
        <v>3062</v>
      </c>
      <c r="K283" s="42">
        <v>3208</v>
      </c>
      <c r="L283" s="42">
        <v>3062</v>
      </c>
      <c r="M283" s="42">
        <v>3354</v>
      </c>
      <c r="N283" s="42">
        <f t="shared" si="10"/>
        <v>30066</v>
      </c>
      <c r="O283" s="42">
        <v>1014</v>
      </c>
      <c r="P283" s="42">
        <v>4307</v>
      </c>
      <c r="Q283" s="42">
        <v>3463</v>
      </c>
      <c r="R283" s="42">
        <v>3547</v>
      </c>
      <c r="S283" s="42">
        <v>3040</v>
      </c>
      <c r="T283" s="42">
        <v>3547</v>
      </c>
      <c r="U283" s="42">
        <v>3716</v>
      </c>
      <c r="V283" s="42">
        <v>3547</v>
      </c>
      <c r="W283" s="42">
        <v>3885</v>
      </c>
      <c r="AC283" s="35"/>
      <c r="AD283" s="35"/>
      <c r="AE283" s="35"/>
      <c r="AF283" s="35"/>
    </row>
    <row r="284" spans="1:32" ht="30" hidden="1">
      <c r="A284" s="40">
        <v>30</v>
      </c>
      <c r="B284" s="40" t="s">
        <v>146</v>
      </c>
      <c r="C284" s="41" t="s">
        <v>81</v>
      </c>
      <c r="D284" s="42">
        <f t="shared" si="9"/>
        <v>23445</v>
      </c>
      <c r="E284" s="42">
        <v>790</v>
      </c>
      <c r="F284" s="42">
        <v>3359</v>
      </c>
      <c r="G284" s="42">
        <v>2700</v>
      </c>
      <c r="H284" s="42">
        <v>2766</v>
      </c>
      <c r="I284" s="42">
        <v>2371</v>
      </c>
      <c r="J284" s="42">
        <v>2766</v>
      </c>
      <c r="K284" s="42">
        <v>2898</v>
      </c>
      <c r="L284" s="42">
        <v>2766</v>
      </c>
      <c r="M284" s="42">
        <v>3029</v>
      </c>
      <c r="N284" s="42">
        <f t="shared" si="10"/>
        <v>27157</v>
      </c>
      <c r="O284" s="42">
        <v>916</v>
      </c>
      <c r="P284" s="42">
        <v>3890</v>
      </c>
      <c r="Q284" s="42">
        <v>3128</v>
      </c>
      <c r="R284" s="42">
        <v>3204</v>
      </c>
      <c r="S284" s="42">
        <v>2746</v>
      </c>
      <c r="T284" s="42">
        <v>3204</v>
      </c>
      <c r="U284" s="42">
        <v>3356</v>
      </c>
      <c r="V284" s="42">
        <v>3204</v>
      </c>
      <c r="W284" s="42">
        <v>3509</v>
      </c>
      <c r="AC284" s="35"/>
      <c r="AD284" s="35"/>
      <c r="AE284" s="35"/>
      <c r="AF284" s="35"/>
    </row>
    <row r="285" spans="1:32" ht="30" hidden="1">
      <c r="A285" s="40">
        <v>30</v>
      </c>
      <c r="B285" s="40" t="s">
        <v>146</v>
      </c>
      <c r="C285" s="41" t="s">
        <v>82</v>
      </c>
      <c r="D285" s="42">
        <f t="shared" si="9"/>
        <v>26375</v>
      </c>
      <c r="E285" s="42">
        <v>889</v>
      </c>
      <c r="F285" s="42">
        <v>3778</v>
      </c>
      <c r="G285" s="42">
        <v>3037</v>
      </c>
      <c r="H285" s="42">
        <v>3112</v>
      </c>
      <c r="I285" s="42">
        <v>2667</v>
      </c>
      <c r="J285" s="42">
        <v>3112</v>
      </c>
      <c r="K285" s="42">
        <v>3260</v>
      </c>
      <c r="L285" s="42">
        <v>3112</v>
      </c>
      <c r="M285" s="42">
        <v>3408</v>
      </c>
      <c r="N285" s="42">
        <f t="shared" si="10"/>
        <v>30549</v>
      </c>
      <c r="O285" s="42">
        <v>1030</v>
      </c>
      <c r="P285" s="42">
        <v>4376</v>
      </c>
      <c r="Q285" s="42">
        <v>3519</v>
      </c>
      <c r="R285" s="42">
        <v>3604</v>
      </c>
      <c r="S285" s="42">
        <v>3089</v>
      </c>
      <c r="T285" s="42">
        <v>3604</v>
      </c>
      <c r="U285" s="42">
        <v>3776</v>
      </c>
      <c r="V285" s="42">
        <v>3604</v>
      </c>
      <c r="W285" s="42">
        <v>3947</v>
      </c>
      <c r="AC285" s="35"/>
      <c r="AD285" s="35"/>
      <c r="AE285" s="35"/>
      <c r="AF285" s="35"/>
    </row>
    <row r="286" spans="1:32" ht="30" hidden="1">
      <c r="A286" s="40">
        <v>30</v>
      </c>
      <c r="B286" s="40" t="s">
        <v>146</v>
      </c>
      <c r="C286" s="41" t="s">
        <v>83</v>
      </c>
      <c r="D286" s="42">
        <f t="shared" si="9"/>
        <v>26375</v>
      </c>
      <c r="E286" s="42">
        <v>889</v>
      </c>
      <c r="F286" s="42">
        <v>3778</v>
      </c>
      <c r="G286" s="42">
        <v>3037</v>
      </c>
      <c r="H286" s="42">
        <v>3112</v>
      </c>
      <c r="I286" s="42">
        <v>2667</v>
      </c>
      <c r="J286" s="42">
        <v>3112</v>
      </c>
      <c r="K286" s="42">
        <v>3260</v>
      </c>
      <c r="L286" s="42">
        <v>3112</v>
      </c>
      <c r="M286" s="42">
        <v>3408</v>
      </c>
      <c r="N286" s="42">
        <f t="shared" si="10"/>
        <v>30549</v>
      </c>
      <c r="O286" s="42">
        <v>1030</v>
      </c>
      <c r="P286" s="42">
        <v>4376</v>
      </c>
      <c r="Q286" s="42">
        <v>3519</v>
      </c>
      <c r="R286" s="42">
        <v>3604</v>
      </c>
      <c r="S286" s="42">
        <v>3089</v>
      </c>
      <c r="T286" s="42">
        <v>3604</v>
      </c>
      <c r="U286" s="42">
        <v>3776</v>
      </c>
      <c r="V286" s="42">
        <v>3604</v>
      </c>
      <c r="W286" s="42">
        <v>3947</v>
      </c>
      <c r="AC286" s="35"/>
      <c r="AD286" s="35"/>
      <c r="AE286" s="35"/>
      <c r="AF286" s="35"/>
    </row>
    <row r="287" spans="1:32" ht="30" hidden="1">
      <c r="A287" s="40">
        <v>30</v>
      </c>
      <c r="B287" s="40" t="s">
        <v>146</v>
      </c>
      <c r="C287" s="41" t="s">
        <v>84</v>
      </c>
      <c r="D287" s="42">
        <f t="shared" si="9"/>
        <v>32234</v>
      </c>
      <c r="E287" s="42">
        <v>1086</v>
      </c>
      <c r="F287" s="42">
        <v>4618</v>
      </c>
      <c r="G287" s="42">
        <v>3712</v>
      </c>
      <c r="H287" s="42">
        <v>3803</v>
      </c>
      <c r="I287" s="42">
        <v>3260</v>
      </c>
      <c r="J287" s="42">
        <v>3803</v>
      </c>
      <c r="K287" s="42">
        <v>3984</v>
      </c>
      <c r="L287" s="42">
        <v>3803</v>
      </c>
      <c r="M287" s="42">
        <v>4165</v>
      </c>
      <c r="N287" s="42">
        <f t="shared" si="10"/>
        <v>37337</v>
      </c>
      <c r="O287" s="42">
        <v>1259</v>
      </c>
      <c r="P287" s="42">
        <v>5348</v>
      </c>
      <c r="Q287" s="42">
        <v>4301</v>
      </c>
      <c r="R287" s="42">
        <v>4405</v>
      </c>
      <c r="S287" s="42">
        <v>3776</v>
      </c>
      <c r="T287" s="42">
        <v>4405</v>
      </c>
      <c r="U287" s="42">
        <v>4614</v>
      </c>
      <c r="V287" s="42">
        <v>4405</v>
      </c>
      <c r="W287" s="42">
        <v>4824</v>
      </c>
      <c r="AC287" s="35"/>
      <c r="AD287" s="35"/>
      <c r="AE287" s="35"/>
      <c r="AF287" s="35"/>
    </row>
    <row r="288" spans="1:32" ht="30" hidden="1">
      <c r="A288" s="40">
        <v>30</v>
      </c>
      <c r="B288" s="40" t="s">
        <v>146</v>
      </c>
      <c r="C288" s="41" t="s">
        <v>85</v>
      </c>
      <c r="D288" s="42">
        <f t="shared" si="9"/>
        <v>38516</v>
      </c>
      <c r="E288" s="42">
        <v>1298</v>
      </c>
      <c r="F288" s="42">
        <v>5518</v>
      </c>
      <c r="G288" s="42">
        <v>4435</v>
      </c>
      <c r="H288" s="42">
        <v>4544</v>
      </c>
      <c r="I288" s="42">
        <v>3895</v>
      </c>
      <c r="J288" s="42">
        <v>4544</v>
      </c>
      <c r="K288" s="42">
        <v>4761</v>
      </c>
      <c r="L288" s="42">
        <v>4544</v>
      </c>
      <c r="M288" s="42">
        <v>4977</v>
      </c>
      <c r="N288" s="42">
        <f t="shared" si="10"/>
        <v>44609</v>
      </c>
      <c r="O288" s="42">
        <v>1504</v>
      </c>
      <c r="P288" s="42">
        <v>6390</v>
      </c>
      <c r="Q288" s="42">
        <v>5138</v>
      </c>
      <c r="R288" s="42">
        <v>5263</v>
      </c>
      <c r="S288" s="42">
        <v>4511</v>
      </c>
      <c r="T288" s="42">
        <v>5263</v>
      </c>
      <c r="U288" s="42">
        <v>5513</v>
      </c>
      <c r="V288" s="42">
        <v>5263</v>
      </c>
      <c r="W288" s="42">
        <v>5764</v>
      </c>
      <c r="AC288" s="35"/>
      <c r="AD288" s="35"/>
      <c r="AE288" s="35"/>
      <c r="AF288" s="35"/>
    </row>
    <row r="289" spans="1:32" ht="30" hidden="1">
      <c r="A289" s="40">
        <v>30</v>
      </c>
      <c r="B289" s="40" t="s">
        <v>146</v>
      </c>
      <c r="C289" s="41" t="s">
        <v>91</v>
      </c>
      <c r="D289" s="42">
        <f t="shared" si="9"/>
        <v>27630</v>
      </c>
      <c r="E289" s="42">
        <v>931</v>
      </c>
      <c r="F289" s="42">
        <v>3958</v>
      </c>
      <c r="G289" s="42">
        <v>3182</v>
      </c>
      <c r="H289" s="42">
        <v>3260</v>
      </c>
      <c r="I289" s="42">
        <v>2794</v>
      </c>
      <c r="J289" s="42">
        <v>3260</v>
      </c>
      <c r="K289" s="42">
        <v>3415</v>
      </c>
      <c r="L289" s="42">
        <v>3260</v>
      </c>
      <c r="M289" s="42">
        <v>3570</v>
      </c>
      <c r="N289" s="42">
        <f t="shared" si="10"/>
        <v>32003</v>
      </c>
      <c r="O289" s="42">
        <v>1079</v>
      </c>
      <c r="P289" s="42">
        <v>4584</v>
      </c>
      <c r="Q289" s="42">
        <v>3686</v>
      </c>
      <c r="R289" s="42">
        <v>3776</v>
      </c>
      <c r="S289" s="42">
        <v>3236</v>
      </c>
      <c r="T289" s="42">
        <v>3776</v>
      </c>
      <c r="U289" s="42">
        <v>3955</v>
      </c>
      <c r="V289" s="42">
        <v>3776</v>
      </c>
      <c r="W289" s="42">
        <v>4135</v>
      </c>
      <c r="AC289" s="35"/>
      <c r="AD289" s="35"/>
      <c r="AE289" s="35"/>
      <c r="AF289" s="35"/>
    </row>
    <row r="290" spans="1:32" ht="30" hidden="1">
      <c r="A290" s="40">
        <v>30</v>
      </c>
      <c r="B290" s="40" t="s">
        <v>146</v>
      </c>
      <c r="C290" s="41" t="s">
        <v>92</v>
      </c>
      <c r="D290" s="42">
        <f t="shared" si="9"/>
        <v>30142</v>
      </c>
      <c r="E290" s="42">
        <v>1016</v>
      </c>
      <c r="F290" s="42">
        <v>4318</v>
      </c>
      <c r="G290" s="42">
        <v>3471</v>
      </c>
      <c r="H290" s="42">
        <v>3556</v>
      </c>
      <c r="I290" s="42">
        <v>3048</v>
      </c>
      <c r="J290" s="42">
        <v>3556</v>
      </c>
      <c r="K290" s="42">
        <v>3726</v>
      </c>
      <c r="L290" s="42">
        <v>3556</v>
      </c>
      <c r="M290" s="42">
        <v>3895</v>
      </c>
      <c r="N290" s="42">
        <f t="shared" si="10"/>
        <v>34912</v>
      </c>
      <c r="O290" s="42">
        <v>1177</v>
      </c>
      <c r="P290" s="42">
        <v>5001</v>
      </c>
      <c r="Q290" s="42">
        <v>4021</v>
      </c>
      <c r="R290" s="42">
        <v>4119</v>
      </c>
      <c r="S290" s="42">
        <v>3530</v>
      </c>
      <c r="T290" s="42">
        <v>4119</v>
      </c>
      <c r="U290" s="42">
        <v>4315</v>
      </c>
      <c r="V290" s="42">
        <v>4119</v>
      </c>
      <c r="W290" s="42">
        <v>4511</v>
      </c>
      <c r="AC290" s="35"/>
      <c r="AD290" s="35"/>
      <c r="AE290" s="35"/>
      <c r="AF290" s="35"/>
    </row>
    <row r="291" spans="1:32" ht="30" hidden="1">
      <c r="A291" s="40">
        <v>30</v>
      </c>
      <c r="B291" s="40" t="s">
        <v>146</v>
      </c>
      <c r="C291" s="41" t="s">
        <v>93</v>
      </c>
      <c r="D291" s="42">
        <f t="shared" si="9"/>
        <v>31817</v>
      </c>
      <c r="E291" s="42">
        <v>1072</v>
      </c>
      <c r="F291" s="42">
        <v>4558</v>
      </c>
      <c r="G291" s="42">
        <v>3664</v>
      </c>
      <c r="H291" s="42">
        <v>3754</v>
      </c>
      <c r="I291" s="42">
        <v>3217</v>
      </c>
      <c r="J291" s="42">
        <v>3754</v>
      </c>
      <c r="K291" s="42">
        <v>3933</v>
      </c>
      <c r="L291" s="42">
        <v>3754</v>
      </c>
      <c r="M291" s="42">
        <v>4111</v>
      </c>
      <c r="N291" s="42">
        <f t="shared" si="10"/>
        <v>36855</v>
      </c>
      <c r="O291" s="42">
        <v>1243</v>
      </c>
      <c r="P291" s="42">
        <v>5279</v>
      </c>
      <c r="Q291" s="42">
        <v>4245</v>
      </c>
      <c r="R291" s="42">
        <v>4348</v>
      </c>
      <c r="S291" s="42">
        <v>3727</v>
      </c>
      <c r="T291" s="42">
        <v>4348</v>
      </c>
      <c r="U291" s="42">
        <v>4555</v>
      </c>
      <c r="V291" s="42">
        <v>4348</v>
      </c>
      <c r="W291" s="42">
        <v>4762</v>
      </c>
      <c r="AC291" s="35"/>
      <c r="AD291" s="35"/>
      <c r="AE291" s="35"/>
      <c r="AF291" s="35"/>
    </row>
    <row r="292" spans="1:32" ht="30" hidden="1">
      <c r="A292" s="40">
        <v>30</v>
      </c>
      <c r="B292" s="40" t="s">
        <v>146</v>
      </c>
      <c r="C292" s="41" t="s">
        <v>94</v>
      </c>
      <c r="D292" s="42">
        <f t="shared" si="9"/>
        <v>39771</v>
      </c>
      <c r="E292" s="42">
        <v>1340</v>
      </c>
      <c r="F292" s="42">
        <v>5698</v>
      </c>
      <c r="G292" s="42">
        <v>4580</v>
      </c>
      <c r="H292" s="42">
        <v>4692</v>
      </c>
      <c r="I292" s="42">
        <v>4022</v>
      </c>
      <c r="J292" s="42">
        <v>4692</v>
      </c>
      <c r="K292" s="42">
        <v>4916</v>
      </c>
      <c r="L292" s="42">
        <v>4692</v>
      </c>
      <c r="M292" s="42">
        <v>5139</v>
      </c>
      <c r="N292" s="42">
        <f t="shared" si="10"/>
        <v>46062</v>
      </c>
      <c r="O292" s="42">
        <v>1553</v>
      </c>
      <c r="P292" s="42">
        <v>6599</v>
      </c>
      <c r="Q292" s="42">
        <v>5305</v>
      </c>
      <c r="R292" s="42">
        <v>5434</v>
      </c>
      <c r="S292" s="42">
        <v>4658</v>
      </c>
      <c r="T292" s="42">
        <v>5434</v>
      </c>
      <c r="U292" s="42">
        <v>5693</v>
      </c>
      <c r="V292" s="42">
        <v>5434</v>
      </c>
      <c r="W292" s="42">
        <v>5952</v>
      </c>
      <c r="AC292" s="35"/>
      <c r="AD292" s="35"/>
      <c r="AE292" s="35"/>
      <c r="AF292" s="35"/>
    </row>
    <row r="293" spans="1:32" ht="30" hidden="1">
      <c r="A293" s="40">
        <v>30</v>
      </c>
      <c r="B293" s="40" t="s">
        <v>146</v>
      </c>
      <c r="C293" s="41" t="s">
        <v>95</v>
      </c>
      <c r="D293" s="42">
        <f t="shared" si="9"/>
        <v>37678</v>
      </c>
      <c r="E293" s="42">
        <v>1270</v>
      </c>
      <c r="F293" s="42">
        <v>5398</v>
      </c>
      <c r="G293" s="42">
        <v>4339</v>
      </c>
      <c r="H293" s="42">
        <v>4445</v>
      </c>
      <c r="I293" s="42">
        <v>3810</v>
      </c>
      <c r="J293" s="42">
        <v>4445</v>
      </c>
      <c r="K293" s="42">
        <v>4657</v>
      </c>
      <c r="L293" s="42">
        <v>4445</v>
      </c>
      <c r="M293" s="42">
        <v>4869</v>
      </c>
      <c r="N293" s="42">
        <f t="shared" si="10"/>
        <v>43637</v>
      </c>
      <c r="O293" s="42">
        <v>1471</v>
      </c>
      <c r="P293" s="42">
        <v>6251</v>
      </c>
      <c r="Q293" s="42">
        <v>5026</v>
      </c>
      <c r="R293" s="42">
        <v>5148</v>
      </c>
      <c r="S293" s="42">
        <v>4413</v>
      </c>
      <c r="T293" s="42">
        <v>5148</v>
      </c>
      <c r="U293" s="42">
        <v>5393</v>
      </c>
      <c r="V293" s="42">
        <v>5148</v>
      </c>
      <c r="W293" s="42">
        <v>5639</v>
      </c>
      <c r="AC293" s="35"/>
      <c r="AD293" s="35"/>
      <c r="AE293" s="35"/>
      <c r="AF293" s="35"/>
    </row>
    <row r="294" spans="1:32" ht="30" hidden="1">
      <c r="A294" s="40">
        <v>30</v>
      </c>
      <c r="B294" s="40" t="s">
        <v>146</v>
      </c>
      <c r="C294" s="41" t="s">
        <v>98</v>
      </c>
      <c r="D294" s="42">
        <f t="shared" si="9"/>
        <v>27630</v>
      </c>
      <c r="E294" s="42">
        <v>931</v>
      </c>
      <c r="F294" s="42">
        <v>3958</v>
      </c>
      <c r="G294" s="42">
        <v>3182</v>
      </c>
      <c r="H294" s="42">
        <v>3260</v>
      </c>
      <c r="I294" s="42">
        <v>2794</v>
      </c>
      <c r="J294" s="42">
        <v>3260</v>
      </c>
      <c r="K294" s="42">
        <v>3415</v>
      </c>
      <c r="L294" s="42">
        <v>3260</v>
      </c>
      <c r="M294" s="42">
        <v>3570</v>
      </c>
      <c r="N294" s="42">
        <f t="shared" si="10"/>
        <v>32003</v>
      </c>
      <c r="O294" s="42">
        <v>1079</v>
      </c>
      <c r="P294" s="42">
        <v>4584</v>
      </c>
      <c r="Q294" s="42">
        <v>3686</v>
      </c>
      <c r="R294" s="42">
        <v>3776</v>
      </c>
      <c r="S294" s="42">
        <v>3236</v>
      </c>
      <c r="T294" s="42">
        <v>3776</v>
      </c>
      <c r="U294" s="42">
        <v>3955</v>
      </c>
      <c r="V294" s="42">
        <v>3776</v>
      </c>
      <c r="W294" s="42">
        <v>4135</v>
      </c>
      <c r="AC294" s="35"/>
      <c r="AD294" s="35"/>
      <c r="AE294" s="35"/>
      <c r="AF294" s="35"/>
    </row>
    <row r="295" spans="1:32" ht="30" hidden="1">
      <c r="A295" s="40">
        <v>30</v>
      </c>
      <c r="B295" s="40" t="s">
        <v>146</v>
      </c>
      <c r="C295" s="41" t="s">
        <v>99</v>
      </c>
      <c r="D295" s="42">
        <f t="shared" si="9"/>
        <v>32234</v>
      </c>
      <c r="E295" s="42">
        <v>1086</v>
      </c>
      <c r="F295" s="42">
        <v>4618</v>
      </c>
      <c r="G295" s="42">
        <v>3712</v>
      </c>
      <c r="H295" s="42">
        <v>3803</v>
      </c>
      <c r="I295" s="42">
        <v>3260</v>
      </c>
      <c r="J295" s="42">
        <v>3803</v>
      </c>
      <c r="K295" s="42">
        <v>3984</v>
      </c>
      <c r="L295" s="42">
        <v>3803</v>
      </c>
      <c r="M295" s="42">
        <v>4165</v>
      </c>
      <c r="N295" s="42">
        <f t="shared" si="10"/>
        <v>37337</v>
      </c>
      <c r="O295" s="42">
        <v>1259</v>
      </c>
      <c r="P295" s="42">
        <v>5348</v>
      </c>
      <c r="Q295" s="42">
        <v>4301</v>
      </c>
      <c r="R295" s="42">
        <v>4405</v>
      </c>
      <c r="S295" s="42">
        <v>3776</v>
      </c>
      <c r="T295" s="42">
        <v>4405</v>
      </c>
      <c r="U295" s="42">
        <v>4614</v>
      </c>
      <c r="V295" s="42">
        <v>4405</v>
      </c>
      <c r="W295" s="42">
        <v>4824</v>
      </c>
      <c r="AC295" s="35"/>
      <c r="AD295" s="35"/>
      <c r="AE295" s="35"/>
      <c r="AF295" s="35"/>
    </row>
    <row r="296" spans="1:32" ht="30" hidden="1">
      <c r="A296" s="40">
        <v>30</v>
      </c>
      <c r="B296" s="40" t="s">
        <v>146</v>
      </c>
      <c r="C296" s="41" t="s">
        <v>100</v>
      </c>
      <c r="D296" s="42">
        <f t="shared" si="9"/>
        <v>41866</v>
      </c>
      <c r="E296" s="42">
        <v>1411</v>
      </c>
      <c r="F296" s="42">
        <v>5998</v>
      </c>
      <c r="G296" s="42">
        <v>4821</v>
      </c>
      <c r="H296" s="42">
        <v>4939</v>
      </c>
      <c r="I296" s="42">
        <v>4234</v>
      </c>
      <c r="J296" s="42">
        <v>4939</v>
      </c>
      <c r="K296" s="42">
        <v>5175</v>
      </c>
      <c r="L296" s="42">
        <v>4939</v>
      </c>
      <c r="M296" s="42">
        <v>5410</v>
      </c>
      <c r="N296" s="42">
        <f t="shared" si="10"/>
        <v>48487</v>
      </c>
      <c r="O296" s="42">
        <v>1635</v>
      </c>
      <c r="P296" s="42">
        <v>6946</v>
      </c>
      <c r="Q296" s="42">
        <v>5585</v>
      </c>
      <c r="R296" s="42">
        <v>5720</v>
      </c>
      <c r="S296" s="42">
        <v>4903</v>
      </c>
      <c r="T296" s="42">
        <v>5720</v>
      </c>
      <c r="U296" s="42">
        <v>5993</v>
      </c>
      <c r="V296" s="42">
        <v>5720</v>
      </c>
      <c r="W296" s="42">
        <v>6265</v>
      </c>
      <c r="AC296" s="35"/>
      <c r="AD296" s="35"/>
      <c r="AE296" s="35"/>
      <c r="AF296" s="35"/>
    </row>
    <row r="297" spans="1:32" ht="30" hidden="1">
      <c r="A297" s="40">
        <v>30</v>
      </c>
      <c r="B297" s="40" t="s">
        <v>146</v>
      </c>
      <c r="C297" s="41" t="s">
        <v>101</v>
      </c>
      <c r="D297" s="42">
        <f t="shared" si="9"/>
        <v>27630</v>
      </c>
      <c r="E297" s="42">
        <v>931</v>
      </c>
      <c r="F297" s="42">
        <v>3958</v>
      </c>
      <c r="G297" s="42">
        <v>3182</v>
      </c>
      <c r="H297" s="42">
        <v>3260</v>
      </c>
      <c r="I297" s="42">
        <v>2794</v>
      </c>
      <c r="J297" s="42">
        <v>3260</v>
      </c>
      <c r="K297" s="42">
        <v>3415</v>
      </c>
      <c r="L297" s="42">
        <v>3260</v>
      </c>
      <c r="M297" s="42">
        <v>3570</v>
      </c>
      <c r="N297" s="42">
        <f t="shared" si="10"/>
        <v>32003</v>
      </c>
      <c r="O297" s="42">
        <v>1079</v>
      </c>
      <c r="P297" s="42">
        <v>4584</v>
      </c>
      <c r="Q297" s="42">
        <v>3686</v>
      </c>
      <c r="R297" s="42">
        <v>3776</v>
      </c>
      <c r="S297" s="42">
        <v>3236</v>
      </c>
      <c r="T297" s="42">
        <v>3776</v>
      </c>
      <c r="U297" s="42">
        <v>3955</v>
      </c>
      <c r="V297" s="42">
        <v>3776</v>
      </c>
      <c r="W297" s="42">
        <v>4135</v>
      </c>
      <c r="AC297" s="35"/>
      <c r="AD297" s="35"/>
      <c r="AE297" s="35"/>
      <c r="AF297" s="35"/>
    </row>
    <row r="298" spans="1:32" ht="30" hidden="1">
      <c r="A298" s="40">
        <v>30</v>
      </c>
      <c r="B298" s="40" t="s">
        <v>146</v>
      </c>
      <c r="C298" s="41" t="s">
        <v>102</v>
      </c>
      <c r="D298" s="42">
        <f t="shared" si="9"/>
        <v>23445</v>
      </c>
      <c r="E298" s="42">
        <v>790</v>
      </c>
      <c r="F298" s="42">
        <v>3359</v>
      </c>
      <c r="G298" s="42">
        <v>2700</v>
      </c>
      <c r="H298" s="42">
        <v>2766</v>
      </c>
      <c r="I298" s="42">
        <v>2371</v>
      </c>
      <c r="J298" s="42">
        <v>2766</v>
      </c>
      <c r="K298" s="42">
        <v>2898</v>
      </c>
      <c r="L298" s="42">
        <v>2766</v>
      </c>
      <c r="M298" s="42">
        <v>3029</v>
      </c>
      <c r="N298" s="42">
        <f t="shared" si="10"/>
        <v>27157</v>
      </c>
      <c r="O298" s="42">
        <v>916</v>
      </c>
      <c r="P298" s="42">
        <v>3890</v>
      </c>
      <c r="Q298" s="42">
        <v>3128</v>
      </c>
      <c r="R298" s="42">
        <v>3204</v>
      </c>
      <c r="S298" s="42">
        <v>2746</v>
      </c>
      <c r="T298" s="42">
        <v>3204</v>
      </c>
      <c r="U298" s="42">
        <v>3356</v>
      </c>
      <c r="V298" s="42">
        <v>3204</v>
      </c>
      <c r="W298" s="42">
        <v>3509</v>
      </c>
      <c r="AC298" s="35"/>
      <c r="AD298" s="35"/>
      <c r="AE298" s="35"/>
      <c r="AF298" s="35"/>
    </row>
    <row r="299" spans="1:32" ht="30" hidden="1">
      <c r="A299" s="40">
        <v>30</v>
      </c>
      <c r="B299" s="40" t="s">
        <v>146</v>
      </c>
      <c r="C299" s="41" t="s">
        <v>103</v>
      </c>
      <c r="D299" s="42">
        <f t="shared" si="9"/>
        <v>32234</v>
      </c>
      <c r="E299" s="42">
        <v>1086</v>
      </c>
      <c r="F299" s="42">
        <v>4618</v>
      </c>
      <c r="G299" s="42">
        <v>3712</v>
      </c>
      <c r="H299" s="42">
        <v>3803</v>
      </c>
      <c r="I299" s="42">
        <v>3260</v>
      </c>
      <c r="J299" s="42">
        <v>3803</v>
      </c>
      <c r="K299" s="42">
        <v>3984</v>
      </c>
      <c r="L299" s="42">
        <v>3803</v>
      </c>
      <c r="M299" s="42">
        <v>4165</v>
      </c>
      <c r="N299" s="42">
        <f t="shared" si="10"/>
        <v>37337</v>
      </c>
      <c r="O299" s="42">
        <v>1259</v>
      </c>
      <c r="P299" s="42">
        <v>5348</v>
      </c>
      <c r="Q299" s="42">
        <v>4301</v>
      </c>
      <c r="R299" s="42">
        <v>4405</v>
      </c>
      <c r="S299" s="42">
        <v>3776</v>
      </c>
      <c r="T299" s="42">
        <v>4405</v>
      </c>
      <c r="U299" s="42">
        <v>4614</v>
      </c>
      <c r="V299" s="42">
        <v>4405</v>
      </c>
      <c r="W299" s="42">
        <v>4824</v>
      </c>
      <c r="AC299" s="35"/>
      <c r="AD299" s="35"/>
      <c r="AE299" s="35"/>
      <c r="AF299" s="35"/>
    </row>
    <row r="300" spans="1:32" ht="30" hidden="1">
      <c r="A300" s="40">
        <v>30</v>
      </c>
      <c r="B300" s="40" t="s">
        <v>146</v>
      </c>
      <c r="C300" s="41" t="s">
        <v>104</v>
      </c>
      <c r="D300" s="42">
        <f t="shared" si="9"/>
        <v>27630</v>
      </c>
      <c r="E300" s="42">
        <v>931</v>
      </c>
      <c r="F300" s="42">
        <v>3958</v>
      </c>
      <c r="G300" s="42">
        <v>3182</v>
      </c>
      <c r="H300" s="42">
        <v>3260</v>
      </c>
      <c r="I300" s="42">
        <v>2794</v>
      </c>
      <c r="J300" s="42">
        <v>3260</v>
      </c>
      <c r="K300" s="42">
        <v>3415</v>
      </c>
      <c r="L300" s="42">
        <v>3260</v>
      </c>
      <c r="M300" s="42">
        <v>3570</v>
      </c>
      <c r="N300" s="42">
        <f t="shared" si="10"/>
        <v>32003</v>
      </c>
      <c r="O300" s="42">
        <v>1079</v>
      </c>
      <c r="P300" s="42">
        <v>4584</v>
      </c>
      <c r="Q300" s="42">
        <v>3686</v>
      </c>
      <c r="R300" s="42">
        <v>3776</v>
      </c>
      <c r="S300" s="42">
        <v>3236</v>
      </c>
      <c r="T300" s="42">
        <v>3776</v>
      </c>
      <c r="U300" s="42">
        <v>3955</v>
      </c>
      <c r="V300" s="42">
        <v>3776</v>
      </c>
      <c r="W300" s="42">
        <v>4135</v>
      </c>
      <c r="AC300" s="35"/>
      <c r="AD300" s="35"/>
      <c r="AE300" s="35"/>
      <c r="AF300" s="35"/>
    </row>
    <row r="301" spans="1:32" hidden="1">
      <c r="A301" s="40">
        <v>31</v>
      </c>
      <c r="B301" s="40" t="s">
        <v>147</v>
      </c>
      <c r="C301" s="41" t="s">
        <v>77</v>
      </c>
      <c r="D301" s="42">
        <f t="shared" si="9"/>
        <v>26392</v>
      </c>
      <c r="E301" s="42">
        <v>889</v>
      </c>
      <c r="F301" s="42">
        <v>3781</v>
      </c>
      <c r="G301" s="42">
        <v>3039</v>
      </c>
      <c r="H301" s="42">
        <v>3114</v>
      </c>
      <c r="I301" s="42">
        <v>2669</v>
      </c>
      <c r="J301" s="42">
        <v>3114</v>
      </c>
      <c r="K301" s="42">
        <v>3262</v>
      </c>
      <c r="L301" s="42">
        <v>3114</v>
      </c>
      <c r="M301" s="42">
        <v>3410</v>
      </c>
      <c r="N301" s="42">
        <f t="shared" si="10"/>
        <v>30568</v>
      </c>
      <c r="O301" s="42">
        <v>1031</v>
      </c>
      <c r="P301" s="42">
        <v>4379</v>
      </c>
      <c r="Q301" s="42">
        <v>3521</v>
      </c>
      <c r="R301" s="42">
        <v>3606</v>
      </c>
      <c r="S301" s="42">
        <v>3091</v>
      </c>
      <c r="T301" s="42">
        <v>3606</v>
      </c>
      <c r="U301" s="42">
        <v>3778</v>
      </c>
      <c r="V301" s="42">
        <v>3606</v>
      </c>
      <c r="W301" s="42">
        <v>3950</v>
      </c>
      <c r="AC301" s="35"/>
      <c r="AD301" s="35"/>
      <c r="AE301" s="35"/>
      <c r="AF301" s="35"/>
    </row>
    <row r="302" spans="1:32" hidden="1">
      <c r="A302" s="40">
        <v>31</v>
      </c>
      <c r="B302" s="40" t="s">
        <v>147</v>
      </c>
      <c r="C302" s="41" t="s">
        <v>78</v>
      </c>
      <c r="D302" s="42">
        <f t="shared" si="9"/>
        <v>19792</v>
      </c>
      <c r="E302" s="42">
        <v>667</v>
      </c>
      <c r="F302" s="42">
        <v>2836</v>
      </c>
      <c r="G302" s="42">
        <v>2279</v>
      </c>
      <c r="H302" s="42">
        <v>2335</v>
      </c>
      <c r="I302" s="42">
        <v>2001</v>
      </c>
      <c r="J302" s="42">
        <v>2335</v>
      </c>
      <c r="K302" s="42">
        <v>2446</v>
      </c>
      <c r="L302" s="42">
        <v>2335</v>
      </c>
      <c r="M302" s="42">
        <v>2558</v>
      </c>
      <c r="N302" s="42">
        <f t="shared" si="10"/>
        <v>22929</v>
      </c>
      <c r="O302" s="42">
        <v>773</v>
      </c>
      <c r="P302" s="42">
        <v>3284</v>
      </c>
      <c r="Q302" s="42">
        <v>2641</v>
      </c>
      <c r="R302" s="42">
        <v>2705</v>
      </c>
      <c r="S302" s="42">
        <v>2319</v>
      </c>
      <c r="T302" s="42">
        <v>2705</v>
      </c>
      <c r="U302" s="42">
        <v>2834</v>
      </c>
      <c r="V302" s="42">
        <v>2705</v>
      </c>
      <c r="W302" s="42">
        <v>2963</v>
      </c>
      <c r="AC302" s="35"/>
      <c r="AD302" s="35"/>
      <c r="AE302" s="35"/>
      <c r="AF302" s="35"/>
    </row>
    <row r="303" spans="1:32" hidden="1">
      <c r="A303" s="40">
        <v>31</v>
      </c>
      <c r="B303" s="40" t="s">
        <v>147</v>
      </c>
      <c r="C303" s="41" t="s">
        <v>79</v>
      </c>
      <c r="D303" s="42">
        <f t="shared" si="9"/>
        <v>80128</v>
      </c>
      <c r="E303" s="42">
        <v>2701</v>
      </c>
      <c r="F303" s="42">
        <v>11479</v>
      </c>
      <c r="G303" s="42">
        <v>9228</v>
      </c>
      <c r="H303" s="42">
        <v>9453</v>
      </c>
      <c r="I303" s="42">
        <v>8103</v>
      </c>
      <c r="J303" s="42">
        <v>9453</v>
      </c>
      <c r="K303" s="42">
        <v>9904</v>
      </c>
      <c r="L303" s="42">
        <v>9453</v>
      </c>
      <c r="M303" s="42">
        <v>10354</v>
      </c>
      <c r="N303" s="42">
        <f t="shared" si="10"/>
        <v>92790</v>
      </c>
      <c r="O303" s="42">
        <v>3128</v>
      </c>
      <c r="P303" s="42">
        <v>13293</v>
      </c>
      <c r="Q303" s="42">
        <v>10687</v>
      </c>
      <c r="R303" s="42">
        <v>10947</v>
      </c>
      <c r="S303" s="42">
        <v>9383</v>
      </c>
      <c r="T303" s="42">
        <v>10947</v>
      </c>
      <c r="U303" s="42">
        <v>11468</v>
      </c>
      <c r="V303" s="42">
        <v>10947</v>
      </c>
      <c r="W303" s="42">
        <v>11990</v>
      </c>
      <c r="AC303" s="35"/>
      <c r="AD303" s="35"/>
      <c r="AE303" s="35"/>
      <c r="AF303" s="35"/>
    </row>
    <row r="304" spans="1:32" hidden="1">
      <c r="A304" s="40">
        <v>31</v>
      </c>
      <c r="B304" s="40" t="s">
        <v>147</v>
      </c>
      <c r="C304" s="41" t="s">
        <v>81</v>
      </c>
      <c r="D304" s="42">
        <f t="shared" si="9"/>
        <v>22621</v>
      </c>
      <c r="E304" s="42">
        <v>762</v>
      </c>
      <c r="F304" s="42">
        <v>3241</v>
      </c>
      <c r="G304" s="42">
        <v>2605</v>
      </c>
      <c r="H304" s="42">
        <v>2669</v>
      </c>
      <c r="I304" s="42">
        <v>2287</v>
      </c>
      <c r="J304" s="42">
        <v>2669</v>
      </c>
      <c r="K304" s="42">
        <v>2796</v>
      </c>
      <c r="L304" s="42">
        <v>2669</v>
      </c>
      <c r="M304" s="42">
        <v>2923</v>
      </c>
      <c r="N304" s="42">
        <f t="shared" si="10"/>
        <v>26203</v>
      </c>
      <c r="O304" s="42">
        <v>884</v>
      </c>
      <c r="P304" s="42">
        <v>3754</v>
      </c>
      <c r="Q304" s="42">
        <v>3018</v>
      </c>
      <c r="R304" s="42">
        <v>3091</v>
      </c>
      <c r="S304" s="42">
        <v>2650</v>
      </c>
      <c r="T304" s="42">
        <v>3091</v>
      </c>
      <c r="U304" s="42">
        <v>3238</v>
      </c>
      <c r="V304" s="42">
        <v>3091</v>
      </c>
      <c r="W304" s="42">
        <v>3386</v>
      </c>
      <c r="AC304" s="35"/>
      <c r="AD304" s="35"/>
      <c r="AE304" s="35"/>
      <c r="AF304" s="35"/>
    </row>
    <row r="305" spans="1:32" hidden="1">
      <c r="A305" s="40">
        <v>31</v>
      </c>
      <c r="B305" s="40" t="s">
        <v>147</v>
      </c>
      <c r="C305" s="41" t="s">
        <v>82</v>
      </c>
      <c r="D305" s="42">
        <f t="shared" si="9"/>
        <v>19792</v>
      </c>
      <c r="E305" s="42">
        <v>667</v>
      </c>
      <c r="F305" s="42">
        <v>2836</v>
      </c>
      <c r="G305" s="42">
        <v>2279</v>
      </c>
      <c r="H305" s="42">
        <v>2335</v>
      </c>
      <c r="I305" s="42">
        <v>2001</v>
      </c>
      <c r="J305" s="42">
        <v>2335</v>
      </c>
      <c r="K305" s="42">
        <v>2446</v>
      </c>
      <c r="L305" s="42">
        <v>2335</v>
      </c>
      <c r="M305" s="42">
        <v>2558</v>
      </c>
      <c r="N305" s="42">
        <f t="shared" si="10"/>
        <v>22929</v>
      </c>
      <c r="O305" s="42">
        <v>773</v>
      </c>
      <c r="P305" s="42">
        <v>3284</v>
      </c>
      <c r="Q305" s="42">
        <v>2641</v>
      </c>
      <c r="R305" s="42">
        <v>2705</v>
      </c>
      <c r="S305" s="42">
        <v>2319</v>
      </c>
      <c r="T305" s="42">
        <v>2705</v>
      </c>
      <c r="U305" s="42">
        <v>2834</v>
      </c>
      <c r="V305" s="42">
        <v>2705</v>
      </c>
      <c r="W305" s="42">
        <v>2963</v>
      </c>
      <c r="AC305" s="35"/>
      <c r="AD305" s="35"/>
      <c r="AE305" s="35"/>
      <c r="AF305" s="35"/>
    </row>
    <row r="306" spans="1:32" ht="30" hidden="1">
      <c r="A306" s="40">
        <v>32</v>
      </c>
      <c r="B306" s="40" t="s">
        <v>148</v>
      </c>
      <c r="C306" s="41" t="s">
        <v>77</v>
      </c>
      <c r="D306" s="42">
        <f t="shared" si="9"/>
        <v>27861</v>
      </c>
      <c r="E306" s="42">
        <v>939</v>
      </c>
      <c r="F306" s="42">
        <v>3992</v>
      </c>
      <c r="G306" s="42">
        <v>3208</v>
      </c>
      <c r="H306" s="42">
        <v>3287</v>
      </c>
      <c r="I306" s="42">
        <v>2817</v>
      </c>
      <c r="J306" s="42">
        <v>3287</v>
      </c>
      <c r="K306" s="42">
        <v>3444</v>
      </c>
      <c r="L306" s="42">
        <v>3287</v>
      </c>
      <c r="M306" s="42">
        <v>3600</v>
      </c>
      <c r="N306" s="42">
        <f t="shared" si="10"/>
        <v>32271</v>
      </c>
      <c r="O306" s="42">
        <v>1088</v>
      </c>
      <c r="P306" s="42">
        <v>4623</v>
      </c>
      <c r="Q306" s="42">
        <v>3717</v>
      </c>
      <c r="R306" s="42">
        <v>3807</v>
      </c>
      <c r="S306" s="42">
        <v>3263</v>
      </c>
      <c r="T306" s="42">
        <v>3807</v>
      </c>
      <c r="U306" s="42">
        <v>3989</v>
      </c>
      <c r="V306" s="42">
        <v>3807</v>
      </c>
      <c r="W306" s="42">
        <v>4170</v>
      </c>
      <c r="AC306" s="35"/>
      <c r="AD306" s="35"/>
      <c r="AE306" s="35"/>
      <c r="AF306" s="35"/>
    </row>
    <row r="307" spans="1:32" ht="30" hidden="1">
      <c r="A307" s="40">
        <v>32</v>
      </c>
      <c r="B307" s="40" t="s">
        <v>148</v>
      </c>
      <c r="C307" s="41" t="s">
        <v>78</v>
      </c>
      <c r="D307" s="42">
        <f t="shared" si="9"/>
        <v>30183</v>
      </c>
      <c r="E307" s="42">
        <v>1017</v>
      </c>
      <c r="F307" s="42">
        <v>4324</v>
      </c>
      <c r="G307" s="42">
        <v>3476</v>
      </c>
      <c r="H307" s="42">
        <v>3561</v>
      </c>
      <c r="I307" s="42">
        <v>3052</v>
      </c>
      <c r="J307" s="42">
        <v>3561</v>
      </c>
      <c r="K307" s="42">
        <v>3731</v>
      </c>
      <c r="L307" s="42">
        <v>3561</v>
      </c>
      <c r="M307" s="42">
        <v>3900</v>
      </c>
      <c r="N307" s="42">
        <f t="shared" si="10"/>
        <v>34959</v>
      </c>
      <c r="O307" s="42">
        <v>1179</v>
      </c>
      <c r="P307" s="42">
        <v>5008</v>
      </c>
      <c r="Q307" s="42">
        <v>4027</v>
      </c>
      <c r="R307" s="42">
        <v>4124</v>
      </c>
      <c r="S307" s="42">
        <v>3535</v>
      </c>
      <c r="T307" s="42">
        <v>4124</v>
      </c>
      <c r="U307" s="42">
        <v>4321</v>
      </c>
      <c r="V307" s="42">
        <v>4124</v>
      </c>
      <c r="W307" s="42">
        <v>4517</v>
      </c>
      <c r="AC307" s="35"/>
      <c r="AD307" s="35"/>
      <c r="AE307" s="35"/>
      <c r="AF307" s="35"/>
    </row>
    <row r="308" spans="1:32" ht="30" hidden="1">
      <c r="A308" s="40">
        <v>32</v>
      </c>
      <c r="B308" s="40" t="s">
        <v>148</v>
      </c>
      <c r="C308" s="41" t="s">
        <v>79</v>
      </c>
      <c r="D308" s="42">
        <f t="shared" si="9"/>
        <v>30183</v>
      </c>
      <c r="E308" s="42">
        <v>1017</v>
      </c>
      <c r="F308" s="42">
        <v>4324</v>
      </c>
      <c r="G308" s="42">
        <v>3476</v>
      </c>
      <c r="H308" s="42">
        <v>3561</v>
      </c>
      <c r="I308" s="42">
        <v>3052</v>
      </c>
      <c r="J308" s="42">
        <v>3561</v>
      </c>
      <c r="K308" s="42">
        <v>3731</v>
      </c>
      <c r="L308" s="42">
        <v>3561</v>
      </c>
      <c r="M308" s="42">
        <v>3900</v>
      </c>
      <c r="N308" s="42">
        <f t="shared" si="10"/>
        <v>34959</v>
      </c>
      <c r="O308" s="42">
        <v>1179</v>
      </c>
      <c r="P308" s="42">
        <v>5008</v>
      </c>
      <c r="Q308" s="42">
        <v>4027</v>
      </c>
      <c r="R308" s="42">
        <v>4124</v>
      </c>
      <c r="S308" s="42">
        <v>3535</v>
      </c>
      <c r="T308" s="42">
        <v>4124</v>
      </c>
      <c r="U308" s="42">
        <v>4321</v>
      </c>
      <c r="V308" s="42">
        <v>4124</v>
      </c>
      <c r="W308" s="42">
        <v>4517</v>
      </c>
      <c r="AC308" s="35"/>
      <c r="AD308" s="35"/>
      <c r="AE308" s="35"/>
      <c r="AF308" s="35"/>
    </row>
    <row r="309" spans="1:32" ht="30" hidden="1">
      <c r="A309" s="40">
        <v>32</v>
      </c>
      <c r="B309" s="40" t="s">
        <v>148</v>
      </c>
      <c r="C309" s="41" t="s">
        <v>81</v>
      </c>
      <c r="D309" s="42">
        <f t="shared" si="9"/>
        <v>27861</v>
      </c>
      <c r="E309" s="42">
        <v>939</v>
      </c>
      <c r="F309" s="42">
        <v>3992</v>
      </c>
      <c r="G309" s="42">
        <v>3208</v>
      </c>
      <c r="H309" s="42">
        <v>3287</v>
      </c>
      <c r="I309" s="42">
        <v>2817</v>
      </c>
      <c r="J309" s="42">
        <v>3287</v>
      </c>
      <c r="K309" s="42">
        <v>3444</v>
      </c>
      <c r="L309" s="42">
        <v>3287</v>
      </c>
      <c r="M309" s="42">
        <v>3600</v>
      </c>
      <c r="N309" s="42">
        <f t="shared" si="10"/>
        <v>32271</v>
      </c>
      <c r="O309" s="42">
        <v>1088</v>
      </c>
      <c r="P309" s="42">
        <v>4623</v>
      </c>
      <c r="Q309" s="42">
        <v>3717</v>
      </c>
      <c r="R309" s="42">
        <v>3807</v>
      </c>
      <c r="S309" s="42">
        <v>3263</v>
      </c>
      <c r="T309" s="42">
        <v>3807</v>
      </c>
      <c r="U309" s="42">
        <v>3989</v>
      </c>
      <c r="V309" s="42">
        <v>3807</v>
      </c>
      <c r="W309" s="42">
        <v>4170</v>
      </c>
      <c r="AC309" s="35"/>
      <c r="AD309" s="35"/>
      <c r="AE309" s="35"/>
      <c r="AF309" s="35"/>
    </row>
    <row r="310" spans="1:32">
      <c r="D310" s="35">
        <f>(D115+D116+D117+D118+D119+D120+D121+D122+D123+D124+D125+D126+D127+D128+D129+D130+D131+D132+D133+D134)</f>
        <v>695389</v>
      </c>
      <c r="E310" s="35">
        <f>(E115+E116+E117+E118+E119+E120+E121+E122+E123+E124+E125+E126+E127+E128+E129+E130+E131+E132+E133+E134)</f>
        <v>23434</v>
      </c>
      <c r="F310" s="35">
        <f t="shared" ref="F310:W310" si="11">(F115+F116+F117+F118+F119+F120+F121+F122+F123+F124+F125+F126+F127+F128+F129+F130+F131+F132+F133+F134)</f>
        <v>99627</v>
      </c>
      <c r="G310" s="35">
        <f t="shared" si="11"/>
        <v>80076</v>
      </c>
      <c r="H310" s="35">
        <f t="shared" si="11"/>
        <v>82040</v>
      </c>
      <c r="I310" s="35">
        <f t="shared" si="11"/>
        <v>70322</v>
      </c>
      <c r="J310" s="35">
        <f t="shared" si="11"/>
        <v>82040</v>
      </c>
      <c r="K310" s="35">
        <f t="shared" si="11"/>
        <v>85951</v>
      </c>
      <c r="L310" s="35">
        <f t="shared" si="11"/>
        <v>82040</v>
      </c>
      <c r="M310" s="35">
        <f t="shared" si="11"/>
        <v>89859</v>
      </c>
      <c r="N310" s="35">
        <f t="shared" si="11"/>
        <v>805428</v>
      </c>
      <c r="O310" s="35">
        <f t="shared" si="11"/>
        <v>27159</v>
      </c>
      <c r="P310" s="35">
        <f t="shared" si="11"/>
        <v>115380</v>
      </c>
      <c r="Q310" s="35">
        <f t="shared" si="11"/>
        <v>92770</v>
      </c>
      <c r="R310" s="35">
        <f t="shared" si="11"/>
        <v>95020</v>
      </c>
      <c r="S310" s="35">
        <f t="shared" si="11"/>
        <v>81446</v>
      </c>
      <c r="T310" s="35">
        <f t="shared" si="11"/>
        <v>95020</v>
      </c>
      <c r="U310" s="35">
        <f t="shared" si="11"/>
        <v>99550</v>
      </c>
      <c r="V310" s="35">
        <f t="shared" si="11"/>
        <v>95020</v>
      </c>
      <c r="W310" s="35">
        <f t="shared" si="11"/>
        <v>104063</v>
      </c>
    </row>
  </sheetData>
  <mergeCells count="6">
    <mergeCell ref="A9:C9"/>
    <mergeCell ref="A5:W5"/>
    <mergeCell ref="A7:B8"/>
    <mergeCell ref="C7:C8"/>
    <mergeCell ref="D7:M7"/>
    <mergeCell ref="N7:W7"/>
  </mergeCells>
  <printOptions horizontalCentered="1"/>
  <pageMargins left="0.23622047244094491" right="0.23622047244094491" top="0.74803149606299213" bottom="0.74803149606299213" header="0.31496062992125984" footer="0.31496062992125984"/>
  <pageSetup scale="55"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38a1ccc-6edd-48dc-89d7-1d6dab6fc161">
      <Terms xmlns="http://schemas.microsoft.com/office/infopath/2007/PartnerControls"/>
    </lcf76f155ced4ddcb4097134ff3c332f>
    <TaxCatchAll xmlns="44c48e23-4003-41ec-bbc2-8720d7a165c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D7A9630303CB0C4EA0637B8DF68158D0" ma:contentTypeVersion="13" ma:contentTypeDescription="Crear nuevo documento." ma:contentTypeScope="" ma:versionID="67bad7369c642f7f3df47cbeddfcd9d9">
  <xsd:schema xmlns:xsd="http://www.w3.org/2001/XMLSchema" xmlns:xs="http://www.w3.org/2001/XMLSchema" xmlns:p="http://schemas.microsoft.com/office/2006/metadata/properties" xmlns:ns2="e38a1ccc-6edd-48dc-89d7-1d6dab6fc161" xmlns:ns3="44c48e23-4003-41ec-bbc2-8720d7a165cf" targetNamespace="http://schemas.microsoft.com/office/2006/metadata/properties" ma:root="true" ma:fieldsID="ba2aea439d622cbc2e91441ae33de52b" ns2:_="" ns3:_="">
    <xsd:import namespace="e38a1ccc-6edd-48dc-89d7-1d6dab6fc161"/>
    <xsd:import namespace="44c48e23-4003-41ec-bbc2-8720d7a165cf"/>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8a1ccc-6edd-48dc-89d7-1d6dab6fc1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Etiquetas de imagen" ma:readOnly="false" ma:fieldId="{5cf76f15-5ced-4ddc-b409-7134ff3c332f}" ma:taxonomyMulti="true" ma:sspId="b5fe629f-dcd0-4f79-bd36-f65a702dfa88"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4c48e23-4003-41ec-bbc2-8720d7a165cf"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1ffdd5d-4138-456f-b625-94b928433485}" ma:internalName="TaxCatchAll" ma:showField="CatchAllData" ma:web="44c48e23-4003-41ec-bbc2-8720d7a165cf">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3185E0A-896A-4DE9-8F71-746092AC2565}"/>
</file>

<file path=customXml/itemProps2.xml><?xml version="1.0" encoding="utf-8"?>
<ds:datastoreItem xmlns:ds="http://schemas.openxmlformats.org/officeDocument/2006/customXml" ds:itemID="{D4FC1A81-9E6B-41C7-9F3D-FADA198D6024}"/>
</file>

<file path=customXml/itemProps3.xml><?xml version="1.0" encoding="utf-8"?>
<ds:datastoreItem xmlns:ds="http://schemas.openxmlformats.org/officeDocument/2006/customXml" ds:itemID="{A73F27BB-E397-41B8-9EFC-6407A4FCAF5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Ricardo Sánchez Sánchez</dc:creator>
  <cp:keywords/>
  <dc:description/>
  <cp:lastModifiedBy>BENAVIDES GAMEZ DANIELA</cp:lastModifiedBy>
  <cp:revision/>
  <dcterms:created xsi:type="dcterms:W3CDTF">2017-02-09T16:44:50Z</dcterms:created>
  <dcterms:modified xsi:type="dcterms:W3CDTF">2023-06-07T17:37:23Z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0x010100D7A9630303CB0C4EA0637B8DF68158D0</vt:lpwstr>
  </property>
  <property fmtid="{D5CDD505-2E9C-101B-9397-08002B2CF9AE}" pid="3" name="_dlc_DocIdItemGuid">
    <vt:lpwstr>c437e133-8383-47ca-8925-3c16fbcdbf98</vt:lpwstr>
  </property>
  <property fmtid="{D5CDD505-2E9C-101B-9397-08002B2CF9AE}" pid="4" name="MediaServiceImageTags">
    <vt:lpwstr/>
  </property>
</Properties>
</file>