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irginiatech.sharepoint.com/sites/SGCTeaching/Shared Documents/MSE_2034_D2L/D2L_Master/brightspace/live_site/assets/handouts/"/>
    </mc:Choice>
  </mc:AlternateContent>
  <xr:revisionPtr revIDLastSave="225" documentId="8_{684D5380-0349-4FB9-9FFF-A2681C922D0E}" xr6:coauthVersionLast="47" xr6:coauthVersionMax="47" xr10:uidLastSave="{3E170EF8-DC8C-4ACA-9159-7FE5F0BCF4F3}"/>
  <bookViews>
    <workbookView xWindow="300" yWindow="266" windowWidth="21720" windowHeight="11563" xr2:uid="{00000000-000D-0000-FFFF-FFFF00000000}"/>
  </bookViews>
  <sheets>
    <sheet name="starter" sheetId="4" r:id="rId1"/>
    <sheet name="Al7075" sheetId="1" r:id="rId2"/>
    <sheet name="Sheet3" sheetId="3" r:id="rId3"/>
  </sheets>
  <definedNames>
    <definedName name="gauge" localSheetId="0">starter!#REF!</definedName>
    <definedName name="gauge">'Al7075'!#REF!</definedName>
    <definedName name="radius" localSheetId="0">starter!#REF!</definedName>
    <definedName name="radius">'Al7075'!#REF!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E12" i="4"/>
  <c r="E13" i="4"/>
  <c r="E14" i="4"/>
  <c r="E15" i="4"/>
  <c r="E16" i="4"/>
  <c r="E17" i="4"/>
  <c r="F17" i="4" s="1"/>
  <c r="G17" i="4" s="1"/>
  <c r="E18" i="4"/>
  <c r="F18" i="4" s="1"/>
  <c r="G18" i="4" s="1"/>
  <c r="E19" i="4"/>
  <c r="F19" i="4" s="1"/>
  <c r="G19" i="4" s="1"/>
  <c r="E20" i="4"/>
  <c r="F20" i="4" s="1"/>
  <c r="G20" i="4" s="1"/>
  <c r="E21" i="4"/>
  <c r="F21" i="4" s="1"/>
  <c r="G21" i="4" s="1"/>
  <c r="E22" i="4"/>
  <c r="F22" i="4" s="1"/>
  <c r="G22" i="4" s="1"/>
  <c r="E23" i="4"/>
  <c r="F23" i="4" s="1"/>
  <c r="G23" i="4" s="1"/>
  <c r="E24" i="4"/>
  <c r="F24" i="4" s="1"/>
  <c r="G24" i="4" s="1"/>
  <c r="E25" i="4"/>
  <c r="F25" i="4" s="1"/>
  <c r="G25" i="4" s="1"/>
  <c r="E26" i="4"/>
  <c r="F26" i="4" s="1"/>
  <c r="G26" i="4" s="1"/>
  <c r="E27" i="4"/>
  <c r="F27" i="4" s="1"/>
  <c r="G27" i="4" s="1"/>
  <c r="E28" i="4"/>
  <c r="F28" i="4" s="1"/>
  <c r="G28" i="4" s="1"/>
  <c r="E10" i="4"/>
  <c r="F10" i="4" s="1"/>
  <c r="G10" i="4" s="1"/>
  <c r="D14" i="4"/>
  <c r="D10" i="4"/>
  <c r="D11" i="4"/>
  <c r="D12" i="4"/>
  <c r="D13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9" i="4"/>
  <c r="G9" i="4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9" i="4"/>
  <c r="E9" i="4"/>
  <c r="C1" i="4"/>
  <c r="B6" i="4" s="1"/>
  <c r="D3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E11" i="1"/>
  <c r="E6" i="1"/>
  <c r="C3" i="1" s="1"/>
  <c r="B8" i="1" s="1"/>
  <c r="D12" i="1"/>
  <c r="D11" i="1"/>
  <c r="F20" i="1" l="1"/>
  <c r="G20" i="1" s="1"/>
  <c r="F19" i="1"/>
  <c r="G19" i="1" s="1"/>
  <c r="F12" i="1"/>
  <c r="G12" i="1" s="1"/>
  <c r="F30" i="1"/>
  <c r="G30" i="1" s="1"/>
  <c r="F29" i="1"/>
  <c r="G29" i="1" s="1"/>
  <c r="F28" i="1"/>
  <c r="G28" i="1" s="1"/>
  <c r="F27" i="1"/>
  <c r="G27" i="1" s="1"/>
  <c r="F24" i="1"/>
  <c r="G24" i="1" s="1"/>
  <c r="F23" i="1"/>
  <c r="G23" i="1" s="1"/>
  <c r="F22" i="1"/>
  <c r="G22" i="1" s="1"/>
  <c r="F21" i="1"/>
  <c r="G21" i="1" s="1"/>
  <c r="F25" i="1"/>
  <c r="G25" i="1" s="1"/>
  <c r="F26" i="1"/>
  <c r="G26" i="1" s="1"/>
  <c r="F18" i="1"/>
  <c r="G18" i="1" s="1"/>
  <c r="F11" i="1"/>
  <c r="G11" i="1" s="1"/>
  <c r="F17" i="1"/>
  <c r="G17" i="1" s="1"/>
  <c r="F16" i="1"/>
  <c r="G16" i="1" s="1"/>
  <c r="F15" i="1"/>
  <c r="G15" i="1" s="1"/>
  <c r="F14" i="1"/>
  <c r="G14" i="1" s="1"/>
  <c r="B5" i="1" s="1"/>
  <c r="C5" i="1" s="1"/>
  <c r="F13" i="1"/>
  <c r="G13" i="1" s="1"/>
  <c r="F3" i="1" s="1"/>
  <c r="F4" i="1" s="1"/>
</calcChain>
</file>

<file path=xl/sharedStrings.xml><?xml version="1.0" encoding="utf-8"?>
<sst xmlns="http://schemas.openxmlformats.org/spreadsheetml/2006/main" count="48" uniqueCount="25">
  <si>
    <t>Length</t>
  </si>
  <si>
    <t>Force</t>
  </si>
  <si>
    <t>lbs</t>
  </si>
  <si>
    <t>in</t>
  </si>
  <si>
    <t>Point</t>
  </si>
  <si>
    <t>radius</t>
  </si>
  <si>
    <t>0.25 in</t>
  </si>
  <si>
    <t>gauge length</t>
  </si>
  <si>
    <t>2 in</t>
  </si>
  <si>
    <t>= original length'</t>
  </si>
  <si>
    <t>Strain</t>
  </si>
  <si>
    <t>cm</t>
  </si>
  <si>
    <t>m</t>
  </si>
  <si>
    <t>m^2</t>
  </si>
  <si>
    <t>Force (N)</t>
  </si>
  <si>
    <t>Stress (Pa)</t>
  </si>
  <si>
    <t>Stress (MPa)</t>
  </si>
  <si>
    <t>Force (lbs)</t>
  </si>
  <si>
    <t>Length (in)</t>
  </si>
  <si>
    <t>E</t>
  </si>
  <si>
    <t>GPa</t>
  </si>
  <si>
    <t>MPa</t>
  </si>
  <si>
    <t>Area</t>
  </si>
  <si>
    <t>conversions</t>
  </si>
  <si>
    <t>original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</si>
</sst>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11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2" borderId="0" xfId="0" applyNumberFormat="1" applyFill="1" applyAlignment="1">
      <alignment horizontal="right"/>
    </xf>
    <xf numFmtId="11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starter!$D$9:$D$28</c:f>
              <c:numCache>
                <c:formatCode>General</c:formatCode>
                <c:ptCount val="20"/>
                <c:pt idx="0">
                  <c:v>0</c:v>
                </c:pt>
                <c:pt idx="1">
                  <c:v>1.6499999999999293E-3</c:v>
                </c:pt>
                <c:pt idx="2">
                  <c:v>3.2200000000000006E-3</c:v>
                </c:pt>
                <c:pt idx="3">
                  <c:v>4.7399999999999665E-3</c:v>
                </c:pt>
                <c:pt idx="4">
                  <c:v>6.0500000000001108E-3</c:v>
                </c:pt>
                <c:pt idx="5">
                  <c:v>7.0300000000000917E-3</c:v>
                </c:pt>
                <c:pt idx="6">
                  <c:v>7.9700000000000326E-3</c:v>
                </c:pt>
                <c:pt idx="7">
                  <c:v>9.5300000000000384E-3</c:v>
                </c:pt>
                <c:pt idx="8">
                  <c:v>1.2089999999999934E-2</c:v>
                </c:pt>
                <c:pt idx="9">
                  <c:v>1.4979999999999993E-2</c:v>
                </c:pt>
                <c:pt idx="10">
                  <c:v>1.8189999999999928E-2</c:v>
                </c:pt>
                <c:pt idx="11">
                  <c:v>2.2990000000000066E-2</c:v>
                </c:pt>
                <c:pt idx="12">
                  <c:v>4.0229999999999988E-2</c:v>
                </c:pt>
                <c:pt idx="13">
                  <c:v>5.9760000000000035E-2</c:v>
                </c:pt>
                <c:pt idx="14">
                  <c:v>8.0210000000000115E-2</c:v>
                </c:pt>
                <c:pt idx="15">
                  <c:v>9.5169999999999977E-2</c:v>
                </c:pt>
                <c:pt idx="16">
                  <c:v>0.10969999999999991</c:v>
                </c:pt>
                <c:pt idx="17">
                  <c:v>0.125</c:v>
                </c:pt>
                <c:pt idx="18">
                  <c:v>0.13900000000000001</c:v>
                </c:pt>
                <c:pt idx="19">
                  <c:v>0.15329999999999999</c:v>
                </c:pt>
              </c:numCache>
            </c:numRef>
          </c:xVal>
          <c:yVal>
            <c:numRef>
              <c:f>starter!$G$9:$G$28</c:f>
              <c:numCache>
                <c:formatCode>0.00E+00</c:formatCode>
                <c:ptCount val="20"/>
                <c:pt idx="0">
                  <c:v>0</c:v>
                </c:pt>
                <c:pt idx="1">
                  <c:v>110.79136690647483</c:v>
                </c:pt>
                <c:pt idx="2">
                  <c:v>219.60431654676259</c:v>
                </c:pt>
                <c:pt idx="3">
                  <c:v>322.48201438848923</c:v>
                </c:pt>
                <c:pt idx="4">
                  <c:v>410.52158273381292</c:v>
                </c:pt>
                <c:pt idx="5">
                  <c:v>467.89568345323744</c:v>
                </c:pt>
                <c:pt idx="6">
                  <c:v>499.5503597122302</c:v>
                </c:pt>
                <c:pt idx="7">
                  <c:v>521.3129496402878</c:v>
                </c:pt>
                <c:pt idx="8">
                  <c:v>536.15107913669078</c:v>
                </c:pt>
                <c:pt idx="9">
                  <c:v>545.05395683453241</c:v>
                </c:pt>
                <c:pt idx="10">
                  <c:v>550.98920863309354</c:v>
                </c:pt>
                <c:pt idx="11">
                  <c:v>556.92446043165467</c:v>
                </c:pt>
                <c:pt idx="12">
                  <c:v>570.77338129496411</c:v>
                </c:pt>
                <c:pt idx="13">
                  <c:v>580.66546762589917</c:v>
                </c:pt>
                <c:pt idx="14">
                  <c:v>586.60071942446041</c:v>
                </c:pt>
                <c:pt idx="15">
                  <c:v>589.56834532374091</c:v>
                </c:pt>
                <c:pt idx="16">
                  <c:v>590.55755395683457</c:v>
                </c:pt>
                <c:pt idx="17">
                  <c:v>590.55755395683457</c:v>
                </c:pt>
                <c:pt idx="18">
                  <c:v>584.62230215827344</c:v>
                </c:pt>
                <c:pt idx="19">
                  <c:v>564.83812949640298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4ACD-A87E-F0B3472D7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179120"/>
        <c:axId val="1243179600"/>
      </c:scatterChart>
      <c:valAx>
        <c:axId val="1243179120"/>
        <c:scaling>
          <c:orientation val="minMax"/>
          <c:max val="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79600"/>
        <c:crosses val="autoZero"/>
        <c:crossBetween val="midCat"/>
      </c:valAx>
      <c:valAx>
        <c:axId val="12431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7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'Al7075'!$D$11:$D$30</c:f>
              <c:numCache>
                <c:formatCode>General</c:formatCode>
                <c:ptCount val="20"/>
                <c:pt idx="0">
                  <c:v>0</c:v>
                </c:pt>
                <c:pt idx="1">
                  <c:v>1.6499999999999293E-3</c:v>
                </c:pt>
                <c:pt idx="2">
                  <c:v>3.2200000000000006E-3</c:v>
                </c:pt>
                <c:pt idx="3">
                  <c:v>4.7399999999999665E-3</c:v>
                </c:pt>
                <c:pt idx="4">
                  <c:v>6.0500000000001108E-3</c:v>
                </c:pt>
                <c:pt idx="5">
                  <c:v>7.0300000000000917E-3</c:v>
                </c:pt>
                <c:pt idx="6">
                  <c:v>7.9700000000000326E-3</c:v>
                </c:pt>
                <c:pt idx="7">
                  <c:v>9.5300000000000384E-3</c:v>
                </c:pt>
                <c:pt idx="8">
                  <c:v>1.2089999999999934E-2</c:v>
                </c:pt>
                <c:pt idx="9">
                  <c:v>1.4979999999999993E-2</c:v>
                </c:pt>
                <c:pt idx="10">
                  <c:v>1.8189999999999928E-2</c:v>
                </c:pt>
                <c:pt idx="11">
                  <c:v>2.2990000000000066E-2</c:v>
                </c:pt>
                <c:pt idx="12">
                  <c:v>4.0229999999999988E-2</c:v>
                </c:pt>
                <c:pt idx="13">
                  <c:v>5.9760000000000035E-2</c:v>
                </c:pt>
                <c:pt idx="14">
                  <c:v>8.0210000000000115E-2</c:v>
                </c:pt>
                <c:pt idx="15">
                  <c:v>9.5169999999999977E-2</c:v>
                </c:pt>
                <c:pt idx="16">
                  <c:v>0.10969999999999991</c:v>
                </c:pt>
                <c:pt idx="17">
                  <c:v>0.125</c:v>
                </c:pt>
                <c:pt idx="18">
                  <c:v>0.13900000000000001</c:v>
                </c:pt>
                <c:pt idx="19">
                  <c:v>0.15329999999999999</c:v>
                </c:pt>
              </c:numCache>
            </c:numRef>
          </c:xVal>
          <c:yVal>
            <c:numRef>
              <c:f>'Al7075'!$G$11:$G$30</c:f>
              <c:numCache>
                <c:formatCode>0</c:formatCode>
                <c:ptCount val="20"/>
                <c:pt idx="0">
                  <c:v>0</c:v>
                </c:pt>
                <c:pt idx="1">
                  <c:v>112.00553956834533</c:v>
                </c:pt>
                <c:pt idx="2">
                  <c:v>222.01098021582732</c:v>
                </c:pt>
                <c:pt idx="3">
                  <c:v>326.01612410071937</c:v>
                </c:pt>
                <c:pt idx="4">
                  <c:v>415.02052607913669</c:v>
                </c:pt>
                <c:pt idx="5">
                  <c:v>473.02339478417264</c:v>
                </c:pt>
                <c:pt idx="6">
                  <c:v>505.02497751798558</c:v>
                </c:pt>
                <c:pt idx="7">
                  <c:v>527.02606564748191</c:v>
                </c:pt>
                <c:pt idx="8">
                  <c:v>542.02680755395704</c:v>
                </c:pt>
                <c:pt idx="9">
                  <c:v>551.02725269784162</c:v>
                </c:pt>
                <c:pt idx="10">
                  <c:v>557.0275494604316</c:v>
                </c:pt>
                <c:pt idx="11">
                  <c:v>563.02784622302158</c:v>
                </c:pt>
                <c:pt idx="12">
                  <c:v>577.02853866906491</c:v>
                </c:pt>
                <c:pt idx="13">
                  <c:v>587.02903327338106</c:v>
                </c:pt>
                <c:pt idx="14">
                  <c:v>593.02933003597116</c:v>
                </c:pt>
                <c:pt idx="15">
                  <c:v>596.02947841726609</c:v>
                </c:pt>
                <c:pt idx="16">
                  <c:v>597.02952787769777</c:v>
                </c:pt>
                <c:pt idx="17">
                  <c:v>597.02952787769777</c:v>
                </c:pt>
                <c:pt idx="18">
                  <c:v>591.02923111510802</c:v>
                </c:pt>
                <c:pt idx="19">
                  <c:v>571.02824190647482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3-4C04-9808-68A8F9E48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817599"/>
        <c:axId val="1953157039"/>
      </c:scatterChart>
      <c:valAx>
        <c:axId val="1990817599"/>
        <c:scaling>
          <c:orientation val="minMax"/>
          <c:max val="2.0000000000000004E-2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57039"/>
        <c:crosses val="autoZero"/>
        <c:crossBetween val="midCat"/>
        <c:majorUnit val="2.0000000000000005E-3"/>
      </c:valAx>
      <c:valAx>
        <c:axId val="195315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1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639587</xdr:colOff>
      <xdr:row>0</xdr:row>
      <xdr:rowOff>0</xdr:rowOff>
    </xdr:from>
    <xdr:ext cx="3385491" cy="11881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BC724A-482B-4A1E-82B3-15B209257E2F}"/>
            </a:ext>
          </a:extLst>
        </xdr:cNvPr>
        <xdr:cNvSpPr txBox="1"/>
      </xdr:nvSpPr>
      <xdr:spPr>
        <a:xfrm>
          <a:off x="2889017" y="0"/>
          <a:ext cx="3385491" cy="1188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Plot the stress (MPa) - strain curve for Al7075 and determine the (a) Elastic Modulus (Young's Modulus), (b) tensile strength, (c) yield strength, (d) strain at fracture (fracture strain), ductility (%EL).  </a:t>
          </a:r>
          <a:r>
            <a:rPr lang="en-US" sz="1400"/>
            <a:t> </a:t>
          </a:r>
        </a:p>
      </xdr:txBody>
    </xdr:sp>
    <xdr:clientData/>
  </xdr:oneCellAnchor>
  <xdr:twoCellAnchor>
    <xdr:from>
      <xdr:col>4</xdr:col>
      <xdr:colOff>186673</xdr:colOff>
      <xdr:row>13</xdr:row>
      <xdr:rowOff>38014</xdr:rowOff>
    </xdr:from>
    <xdr:to>
      <xdr:col>11</xdr:col>
      <xdr:colOff>59531</xdr:colOff>
      <xdr:row>29</xdr:row>
      <xdr:rowOff>182846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C8A134-9922-72F2-6E25-00017873A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0.16827</cdr:x>
      <cdr:y>0.01634</cdr:y>
    </cdr:from>
    <cdr:to>
      <cdr:x>0.41762</cdr:x>
      <cdr:y>0.9038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29D5888-49F2-36E4-36DD-0B888B731CFF}"/>
            </a:ext>
          </a:extLst>
        </cdr:cNvPr>
        <cdr:cNvCxnSpPr/>
      </cdr:nvCxnSpPr>
      <cdr:spPr>
        <a:xfrm xmlns:a="http://schemas.openxmlformats.org/drawingml/2006/main" flipV="1">
          <a:off x="855122" y="51283"/>
          <a:ext cx="1267166" cy="2785212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0.05196</cdr:x>
      <cdr:y>0.32119</cdr:y>
    </cdr:from>
    <cdr:to>
      <cdr:x>0.82596</cdr:x>
      <cdr:y>0.32119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9EF8D2F4-4AB8-9CC7-507F-90A86FDB5163}"/>
            </a:ext>
          </a:extLst>
        </cdr:cNvPr>
        <cdr:cNvCxnSpPr/>
      </cdr:nvCxnSpPr>
      <cdr:spPr>
        <a:xfrm xmlns:a="http://schemas.openxmlformats.org/drawingml/2006/main">
          <a:off x="264064" y="1008036"/>
          <a:ext cx="393331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618325</xdr:colOff>
      <xdr:row>1</xdr:row>
      <xdr:rowOff>182496</xdr:rowOff>
    </xdr:from>
    <xdr:ext cx="3385491" cy="11881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F132A7-84A2-BB10-069E-FFCF44D45949}"/>
            </a:ext>
          </a:extLst>
        </xdr:cNvPr>
        <xdr:cNvSpPr txBox="1"/>
      </xdr:nvSpPr>
      <xdr:spPr>
        <a:xfrm>
          <a:off x="4825333" y="368194"/>
          <a:ext cx="3385491" cy="1188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Plot the stress (MPa) - strain curve for Al7075 and determine the (a) Elastic Modulus (Young's Modulus), (b) tensile strength, (c) yield strength, (d) strain at fracture (fracture strain), ductility (%EL).  </a:t>
          </a:r>
          <a:r>
            <a:rPr lang="en-US" sz="1400"/>
            <a:t> </a:t>
          </a:r>
        </a:p>
      </xdr:txBody>
    </xdr:sp>
    <xdr:clientData/>
  </xdr:oneCellAnchor>
  <xdr:twoCellAnchor>
    <xdr:from>
      <xdr:col>7</xdr:col>
      <xdr:colOff>294554</xdr:colOff>
      <xdr:row>8</xdr:row>
      <xdr:rowOff>137673</xdr:rowOff>
    </xdr:from>
    <xdr:to>
      <xdr:col>11</xdr:col>
      <xdr:colOff>445034</xdr:colOff>
      <xdr:row>19</xdr:row>
      <xdr:rowOff>55709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8E1339-9208-C121-3DF8-F63E13CC0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72864-49BC-4886-A1F2-833CB4F44C75}">
  <dimension ref="A1:G28"/>
  <sheetViews>
    <sheetView tabSelected="1" topLeftCell="A16" zoomScale="128" zoomScaleNormal="170" workbookViewId="0">
      <selection activeCell="D10" sqref="D10"/>
    </sheetView>
  </sheetViews>
  <sheetFormatPr defaultRowHeight="14.6" x14ac:dyDescent="0.4"/>
  <cols>
    <col min="1" max="1" width="13.3046875" customWidth="1"/>
    <col min="7" max="7" width="14" customWidth="1"/>
    <col min="8" max="9" width="11.3828125" customWidth="1"/>
    <col min="11" max="11" width="9.15234375" bestFit="1" customWidth="1"/>
    <col min="14" max="14" width="10" bestFit="1" customWidth="1"/>
  </cols>
  <sheetData>
    <row r="1" spans="1:7" x14ac:dyDescent="0.4">
      <c r="A1" t="s">
        <v>5</v>
      </c>
      <c r="B1" t="s">
        <v>6</v>
      </c>
      <c r="C1" s="10">
        <f>0.25*C4</f>
        <v>6.3499999999999997E-3</v>
      </c>
      <c r="D1" t="s">
        <v>12</v>
      </c>
      <c r="E1" s="6"/>
      <c r="F1" s="3"/>
    </row>
    <row r="2" spans="1:7" x14ac:dyDescent="0.4">
      <c r="A2" t="s">
        <v>7</v>
      </c>
      <c r="B2" t="s">
        <v>8</v>
      </c>
      <c r="C2" s="2" t="s">
        <v>24</v>
      </c>
      <c r="F2" s="5"/>
    </row>
    <row r="3" spans="1:7" x14ac:dyDescent="0.4">
      <c r="A3" t="s">
        <v>23</v>
      </c>
      <c r="B3" s="3"/>
      <c r="C3" s="5"/>
    </row>
    <row r="4" spans="1:7" x14ac:dyDescent="0.4">
      <c r="A4">
        <v>2.54</v>
      </c>
      <c r="B4" t="s">
        <v>11</v>
      </c>
      <c r="C4">
        <v>2.5399999999999999E-2</v>
      </c>
      <c r="D4" t="s">
        <v>12</v>
      </c>
    </row>
    <row r="5" spans="1:7" x14ac:dyDescent="0.4">
      <c r="A5">
        <v>1</v>
      </c>
      <c r="B5" t="s">
        <v>3</v>
      </c>
      <c r="C5">
        <v>1</v>
      </c>
      <c r="D5" t="s">
        <v>3</v>
      </c>
    </row>
    <row r="6" spans="1:7" x14ac:dyDescent="0.4">
      <c r="A6" t="s">
        <v>22</v>
      </c>
      <c r="B6" s="9">
        <f>PI()*C1^2</f>
        <v>1.2667686977437442E-4</v>
      </c>
      <c r="C6" t="s">
        <v>13</v>
      </c>
    </row>
    <row r="8" spans="1:7" x14ac:dyDescent="0.4">
      <c r="A8" s="1" t="s">
        <v>4</v>
      </c>
      <c r="B8" s="1" t="s">
        <v>18</v>
      </c>
      <c r="C8" s="1" t="s">
        <v>17</v>
      </c>
      <c r="D8" s="1" t="s">
        <v>10</v>
      </c>
      <c r="E8" s="1" t="s">
        <v>14</v>
      </c>
      <c r="F8" s="1" t="s">
        <v>15</v>
      </c>
      <c r="G8" s="1" t="s">
        <v>16</v>
      </c>
    </row>
    <row r="9" spans="1:7" x14ac:dyDescent="0.4">
      <c r="A9" s="1">
        <v>0</v>
      </c>
      <c r="B9">
        <v>2</v>
      </c>
      <c r="C9">
        <v>0</v>
      </c>
      <c r="D9">
        <f>(B9-$B$9)/$B$9</f>
        <v>0</v>
      </c>
      <c r="E9">
        <f>C9/4.4</f>
        <v>0</v>
      </c>
      <c r="F9" s="3">
        <f>E9/$B$6</f>
        <v>0</v>
      </c>
      <c r="G9" s="3">
        <f>F9/1000000</f>
        <v>0</v>
      </c>
    </row>
    <row r="10" spans="1:7" x14ac:dyDescent="0.4">
      <c r="A10" s="1">
        <v>1</v>
      </c>
      <c r="B10">
        <v>2.0032999999999999</v>
      </c>
      <c r="C10">
        <v>3189.7053540310108</v>
      </c>
      <c r="D10">
        <f t="shared" ref="D10:D28" si="0">(B10-$B$9)/$B$9</f>
        <v>1.6499999999999293E-3</v>
      </c>
      <c r="E10">
        <f>C10*4.4</f>
        <v>14034.703557736448</v>
      </c>
      <c r="F10" s="3">
        <f t="shared" ref="F10:F28" si="1">E10/$B$6</f>
        <v>110791366.90647483</v>
      </c>
      <c r="G10" s="3">
        <f t="shared" ref="G10:G28" si="2">F10/1000000</f>
        <v>110.79136690647483</v>
      </c>
    </row>
    <row r="11" spans="1:7" x14ac:dyDescent="0.4">
      <c r="A11" s="1">
        <v>2</v>
      </c>
      <c r="B11">
        <v>2.00644</v>
      </c>
      <c r="C11">
        <v>6322.4516838828958</v>
      </c>
      <c r="D11">
        <f t="shared" si="0"/>
        <v>3.2200000000000006E-3</v>
      </c>
      <c r="E11">
        <f t="shared" ref="E11:E28" si="3">C11*4.4</f>
        <v>27818.787409084744</v>
      </c>
      <c r="F11" s="3">
        <f t="shared" si="1"/>
        <v>219604316.54676259</v>
      </c>
      <c r="G11" s="3">
        <f t="shared" si="2"/>
        <v>219.60431654676259</v>
      </c>
    </row>
    <row r="12" spans="1:7" x14ac:dyDescent="0.4">
      <c r="A12" s="1">
        <v>3</v>
      </c>
      <c r="B12">
        <v>2.0094799999999999</v>
      </c>
      <c r="C12">
        <v>9284.3209411974058</v>
      </c>
      <c r="D12">
        <f t="shared" si="0"/>
        <v>4.7399999999999665E-3</v>
      </c>
      <c r="E12">
        <f t="shared" si="3"/>
        <v>40851.012141268591</v>
      </c>
      <c r="F12" s="3">
        <f t="shared" si="1"/>
        <v>322482014.38848925</v>
      </c>
      <c r="G12" s="3">
        <f t="shared" si="2"/>
        <v>322.48201438848923</v>
      </c>
    </row>
    <row r="13" spans="1:7" x14ac:dyDescent="0.4">
      <c r="A13" s="1">
        <v>4</v>
      </c>
      <c r="B13">
        <v>2.0121000000000002</v>
      </c>
      <c r="C13">
        <v>11818.997517168476</v>
      </c>
      <c r="D13">
        <f t="shared" si="0"/>
        <v>6.0500000000001108E-3</v>
      </c>
      <c r="E13">
        <f t="shared" si="3"/>
        <v>52003.589075541298</v>
      </c>
      <c r="F13" s="3">
        <f t="shared" si="1"/>
        <v>410521582.73381293</v>
      </c>
      <c r="G13" s="3">
        <f t="shared" si="2"/>
        <v>410.52158273381292</v>
      </c>
    </row>
    <row r="14" spans="1:7" x14ac:dyDescent="0.4">
      <c r="A14" s="1">
        <v>5</v>
      </c>
      <c r="B14">
        <v>2.0140600000000002</v>
      </c>
      <c r="C14">
        <v>13470.809218363107</v>
      </c>
      <c r="D14">
        <f>(B14-$B$9)/$B$9</f>
        <v>7.0300000000000917E-3</v>
      </c>
      <c r="E14">
        <f t="shared" si="3"/>
        <v>59271.560560797676</v>
      </c>
      <c r="F14" s="3">
        <f t="shared" si="1"/>
        <v>467895683.45323741</v>
      </c>
      <c r="G14" s="3">
        <f t="shared" si="2"/>
        <v>467.89568345323744</v>
      </c>
    </row>
    <row r="15" spans="1:7" x14ac:dyDescent="0.4">
      <c r="A15" s="1">
        <v>6</v>
      </c>
      <c r="B15">
        <v>2.0159400000000001</v>
      </c>
      <c r="C15">
        <v>14382.153605229109</v>
      </c>
      <c r="D15">
        <f t="shared" si="0"/>
        <v>7.9700000000000326E-3</v>
      </c>
      <c r="E15">
        <f t="shared" si="3"/>
        <v>63281.475863008083</v>
      </c>
      <c r="F15" s="3">
        <f t="shared" si="1"/>
        <v>499550359.71223021</v>
      </c>
      <c r="G15" s="3">
        <f t="shared" si="2"/>
        <v>499.5503597122302</v>
      </c>
    </row>
    <row r="16" spans="1:7" x14ac:dyDescent="0.4">
      <c r="A16" s="1">
        <v>7</v>
      </c>
      <c r="B16">
        <v>2.0190600000000001</v>
      </c>
      <c r="C16">
        <v>15008.702871199486</v>
      </c>
      <c r="D16">
        <f t="shared" si="0"/>
        <v>9.5300000000000384E-3</v>
      </c>
      <c r="E16">
        <f t="shared" si="3"/>
        <v>66038.292633277742</v>
      </c>
      <c r="F16" s="3">
        <f t="shared" si="1"/>
        <v>521312949.64028776</v>
      </c>
      <c r="G16" s="3">
        <f t="shared" si="2"/>
        <v>521.3129496402878</v>
      </c>
    </row>
    <row r="17" spans="1:7" x14ac:dyDescent="0.4">
      <c r="A17" s="1">
        <v>8</v>
      </c>
      <c r="B17">
        <v>2.0241799999999999</v>
      </c>
      <c r="C17">
        <v>15435.895552542928</v>
      </c>
      <c r="D17">
        <f t="shared" si="0"/>
        <v>1.2089999999999934E-2</v>
      </c>
      <c r="E17">
        <f t="shared" si="3"/>
        <v>67917.940431188894</v>
      </c>
      <c r="F17" s="3">
        <f t="shared" si="1"/>
        <v>536151079.1366908</v>
      </c>
      <c r="G17" s="3">
        <f t="shared" si="2"/>
        <v>536.15107913669078</v>
      </c>
    </row>
    <row r="18" spans="1:7" x14ac:dyDescent="0.4">
      <c r="A18" s="1">
        <v>9</v>
      </c>
      <c r="B18">
        <v>2.02996</v>
      </c>
      <c r="C18">
        <v>15692.211161348989</v>
      </c>
      <c r="D18">
        <f t="shared" si="0"/>
        <v>1.4979999999999993E-2</v>
      </c>
      <c r="E18">
        <f t="shared" si="3"/>
        <v>69045.72910993555</v>
      </c>
      <c r="F18" s="3">
        <f t="shared" si="1"/>
        <v>545053956.83453238</v>
      </c>
      <c r="G18" s="3">
        <f t="shared" si="2"/>
        <v>545.05395683453241</v>
      </c>
    </row>
    <row r="19" spans="1:7" x14ac:dyDescent="0.4">
      <c r="A19" s="1">
        <v>10</v>
      </c>
      <c r="B19">
        <v>2.0363799999999999</v>
      </c>
      <c r="C19">
        <v>15863.088233886365</v>
      </c>
      <c r="D19">
        <f t="shared" si="0"/>
        <v>1.8189999999999928E-2</v>
      </c>
      <c r="E19">
        <f t="shared" si="3"/>
        <v>69797.588229100016</v>
      </c>
      <c r="F19" s="3">
        <f t="shared" si="1"/>
        <v>550989208.6330936</v>
      </c>
      <c r="G19" s="3">
        <f t="shared" si="2"/>
        <v>550.98920863309354</v>
      </c>
    </row>
    <row r="20" spans="1:7" x14ac:dyDescent="0.4">
      <c r="A20" s="1">
        <v>11</v>
      </c>
      <c r="B20">
        <v>2.0459800000000001</v>
      </c>
      <c r="C20">
        <v>16033.965306423743</v>
      </c>
      <c r="D20">
        <f t="shared" si="0"/>
        <v>2.2990000000000066E-2</v>
      </c>
      <c r="E20">
        <f t="shared" si="3"/>
        <v>70549.447348264468</v>
      </c>
      <c r="F20" s="3">
        <f t="shared" si="1"/>
        <v>556924460.43165469</v>
      </c>
      <c r="G20" s="3">
        <f t="shared" si="2"/>
        <v>556.92446043165467</v>
      </c>
    </row>
    <row r="21" spans="1:7" x14ac:dyDescent="0.4">
      <c r="A21" s="1">
        <v>12</v>
      </c>
      <c r="B21">
        <v>2.08046</v>
      </c>
      <c r="C21">
        <v>16432.678475677618</v>
      </c>
      <c r="D21">
        <f t="shared" si="0"/>
        <v>4.0229999999999988E-2</v>
      </c>
      <c r="E21">
        <f t="shared" si="3"/>
        <v>72303.785292981527</v>
      </c>
      <c r="F21" s="3">
        <f t="shared" si="1"/>
        <v>570773381.29496408</v>
      </c>
      <c r="G21" s="3">
        <f t="shared" si="2"/>
        <v>570.77338129496411</v>
      </c>
    </row>
    <row r="22" spans="1:7" x14ac:dyDescent="0.4">
      <c r="A22" s="1">
        <v>13</v>
      </c>
      <c r="B22">
        <v>2.1195200000000001</v>
      </c>
      <c r="C22">
        <v>16717.47359657324</v>
      </c>
      <c r="D22">
        <f t="shared" si="0"/>
        <v>5.9760000000000035E-2</v>
      </c>
      <c r="E22">
        <f t="shared" si="3"/>
        <v>73556.883824922261</v>
      </c>
      <c r="F22" s="3">
        <f t="shared" si="1"/>
        <v>580665467.6258992</v>
      </c>
      <c r="G22" s="3">
        <f t="shared" si="2"/>
        <v>580.66546762589917</v>
      </c>
    </row>
    <row r="23" spans="1:7" x14ac:dyDescent="0.4">
      <c r="A23" s="1">
        <v>14</v>
      </c>
      <c r="B23">
        <v>2.1604200000000002</v>
      </c>
      <c r="C23">
        <v>16888.350669110619</v>
      </c>
      <c r="D23">
        <f t="shared" si="0"/>
        <v>8.0210000000000115E-2</v>
      </c>
      <c r="E23">
        <f t="shared" si="3"/>
        <v>74308.742944086727</v>
      </c>
      <c r="F23" s="3">
        <f t="shared" si="1"/>
        <v>586600719.42446041</v>
      </c>
      <c r="G23" s="3">
        <f t="shared" si="2"/>
        <v>586.60071942446041</v>
      </c>
    </row>
    <row r="24" spans="1:7" x14ac:dyDescent="0.4">
      <c r="A24" s="1">
        <v>15</v>
      </c>
      <c r="B24">
        <v>2.19034</v>
      </c>
      <c r="C24">
        <v>16973.789205379304</v>
      </c>
      <c r="D24">
        <f t="shared" si="0"/>
        <v>9.5169999999999977E-2</v>
      </c>
      <c r="E24">
        <f t="shared" si="3"/>
        <v>74684.672503668946</v>
      </c>
      <c r="F24" s="3">
        <f t="shared" si="1"/>
        <v>589568345.32374096</v>
      </c>
      <c r="G24" s="3">
        <f t="shared" si="2"/>
        <v>589.56834532374091</v>
      </c>
    </row>
    <row r="25" spans="1:7" x14ac:dyDescent="0.4">
      <c r="A25" s="1">
        <v>16</v>
      </c>
      <c r="B25">
        <v>2.2193999999999998</v>
      </c>
      <c r="C25">
        <v>17002.268717468869</v>
      </c>
      <c r="D25">
        <f t="shared" si="0"/>
        <v>0.10969999999999991</v>
      </c>
      <c r="E25">
        <f t="shared" si="3"/>
        <v>74809.982356863024</v>
      </c>
      <c r="F25" s="3">
        <f t="shared" si="1"/>
        <v>590557553.95683455</v>
      </c>
      <c r="G25" s="3">
        <f t="shared" si="2"/>
        <v>590.55755395683457</v>
      </c>
    </row>
    <row r="26" spans="1:7" x14ac:dyDescent="0.4">
      <c r="A26" s="1">
        <v>17</v>
      </c>
      <c r="B26">
        <v>2.25</v>
      </c>
      <c r="C26">
        <v>17002.268717468869</v>
      </c>
      <c r="D26">
        <f t="shared" si="0"/>
        <v>0.125</v>
      </c>
      <c r="E26">
        <f t="shared" si="3"/>
        <v>74809.982356863024</v>
      </c>
      <c r="F26" s="3">
        <f t="shared" si="1"/>
        <v>590557553.95683455</v>
      </c>
      <c r="G26" s="3">
        <f t="shared" si="2"/>
        <v>590.55755395683457</v>
      </c>
    </row>
    <row r="27" spans="1:7" x14ac:dyDescent="0.4">
      <c r="A27" s="1">
        <v>18</v>
      </c>
      <c r="B27">
        <v>2.278</v>
      </c>
      <c r="C27">
        <v>16831.391644931497</v>
      </c>
      <c r="D27">
        <f t="shared" si="0"/>
        <v>0.13900000000000001</v>
      </c>
      <c r="E27">
        <f t="shared" si="3"/>
        <v>74058.123237698586</v>
      </c>
      <c r="F27" s="3">
        <f t="shared" si="1"/>
        <v>584622302.15827346</v>
      </c>
      <c r="G27" s="3">
        <f t="shared" si="2"/>
        <v>584.62230215827344</v>
      </c>
    </row>
    <row r="28" spans="1:7" x14ac:dyDescent="0.4">
      <c r="A28" s="1">
        <v>19</v>
      </c>
      <c r="B28">
        <v>2.3066</v>
      </c>
      <c r="C28">
        <v>16261.801403140242</v>
      </c>
      <c r="D28">
        <f t="shared" si="0"/>
        <v>0.15329999999999999</v>
      </c>
      <c r="E28">
        <f t="shared" si="3"/>
        <v>71551.926173817075</v>
      </c>
      <c r="F28" s="3">
        <f t="shared" si="1"/>
        <v>564838129.49640298</v>
      </c>
      <c r="G28" s="3">
        <f t="shared" si="2"/>
        <v>564.83812949640298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opLeftCell="A4" zoomScale="128" zoomScaleNormal="170" workbookViewId="0">
      <selection activeCell="E13" sqref="E13"/>
    </sheetView>
  </sheetViews>
  <sheetFormatPr defaultRowHeight="14.6" x14ac:dyDescent="0.4"/>
  <cols>
    <col min="1" max="1" width="13.3046875" customWidth="1"/>
    <col min="7" max="7" width="14" customWidth="1"/>
    <col min="8" max="9" width="11.3828125" customWidth="1"/>
    <col min="11" max="11" width="9.15234375" bestFit="1" customWidth="1"/>
    <col min="14" max="14" width="10" bestFit="1" customWidth="1"/>
  </cols>
  <sheetData>
    <row r="1" spans="1:7" x14ac:dyDescent="0.4">
      <c r="A1" t="s">
        <v>1</v>
      </c>
      <c r="B1" t="s">
        <v>2</v>
      </c>
    </row>
    <row r="2" spans="1:7" x14ac:dyDescent="0.4">
      <c r="A2" t="s">
        <v>0</v>
      </c>
      <c r="B2" t="s">
        <v>3</v>
      </c>
    </row>
    <row r="3" spans="1:7" x14ac:dyDescent="0.4">
      <c r="A3" t="s">
        <v>5</v>
      </c>
      <c r="B3" t="s">
        <v>6</v>
      </c>
      <c r="C3">
        <f>0.25*E6</f>
        <v>6.3499999999999997E-3</v>
      </c>
      <c r="D3" t="s">
        <v>12</v>
      </c>
      <c r="E3" s="6" t="s">
        <v>19</v>
      </c>
      <c r="F3" s="3">
        <f>G13/D13</f>
        <v>68947.509383797296</v>
      </c>
      <c r="G3" t="s">
        <v>21</v>
      </c>
    </row>
    <row r="4" spans="1:7" x14ac:dyDescent="0.4">
      <c r="A4" t="s">
        <v>7</v>
      </c>
      <c r="B4" t="s">
        <v>8</v>
      </c>
      <c r="C4" s="2" t="s">
        <v>9</v>
      </c>
      <c r="F4" s="5">
        <f>F3/1000</f>
        <v>68.947509383797296</v>
      </c>
      <c r="G4" t="s">
        <v>20</v>
      </c>
    </row>
    <row r="5" spans="1:7" x14ac:dyDescent="0.4">
      <c r="A5" t="s">
        <v>19</v>
      </c>
      <c r="B5" s="3">
        <f>G14/D14</f>
        <v>68779.773017029889</v>
      </c>
      <c r="C5" s="5">
        <f>B5/1000</f>
        <v>68.779773017029896</v>
      </c>
      <c r="D5" t="s">
        <v>20</v>
      </c>
    </row>
    <row r="6" spans="1:7" x14ac:dyDescent="0.4">
      <c r="A6">
        <v>2.54</v>
      </c>
      <c r="B6" t="s">
        <v>11</v>
      </c>
      <c r="C6">
        <v>1</v>
      </c>
      <c r="D6" t="s">
        <v>12</v>
      </c>
      <c r="E6">
        <f>A6/C7</f>
        <v>2.5399999999999999E-2</v>
      </c>
    </row>
    <row r="7" spans="1:7" x14ac:dyDescent="0.4">
      <c r="A7">
        <v>1</v>
      </c>
      <c r="B7" t="s">
        <v>3</v>
      </c>
      <c r="C7">
        <v>100</v>
      </c>
      <c r="D7" t="s">
        <v>11</v>
      </c>
    </row>
    <row r="8" spans="1:7" x14ac:dyDescent="0.4">
      <c r="A8" t="s">
        <v>22</v>
      </c>
      <c r="B8" s="3">
        <f>PI()*C3^2</f>
        <v>1.2667686977437442E-4</v>
      </c>
      <c r="C8" t="s">
        <v>13</v>
      </c>
    </row>
    <row r="10" spans="1:7" x14ac:dyDescent="0.4">
      <c r="A10" s="1" t="s">
        <v>4</v>
      </c>
      <c r="B10" s="1" t="s">
        <v>18</v>
      </c>
      <c r="C10" s="1" t="s">
        <v>17</v>
      </c>
      <c r="D10" s="1" t="s">
        <v>10</v>
      </c>
      <c r="E10" s="1" t="s">
        <v>14</v>
      </c>
      <c r="F10" s="1" t="s">
        <v>15</v>
      </c>
      <c r="G10" s="1" t="s">
        <v>16</v>
      </c>
    </row>
    <row r="11" spans="1:7" x14ac:dyDescent="0.4">
      <c r="A11" s="1">
        <v>0</v>
      </c>
      <c r="B11">
        <v>2</v>
      </c>
      <c r="C11">
        <v>0</v>
      </c>
      <c r="D11">
        <f>(B11-$B$11)/$B$11</f>
        <v>0</v>
      </c>
      <c r="E11">
        <f>C11*4.44822</f>
        <v>0</v>
      </c>
      <c r="F11" s="3">
        <f>E11/$B$8</f>
        <v>0</v>
      </c>
      <c r="G11" s="7">
        <f>F11/1000000</f>
        <v>0</v>
      </c>
    </row>
    <row r="12" spans="1:7" x14ac:dyDescent="0.4">
      <c r="A12" s="1">
        <v>1</v>
      </c>
      <c r="B12">
        <v>2.0032999999999999</v>
      </c>
      <c r="C12">
        <v>3189.7053540310108</v>
      </c>
      <c r="D12">
        <f>(B12-$B$11)/$B$11</f>
        <v>1.6499999999999293E-3</v>
      </c>
      <c r="E12">
        <f>C12*4.44822</f>
        <v>14188.511149907823</v>
      </c>
      <c r="F12" s="3">
        <f>E12/$B$8</f>
        <v>112005539.56834532</v>
      </c>
      <c r="G12" s="7">
        <f t="shared" ref="G12:G30" si="0">F12/1000000</f>
        <v>112.00553956834533</v>
      </c>
    </row>
    <row r="13" spans="1:7" x14ac:dyDescent="0.4">
      <c r="A13" s="1">
        <v>2</v>
      </c>
      <c r="B13">
        <v>2.00644</v>
      </c>
      <c r="C13">
        <v>6322.4516838828958</v>
      </c>
      <c r="D13" s="4">
        <f t="shared" ref="D13:D29" si="1">(B13-$B$11)/$B$11</f>
        <v>3.2200000000000006E-3</v>
      </c>
      <c r="E13">
        <f t="shared" ref="E13:E30" si="2">C13*4.44822</f>
        <v>28123.656029281574</v>
      </c>
      <c r="F13" s="3">
        <f>E13/$B$8</f>
        <v>222010980.21582732</v>
      </c>
      <c r="G13" s="8">
        <f t="shared" si="0"/>
        <v>222.01098021582732</v>
      </c>
    </row>
    <row r="14" spans="1:7" x14ac:dyDescent="0.4">
      <c r="A14" s="1">
        <v>3</v>
      </c>
      <c r="B14">
        <v>2.0094799999999999</v>
      </c>
      <c r="C14">
        <v>9284.3209411974058</v>
      </c>
      <c r="D14">
        <f t="shared" si="1"/>
        <v>4.7399999999999665E-3</v>
      </c>
      <c r="E14">
        <f t="shared" si="2"/>
        <v>41298.702097053123</v>
      </c>
      <c r="F14" s="3">
        <f>E14/$B$8</f>
        <v>326016124.10071939</v>
      </c>
      <c r="G14" s="7">
        <f t="shared" si="0"/>
        <v>326.01612410071937</v>
      </c>
    </row>
    <row r="15" spans="1:7" x14ac:dyDescent="0.4">
      <c r="A15" s="1">
        <v>4</v>
      </c>
      <c r="B15">
        <v>2.0121000000000002</v>
      </c>
      <c r="C15">
        <v>11818.997517168476</v>
      </c>
      <c r="D15">
        <f t="shared" si="1"/>
        <v>6.0500000000001108E-3</v>
      </c>
      <c r="E15">
        <f t="shared" si="2"/>
        <v>52573.501135819162</v>
      </c>
      <c r="F15" s="3">
        <f>E15/$B$8</f>
        <v>415020526.07913667</v>
      </c>
      <c r="G15" s="7">
        <f t="shared" si="0"/>
        <v>415.02052607913669</v>
      </c>
    </row>
    <row r="16" spans="1:7" x14ac:dyDescent="0.4">
      <c r="A16" s="1">
        <v>5</v>
      </c>
      <c r="B16">
        <v>2.0140600000000002</v>
      </c>
      <c r="C16">
        <v>13470.809218363107</v>
      </c>
      <c r="D16">
        <f t="shared" si="1"/>
        <v>7.0300000000000917E-3</v>
      </c>
      <c r="E16">
        <f t="shared" si="2"/>
        <v>59921.12298130714</v>
      </c>
      <c r="F16" s="3">
        <f>E16/$B$8</f>
        <v>473023394.78417265</v>
      </c>
      <c r="G16" s="7">
        <f t="shared" si="0"/>
        <v>473.02339478417264</v>
      </c>
    </row>
    <row r="17" spans="1:7" x14ac:dyDescent="0.4">
      <c r="A17" s="1">
        <v>6</v>
      </c>
      <c r="B17">
        <v>2.0159400000000001</v>
      </c>
      <c r="C17">
        <v>14382.153605229109</v>
      </c>
      <c r="D17">
        <f t="shared" si="1"/>
        <v>7.9700000000000326E-3</v>
      </c>
      <c r="E17">
        <f t="shared" si="2"/>
        <v>63974.983309852229</v>
      </c>
      <c r="F17" s="3">
        <f>E17/$B$8</f>
        <v>505024977.51798558</v>
      </c>
      <c r="G17" s="7">
        <f t="shared" si="0"/>
        <v>505.02497751798558</v>
      </c>
    </row>
    <row r="18" spans="1:7" x14ac:dyDescent="0.4">
      <c r="A18" s="1">
        <v>7</v>
      </c>
      <c r="B18">
        <v>2.0190600000000001</v>
      </c>
      <c r="C18">
        <v>15008.702871199486</v>
      </c>
      <c r="D18">
        <f t="shared" si="1"/>
        <v>9.5300000000000384E-3</v>
      </c>
      <c r="E18">
        <f t="shared" si="2"/>
        <v>66762.012285726974</v>
      </c>
      <c r="F18" s="3">
        <f>E18/$B$8</f>
        <v>527026065.64748192</v>
      </c>
      <c r="G18" s="7">
        <f t="shared" si="0"/>
        <v>527.02606564748191</v>
      </c>
    </row>
    <row r="19" spans="1:7" x14ac:dyDescent="0.4">
      <c r="A19" s="1">
        <v>8</v>
      </c>
      <c r="B19">
        <v>2.0241799999999999</v>
      </c>
      <c r="C19">
        <v>15435.895552542928</v>
      </c>
      <c r="D19">
        <f t="shared" si="1"/>
        <v>1.2089999999999934E-2</v>
      </c>
      <c r="E19">
        <f t="shared" si="2"/>
        <v>68662.25931473251</v>
      </c>
      <c r="F19" s="3">
        <f>E19/$B$8</f>
        <v>542026807.55395699</v>
      </c>
      <c r="G19" s="7">
        <f t="shared" si="0"/>
        <v>542.02680755395704</v>
      </c>
    </row>
    <row r="20" spans="1:7" x14ac:dyDescent="0.4">
      <c r="A20" s="1">
        <v>9</v>
      </c>
      <c r="B20">
        <v>2.02996</v>
      </c>
      <c r="C20">
        <v>15692.211161348989</v>
      </c>
      <c r="D20">
        <f t="shared" si="1"/>
        <v>1.4979999999999993E-2</v>
      </c>
      <c r="E20">
        <f t="shared" si="2"/>
        <v>69802.407532135796</v>
      </c>
      <c r="F20" s="3">
        <f>E20/$B$8</f>
        <v>551027252.69784164</v>
      </c>
      <c r="G20" s="7">
        <f t="shared" si="0"/>
        <v>551.02725269784162</v>
      </c>
    </row>
    <row r="21" spans="1:7" x14ac:dyDescent="0.4">
      <c r="A21" s="1">
        <v>10</v>
      </c>
      <c r="B21">
        <v>2.0363799999999999</v>
      </c>
      <c r="C21">
        <v>15863.088233886365</v>
      </c>
      <c r="D21">
        <f t="shared" si="1"/>
        <v>1.8189999999999928E-2</v>
      </c>
      <c r="E21">
        <f t="shared" si="2"/>
        <v>70562.506343738001</v>
      </c>
      <c r="F21" s="3">
        <f>E21/$B$8</f>
        <v>557027549.46043158</v>
      </c>
      <c r="G21" s="7">
        <f t="shared" si="0"/>
        <v>557.0275494604316</v>
      </c>
    </row>
    <row r="22" spans="1:7" x14ac:dyDescent="0.4">
      <c r="A22" s="1">
        <v>11</v>
      </c>
      <c r="B22">
        <v>2.0459800000000001</v>
      </c>
      <c r="C22">
        <v>16033.965306423743</v>
      </c>
      <c r="D22">
        <f t="shared" si="1"/>
        <v>2.2990000000000066E-2</v>
      </c>
      <c r="E22">
        <f t="shared" si="2"/>
        <v>71322.605155340221</v>
      </c>
      <c r="F22" s="3">
        <f>E22/$B$8</f>
        <v>563027846.22302163</v>
      </c>
      <c r="G22" s="7">
        <f t="shared" si="0"/>
        <v>563.02784622302158</v>
      </c>
    </row>
    <row r="23" spans="1:7" x14ac:dyDescent="0.4">
      <c r="A23" s="1">
        <v>12</v>
      </c>
      <c r="B23">
        <v>2.08046</v>
      </c>
      <c r="C23">
        <v>16432.678475677618</v>
      </c>
      <c r="D23">
        <f t="shared" si="1"/>
        <v>4.0229999999999988E-2</v>
      </c>
      <c r="E23">
        <f t="shared" si="2"/>
        <v>73096.1690490787</v>
      </c>
      <c r="F23" s="3">
        <f>E23/$B$8</f>
        <v>577028538.66906488</v>
      </c>
      <c r="G23" s="7">
        <f t="shared" si="0"/>
        <v>577.02853866906491</v>
      </c>
    </row>
    <row r="24" spans="1:7" x14ac:dyDescent="0.4">
      <c r="A24" s="1">
        <v>13</v>
      </c>
      <c r="B24">
        <v>2.1195200000000001</v>
      </c>
      <c r="C24">
        <v>16717.47359657324</v>
      </c>
      <c r="D24">
        <f t="shared" si="1"/>
        <v>5.9760000000000035E-2</v>
      </c>
      <c r="E24">
        <f t="shared" si="2"/>
        <v>74363.000401749014</v>
      </c>
      <c r="F24" s="3">
        <f>E24/$B$8</f>
        <v>587029033.27338111</v>
      </c>
      <c r="G24" s="7">
        <f t="shared" si="0"/>
        <v>587.02903327338106</v>
      </c>
    </row>
    <row r="25" spans="1:7" x14ac:dyDescent="0.4">
      <c r="A25" s="1">
        <v>14</v>
      </c>
      <c r="B25">
        <v>2.1604200000000002</v>
      </c>
      <c r="C25">
        <v>16888.350669110619</v>
      </c>
      <c r="D25">
        <f t="shared" si="1"/>
        <v>8.0210000000000115E-2</v>
      </c>
      <c r="E25">
        <f t="shared" si="2"/>
        <v>75123.099213351234</v>
      </c>
      <c r="F25" s="3">
        <f>E25/$B$8</f>
        <v>593029330.03597116</v>
      </c>
      <c r="G25" s="7">
        <f t="shared" si="0"/>
        <v>593.02933003597116</v>
      </c>
    </row>
    <row r="26" spans="1:7" x14ac:dyDescent="0.4">
      <c r="A26" s="1">
        <v>15</v>
      </c>
      <c r="B26">
        <v>2.19034</v>
      </c>
      <c r="C26">
        <v>16973.789205379304</v>
      </c>
      <c r="D26">
        <f t="shared" si="1"/>
        <v>9.5169999999999977E-2</v>
      </c>
      <c r="E26">
        <f t="shared" si="2"/>
        <v>75503.148619152329</v>
      </c>
      <c r="F26" s="3">
        <f>E26/$B$8</f>
        <v>596029478.41726613</v>
      </c>
      <c r="G26" s="7">
        <f t="shared" si="0"/>
        <v>596.02947841726609</v>
      </c>
    </row>
    <row r="27" spans="1:7" x14ac:dyDescent="0.4">
      <c r="A27" s="1">
        <v>16</v>
      </c>
      <c r="B27">
        <v>2.2193999999999998</v>
      </c>
      <c r="C27">
        <v>17002.268717468869</v>
      </c>
      <c r="D27">
        <f t="shared" si="1"/>
        <v>0.10969999999999991</v>
      </c>
      <c r="E27">
        <f t="shared" si="2"/>
        <v>75629.831754419371</v>
      </c>
      <c r="F27" s="3">
        <f>E27/$B$8</f>
        <v>597029527.87769783</v>
      </c>
      <c r="G27" s="8">
        <f t="shared" si="0"/>
        <v>597.02952787769777</v>
      </c>
    </row>
    <row r="28" spans="1:7" x14ac:dyDescent="0.4">
      <c r="A28" s="1">
        <v>17</v>
      </c>
      <c r="B28">
        <v>2.25</v>
      </c>
      <c r="C28">
        <v>17002.268717468869</v>
      </c>
      <c r="D28">
        <f t="shared" si="1"/>
        <v>0.125</v>
      </c>
      <c r="E28">
        <f t="shared" si="2"/>
        <v>75629.831754419371</v>
      </c>
      <c r="F28" s="3">
        <f>E28/$B$8</f>
        <v>597029527.87769783</v>
      </c>
      <c r="G28" s="7">
        <f t="shared" si="0"/>
        <v>597.02952787769777</v>
      </c>
    </row>
    <row r="29" spans="1:7" x14ac:dyDescent="0.4">
      <c r="A29" s="1">
        <v>18</v>
      </c>
      <c r="B29">
        <v>2.278</v>
      </c>
      <c r="C29">
        <v>16831.391644931497</v>
      </c>
      <c r="D29">
        <f t="shared" si="1"/>
        <v>0.13900000000000001</v>
      </c>
      <c r="E29">
        <f t="shared" si="2"/>
        <v>74869.73294281718</v>
      </c>
      <c r="F29" s="3">
        <f>E29/$B$8</f>
        <v>591029231.11510801</v>
      </c>
      <c r="G29" s="7">
        <f t="shared" si="0"/>
        <v>591.02923111510802</v>
      </c>
    </row>
    <row r="30" spans="1:7" x14ac:dyDescent="0.4">
      <c r="A30" s="1">
        <v>19</v>
      </c>
      <c r="B30">
        <v>2.3066</v>
      </c>
      <c r="C30">
        <v>16261.801403140242</v>
      </c>
      <c r="D30" s="4">
        <f>(B30-$B$11)/$B$11</f>
        <v>0.15329999999999999</v>
      </c>
      <c r="E30">
        <f t="shared" si="2"/>
        <v>72336.070237476481</v>
      </c>
      <c r="F30" s="3">
        <f>E30/$B$8</f>
        <v>571028241.90647483</v>
      </c>
      <c r="G30" s="7">
        <f t="shared" si="0"/>
        <v>571.02824190647482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fa7682-a752-4ec2-9b00-944c9a00bbe9" xsi:nil="true"/>
    <lcf76f155ced4ddcb4097134ff3c332f xmlns="5bbddf2c-15bd-4cee-88ee-4bb358fdb5d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0A42B38915AC4EBAF791562DC92B4E" ma:contentTypeVersion="13" ma:contentTypeDescription="Create a new document." ma:contentTypeScope="" ma:versionID="45dcb3ee8ab16e94e9ce11f52f3ef1c8">
  <xsd:schema xmlns:xsd="http://www.w3.org/2001/XMLSchema" xmlns:xs="http://www.w3.org/2001/XMLSchema" xmlns:p="http://schemas.microsoft.com/office/2006/metadata/properties" xmlns:ns2="5bbddf2c-15bd-4cee-88ee-4bb358fdb5d4" xmlns:ns3="0ffa7682-a752-4ec2-9b00-944c9a00bbe9" targetNamespace="http://schemas.microsoft.com/office/2006/metadata/properties" ma:root="true" ma:fieldsID="ee4a90daa14cdc5725b57d2c9b788eb1" ns2:_="" ns3:_="">
    <xsd:import namespace="5bbddf2c-15bd-4cee-88ee-4bb358fdb5d4"/>
    <xsd:import namespace="0ffa7682-a752-4ec2-9b00-944c9a00bb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ddf2c-15bd-4cee-88ee-4bb358fdb5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86477d7-ad29-47e7-b319-eaa6f1949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a7682-a752-4ec2-9b00-944c9a00bbe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f3b23a9-39ee-43d8-8bbd-bfe89c769496}" ma:internalName="TaxCatchAll" ma:showField="CatchAllData" ma:web="0ffa7682-a752-4ec2-9b00-944c9a00bb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2171E7-C729-44EF-BCB8-15870D97D27E}">
  <ds:schemaRefs>
    <ds:schemaRef ds:uri="http://schemas.microsoft.com/office/2006/metadata/properties"/>
    <ds:schemaRef ds:uri="http://schemas.microsoft.com/office/infopath/2007/PartnerControls"/>
    <ds:schemaRef ds:uri="0ffa7682-a752-4ec2-9b00-944c9a00bbe9"/>
    <ds:schemaRef ds:uri="5bbddf2c-15bd-4cee-88ee-4bb358fdb5d4"/>
  </ds:schemaRefs>
</ds:datastoreItem>
</file>

<file path=customXml/itemProps2.xml><?xml version="1.0" encoding="utf-8"?>
<ds:datastoreItem xmlns:ds="http://schemas.openxmlformats.org/officeDocument/2006/customXml" ds:itemID="{8F23A49B-1CF2-4D53-8736-82FD7DF37D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32B6DE-259E-4598-AB3A-E5B6A3267D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bddf2c-15bd-4cee-88ee-4bb358fdb5d4"/>
    <ds:schemaRef ds:uri="0ffa7682-a752-4ec2-9b00-944c9a00bb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starter</vt:lpstr>
      <vt:lpstr>Al7075</vt:lpstr>
      <vt:lpstr>Sheet3</vt:lpstr>
    </vt:vector>
  </TitlesOfParts>
  <Company>FUJITSU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Corcoran</dc:creator>
  <cp:lastModifiedBy>Corcoran, Sean</cp:lastModifiedBy>
  <dcterms:created xsi:type="dcterms:W3CDTF">2011-04-12T16:27:38Z</dcterms:created>
  <dcterms:modified xsi:type="dcterms:W3CDTF">2025-02-19T14:55:27Z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0x010100140A42B38915AC4EBAF791562DC92B4E</vt:lpwstr>
  </property>
  <property fmtid="{D5CDD505-2E9C-101B-9397-08002B2CF9AE}" pid="3" name="MediaServiceImageTags">
    <vt:lpwstr/>
  </property>
</Properties>
</file>