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GitHub\SGoley\dbt-market-calendar\data\"/>
    </mc:Choice>
  </mc:AlternateContent>
  <xr:revisionPtr revIDLastSave="0" documentId="13_ncr:1_{5E9AE0F6-25E3-4BFA-975D-BFDD872B3FE9}" xr6:coauthVersionLast="47" xr6:coauthVersionMax="47" xr10:uidLastSave="{00000000-0000-0000-0000-000000000000}"/>
  <bookViews>
    <workbookView xWindow="-120" yWindow="-120" windowWidth="29040" windowHeight="15840" xr2:uid="{2E689D03-74E0-42A0-8B73-6F867ECADB43}"/>
  </bookViews>
  <sheets>
    <sheet name="market-calendar-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O2160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G3" i="1"/>
  <c r="H3" i="1"/>
  <c r="O3" i="1" s="1"/>
  <c r="G4" i="1"/>
  <c r="H4" i="1"/>
  <c r="O4" i="1" s="1"/>
  <c r="G5" i="1"/>
  <c r="H5" i="1"/>
  <c r="O5" i="1" s="1"/>
  <c r="G6" i="1"/>
  <c r="H6" i="1"/>
  <c r="O6" i="1" s="1"/>
  <c r="G7" i="1"/>
  <c r="H7" i="1"/>
  <c r="O7" i="1" s="1"/>
  <c r="G8" i="1"/>
  <c r="H8" i="1"/>
  <c r="O8" i="1" s="1"/>
  <c r="G9" i="1"/>
  <c r="H9" i="1"/>
  <c r="O9" i="1" s="1"/>
  <c r="G10" i="1"/>
  <c r="H10" i="1"/>
  <c r="O10" i="1" s="1"/>
  <c r="G11" i="1"/>
  <c r="H11" i="1"/>
  <c r="O11" i="1" s="1"/>
  <c r="G12" i="1"/>
  <c r="H12" i="1"/>
  <c r="G13" i="1"/>
  <c r="H13" i="1"/>
  <c r="O13" i="1" s="1"/>
  <c r="G14" i="1"/>
  <c r="H14" i="1"/>
  <c r="O14" i="1" s="1"/>
  <c r="G15" i="1"/>
  <c r="H15" i="1"/>
  <c r="O15" i="1" s="1"/>
  <c r="G16" i="1"/>
  <c r="H16" i="1"/>
  <c r="O16" i="1" s="1"/>
  <c r="G17" i="1"/>
  <c r="H17" i="1"/>
  <c r="O17" i="1" s="1"/>
  <c r="G18" i="1"/>
  <c r="H18" i="1"/>
  <c r="O18" i="1" s="1"/>
  <c r="G19" i="1"/>
  <c r="H19" i="1"/>
  <c r="O19" i="1" s="1"/>
  <c r="G20" i="1"/>
  <c r="H20" i="1"/>
  <c r="O20" i="1" s="1"/>
  <c r="G21" i="1"/>
  <c r="H21" i="1"/>
  <c r="O21" i="1" s="1"/>
  <c r="G22" i="1"/>
  <c r="H22" i="1"/>
  <c r="O22" i="1" s="1"/>
  <c r="G23" i="1"/>
  <c r="H23" i="1"/>
  <c r="O23" i="1" s="1"/>
  <c r="G24" i="1"/>
  <c r="H24" i="1"/>
  <c r="G25" i="1"/>
  <c r="H25" i="1"/>
  <c r="O25" i="1" s="1"/>
  <c r="G26" i="1"/>
  <c r="H26" i="1"/>
  <c r="O26" i="1" s="1"/>
  <c r="G27" i="1"/>
  <c r="H27" i="1"/>
  <c r="O27" i="1" s="1"/>
  <c r="G28" i="1"/>
  <c r="H28" i="1"/>
  <c r="O28" i="1" s="1"/>
  <c r="G29" i="1"/>
  <c r="H29" i="1"/>
  <c r="O29" i="1" s="1"/>
  <c r="G30" i="1"/>
  <c r="H30" i="1"/>
  <c r="O30" i="1" s="1"/>
  <c r="G31" i="1"/>
  <c r="H31" i="1"/>
  <c r="O31" i="1" s="1"/>
  <c r="G32" i="1"/>
  <c r="H32" i="1"/>
  <c r="O32" i="1" s="1"/>
  <c r="G33" i="1"/>
  <c r="H33" i="1"/>
  <c r="O33" i="1" s="1"/>
  <c r="G34" i="1"/>
  <c r="H34" i="1"/>
  <c r="O34" i="1" s="1"/>
  <c r="G35" i="1"/>
  <c r="H35" i="1"/>
  <c r="O35" i="1" s="1"/>
  <c r="G36" i="1"/>
  <c r="H36" i="1"/>
  <c r="G37" i="1"/>
  <c r="H37" i="1"/>
  <c r="O37" i="1" s="1"/>
  <c r="G38" i="1"/>
  <c r="H38" i="1"/>
  <c r="O38" i="1" s="1"/>
  <c r="G39" i="1"/>
  <c r="H39" i="1"/>
  <c r="O39" i="1" s="1"/>
  <c r="G40" i="1"/>
  <c r="H40" i="1"/>
  <c r="O40" i="1" s="1"/>
  <c r="G41" i="1"/>
  <c r="H41" i="1"/>
  <c r="O41" i="1" s="1"/>
  <c r="G42" i="1"/>
  <c r="H42" i="1"/>
  <c r="O42" i="1" s="1"/>
  <c r="G43" i="1"/>
  <c r="H43" i="1"/>
  <c r="O43" i="1" s="1"/>
  <c r="G44" i="1"/>
  <c r="H44" i="1"/>
  <c r="O44" i="1" s="1"/>
  <c r="G45" i="1"/>
  <c r="H45" i="1"/>
  <c r="O45" i="1" s="1"/>
  <c r="G46" i="1"/>
  <c r="H46" i="1"/>
  <c r="O46" i="1" s="1"/>
  <c r="G47" i="1"/>
  <c r="H47" i="1"/>
  <c r="O47" i="1" s="1"/>
  <c r="G48" i="1"/>
  <c r="H48" i="1"/>
  <c r="G49" i="1"/>
  <c r="H49" i="1"/>
  <c r="O49" i="1" s="1"/>
  <c r="G50" i="1"/>
  <c r="H50" i="1"/>
  <c r="O50" i="1" s="1"/>
  <c r="G51" i="1"/>
  <c r="H51" i="1"/>
  <c r="O51" i="1" s="1"/>
  <c r="G52" i="1"/>
  <c r="H52" i="1"/>
  <c r="O52" i="1" s="1"/>
  <c r="G53" i="1"/>
  <c r="H53" i="1"/>
  <c r="O53" i="1" s="1"/>
  <c r="G54" i="1"/>
  <c r="H54" i="1"/>
  <c r="O54" i="1" s="1"/>
  <c r="G55" i="1"/>
  <c r="H55" i="1"/>
  <c r="O55" i="1" s="1"/>
  <c r="G56" i="1"/>
  <c r="H56" i="1"/>
  <c r="O56" i="1" s="1"/>
  <c r="G57" i="1"/>
  <c r="H57" i="1"/>
  <c r="O57" i="1" s="1"/>
  <c r="G58" i="1"/>
  <c r="H58" i="1"/>
  <c r="O58" i="1" s="1"/>
  <c r="G59" i="1"/>
  <c r="H59" i="1"/>
  <c r="O59" i="1" s="1"/>
  <c r="G60" i="1"/>
  <c r="H60" i="1"/>
  <c r="G61" i="1"/>
  <c r="H61" i="1"/>
  <c r="O61" i="1" s="1"/>
  <c r="G62" i="1"/>
  <c r="H62" i="1"/>
  <c r="O62" i="1" s="1"/>
  <c r="G63" i="1"/>
  <c r="H63" i="1"/>
  <c r="O63" i="1" s="1"/>
  <c r="G64" i="1"/>
  <c r="H64" i="1"/>
  <c r="O64" i="1" s="1"/>
  <c r="G65" i="1"/>
  <c r="H65" i="1"/>
  <c r="O65" i="1" s="1"/>
  <c r="G66" i="1"/>
  <c r="H66" i="1"/>
  <c r="O66" i="1" s="1"/>
  <c r="G67" i="1"/>
  <c r="H67" i="1"/>
  <c r="O67" i="1" s="1"/>
  <c r="G68" i="1"/>
  <c r="H68" i="1"/>
  <c r="O68" i="1" s="1"/>
  <c r="G69" i="1"/>
  <c r="H69" i="1"/>
  <c r="O69" i="1" s="1"/>
  <c r="G70" i="1"/>
  <c r="H70" i="1"/>
  <c r="O70" i="1" s="1"/>
  <c r="G71" i="1"/>
  <c r="H71" i="1"/>
  <c r="O71" i="1" s="1"/>
  <c r="G72" i="1"/>
  <c r="H72" i="1"/>
  <c r="G73" i="1"/>
  <c r="H73" i="1"/>
  <c r="O73" i="1" s="1"/>
  <c r="G74" i="1"/>
  <c r="H74" i="1"/>
  <c r="O74" i="1" s="1"/>
  <c r="G75" i="1"/>
  <c r="H75" i="1"/>
  <c r="O75" i="1" s="1"/>
  <c r="G76" i="1"/>
  <c r="H76" i="1"/>
  <c r="O76" i="1" s="1"/>
  <c r="G77" i="1"/>
  <c r="H77" i="1"/>
  <c r="O77" i="1" s="1"/>
  <c r="G78" i="1"/>
  <c r="H78" i="1"/>
  <c r="O78" i="1" s="1"/>
  <c r="G79" i="1"/>
  <c r="H79" i="1"/>
  <c r="O79" i="1" s="1"/>
  <c r="G80" i="1"/>
  <c r="H80" i="1"/>
  <c r="O80" i="1" s="1"/>
  <c r="G81" i="1"/>
  <c r="H81" i="1"/>
  <c r="O81" i="1" s="1"/>
  <c r="G82" i="1"/>
  <c r="H82" i="1"/>
  <c r="O82" i="1" s="1"/>
  <c r="G83" i="1"/>
  <c r="H83" i="1"/>
  <c r="O83" i="1" s="1"/>
  <c r="G84" i="1"/>
  <c r="H84" i="1"/>
  <c r="G85" i="1"/>
  <c r="H85" i="1"/>
  <c r="O85" i="1" s="1"/>
  <c r="G86" i="1"/>
  <c r="H86" i="1"/>
  <c r="O86" i="1" s="1"/>
  <c r="G87" i="1"/>
  <c r="H87" i="1"/>
  <c r="O87" i="1" s="1"/>
  <c r="G88" i="1"/>
  <c r="H88" i="1"/>
  <c r="O88" i="1" s="1"/>
  <c r="G89" i="1"/>
  <c r="H89" i="1"/>
  <c r="O89" i="1" s="1"/>
  <c r="G90" i="1"/>
  <c r="H90" i="1"/>
  <c r="O90" i="1" s="1"/>
  <c r="G91" i="1"/>
  <c r="H91" i="1"/>
  <c r="O91" i="1" s="1"/>
  <c r="G92" i="1"/>
  <c r="H92" i="1"/>
  <c r="O92" i="1" s="1"/>
  <c r="G93" i="1"/>
  <c r="H93" i="1"/>
  <c r="O93" i="1" s="1"/>
  <c r="G94" i="1"/>
  <c r="H94" i="1"/>
  <c r="O94" i="1" s="1"/>
  <c r="G95" i="1"/>
  <c r="H95" i="1"/>
  <c r="O95" i="1" s="1"/>
  <c r="G96" i="1"/>
  <c r="H96" i="1"/>
  <c r="G97" i="1"/>
  <c r="H97" i="1"/>
  <c r="O97" i="1" s="1"/>
  <c r="G98" i="1"/>
  <c r="H98" i="1"/>
  <c r="O98" i="1" s="1"/>
  <c r="G99" i="1"/>
  <c r="H99" i="1"/>
  <c r="O99" i="1" s="1"/>
  <c r="G100" i="1"/>
  <c r="H100" i="1"/>
  <c r="G101" i="1"/>
  <c r="H101" i="1"/>
  <c r="O101" i="1" s="1"/>
  <c r="G102" i="1"/>
  <c r="H102" i="1"/>
  <c r="O102" i="1" s="1"/>
  <c r="G103" i="1"/>
  <c r="H103" i="1"/>
  <c r="O103" i="1" s="1"/>
  <c r="G104" i="1"/>
  <c r="H104" i="1"/>
  <c r="O104" i="1" s="1"/>
  <c r="G105" i="1"/>
  <c r="H105" i="1"/>
  <c r="O105" i="1" s="1"/>
  <c r="G106" i="1"/>
  <c r="H106" i="1"/>
  <c r="O106" i="1" s="1"/>
  <c r="G107" i="1"/>
  <c r="H107" i="1"/>
  <c r="O107" i="1" s="1"/>
  <c r="G108" i="1"/>
  <c r="H108" i="1"/>
  <c r="G109" i="1"/>
  <c r="H109" i="1"/>
  <c r="O109" i="1" s="1"/>
  <c r="G110" i="1"/>
  <c r="H110" i="1"/>
  <c r="O110" i="1" s="1"/>
  <c r="G111" i="1"/>
  <c r="H111" i="1"/>
  <c r="O111" i="1" s="1"/>
  <c r="G112" i="1"/>
  <c r="H112" i="1"/>
  <c r="G113" i="1"/>
  <c r="H113" i="1"/>
  <c r="O113" i="1" s="1"/>
  <c r="G114" i="1"/>
  <c r="H114" i="1"/>
  <c r="G115" i="1"/>
  <c r="H115" i="1"/>
  <c r="O115" i="1" s="1"/>
  <c r="G116" i="1"/>
  <c r="H116" i="1"/>
  <c r="O116" i="1" s="1"/>
  <c r="G117" i="1"/>
  <c r="H117" i="1"/>
  <c r="O117" i="1" s="1"/>
  <c r="G118" i="1"/>
  <c r="H118" i="1"/>
  <c r="O118" i="1" s="1"/>
  <c r="G119" i="1"/>
  <c r="H119" i="1"/>
  <c r="O119" i="1" s="1"/>
  <c r="G120" i="1"/>
  <c r="H120" i="1"/>
  <c r="G121" i="1"/>
  <c r="H121" i="1"/>
  <c r="O121" i="1" s="1"/>
  <c r="G122" i="1"/>
  <c r="H122" i="1"/>
  <c r="O122" i="1" s="1"/>
  <c r="G123" i="1"/>
  <c r="H123" i="1"/>
  <c r="O123" i="1" s="1"/>
  <c r="G124" i="1"/>
  <c r="H124" i="1"/>
  <c r="G125" i="1"/>
  <c r="H125" i="1"/>
  <c r="O125" i="1" s="1"/>
  <c r="G126" i="1"/>
  <c r="H126" i="1"/>
  <c r="G127" i="1"/>
  <c r="H127" i="1"/>
  <c r="O127" i="1" s="1"/>
  <c r="G128" i="1"/>
  <c r="H128" i="1"/>
  <c r="O128" i="1" s="1"/>
  <c r="G129" i="1"/>
  <c r="H129" i="1"/>
  <c r="O129" i="1" s="1"/>
  <c r="G130" i="1"/>
  <c r="H130" i="1"/>
  <c r="O130" i="1" s="1"/>
  <c r="G131" i="1"/>
  <c r="H131" i="1"/>
  <c r="O131" i="1" s="1"/>
  <c r="G132" i="1"/>
  <c r="H132" i="1"/>
  <c r="G133" i="1"/>
  <c r="H133" i="1"/>
  <c r="O133" i="1" s="1"/>
  <c r="G134" i="1"/>
  <c r="H134" i="1"/>
  <c r="O134" i="1" s="1"/>
  <c r="G135" i="1"/>
  <c r="H135" i="1"/>
  <c r="O135" i="1" s="1"/>
  <c r="G136" i="1"/>
  <c r="H136" i="1"/>
  <c r="G137" i="1"/>
  <c r="H137" i="1"/>
  <c r="O137" i="1" s="1"/>
  <c r="G138" i="1"/>
  <c r="H138" i="1"/>
  <c r="G139" i="1"/>
  <c r="H139" i="1"/>
  <c r="O139" i="1" s="1"/>
  <c r="G140" i="1"/>
  <c r="H140" i="1"/>
  <c r="O140" i="1" s="1"/>
  <c r="G141" i="1"/>
  <c r="H141" i="1"/>
  <c r="O141" i="1" s="1"/>
  <c r="G142" i="1"/>
  <c r="H142" i="1"/>
  <c r="O142" i="1" s="1"/>
  <c r="G143" i="1"/>
  <c r="H143" i="1"/>
  <c r="O143" i="1" s="1"/>
  <c r="G144" i="1"/>
  <c r="H144" i="1"/>
  <c r="G145" i="1"/>
  <c r="H145" i="1"/>
  <c r="O145" i="1" s="1"/>
  <c r="G146" i="1"/>
  <c r="H146" i="1"/>
  <c r="O146" i="1" s="1"/>
  <c r="G147" i="1"/>
  <c r="H147" i="1"/>
  <c r="O147" i="1" s="1"/>
  <c r="G148" i="1"/>
  <c r="H148" i="1"/>
  <c r="G149" i="1"/>
  <c r="H149" i="1"/>
  <c r="O149" i="1" s="1"/>
  <c r="G150" i="1"/>
  <c r="H150" i="1"/>
  <c r="G151" i="1"/>
  <c r="H151" i="1"/>
  <c r="O151" i="1" s="1"/>
  <c r="G152" i="1"/>
  <c r="H152" i="1"/>
  <c r="O152" i="1" s="1"/>
  <c r="G153" i="1"/>
  <c r="H153" i="1"/>
  <c r="O153" i="1" s="1"/>
  <c r="G154" i="1"/>
  <c r="H154" i="1"/>
  <c r="O154" i="1" s="1"/>
  <c r="G155" i="1"/>
  <c r="H155" i="1"/>
  <c r="O155" i="1" s="1"/>
  <c r="G156" i="1"/>
  <c r="H156" i="1"/>
  <c r="G157" i="1"/>
  <c r="H157" i="1"/>
  <c r="O157" i="1" s="1"/>
  <c r="G158" i="1"/>
  <c r="H158" i="1"/>
  <c r="O158" i="1" s="1"/>
  <c r="G159" i="1"/>
  <c r="H159" i="1"/>
  <c r="O159" i="1" s="1"/>
  <c r="G160" i="1"/>
  <c r="H160" i="1"/>
  <c r="G161" i="1"/>
  <c r="H161" i="1"/>
  <c r="O161" i="1" s="1"/>
  <c r="G162" i="1"/>
  <c r="H162" i="1"/>
  <c r="G163" i="1"/>
  <c r="H163" i="1"/>
  <c r="O163" i="1" s="1"/>
  <c r="G164" i="1"/>
  <c r="H164" i="1"/>
  <c r="O164" i="1" s="1"/>
  <c r="G165" i="1"/>
  <c r="H165" i="1"/>
  <c r="O165" i="1" s="1"/>
  <c r="G166" i="1"/>
  <c r="H166" i="1"/>
  <c r="O166" i="1" s="1"/>
  <c r="G167" i="1"/>
  <c r="H167" i="1"/>
  <c r="O167" i="1" s="1"/>
  <c r="G168" i="1"/>
  <c r="H168" i="1"/>
  <c r="O168" i="1" s="1"/>
  <c r="G169" i="1"/>
  <c r="H169" i="1"/>
  <c r="O169" i="1" s="1"/>
  <c r="G170" i="1"/>
  <c r="H170" i="1"/>
  <c r="O170" i="1" s="1"/>
  <c r="G171" i="1"/>
  <c r="H171" i="1"/>
  <c r="O171" i="1" s="1"/>
  <c r="G172" i="1"/>
  <c r="H172" i="1"/>
  <c r="G173" i="1"/>
  <c r="H173" i="1"/>
  <c r="O173" i="1" s="1"/>
  <c r="G174" i="1"/>
  <c r="H174" i="1"/>
  <c r="G175" i="1"/>
  <c r="H175" i="1"/>
  <c r="O175" i="1" s="1"/>
  <c r="G176" i="1"/>
  <c r="H176" i="1"/>
  <c r="O176" i="1" s="1"/>
  <c r="G177" i="1"/>
  <c r="H177" i="1"/>
  <c r="O177" i="1" s="1"/>
  <c r="G178" i="1"/>
  <c r="H178" i="1"/>
  <c r="O178" i="1" s="1"/>
  <c r="G179" i="1"/>
  <c r="H179" i="1"/>
  <c r="O179" i="1" s="1"/>
  <c r="G180" i="1"/>
  <c r="H180" i="1"/>
  <c r="O180" i="1" s="1"/>
  <c r="G181" i="1"/>
  <c r="H181" i="1"/>
  <c r="O181" i="1" s="1"/>
  <c r="G182" i="1"/>
  <c r="H182" i="1"/>
  <c r="O182" i="1" s="1"/>
  <c r="G183" i="1"/>
  <c r="H183" i="1"/>
  <c r="O183" i="1" s="1"/>
  <c r="G184" i="1"/>
  <c r="H184" i="1"/>
  <c r="G185" i="1"/>
  <c r="H185" i="1"/>
  <c r="O185" i="1" s="1"/>
  <c r="G186" i="1"/>
  <c r="H186" i="1"/>
  <c r="G187" i="1"/>
  <c r="H187" i="1"/>
  <c r="O187" i="1" s="1"/>
  <c r="G188" i="1"/>
  <c r="H188" i="1"/>
  <c r="O188" i="1" s="1"/>
  <c r="G189" i="1"/>
  <c r="H189" i="1"/>
  <c r="O189" i="1" s="1"/>
  <c r="G190" i="1"/>
  <c r="H190" i="1"/>
  <c r="O190" i="1" s="1"/>
  <c r="G191" i="1"/>
  <c r="H191" i="1"/>
  <c r="O191" i="1" s="1"/>
  <c r="G192" i="1"/>
  <c r="H192" i="1"/>
  <c r="G193" i="1"/>
  <c r="H193" i="1"/>
  <c r="O193" i="1" s="1"/>
  <c r="G194" i="1"/>
  <c r="H194" i="1"/>
  <c r="O194" i="1" s="1"/>
  <c r="G195" i="1"/>
  <c r="H195" i="1"/>
  <c r="O195" i="1" s="1"/>
  <c r="G196" i="1"/>
  <c r="H196" i="1"/>
  <c r="G197" i="1"/>
  <c r="H197" i="1"/>
  <c r="O197" i="1" s="1"/>
  <c r="G198" i="1"/>
  <c r="H198" i="1"/>
  <c r="G199" i="1"/>
  <c r="H199" i="1"/>
  <c r="O199" i="1" s="1"/>
  <c r="G200" i="1"/>
  <c r="H200" i="1"/>
  <c r="O200" i="1" s="1"/>
  <c r="G201" i="1"/>
  <c r="H201" i="1"/>
  <c r="O201" i="1" s="1"/>
  <c r="G202" i="1"/>
  <c r="H202" i="1"/>
  <c r="O202" i="1" s="1"/>
  <c r="G203" i="1"/>
  <c r="H203" i="1"/>
  <c r="O203" i="1" s="1"/>
  <c r="G204" i="1"/>
  <c r="H204" i="1"/>
  <c r="G205" i="1"/>
  <c r="H205" i="1"/>
  <c r="O205" i="1" s="1"/>
  <c r="G206" i="1"/>
  <c r="H206" i="1"/>
  <c r="O206" i="1" s="1"/>
  <c r="G207" i="1"/>
  <c r="H207" i="1"/>
  <c r="O207" i="1" s="1"/>
  <c r="G208" i="1"/>
  <c r="H208" i="1"/>
  <c r="G209" i="1"/>
  <c r="H209" i="1"/>
  <c r="O209" i="1" s="1"/>
  <c r="G210" i="1"/>
  <c r="H210" i="1"/>
  <c r="G211" i="1"/>
  <c r="H211" i="1"/>
  <c r="O211" i="1" s="1"/>
  <c r="G212" i="1"/>
  <c r="H212" i="1"/>
  <c r="O212" i="1" s="1"/>
  <c r="G213" i="1"/>
  <c r="H213" i="1"/>
  <c r="O213" i="1" s="1"/>
  <c r="G214" i="1"/>
  <c r="H214" i="1"/>
  <c r="O214" i="1" s="1"/>
  <c r="G215" i="1"/>
  <c r="H215" i="1"/>
  <c r="O215" i="1" s="1"/>
  <c r="G216" i="1"/>
  <c r="H216" i="1"/>
  <c r="G217" i="1"/>
  <c r="H217" i="1"/>
  <c r="O217" i="1" s="1"/>
  <c r="G218" i="1"/>
  <c r="H218" i="1"/>
  <c r="O218" i="1" s="1"/>
  <c r="G219" i="1"/>
  <c r="H219" i="1"/>
  <c r="O219" i="1" s="1"/>
  <c r="G220" i="1"/>
  <c r="H220" i="1"/>
  <c r="G221" i="1"/>
  <c r="H221" i="1"/>
  <c r="O221" i="1" s="1"/>
  <c r="G222" i="1"/>
  <c r="H222" i="1"/>
  <c r="G223" i="1"/>
  <c r="H223" i="1"/>
  <c r="O223" i="1" s="1"/>
  <c r="G224" i="1"/>
  <c r="H224" i="1"/>
  <c r="O224" i="1" s="1"/>
  <c r="G225" i="1"/>
  <c r="H225" i="1"/>
  <c r="O225" i="1" s="1"/>
  <c r="G226" i="1"/>
  <c r="H226" i="1"/>
  <c r="O226" i="1" s="1"/>
  <c r="G227" i="1"/>
  <c r="H227" i="1"/>
  <c r="O227" i="1" s="1"/>
  <c r="G228" i="1"/>
  <c r="H228" i="1"/>
  <c r="G229" i="1"/>
  <c r="H229" i="1"/>
  <c r="O229" i="1" s="1"/>
  <c r="G230" i="1"/>
  <c r="H230" i="1"/>
  <c r="O230" i="1" s="1"/>
  <c r="G231" i="1"/>
  <c r="H231" i="1"/>
  <c r="O231" i="1" s="1"/>
  <c r="G232" i="1"/>
  <c r="H232" i="1"/>
  <c r="G233" i="1"/>
  <c r="H233" i="1"/>
  <c r="O233" i="1" s="1"/>
  <c r="G234" i="1"/>
  <c r="H234" i="1"/>
  <c r="O234" i="1" s="1"/>
  <c r="G235" i="1"/>
  <c r="H235" i="1"/>
  <c r="O235" i="1" s="1"/>
  <c r="G236" i="1"/>
  <c r="H236" i="1"/>
  <c r="O236" i="1" s="1"/>
  <c r="G237" i="1"/>
  <c r="H237" i="1"/>
  <c r="O237" i="1" s="1"/>
  <c r="G238" i="1"/>
  <c r="H238" i="1"/>
  <c r="O238" i="1" s="1"/>
  <c r="G239" i="1"/>
  <c r="H239" i="1"/>
  <c r="O239" i="1" s="1"/>
  <c r="G240" i="1"/>
  <c r="H240" i="1"/>
  <c r="G241" i="1"/>
  <c r="H241" i="1"/>
  <c r="O241" i="1" s="1"/>
  <c r="G242" i="1"/>
  <c r="H242" i="1"/>
  <c r="O242" i="1" s="1"/>
  <c r="G243" i="1"/>
  <c r="H243" i="1"/>
  <c r="O243" i="1" s="1"/>
  <c r="G244" i="1"/>
  <c r="H244" i="1"/>
  <c r="G245" i="1"/>
  <c r="H245" i="1"/>
  <c r="O245" i="1" s="1"/>
  <c r="G246" i="1"/>
  <c r="H246" i="1"/>
  <c r="O246" i="1" s="1"/>
  <c r="G247" i="1"/>
  <c r="H247" i="1"/>
  <c r="O247" i="1" s="1"/>
  <c r="G248" i="1"/>
  <c r="H248" i="1"/>
  <c r="O248" i="1" s="1"/>
  <c r="G249" i="1"/>
  <c r="H249" i="1"/>
  <c r="O249" i="1" s="1"/>
  <c r="G250" i="1"/>
  <c r="H250" i="1"/>
  <c r="O250" i="1" s="1"/>
  <c r="G251" i="1"/>
  <c r="H251" i="1"/>
  <c r="O251" i="1" s="1"/>
  <c r="G252" i="1"/>
  <c r="H252" i="1"/>
  <c r="G253" i="1"/>
  <c r="H253" i="1"/>
  <c r="O253" i="1" s="1"/>
  <c r="G254" i="1"/>
  <c r="H254" i="1"/>
  <c r="O254" i="1" s="1"/>
  <c r="G255" i="1"/>
  <c r="H255" i="1"/>
  <c r="O255" i="1" s="1"/>
  <c r="G256" i="1"/>
  <c r="H256" i="1"/>
  <c r="G257" i="1"/>
  <c r="H257" i="1"/>
  <c r="O257" i="1" s="1"/>
  <c r="G258" i="1"/>
  <c r="H258" i="1"/>
  <c r="G259" i="1"/>
  <c r="H259" i="1"/>
  <c r="O259" i="1" s="1"/>
  <c r="G260" i="1"/>
  <c r="H260" i="1"/>
  <c r="O260" i="1" s="1"/>
  <c r="G261" i="1"/>
  <c r="H261" i="1"/>
  <c r="O261" i="1" s="1"/>
  <c r="G262" i="1"/>
  <c r="H262" i="1"/>
  <c r="O262" i="1" s="1"/>
  <c r="G263" i="1"/>
  <c r="H263" i="1"/>
  <c r="O263" i="1" s="1"/>
  <c r="G264" i="1"/>
  <c r="H264" i="1"/>
  <c r="G265" i="1"/>
  <c r="H265" i="1"/>
  <c r="O265" i="1" s="1"/>
  <c r="G266" i="1"/>
  <c r="H266" i="1"/>
  <c r="O266" i="1" s="1"/>
  <c r="G267" i="1"/>
  <c r="H267" i="1"/>
  <c r="O267" i="1" s="1"/>
  <c r="G268" i="1"/>
  <c r="H268" i="1"/>
  <c r="G269" i="1"/>
  <c r="H269" i="1"/>
  <c r="O269" i="1" s="1"/>
  <c r="G270" i="1"/>
  <c r="H270" i="1"/>
  <c r="G271" i="1"/>
  <c r="H271" i="1"/>
  <c r="O271" i="1" s="1"/>
  <c r="G272" i="1"/>
  <c r="H272" i="1"/>
  <c r="O272" i="1" s="1"/>
  <c r="G273" i="1"/>
  <c r="H273" i="1"/>
  <c r="O273" i="1" s="1"/>
  <c r="G274" i="1"/>
  <c r="H274" i="1"/>
  <c r="O274" i="1" s="1"/>
  <c r="G275" i="1"/>
  <c r="H275" i="1"/>
  <c r="O275" i="1" s="1"/>
  <c r="G276" i="1"/>
  <c r="H276" i="1"/>
  <c r="G277" i="1"/>
  <c r="H277" i="1"/>
  <c r="O277" i="1" s="1"/>
  <c r="G278" i="1"/>
  <c r="H278" i="1"/>
  <c r="O278" i="1" s="1"/>
  <c r="G279" i="1"/>
  <c r="H279" i="1"/>
  <c r="O279" i="1" s="1"/>
  <c r="G280" i="1"/>
  <c r="H280" i="1"/>
  <c r="G281" i="1"/>
  <c r="H281" i="1"/>
  <c r="G282" i="1"/>
  <c r="H282" i="1"/>
  <c r="G283" i="1"/>
  <c r="H283" i="1"/>
  <c r="O283" i="1" s="1"/>
  <c r="G284" i="1"/>
  <c r="H284" i="1"/>
  <c r="O284" i="1" s="1"/>
  <c r="G285" i="1"/>
  <c r="H285" i="1"/>
  <c r="O285" i="1" s="1"/>
  <c r="G286" i="1"/>
  <c r="H286" i="1"/>
  <c r="G287" i="1"/>
  <c r="H287" i="1"/>
  <c r="O287" i="1" s="1"/>
  <c r="G288" i="1"/>
  <c r="H288" i="1"/>
  <c r="O288" i="1" s="1"/>
  <c r="G289" i="1"/>
  <c r="H289" i="1"/>
  <c r="O289" i="1" s="1"/>
  <c r="G290" i="1"/>
  <c r="H290" i="1"/>
  <c r="O290" i="1" s="1"/>
  <c r="G291" i="1"/>
  <c r="H291" i="1"/>
  <c r="O291" i="1" s="1"/>
  <c r="G292" i="1"/>
  <c r="H292" i="1"/>
  <c r="G293" i="1"/>
  <c r="H293" i="1"/>
  <c r="G294" i="1"/>
  <c r="H294" i="1"/>
  <c r="G295" i="1"/>
  <c r="H295" i="1"/>
  <c r="O295" i="1" s="1"/>
  <c r="G296" i="1"/>
  <c r="H296" i="1"/>
  <c r="O296" i="1" s="1"/>
  <c r="G297" i="1"/>
  <c r="H297" i="1"/>
  <c r="O297" i="1" s="1"/>
  <c r="G298" i="1"/>
  <c r="H298" i="1"/>
  <c r="G299" i="1"/>
  <c r="H299" i="1"/>
  <c r="O299" i="1" s="1"/>
  <c r="G300" i="1"/>
  <c r="H300" i="1"/>
  <c r="G301" i="1"/>
  <c r="H301" i="1"/>
  <c r="O301" i="1" s="1"/>
  <c r="G302" i="1"/>
  <c r="H302" i="1"/>
  <c r="O302" i="1" s="1"/>
  <c r="G303" i="1"/>
  <c r="H303" i="1"/>
  <c r="O303" i="1" s="1"/>
  <c r="G304" i="1"/>
  <c r="H304" i="1"/>
  <c r="G305" i="1"/>
  <c r="H305" i="1"/>
  <c r="G306" i="1"/>
  <c r="H306" i="1"/>
  <c r="G307" i="1"/>
  <c r="H307" i="1"/>
  <c r="O307" i="1" s="1"/>
  <c r="G308" i="1"/>
  <c r="H308" i="1"/>
  <c r="O308" i="1" s="1"/>
  <c r="G309" i="1"/>
  <c r="H309" i="1"/>
  <c r="O309" i="1" s="1"/>
  <c r="G310" i="1"/>
  <c r="H310" i="1"/>
  <c r="G311" i="1"/>
  <c r="H311" i="1"/>
  <c r="O311" i="1" s="1"/>
  <c r="G312" i="1"/>
  <c r="H312" i="1"/>
  <c r="G313" i="1"/>
  <c r="H313" i="1"/>
  <c r="O313" i="1" s="1"/>
  <c r="G314" i="1"/>
  <c r="H314" i="1"/>
  <c r="O314" i="1" s="1"/>
  <c r="G315" i="1"/>
  <c r="H315" i="1"/>
  <c r="O315" i="1" s="1"/>
  <c r="G316" i="1"/>
  <c r="H316" i="1"/>
  <c r="G317" i="1"/>
  <c r="H317" i="1"/>
  <c r="G318" i="1"/>
  <c r="H318" i="1"/>
  <c r="G319" i="1"/>
  <c r="H319" i="1"/>
  <c r="O319" i="1" s="1"/>
  <c r="G320" i="1"/>
  <c r="H320" i="1"/>
  <c r="O320" i="1" s="1"/>
  <c r="G321" i="1"/>
  <c r="H321" i="1"/>
  <c r="O321" i="1" s="1"/>
  <c r="G322" i="1"/>
  <c r="H322" i="1"/>
  <c r="G323" i="1"/>
  <c r="H323" i="1"/>
  <c r="O323" i="1" s="1"/>
  <c r="G324" i="1"/>
  <c r="H324" i="1"/>
  <c r="G325" i="1"/>
  <c r="H325" i="1"/>
  <c r="O325" i="1" s="1"/>
  <c r="G326" i="1"/>
  <c r="H326" i="1"/>
  <c r="O326" i="1" s="1"/>
  <c r="G327" i="1"/>
  <c r="H327" i="1"/>
  <c r="O327" i="1" s="1"/>
  <c r="G328" i="1"/>
  <c r="H328" i="1"/>
  <c r="G329" i="1"/>
  <c r="H329" i="1"/>
  <c r="G330" i="1"/>
  <c r="H330" i="1"/>
  <c r="G331" i="1"/>
  <c r="H331" i="1"/>
  <c r="O331" i="1" s="1"/>
  <c r="G332" i="1"/>
  <c r="H332" i="1"/>
  <c r="O332" i="1" s="1"/>
  <c r="G333" i="1"/>
  <c r="H333" i="1"/>
  <c r="O333" i="1" s="1"/>
  <c r="G334" i="1"/>
  <c r="H334" i="1"/>
  <c r="G335" i="1"/>
  <c r="H335" i="1"/>
  <c r="O335" i="1" s="1"/>
  <c r="G336" i="1"/>
  <c r="H336" i="1"/>
  <c r="O336" i="1" s="1"/>
  <c r="G337" i="1"/>
  <c r="H337" i="1"/>
  <c r="O337" i="1" s="1"/>
  <c r="G338" i="1"/>
  <c r="H338" i="1"/>
  <c r="O338" i="1" s="1"/>
  <c r="G339" i="1"/>
  <c r="H339" i="1"/>
  <c r="O339" i="1" s="1"/>
  <c r="G340" i="1"/>
  <c r="H340" i="1"/>
  <c r="G341" i="1"/>
  <c r="H341" i="1"/>
  <c r="G342" i="1"/>
  <c r="H342" i="1"/>
  <c r="G343" i="1"/>
  <c r="H343" i="1"/>
  <c r="O343" i="1" s="1"/>
  <c r="G344" i="1"/>
  <c r="H344" i="1"/>
  <c r="O344" i="1" s="1"/>
  <c r="G345" i="1"/>
  <c r="H345" i="1"/>
  <c r="O345" i="1" s="1"/>
  <c r="G346" i="1"/>
  <c r="H346" i="1"/>
  <c r="G347" i="1"/>
  <c r="H347" i="1"/>
  <c r="O347" i="1" s="1"/>
  <c r="G348" i="1"/>
  <c r="H348" i="1"/>
  <c r="G349" i="1"/>
  <c r="H349" i="1"/>
  <c r="O349" i="1" s="1"/>
  <c r="G350" i="1"/>
  <c r="H350" i="1"/>
  <c r="O350" i="1" s="1"/>
  <c r="G351" i="1"/>
  <c r="H351" i="1"/>
  <c r="O351" i="1" s="1"/>
  <c r="G352" i="1"/>
  <c r="H352" i="1"/>
  <c r="G353" i="1"/>
  <c r="H353" i="1"/>
  <c r="G354" i="1"/>
  <c r="H354" i="1"/>
  <c r="G355" i="1"/>
  <c r="H355" i="1"/>
  <c r="O355" i="1" s="1"/>
  <c r="G356" i="1"/>
  <c r="H356" i="1"/>
  <c r="O356" i="1" s="1"/>
  <c r="G357" i="1"/>
  <c r="H357" i="1"/>
  <c r="O357" i="1" s="1"/>
  <c r="G358" i="1"/>
  <c r="H358" i="1"/>
  <c r="G359" i="1"/>
  <c r="H359" i="1"/>
  <c r="O359" i="1" s="1"/>
  <c r="G360" i="1"/>
  <c r="H360" i="1"/>
  <c r="G361" i="1"/>
  <c r="H361" i="1"/>
  <c r="O361" i="1" s="1"/>
  <c r="G362" i="1"/>
  <c r="H362" i="1"/>
  <c r="O362" i="1" s="1"/>
  <c r="G363" i="1"/>
  <c r="H363" i="1"/>
  <c r="O363" i="1" s="1"/>
  <c r="G364" i="1"/>
  <c r="H364" i="1"/>
  <c r="G365" i="1"/>
  <c r="H365" i="1"/>
  <c r="G366" i="1"/>
  <c r="H366" i="1"/>
  <c r="G367" i="1"/>
  <c r="H367" i="1"/>
  <c r="O367" i="1" s="1"/>
  <c r="G368" i="1"/>
  <c r="H368" i="1"/>
  <c r="O368" i="1" s="1"/>
  <c r="G369" i="1"/>
  <c r="H369" i="1"/>
  <c r="O369" i="1" s="1"/>
  <c r="G370" i="1"/>
  <c r="H370" i="1"/>
  <c r="G371" i="1"/>
  <c r="H371" i="1"/>
  <c r="O371" i="1" s="1"/>
  <c r="G372" i="1"/>
  <c r="H372" i="1"/>
  <c r="G373" i="1"/>
  <c r="H373" i="1"/>
  <c r="O373" i="1" s="1"/>
  <c r="G374" i="1"/>
  <c r="H374" i="1"/>
  <c r="O374" i="1" s="1"/>
  <c r="G375" i="1"/>
  <c r="H375" i="1"/>
  <c r="O375" i="1" s="1"/>
  <c r="G376" i="1"/>
  <c r="H376" i="1"/>
  <c r="G377" i="1"/>
  <c r="H377" i="1"/>
  <c r="G378" i="1"/>
  <c r="H378" i="1"/>
  <c r="G379" i="1"/>
  <c r="H379" i="1"/>
  <c r="O379" i="1" s="1"/>
  <c r="G380" i="1"/>
  <c r="H380" i="1"/>
  <c r="O380" i="1" s="1"/>
  <c r="G381" i="1"/>
  <c r="H381" i="1"/>
  <c r="O381" i="1" s="1"/>
  <c r="G382" i="1"/>
  <c r="H382" i="1"/>
  <c r="G383" i="1"/>
  <c r="H383" i="1"/>
  <c r="O383" i="1" s="1"/>
  <c r="G384" i="1"/>
  <c r="H384" i="1"/>
  <c r="O384" i="1" s="1"/>
  <c r="G385" i="1"/>
  <c r="H385" i="1"/>
  <c r="O385" i="1" s="1"/>
  <c r="G386" i="1"/>
  <c r="H386" i="1"/>
  <c r="O386" i="1" s="1"/>
  <c r="G387" i="1"/>
  <c r="H387" i="1"/>
  <c r="O387" i="1" s="1"/>
  <c r="G388" i="1"/>
  <c r="H388" i="1"/>
  <c r="G389" i="1"/>
  <c r="H389" i="1"/>
  <c r="G390" i="1"/>
  <c r="H390" i="1"/>
  <c r="G391" i="1"/>
  <c r="H391" i="1"/>
  <c r="O391" i="1" s="1"/>
  <c r="G392" i="1"/>
  <c r="H392" i="1"/>
  <c r="G393" i="1"/>
  <c r="H393" i="1"/>
  <c r="O393" i="1" s="1"/>
  <c r="G394" i="1"/>
  <c r="H394" i="1"/>
  <c r="G395" i="1"/>
  <c r="H395" i="1"/>
  <c r="O395" i="1" s="1"/>
  <c r="G396" i="1"/>
  <c r="H396" i="1"/>
  <c r="G397" i="1"/>
  <c r="H397" i="1"/>
  <c r="O397" i="1" s="1"/>
  <c r="G398" i="1"/>
  <c r="H398" i="1"/>
  <c r="O398" i="1" s="1"/>
  <c r="G399" i="1"/>
  <c r="H399" i="1"/>
  <c r="O399" i="1" s="1"/>
  <c r="G400" i="1"/>
  <c r="H400" i="1"/>
  <c r="G401" i="1"/>
  <c r="H401" i="1"/>
  <c r="G402" i="1"/>
  <c r="H402" i="1"/>
  <c r="O402" i="1" s="1"/>
  <c r="G403" i="1"/>
  <c r="H403" i="1"/>
  <c r="O403" i="1" s="1"/>
  <c r="G404" i="1"/>
  <c r="H404" i="1"/>
  <c r="G405" i="1"/>
  <c r="H405" i="1"/>
  <c r="O405" i="1" s="1"/>
  <c r="G406" i="1"/>
  <c r="H406" i="1"/>
  <c r="G407" i="1"/>
  <c r="H407" i="1"/>
  <c r="O407" i="1" s="1"/>
  <c r="G408" i="1"/>
  <c r="H408" i="1"/>
  <c r="G409" i="1"/>
  <c r="H409" i="1"/>
  <c r="O409" i="1" s="1"/>
  <c r="G410" i="1"/>
  <c r="H410" i="1"/>
  <c r="O410" i="1" s="1"/>
  <c r="G411" i="1"/>
  <c r="H411" i="1"/>
  <c r="O411" i="1" s="1"/>
  <c r="G412" i="1"/>
  <c r="H412" i="1"/>
  <c r="G413" i="1"/>
  <c r="H413" i="1"/>
  <c r="G414" i="1"/>
  <c r="H414" i="1"/>
  <c r="G415" i="1"/>
  <c r="H415" i="1"/>
  <c r="O415" i="1" s="1"/>
  <c r="G416" i="1"/>
  <c r="H416" i="1"/>
  <c r="G417" i="1"/>
  <c r="H417" i="1"/>
  <c r="O417" i="1" s="1"/>
  <c r="G418" i="1"/>
  <c r="H418" i="1"/>
  <c r="G419" i="1"/>
  <c r="H419" i="1"/>
  <c r="O419" i="1" s="1"/>
  <c r="G420" i="1"/>
  <c r="H420" i="1"/>
  <c r="O420" i="1" s="1"/>
  <c r="G421" i="1"/>
  <c r="H421" i="1"/>
  <c r="O421" i="1" s="1"/>
  <c r="G422" i="1"/>
  <c r="H422" i="1"/>
  <c r="O422" i="1" s="1"/>
  <c r="G423" i="1"/>
  <c r="H423" i="1"/>
  <c r="O423" i="1" s="1"/>
  <c r="G424" i="1"/>
  <c r="H424" i="1"/>
  <c r="G425" i="1"/>
  <c r="H425" i="1"/>
  <c r="G426" i="1"/>
  <c r="H426" i="1"/>
  <c r="G427" i="1"/>
  <c r="H427" i="1"/>
  <c r="O427" i="1" s="1"/>
  <c r="G428" i="1"/>
  <c r="H428" i="1"/>
  <c r="G429" i="1"/>
  <c r="H429" i="1"/>
  <c r="O429" i="1" s="1"/>
  <c r="G430" i="1"/>
  <c r="H430" i="1"/>
  <c r="G431" i="1"/>
  <c r="H431" i="1"/>
  <c r="G432" i="1"/>
  <c r="H432" i="1"/>
  <c r="G433" i="1"/>
  <c r="H433" i="1"/>
  <c r="O433" i="1" s="1"/>
  <c r="G434" i="1"/>
  <c r="H434" i="1"/>
  <c r="O434" i="1" s="1"/>
  <c r="G435" i="1"/>
  <c r="H435" i="1"/>
  <c r="O435" i="1" s="1"/>
  <c r="G436" i="1"/>
  <c r="H436" i="1"/>
  <c r="G437" i="1"/>
  <c r="H437" i="1"/>
  <c r="G438" i="1"/>
  <c r="H438" i="1"/>
  <c r="O438" i="1" s="1"/>
  <c r="G439" i="1"/>
  <c r="H439" i="1"/>
  <c r="O439" i="1" s="1"/>
  <c r="G440" i="1"/>
  <c r="H440" i="1"/>
  <c r="G441" i="1"/>
  <c r="H441" i="1"/>
  <c r="G442" i="1"/>
  <c r="H442" i="1"/>
  <c r="G443" i="1"/>
  <c r="H443" i="1"/>
  <c r="G444" i="1"/>
  <c r="H444" i="1"/>
  <c r="G445" i="1"/>
  <c r="H445" i="1"/>
  <c r="O445" i="1" s="1"/>
  <c r="G446" i="1"/>
  <c r="H446" i="1"/>
  <c r="O446" i="1" s="1"/>
  <c r="G447" i="1"/>
  <c r="H447" i="1"/>
  <c r="O447" i="1" s="1"/>
  <c r="G448" i="1"/>
  <c r="H448" i="1"/>
  <c r="G449" i="1"/>
  <c r="H449" i="1"/>
  <c r="G450" i="1"/>
  <c r="H450" i="1"/>
  <c r="G451" i="1"/>
  <c r="H451" i="1"/>
  <c r="O451" i="1" s="1"/>
  <c r="G452" i="1"/>
  <c r="H452" i="1"/>
  <c r="G453" i="1"/>
  <c r="H453" i="1"/>
  <c r="G454" i="1"/>
  <c r="H454" i="1"/>
  <c r="G455" i="1"/>
  <c r="H455" i="1"/>
  <c r="G456" i="1"/>
  <c r="H456" i="1"/>
  <c r="G457" i="1"/>
  <c r="H457" i="1"/>
  <c r="O457" i="1" s="1"/>
  <c r="G458" i="1"/>
  <c r="H458" i="1"/>
  <c r="O458" i="1" s="1"/>
  <c r="G459" i="1"/>
  <c r="H459" i="1"/>
  <c r="O459" i="1" s="1"/>
  <c r="G460" i="1"/>
  <c r="H460" i="1"/>
  <c r="G461" i="1"/>
  <c r="H461" i="1"/>
  <c r="G462" i="1"/>
  <c r="H462" i="1"/>
  <c r="O462" i="1" s="1"/>
  <c r="G463" i="1"/>
  <c r="H463" i="1"/>
  <c r="O463" i="1" s="1"/>
  <c r="G464" i="1"/>
  <c r="H464" i="1"/>
  <c r="G465" i="1"/>
  <c r="H465" i="1"/>
  <c r="G466" i="1"/>
  <c r="H466" i="1"/>
  <c r="G467" i="1"/>
  <c r="H467" i="1"/>
  <c r="G468" i="1"/>
  <c r="H468" i="1"/>
  <c r="G469" i="1"/>
  <c r="H469" i="1"/>
  <c r="O469" i="1" s="1"/>
  <c r="G470" i="1"/>
  <c r="H470" i="1"/>
  <c r="O470" i="1" s="1"/>
  <c r="G471" i="1"/>
  <c r="H471" i="1"/>
  <c r="O471" i="1" s="1"/>
  <c r="G472" i="1"/>
  <c r="H472" i="1"/>
  <c r="G473" i="1"/>
  <c r="H473" i="1"/>
  <c r="G474" i="1"/>
  <c r="H474" i="1"/>
  <c r="G475" i="1"/>
  <c r="H475" i="1"/>
  <c r="O475" i="1" s="1"/>
  <c r="G476" i="1"/>
  <c r="H476" i="1"/>
  <c r="G477" i="1"/>
  <c r="H477" i="1"/>
  <c r="G478" i="1"/>
  <c r="H478" i="1"/>
  <c r="G479" i="1"/>
  <c r="H479" i="1"/>
  <c r="G480" i="1"/>
  <c r="H480" i="1"/>
  <c r="G481" i="1"/>
  <c r="H481" i="1"/>
  <c r="O481" i="1" s="1"/>
  <c r="G482" i="1"/>
  <c r="H482" i="1"/>
  <c r="O482" i="1" s="1"/>
  <c r="G483" i="1"/>
  <c r="H483" i="1"/>
  <c r="O483" i="1" s="1"/>
  <c r="G484" i="1"/>
  <c r="H484" i="1"/>
  <c r="G485" i="1"/>
  <c r="H485" i="1"/>
  <c r="G486" i="1"/>
  <c r="H486" i="1"/>
  <c r="O486" i="1" s="1"/>
  <c r="G487" i="1"/>
  <c r="H487" i="1"/>
  <c r="O487" i="1" s="1"/>
  <c r="G488" i="1"/>
  <c r="H488" i="1"/>
  <c r="G489" i="1"/>
  <c r="H489" i="1"/>
  <c r="G490" i="1"/>
  <c r="H490" i="1"/>
  <c r="G491" i="1"/>
  <c r="H491" i="1"/>
  <c r="G492" i="1"/>
  <c r="H492" i="1"/>
  <c r="G493" i="1"/>
  <c r="H493" i="1"/>
  <c r="G494" i="1"/>
  <c r="H494" i="1"/>
  <c r="O494" i="1" s="1"/>
  <c r="G495" i="1"/>
  <c r="H495" i="1"/>
  <c r="O495" i="1" s="1"/>
  <c r="G496" i="1"/>
  <c r="H496" i="1"/>
  <c r="O496" i="1" s="1"/>
  <c r="G497" i="1"/>
  <c r="H497" i="1"/>
  <c r="G498" i="1"/>
  <c r="H498" i="1"/>
  <c r="G499" i="1"/>
  <c r="H499" i="1"/>
  <c r="O499" i="1" s="1"/>
  <c r="G500" i="1"/>
  <c r="H500" i="1"/>
  <c r="O500" i="1" s="1"/>
  <c r="G501" i="1"/>
  <c r="H501" i="1"/>
  <c r="G502" i="1"/>
  <c r="H502" i="1"/>
  <c r="G503" i="1"/>
  <c r="H503" i="1"/>
  <c r="G504" i="1"/>
  <c r="H504" i="1"/>
  <c r="G505" i="1"/>
  <c r="H505" i="1"/>
  <c r="G506" i="1"/>
  <c r="H506" i="1"/>
  <c r="O506" i="1" s="1"/>
  <c r="G507" i="1"/>
  <c r="H507" i="1"/>
  <c r="O507" i="1" s="1"/>
  <c r="G508" i="1"/>
  <c r="H508" i="1"/>
  <c r="O508" i="1" s="1"/>
  <c r="G509" i="1"/>
  <c r="H509" i="1"/>
  <c r="O509" i="1" s="1"/>
  <c r="G510" i="1"/>
  <c r="H510" i="1"/>
  <c r="G511" i="1"/>
  <c r="H511" i="1"/>
  <c r="G512" i="1"/>
  <c r="H512" i="1"/>
  <c r="O512" i="1" s="1"/>
  <c r="G513" i="1"/>
  <c r="H513" i="1"/>
  <c r="O513" i="1" s="1"/>
  <c r="G514" i="1"/>
  <c r="H514" i="1"/>
  <c r="G515" i="1"/>
  <c r="H515" i="1"/>
  <c r="G516" i="1"/>
  <c r="H516" i="1"/>
  <c r="G517" i="1"/>
  <c r="H517" i="1"/>
  <c r="G518" i="1"/>
  <c r="H518" i="1"/>
  <c r="G519" i="1"/>
  <c r="H519" i="1"/>
  <c r="O519" i="1" s="1"/>
  <c r="G520" i="1"/>
  <c r="H520" i="1"/>
  <c r="O520" i="1" s="1"/>
  <c r="G521" i="1"/>
  <c r="H521" i="1"/>
  <c r="O521" i="1" s="1"/>
  <c r="G522" i="1"/>
  <c r="H522" i="1"/>
  <c r="G523" i="1"/>
  <c r="H523" i="1"/>
  <c r="G524" i="1"/>
  <c r="H524" i="1"/>
  <c r="G525" i="1"/>
  <c r="H525" i="1"/>
  <c r="O525" i="1" s="1"/>
  <c r="G526" i="1"/>
  <c r="H526" i="1"/>
  <c r="O526" i="1" s="1"/>
  <c r="G527" i="1"/>
  <c r="H527" i="1"/>
  <c r="G528" i="1"/>
  <c r="H528" i="1"/>
  <c r="G529" i="1"/>
  <c r="H529" i="1"/>
  <c r="G530" i="1"/>
  <c r="H530" i="1"/>
  <c r="G531" i="1"/>
  <c r="H531" i="1"/>
  <c r="G532" i="1"/>
  <c r="H532" i="1"/>
  <c r="O532" i="1" s="1"/>
  <c r="G533" i="1"/>
  <c r="H533" i="1"/>
  <c r="O533" i="1" s="1"/>
  <c r="G534" i="1"/>
  <c r="H534" i="1"/>
  <c r="G535" i="1"/>
  <c r="H535" i="1"/>
  <c r="O535" i="1" s="1"/>
  <c r="G536" i="1"/>
  <c r="H536" i="1"/>
  <c r="G537" i="1"/>
  <c r="H537" i="1"/>
  <c r="G538" i="1"/>
  <c r="H538" i="1"/>
  <c r="O538" i="1" s="1"/>
  <c r="G539" i="1"/>
  <c r="H539" i="1"/>
  <c r="O539" i="1" s="1"/>
  <c r="G540" i="1"/>
  <c r="H540" i="1"/>
  <c r="G541" i="1"/>
  <c r="H541" i="1"/>
  <c r="G542" i="1"/>
  <c r="H542" i="1"/>
  <c r="G543" i="1"/>
  <c r="H543" i="1"/>
  <c r="G544" i="1"/>
  <c r="H544" i="1"/>
  <c r="G545" i="1"/>
  <c r="H545" i="1"/>
  <c r="O545" i="1" s="1"/>
  <c r="G546" i="1"/>
  <c r="H546" i="1"/>
  <c r="G547" i="1"/>
  <c r="H547" i="1"/>
  <c r="O547" i="1" s="1"/>
  <c r="G548" i="1"/>
  <c r="H548" i="1"/>
  <c r="O548" i="1" s="1"/>
  <c r="G549" i="1"/>
  <c r="H549" i="1"/>
  <c r="G550" i="1"/>
  <c r="H550" i="1"/>
  <c r="G551" i="1"/>
  <c r="H551" i="1"/>
  <c r="O551" i="1" s="1"/>
  <c r="G552" i="1"/>
  <c r="H552" i="1"/>
  <c r="G553" i="1"/>
  <c r="H553" i="1"/>
  <c r="G554" i="1"/>
  <c r="H554" i="1"/>
  <c r="G555" i="1"/>
  <c r="H555" i="1"/>
  <c r="G556" i="1"/>
  <c r="H556" i="1"/>
  <c r="G557" i="1"/>
  <c r="H557" i="1"/>
  <c r="G558" i="1"/>
  <c r="H558" i="1"/>
  <c r="G559" i="1"/>
  <c r="H559" i="1"/>
  <c r="O559" i="1" s="1"/>
  <c r="G560" i="1"/>
  <c r="H560" i="1"/>
  <c r="O560" i="1" s="1"/>
  <c r="G561" i="1"/>
  <c r="H561" i="1"/>
  <c r="O561" i="1" s="1"/>
  <c r="G562" i="1"/>
  <c r="H562" i="1"/>
  <c r="G563" i="1"/>
  <c r="H563" i="1"/>
  <c r="G564" i="1"/>
  <c r="H564" i="1"/>
  <c r="O564" i="1" s="1"/>
  <c r="G565" i="1"/>
  <c r="H565" i="1"/>
  <c r="G566" i="1"/>
  <c r="H566" i="1"/>
  <c r="O566" i="1" s="1"/>
  <c r="G567" i="1"/>
  <c r="H567" i="1"/>
  <c r="G568" i="1"/>
  <c r="H568" i="1"/>
  <c r="G569" i="1"/>
  <c r="H569" i="1"/>
  <c r="G570" i="1"/>
  <c r="H570" i="1"/>
  <c r="G571" i="1"/>
  <c r="H571" i="1"/>
  <c r="O571" i="1" s="1"/>
  <c r="G572" i="1"/>
  <c r="H572" i="1"/>
  <c r="O572" i="1" s="1"/>
  <c r="G573" i="1"/>
  <c r="H573" i="1"/>
  <c r="O573" i="1" s="1"/>
  <c r="G574" i="1"/>
  <c r="H574" i="1"/>
  <c r="O574" i="1" s="1"/>
  <c r="G575" i="1"/>
  <c r="H575" i="1"/>
  <c r="G576" i="1"/>
  <c r="H576" i="1"/>
  <c r="G577" i="1"/>
  <c r="H577" i="1"/>
  <c r="G578" i="1"/>
  <c r="H578" i="1"/>
  <c r="O578" i="1" s="1"/>
  <c r="G579" i="1"/>
  <c r="H579" i="1"/>
  <c r="O579" i="1" s="1"/>
  <c r="G580" i="1"/>
  <c r="H580" i="1"/>
  <c r="G581" i="1"/>
  <c r="H581" i="1"/>
  <c r="G582" i="1"/>
  <c r="H582" i="1"/>
  <c r="G583" i="1"/>
  <c r="H583" i="1"/>
  <c r="G584" i="1"/>
  <c r="H584" i="1"/>
  <c r="O584" i="1" s="1"/>
  <c r="G585" i="1"/>
  <c r="H585" i="1"/>
  <c r="O585" i="1" s="1"/>
  <c r="G586" i="1"/>
  <c r="H586" i="1"/>
  <c r="O586" i="1" s="1"/>
  <c r="G587" i="1"/>
  <c r="H587" i="1"/>
  <c r="O587" i="1" s="1"/>
  <c r="G588" i="1"/>
  <c r="H588" i="1"/>
  <c r="G589" i="1"/>
  <c r="H589" i="1"/>
  <c r="G590" i="1"/>
  <c r="H590" i="1"/>
  <c r="G591" i="1"/>
  <c r="H591" i="1"/>
  <c r="O591" i="1" s="1"/>
  <c r="G592" i="1"/>
  <c r="H592" i="1"/>
  <c r="O592" i="1" s="1"/>
  <c r="G593" i="1"/>
  <c r="H593" i="1"/>
  <c r="G594" i="1"/>
  <c r="H594" i="1"/>
  <c r="G595" i="1"/>
  <c r="H595" i="1"/>
  <c r="G596" i="1"/>
  <c r="H596" i="1"/>
  <c r="G597" i="1"/>
  <c r="H597" i="1"/>
  <c r="O597" i="1" s="1"/>
  <c r="G598" i="1"/>
  <c r="H598" i="1"/>
  <c r="O598" i="1" s="1"/>
  <c r="G599" i="1"/>
  <c r="H599" i="1"/>
  <c r="O599" i="1" s="1"/>
  <c r="G600" i="1"/>
  <c r="H600" i="1"/>
  <c r="G601" i="1"/>
  <c r="H601" i="1"/>
  <c r="G602" i="1"/>
  <c r="H602" i="1"/>
  <c r="G603" i="1"/>
  <c r="H603" i="1"/>
  <c r="G604" i="1"/>
  <c r="H604" i="1"/>
  <c r="O604" i="1" s="1"/>
  <c r="G605" i="1"/>
  <c r="H605" i="1"/>
  <c r="O605" i="1" s="1"/>
  <c r="G606" i="1"/>
  <c r="H606" i="1"/>
  <c r="G607" i="1"/>
  <c r="H607" i="1"/>
  <c r="G608" i="1"/>
  <c r="H608" i="1"/>
  <c r="G609" i="1"/>
  <c r="H609" i="1"/>
  <c r="G610" i="1"/>
  <c r="H610" i="1"/>
  <c r="O610" i="1" s="1"/>
  <c r="G611" i="1"/>
  <c r="H611" i="1"/>
  <c r="O611" i="1" s="1"/>
  <c r="G612" i="1"/>
  <c r="H612" i="1"/>
  <c r="G613" i="1"/>
  <c r="H613" i="1"/>
  <c r="G614" i="1"/>
  <c r="H614" i="1"/>
  <c r="O614" i="1" s="1"/>
  <c r="G615" i="1"/>
  <c r="H615" i="1"/>
  <c r="G616" i="1"/>
  <c r="H616" i="1"/>
  <c r="G617" i="1"/>
  <c r="H617" i="1"/>
  <c r="O617" i="1" s="1"/>
  <c r="G618" i="1"/>
  <c r="H618" i="1"/>
  <c r="O618" i="1" s="1"/>
  <c r="G619" i="1"/>
  <c r="H619" i="1"/>
  <c r="G620" i="1"/>
  <c r="H620" i="1"/>
  <c r="G621" i="1"/>
  <c r="H621" i="1"/>
  <c r="G622" i="1"/>
  <c r="H622" i="1"/>
  <c r="G623" i="1"/>
  <c r="H623" i="1"/>
  <c r="O623" i="1" s="1"/>
  <c r="G624" i="1"/>
  <c r="H624" i="1"/>
  <c r="G625" i="1"/>
  <c r="H625" i="1"/>
  <c r="G626" i="1"/>
  <c r="H626" i="1"/>
  <c r="O626" i="1" s="1"/>
  <c r="G627" i="1"/>
  <c r="H627" i="1"/>
  <c r="O627" i="1" s="1"/>
  <c r="G628" i="1"/>
  <c r="H628" i="1"/>
  <c r="G629" i="1"/>
  <c r="H629" i="1"/>
  <c r="G630" i="1"/>
  <c r="H630" i="1"/>
  <c r="G631" i="1"/>
  <c r="H631" i="1"/>
  <c r="O631" i="1" s="1"/>
  <c r="G632" i="1"/>
  <c r="H632" i="1"/>
  <c r="G633" i="1"/>
  <c r="H633" i="1"/>
  <c r="G634" i="1"/>
  <c r="H634" i="1"/>
  <c r="G635" i="1"/>
  <c r="H635" i="1"/>
  <c r="G636" i="1"/>
  <c r="H636" i="1"/>
  <c r="G637" i="1"/>
  <c r="H637" i="1"/>
  <c r="G638" i="1"/>
  <c r="H638" i="1"/>
  <c r="O638" i="1" s="1"/>
  <c r="G639" i="1"/>
  <c r="H639" i="1"/>
  <c r="O639" i="1" s="1"/>
  <c r="G640" i="1"/>
  <c r="H640" i="1"/>
  <c r="O640" i="1" s="1"/>
  <c r="G641" i="1"/>
  <c r="H641" i="1"/>
  <c r="G642" i="1"/>
  <c r="H642" i="1"/>
  <c r="G643" i="1"/>
  <c r="H643" i="1"/>
  <c r="O643" i="1" s="1"/>
  <c r="G644" i="1"/>
  <c r="H644" i="1"/>
  <c r="O644" i="1" s="1"/>
  <c r="G645" i="1"/>
  <c r="H645" i="1"/>
  <c r="G646" i="1"/>
  <c r="H646" i="1"/>
  <c r="G647" i="1"/>
  <c r="H647" i="1"/>
  <c r="G648" i="1"/>
  <c r="H648" i="1"/>
  <c r="G649" i="1"/>
  <c r="H649" i="1"/>
  <c r="G650" i="1"/>
  <c r="H650" i="1"/>
  <c r="O650" i="1" s="1"/>
  <c r="G651" i="1"/>
  <c r="H651" i="1"/>
  <c r="O651" i="1" s="1"/>
  <c r="G652" i="1"/>
  <c r="H652" i="1"/>
  <c r="O652" i="1" s="1"/>
  <c r="G653" i="1"/>
  <c r="H653" i="1"/>
  <c r="O653" i="1" s="1"/>
  <c r="G654" i="1"/>
  <c r="H654" i="1"/>
  <c r="G655" i="1"/>
  <c r="H655" i="1"/>
  <c r="G656" i="1"/>
  <c r="H656" i="1"/>
  <c r="O656" i="1" s="1"/>
  <c r="G657" i="1"/>
  <c r="H657" i="1"/>
  <c r="O657" i="1" s="1"/>
  <c r="G658" i="1"/>
  <c r="H658" i="1"/>
  <c r="G659" i="1"/>
  <c r="H659" i="1"/>
  <c r="G660" i="1"/>
  <c r="H660" i="1"/>
  <c r="G661" i="1"/>
  <c r="H661" i="1"/>
  <c r="G662" i="1"/>
  <c r="H662" i="1"/>
  <c r="G663" i="1"/>
  <c r="H663" i="1"/>
  <c r="O663" i="1" s="1"/>
  <c r="G664" i="1"/>
  <c r="H664" i="1"/>
  <c r="O664" i="1" s="1"/>
  <c r="G665" i="1"/>
  <c r="H665" i="1"/>
  <c r="O665" i="1" s="1"/>
  <c r="G666" i="1"/>
  <c r="H666" i="1"/>
  <c r="G667" i="1"/>
  <c r="H667" i="1"/>
  <c r="G668" i="1"/>
  <c r="H668" i="1"/>
  <c r="G669" i="1"/>
  <c r="H669" i="1"/>
  <c r="O669" i="1" s="1"/>
  <c r="G670" i="1"/>
  <c r="H670" i="1"/>
  <c r="O670" i="1" s="1"/>
  <c r="G671" i="1"/>
  <c r="H671" i="1"/>
  <c r="G672" i="1"/>
  <c r="H672" i="1"/>
  <c r="G673" i="1"/>
  <c r="H673" i="1"/>
  <c r="G674" i="1"/>
  <c r="H674" i="1"/>
  <c r="G675" i="1"/>
  <c r="H675" i="1"/>
  <c r="G676" i="1"/>
  <c r="H676" i="1"/>
  <c r="O676" i="1" s="1"/>
  <c r="G677" i="1"/>
  <c r="H677" i="1"/>
  <c r="O677" i="1" s="1"/>
  <c r="G678" i="1"/>
  <c r="H678" i="1"/>
  <c r="G679" i="1"/>
  <c r="H679" i="1"/>
  <c r="O679" i="1" s="1"/>
  <c r="G680" i="1"/>
  <c r="H680" i="1"/>
  <c r="G681" i="1"/>
  <c r="H681" i="1"/>
  <c r="G682" i="1"/>
  <c r="H682" i="1"/>
  <c r="O682" i="1" s="1"/>
  <c r="G683" i="1"/>
  <c r="H683" i="1"/>
  <c r="O683" i="1" s="1"/>
  <c r="G684" i="1"/>
  <c r="H684" i="1"/>
  <c r="G685" i="1"/>
  <c r="H685" i="1"/>
  <c r="G686" i="1"/>
  <c r="H686" i="1"/>
  <c r="G687" i="1"/>
  <c r="H687" i="1"/>
  <c r="G688" i="1"/>
  <c r="H688" i="1"/>
  <c r="G689" i="1"/>
  <c r="H689" i="1"/>
  <c r="O689" i="1" s="1"/>
  <c r="G690" i="1"/>
  <c r="H690" i="1"/>
  <c r="G691" i="1"/>
  <c r="H691" i="1"/>
  <c r="O691" i="1" s="1"/>
  <c r="G692" i="1"/>
  <c r="H692" i="1"/>
  <c r="O692" i="1" s="1"/>
  <c r="G693" i="1"/>
  <c r="H693" i="1"/>
  <c r="G694" i="1"/>
  <c r="H694" i="1"/>
  <c r="G695" i="1"/>
  <c r="H695" i="1"/>
  <c r="O695" i="1" s="1"/>
  <c r="G696" i="1"/>
  <c r="H696" i="1"/>
  <c r="O696" i="1" s="1"/>
  <c r="G697" i="1"/>
  <c r="H697" i="1"/>
  <c r="G698" i="1"/>
  <c r="H698" i="1"/>
  <c r="G699" i="1"/>
  <c r="H699" i="1"/>
  <c r="G700" i="1"/>
  <c r="H700" i="1"/>
  <c r="G701" i="1"/>
  <c r="H701" i="1"/>
  <c r="G702" i="1"/>
  <c r="H702" i="1"/>
  <c r="G703" i="1"/>
  <c r="H703" i="1"/>
  <c r="O703" i="1" s="1"/>
  <c r="G704" i="1"/>
  <c r="H704" i="1"/>
  <c r="O704" i="1" s="1"/>
  <c r="G705" i="1"/>
  <c r="H705" i="1"/>
  <c r="O705" i="1" s="1"/>
  <c r="G706" i="1"/>
  <c r="H706" i="1"/>
  <c r="G707" i="1"/>
  <c r="H707" i="1"/>
  <c r="G708" i="1"/>
  <c r="H708" i="1"/>
  <c r="K708" i="1" s="1"/>
  <c r="G709" i="1"/>
  <c r="H709" i="1"/>
  <c r="G710" i="1"/>
  <c r="H710" i="1"/>
  <c r="O710" i="1" s="1"/>
  <c r="G711" i="1"/>
  <c r="H711" i="1"/>
  <c r="G712" i="1"/>
  <c r="H712" i="1"/>
  <c r="G713" i="1"/>
  <c r="H713" i="1"/>
  <c r="G714" i="1"/>
  <c r="H714" i="1"/>
  <c r="G715" i="1"/>
  <c r="H715" i="1"/>
  <c r="O715" i="1" s="1"/>
  <c r="G716" i="1"/>
  <c r="H716" i="1"/>
  <c r="O716" i="1" s="1"/>
  <c r="G717" i="1"/>
  <c r="H717" i="1"/>
  <c r="O717" i="1" s="1"/>
  <c r="G718" i="1"/>
  <c r="H718" i="1"/>
  <c r="O718" i="1" s="1"/>
  <c r="G719" i="1"/>
  <c r="H719" i="1"/>
  <c r="G720" i="1"/>
  <c r="H720" i="1"/>
  <c r="G721" i="1"/>
  <c r="H721" i="1"/>
  <c r="G722" i="1"/>
  <c r="H722" i="1"/>
  <c r="O722" i="1" s="1"/>
  <c r="G723" i="1"/>
  <c r="H723" i="1"/>
  <c r="O723" i="1" s="1"/>
  <c r="G724" i="1"/>
  <c r="H724" i="1"/>
  <c r="G725" i="1"/>
  <c r="H725" i="1"/>
  <c r="G726" i="1"/>
  <c r="H726" i="1"/>
  <c r="G727" i="1"/>
  <c r="H727" i="1"/>
  <c r="G728" i="1"/>
  <c r="H728" i="1"/>
  <c r="O728" i="1" s="1"/>
  <c r="G729" i="1"/>
  <c r="H729" i="1"/>
  <c r="O729" i="1" s="1"/>
  <c r="G730" i="1"/>
  <c r="H730" i="1"/>
  <c r="O730" i="1" s="1"/>
  <c r="G731" i="1"/>
  <c r="H731" i="1"/>
  <c r="O731" i="1" s="1"/>
  <c r="G732" i="1"/>
  <c r="H732" i="1"/>
  <c r="G733" i="1"/>
  <c r="H733" i="1"/>
  <c r="G734" i="1"/>
  <c r="H734" i="1"/>
  <c r="G735" i="1"/>
  <c r="H735" i="1"/>
  <c r="O735" i="1" s="1"/>
  <c r="G736" i="1"/>
  <c r="H736" i="1"/>
  <c r="O736" i="1" s="1"/>
  <c r="G737" i="1"/>
  <c r="H737" i="1"/>
  <c r="G738" i="1"/>
  <c r="H738" i="1"/>
  <c r="G739" i="1"/>
  <c r="H739" i="1"/>
  <c r="G740" i="1"/>
  <c r="H740" i="1"/>
  <c r="G741" i="1"/>
  <c r="H741" i="1"/>
  <c r="O741" i="1" s="1"/>
  <c r="G742" i="1"/>
  <c r="H742" i="1"/>
  <c r="O742" i="1" s="1"/>
  <c r="G743" i="1"/>
  <c r="H743" i="1"/>
  <c r="O743" i="1" s="1"/>
  <c r="G744" i="1"/>
  <c r="H744" i="1"/>
  <c r="G745" i="1"/>
  <c r="H745" i="1"/>
  <c r="G746" i="1"/>
  <c r="H746" i="1"/>
  <c r="G747" i="1"/>
  <c r="H747" i="1"/>
  <c r="G748" i="1"/>
  <c r="H748" i="1"/>
  <c r="O748" i="1" s="1"/>
  <c r="G749" i="1"/>
  <c r="H749" i="1"/>
  <c r="O749" i="1" s="1"/>
  <c r="G750" i="1"/>
  <c r="H750" i="1"/>
  <c r="G751" i="1"/>
  <c r="H751" i="1"/>
  <c r="G752" i="1"/>
  <c r="H752" i="1"/>
  <c r="G753" i="1"/>
  <c r="H753" i="1"/>
  <c r="G754" i="1"/>
  <c r="H754" i="1"/>
  <c r="O754" i="1" s="1"/>
  <c r="G755" i="1"/>
  <c r="H755" i="1"/>
  <c r="O755" i="1" s="1"/>
  <c r="G756" i="1"/>
  <c r="H756" i="1"/>
  <c r="G757" i="1"/>
  <c r="H757" i="1"/>
  <c r="G758" i="1"/>
  <c r="H758" i="1"/>
  <c r="O758" i="1" s="1"/>
  <c r="G759" i="1"/>
  <c r="H759" i="1"/>
  <c r="G760" i="1"/>
  <c r="H760" i="1"/>
  <c r="G761" i="1"/>
  <c r="H761" i="1"/>
  <c r="O761" i="1" s="1"/>
  <c r="G762" i="1"/>
  <c r="H762" i="1"/>
  <c r="G763" i="1"/>
  <c r="H763" i="1"/>
  <c r="G764" i="1"/>
  <c r="H764" i="1"/>
  <c r="G765" i="1"/>
  <c r="H765" i="1"/>
  <c r="G766" i="1"/>
  <c r="H766" i="1"/>
  <c r="G767" i="1"/>
  <c r="H767" i="1"/>
  <c r="O767" i="1" s="1"/>
  <c r="G768" i="1"/>
  <c r="H768" i="1"/>
  <c r="G769" i="1"/>
  <c r="H769" i="1"/>
  <c r="G770" i="1"/>
  <c r="H770" i="1"/>
  <c r="O770" i="1" s="1"/>
  <c r="G771" i="1"/>
  <c r="H771" i="1"/>
  <c r="O771" i="1" s="1"/>
  <c r="G772" i="1"/>
  <c r="H772" i="1"/>
  <c r="G773" i="1"/>
  <c r="H773" i="1"/>
  <c r="G774" i="1"/>
  <c r="H774" i="1"/>
  <c r="O774" i="1" s="1"/>
  <c r="G775" i="1"/>
  <c r="H775" i="1"/>
  <c r="O775" i="1" s="1"/>
  <c r="G776" i="1"/>
  <c r="H776" i="1"/>
  <c r="G777" i="1"/>
  <c r="H777" i="1"/>
  <c r="G778" i="1"/>
  <c r="H778" i="1"/>
  <c r="G779" i="1"/>
  <c r="H779" i="1"/>
  <c r="G780" i="1"/>
  <c r="H780" i="1"/>
  <c r="G781" i="1"/>
  <c r="H781" i="1"/>
  <c r="G782" i="1"/>
  <c r="H782" i="1"/>
  <c r="O782" i="1" s="1"/>
  <c r="G783" i="1"/>
  <c r="H783" i="1"/>
  <c r="O783" i="1" s="1"/>
  <c r="G784" i="1"/>
  <c r="H784" i="1"/>
  <c r="O784" i="1" s="1"/>
  <c r="G785" i="1"/>
  <c r="H785" i="1"/>
  <c r="G786" i="1"/>
  <c r="H786" i="1"/>
  <c r="G787" i="1"/>
  <c r="H787" i="1"/>
  <c r="O787" i="1" s="1"/>
  <c r="G788" i="1"/>
  <c r="H788" i="1"/>
  <c r="O788" i="1" s="1"/>
  <c r="G789" i="1"/>
  <c r="H789" i="1"/>
  <c r="G790" i="1"/>
  <c r="H790" i="1"/>
  <c r="G791" i="1"/>
  <c r="H791" i="1"/>
  <c r="G792" i="1"/>
  <c r="H792" i="1"/>
  <c r="G793" i="1"/>
  <c r="H793" i="1"/>
  <c r="G794" i="1"/>
  <c r="H794" i="1"/>
  <c r="O794" i="1" s="1"/>
  <c r="G795" i="1"/>
  <c r="H795" i="1"/>
  <c r="O795" i="1" s="1"/>
  <c r="G796" i="1"/>
  <c r="H796" i="1"/>
  <c r="O796" i="1" s="1"/>
  <c r="G797" i="1"/>
  <c r="H797" i="1"/>
  <c r="O797" i="1" s="1"/>
  <c r="G798" i="1"/>
  <c r="H798" i="1"/>
  <c r="G799" i="1"/>
  <c r="H799" i="1"/>
  <c r="G800" i="1"/>
  <c r="H800" i="1"/>
  <c r="O800" i="1" s="1"/>
  <c r="G801" i="1"/>
  <c r="H801" i="1"/>
  <c r="O801" i="1" s="1"/>
  <c r="G802" i="1"/>
  <c r="H802" i="1"/>
  <c r="G803" i="1"/>
  <c r="H803" i="1"/>
  <c r="G804" i="1"/>
  <c r="H804" i="1"/>
  <c r="G805" i="1"/>
  <c r="H805" i="1"/>
  <c r="G806" i="1"/>
  <c r="H806" i="1"/>
  <c r="G807" i="1"/>
  <c r="H807" i="1"/>
  <c r="G808" i="1"/>
  <c r="H808" i="1"/>
  <c r="O808" i="1" s="1"/>
  <c r="G809" i="1"/>
  <c r="H809" i="1"/>
  <c r="O809" i="1" s="1"/>
  <c r="G810" i="1"/>
  <c r="H810" i="1"/>
  <c r="G811" i="1"/>
  <c r="H811" i="1"/>
  <c r="G812" i="1"/>
  <c r="H812" i="1"/>
  <c r="G813" i="1"/>
  <c r="H813" i="1"/>
  <c r="G814" i="1"/>
  <c r="H814" i="1"/>
  <c r="O814" i="1" s="1"/>
  <c r="G815" i="1"/>
  <c r="H815" i="1"/>
  <c r="G816" i="1"/>
  <c r="H816" i="1"/>
  <c r="G817" i="1"/>
  <c r="H817" i="1"/>
  <c r="G818" i="1"/>
  <c r="H818" i="1"/>
  <c r="K818" i="1" s="1"/>
  <c r="G819" i="1"/>
  <c r="H819" i="1"/>
  <c r="G820" i="1"/>
  <c r="H820" i="1"/>
  <c r="O820" i="1" s="1"/>
  <c r="G821" i="1"/>
  <c r="H821" i="1"/>
  <c r="O821" i="1" s="1"/>
  <c r="G822" i="1"/>
  <c r="H822" i="1"/>
  <c r="G823" i="1"/>
  <c r="H823" i="1"/>
  <c r="O823" i="1" s="1"/>
  <c r="G824" i="1"/>
  <c r="H824" i="1"/>
  <c r="G825" i="1"/>
  <c r="H825" i="1"/>
  <c r="G826" i="1"/>
  <c r="H826" i="1"/>
  <c r="O826" i="1" s="1"/>
  <c r="G827" i="1"/>
  <c r="H827" i="1"/>
  <c r="O827" i="1" s="1"/>
  <c r="G828" i="1"/>
  <c r="H828" i="1"/>
  <c r="G829" i="1"/>
  <c r="H829" i="1"/>
  <c r="G830" i="1"/>
  <c r="H830" i="1"/>
  <c r="G831" i="1"/>
  <c r="H831" i="1"/>
  <c r="G832" i="1"/>
  <c r="H832" i="1"/>
  <c r="G833" i="1"/>
  <c r="H833" i="1"/>
  <c r="O833" i="1" s="1"/>
  <c r="G834" i="1"/>
  <c r="H834" i="1"/>
  <c r="G835" i="1"/>
  <c r="H835" i="1"/>
  <c r="O835" i="1" s="1"/>
  <c r="G836" i="1"/>
  <c r="H836" i="1"/>
  <c r="G837" i="1"/>
  <c r="H837" i="1"/>
  <c r="G838" i="1"/>
  <c r="H838" i="1"/>
  <c r="G839" i="1"/>
  <c r="H839" i="1"/>
  <c r="O839" i="1" s="1"/>
  <c r="G840" i="1"/>
  <c r="H840" i="1"/>
  <c r="G841" i="1"/>
  <c r="H841" i="1"/>
  <c r="G842" i="1"/>
  <c r="H842" i="1"/>
  <c r="G843" i="1"/>
  <c r="H843" i="1"/>
  <c r="G844" i="1"/>
  <c r="H844" i="1"/>
  <c r="G845" i="1"/>
  <c r="H845" i="1"/>
  <c r="G846" i="1"/>
  <c r="H846" i="1"/>
  <c r="G847" i="1"/>
  <c r="H847" i="1"/>
  <c r="O847" i="1" s="1"/>
  <c r="G848" i="1"/>
  <c r="H848" i="1"/>
  <c r="G849" i="1"/>
  <c r="H849" i="1"/>
  <c r="G850" i="1"/>
  <c r="H850" i="1"/>
  <c r="G851" i="1"/>
  <c r="H851" i="1"/>
  <c r="G852" i="1"/>
  <c r="H852" i="1"/>
  <c r="O852" i="1" s="1"/>
  <c r="G853" i="1"/>
  <c r="H853" i="1"/>
  <c r="G854" i="1"/>
  <c r="H854" i="1"/>
  <c r="O854" i="1" s="1"/>
  <c r="G855" i="1"/>
  <c r="H855" i="1"/>
  <c r="G856" i="1"/>
  <c r="H856" i="1"/>
  <c r="G857" i="1"/>
  <c r="H857" i="1"/>
  <c r="G858" i="1"/>
  <c r="H858" i="1"/>
  <c r="G859" i="1"/>
  <c r="H859" i="1"/>
  <c r="O859" i="1" s="1"/>
  <c r="G860" i="1"/>
  <c r="H860" i="1"/>
  <c r="G861" i="1"/>
  <c r="H861" i="1"/>
  <c r="G862" i="1"/>
  <c r="H862" i="1"/>
  <c r="O862" i="1" s="1"/>
  <c r="G863" i="1"/>
  <c r="H863" i="1"/>
  <c r="G864" i="1"/>
  <c r="H864" i="1"/>
  <c r="G865" i="1"/>
  <c r="H865" i="1"/>
  <c r="G866" i="1"/>
  <c r="H866" i="1"/>
  <c r="G867" i="1"/>
  <c r="H867" i="1"/>
  <c r="G868" i="1"/>
  <c r="H868" i="1"/>
  <c r="G869" i="1"/>
  <c r="H869" i="1"/>
  <c r="G870" i="1"/>
  <c r="H870" i="1"/>
  <c r="G871" i="1"/>
  <c r="H871" i="1"/>
  <c r="G872" i="1"/>
  <c r="H872" i="1"/>
  <c r="G873" i="1"/>
  <c r="H873" i="1"/>
  <c r="G874" i="1"/>
  <c r="H874" i="1"/>
  <c r="O874" i="1" s="1"/>
  <c r="G875" i="1"/>
  <c r="H875" i="1"/>
  <c r="O875" i="1" s="1"/>
  <c r="G876" i="1"/>
  <c r="H876" i="1"/>
  <c r="G877" i="1"/>
  <c r="H877" i="1"/>
  <c r="G878" i="1"/>
  <c r="H878" i="1"/>
  <c r="G879" i="1"/>
  <c r="H879" i="1"/>
  <c r="O879" i="1" s="1"/>
  <c r="G880" i="1"/>
  <c r="H880" i="1"/>
  <c r="O880" i="1" s="1"/>
  <c r="G881" i="1"/>
  <c r="H881" i="1"/>
  <c r="G882" i="1"/>
  <c r="H882" i="1"/>
  <c r="G883" i="1"/>
  <c r="H883" i="1"/>
  <c r="G884" i="1"/>
  <c r="H884" i="1"/>
  <c r="G885" i="1"/>
  <c r="H885" i="1"/>
  <c r="G886" i="1"/>
  <c r="H886" i="1"/>
  <c r="O886" i="1" s="1"/>
  <c r="G887" i="1"/>
  <c r="H887" i="1"/>
  <c r="O887" i="1" s="1"/>
  <c r="G888" i="1"/>
  <c r="H888" i="1"/>
  <c r="G889" i="1"/>
  <c r="H889" i="1"/>
  <c r="G890" i="1"/>
  <c r="H890" i="1"/>
  <c r="G891" i="1"/>
  <c r="H891" i="1"/>
  <c r="G892" i="1"/>
  <c r="H892" i="1"/>
  <c r="O892" i="1" s="1"/>
  <c r="G893" i="1"/>
  <c r="H893" i="1"/>
  <c r="O893" i="1" s="1"/>
  <c r="G894" i="1"/>
  <c r="H894" i="1"/>
  <c r="G895" i="1"/>
  <c r="H895" i="1"/>
  <c r="G896" i="1"/>
  <c r="H896" i="1"/>
  <c r="G897" i="1"/>
  <c r="H897" i="1"/>
  <c r="G898" i="1"/>
  <c r="H898" i="1"/>
  <c r="O898" i="1" s="1"/>
  <c r="G899" i="1"/>
  <c r="H899" i="1"/>
  <c r="O899" i="1" s="1"/>
  <c r="G900" i="1"/>
  <c r="H900" i="1"/>
  <c r="G901" i="1"/>
  <c r="H901" i="1"/>
  <c r="G902" i="1"/>
  <c r="H902" i="1"/>
  <c r="G903" i="1"/>
  <c r="H903" i="1"/>
  <c r="G904" i="1"/>
  <c r="H904" i="1"/>
  <c r="G905" i="1"/>
  <c r="H905" i="1"/>
  <c r="O905" i="1" s="1"/>
  <c r="G906" i="1"/>
  <c r="H906" i="1"/>
  <c r="O906" i="1" s="1"/>
  <c r="G907" i="1"/>
  <c r="H907" i="1"/>
  <c r="G908" i="1"/>
  <c r="H908" i="1"/>
  <c r="G909" i="1"/>
  <c r="H909" i="1"/>
  <c r="G910" i="1"/>
  <c r="H910" i="1"/>
  <c r="G911" i="1"/>
  <c r="H911" i="1"/>
  <c r="O911" i="1" s="1"/>
  <c r="G912" i="1"/>
  <c r="H912" i="1"/>
  <c r="G913" i="1"/>
  <c r="H913" i="1"/>
  <c r="G914" i="1"/>
  <c r="H914" i="1"/>
  <c r="K914" i="1" s="1"/>
  <c r="G915" i="1"/>
  <c r="H915" i="1"/>
  <c r="G916" i="1"/>
  <c r="H916" i="1"/>
  <c r="G917" i="1"/>
  <c r="H917" i="1"/>
  <c r="G918" i="1"/>
  <c r="H918" i="1"/>
  <c r="G919" i="1"/>
  <c r="H919" i="1"/>
  <c r="O919" i="1" s="1"/>
  <c r="G920" i="1"/>
  <c r="H920" i="1"/>
  <c r="G921" i="1"/>
  <c r="H921" i="1"/>
  <c r="G922" i="1"/>
  <c r="H922" i="1"/>
  <c r="G923" i="1"/>
  <c r="H923" i="1"/>
  <c r="G924" i="1"/>
  <c r="H924" i="1"/>
  <c r="G925" i="1"/>
  <c r="H925" i="1"/>
  <c r="G926" i="1"/>
  <c r="H926" i="1"/>
  <c r="G927" i="1"/>
  <c r="H927" i="1"/>
  <c r="G928" i="1"/>
  <c r="H928" i="1"/>
  <c r="O928" i="1" s="1"/>
  <c r="G929" i="1"/>
  <c r="H929" i="1"/>
  <c r="G930" i="1"/>
  <c r="H930" i="1"/>
  <c r="G931" i="1"/>
  <c r="H931" i="1"/>
  <c r="O931" i="1" s="1"/>
  <c r="G932" i="1"/>
  <c r="H932" i="1"/>
  <c r="O932" i="1" s="1"/>
  <c r="G933" i="1"/>
  <c r="H933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O940" i="1" s="1"/>
  <c r="G941" i="1"/>
  <c r="H941" i="1"/>
  <c r="G942" i="1"/>
  <c r="H942" i="1"/>
  <c r="G943" i="1"/>
  <c r="H943" i="1"/>
  <c r="G944" i="1"/>
  <c r="H944" i="1"/>
  <c r="G945" i="1"/>
  <c r="H945" i="1"/>
  <c r="G946" i="1"/>
  <c r="H946" i="1"/>
  <c r="O946" i="1" s="1"/>
  <c r="G947" i="1"/>
  <c r="H947" i="1"/>
  <c r="G948" i="1"/>
  <c r="H948" i="1"/>
  <c r="G949" i="1"/>
  <c r="H949" i="1"/>
  <c r="G950" i="1"/>
  <c r="H950" i="1"/>
  <c r="G951" i="1"/>
  <c r="H951" i="1"/>
  <c r="G952" i="1"/>
  <c r="H952" i="1"/>
  <c r="G953" i="1"/>
  <c r="H953" i="1"/>
  <c r="G954" i="1"/>
  <c r="H954" i="1"/>
  <c r="G955" i="1"/>
  <c r="H955" i="1"/>
  <c r="G956" i="1"/>
  <c r="H956" i="1"/>
  <c r="G957" i="1"/>
  <c r="H957" i="1"/>
  <c r="G958" i="1"/>
  <c r="H958" i="1"/>
  <c r="O958" i="1" s="1"/>
  <c r="G959" i="1"/>
  <c r="H959" i="1"/>
  <c r="G960" i="1"/>
  <c r="H960" i="1"/>
  <c r="G961" i="1"/>
  <c r="H961" i="1"/>
  <c r="G962" i="1"/>
  <c r="H962" i="1"/>
  <c r="O962" i="1" s="1"/>
  <c r="G963" i="1"/>
  <c r="H963" i="1"/>
  <c r="O963" i="1" s="1"/>
  <c r="G964" i="1"/>
  <c r="H964" i="1"/>
  <c r="G965" i="1"/>
  <c r="H965" i="1"/>
  <c r="G966" i="1"/>
  <c r="H966" i="1"/>
  <c r="G967" i="1"/>
  <c r="H967" i="1"/>
  <c r="G968" i="1"/>
  <c r="H968" i="1"/>
  <c r="G969" i="1"/>
  <c r="H969" i="1"/>
  <c r="G970" i="1"/>
  <c r="H970" i="1"/>
  <c r="O970" i="1" s="1"/>
  <c r="G971" i="1"/>
  <c r="H971" i="1"/>
  <c r="G972" i="1"/>
  <c r="H972" i="1"/>
  <c r="G973" i="1"/>
  <c r="H973" i="1"/>
  <c r="G974" i="1"/>
  <c r="H974" i="1"/>
  <c r="G975" i="1"/>
  <c r="H975" i="1"/>
  <c r="G976" i="1"/>
  <c r="H976" i="1"/>
  <c r="G977" i="1"/>
  <c r="H977" i="1"/>
  <c r="G978" i="1"/>
  <c r="H978" i="1"/>
  <c r="G979" i="1"/>
  <c r="H979" i="1"/>
  <c r="G980" i="1"/>
  <c r="H980" i="1"/>
  <c r="G981" i="1"/>
  <c r="H981" i="1"/>
  <c r="G982" i="1"/>
  <c r="H982" i="1"/>
  <c r="G983" i="1"/>
  <c r="H983" i="1"/>
  <c r="G984" i="1"/>
  <c r="H984" i="1"/>
  <c r="G985" i="1"/>
  <c r="H985" i="1"/>
  <c r="G986" i="1"/>
  <c r="H986" i="1"/>
  <c r="G987" i="1"/>
  <c r="H987" i="1"/>
  <c r="G988" i="1"/>
  <c r="H988" i="1"/>
  <c r="G989" i="1"/>
  <c r="H989" i="1"/>
  <c r="G990" i="1"/>
  <c r="H990" i="1"/>
  <c r="G991" i="1"/>
  <c r="H991" i="1"/>
  <c r="G992" i="1"/>
  <c r="H992" i="1"/>
  <c r="G993" i="1"/>
  <c r="H993" i="1"/>
  <c r="G994" i="1"/>
  <c r="H994" i="1"/>
  <c r="O994" i="1" s="1"/>
  <c r="G995" i="1"/>
  <c r="H995" i="1"/>
  <c r="G996" i="1"/>
  <c r="H996" i="1"/>
  <c r="G997" i="1"/>
  <c r="H997" i="1"/>
  <c r="G998" i="1"/>
  <c r="H998" i="1"/>
  <c r="G999" i="1"/>
  <c r="H999" i="1"/>
  <c r="O999" i="1" s="1"/>
  <c r="G1000" i="1"/>
  <c r="H1000" i="1"/>
  <c r="G1001" i="1"/>
  <c r="H1001" i="1"/>
  <c r="G1002" i="1"/>
  <c r="H1002" i="1"/>
  <c r="G1003" i="1"/>
  <c r="H1003" i="1"/>
  <c r="G1004" i="1"/>
  <c r="H1004" i="1"/>
  <c r="G1005" i="1"/>
  <c r="H1005" i="1"/>
  <c r="O1005" i="1" s="1"/>
  <c r="G1006" i="1"/>
  <c r="H1006" i="1"/>
  <c r="G1007" i="1"/>
  <c r="H1007" i="1"/>
  <c r="G1008" i="1"/>
  <c r="H1008" i="1"/>
  <c r="G1009" i="1"/>
  <c r="H1009" i="1"/>
  <c r="G1010" i="1"/>
  <c r="H1010" i="1"/>
  <c r="G1011" i="1"/>
  <c r="H1011" i="1"/>
  <c r="G1012" i="1"/>
  <c r="H1012" i="1"/>
  <c r="G1013" i="1"/>
  <c r="H1013" i="1"/>
  <c r="G1014" i="1"/>
  <c r="H1014" i="1"/>
  <c r="G1015" i="1"/>
  <c r="H1015" i="1"/>
  <c r="G1016" i="1"/>
  <c r="H1016" i="1"/>
  <c r="G1017" i="1"/>
  <c r="H1017" i="1"/>
  <c r="G1018" i="1"/>
  <c r="H1018" i="1"/>
  <c r="O1018" i="1" s="1"/>
  <c r="G1019" i="1"/>
  <c r="H1019" i="1"/>
  <c r="G1020" i="1"/>
  <c r="H1020" i="1"/>
  <c r="G1021" i="1"/>
  <c r="H1021" i="1"/>
  <c r="G1022" i="1"/>
  <c r="H1022" i="1"/>
  <c r="G1023" i="1"/>
  <c r="H1023" i="1"/>
  <c r="G1024" i="1"/>
  <c r="H1024" i="1"/>
  <c r="G1025" i="1"/>
  <c r="H1025" i="1"/>
  <c r="G1026" i="1"/>
  <c r="H1026" i="1"/>
  <c r="G1027" i="1"/>
  <c r="H1027" i="1"/>
  <c r="G1028" i="1"/>
  <c r="H1028" i="1"/>
  <c r="G1029" i="1"/>
  <c r="H1029" i="1"/>
  <c r="G1030" i="1"/>
  <c r="H1030" i="1"/>
  <c r="O1030" i="1" s="1"/>
  <c r="G1031" i="1"/>
  <c r="H1031" i="1"/>
  <c r="G1032" i="1"/>
  <c r="H1032" i="1"/>
  <c r="G1033" i="1"/>
  <c r="H1033" i="1"/>
  <c r="G1034" i="1"/>
  <c r="H1034" i="1"/>
  <c r="G1035" i="1"/>
  <c r="H1035" i="1"/>
  <c r="G1036" i="1"/>
  <c r="H1036" i="1"/>
  <c r="G1037" i="1"/>
  <c r="H1037" i="1"/>
  <c r="G1038" i="1"/>
  <c r="H1038" i="1"/>
  <c r="G1039" i="1"/>
  <c r="H1039" i="1"/>
  <c r="G1040" i="1"/>
  <c r="H1040" i="1"/>
  <c r="G1041" i="1"/>
  <c r="H1041" i="1"/>
  <c r="G1042" i="1"/>
  <c r="H1042" i="1"/>
  <c r="G1043" i="1"/>
  <c r="H1043" i="1"/>
  <c r="G1044" i="1"/>
  <c r="H1044" i="1"/>
  <c r="G1045" i="1"/>
  <c r="H1045" i="1"/>
  <c r="G1046" i="1"/>
  <c r="H1046" i="1"/>
  <c r="G1047" i="1"/>
  <c r="H1047" i="1"/>
  <c r="G1048" i="1"/>
  <c r="H1048" i="1"/>
  <c r="G1049" i="1"/>
  <c r="H1049" i="1"/>
  <c r="G1050" i="1"/>
  <c r="H1050" i="1"/>
  <c r="G1051" i="1"/>
  <c r="H1051" i="1"/>
  <c r="G1052" i="1"/>
  <c r="H1052" i="1"/>
  <c r="G1053" i="1"/>
  <c r="H1053" i="1"/>
  <c r="G1054" i="1"/>
  <c r="H1054" i="1"/>
  <c r="G1055" i="1"/>
  <c r="H1055" i="1"/>
  <c r="G1056" i="1"/>
  <c r="H1056" i="1"/>
  <c r="O1056" i="1" s="1"/>
  <c r="G1057" i="1"/>
  <c r="H1057" i="1"/>
  <c r="G1058" i="1"/>
  <c r="H1058" i="1"/>
  <c r="G1059" i="1"/>
  <c r="H1059" i="1"/>
  <c r="O1059" i="1" s="1"/>
  <c r="G1060" i="1"/>
  <c r="H1060" i="1"/>
  <c r="G1061" i="1"/>
  <c r="H1061" i="1"/>
  <c r="G1062" i="1"/>
  <c r="H1062" i="1"/>
  <c r="G1063" i="1"/>
  <c r="H1063" i="1"/>
  <c r="G1064" i="1"/>
  <c r="H1064" i="1"/>
  <c r="G1065" i="1"/>
  <c r="H1065" i="1"/>
  <c r="G1066" i="1"/>
  <c r="H1066" i="1"/>
  <c r="G1067" i="1"/>
  <c r="H1067" i="1"/>
  <c r="G1068" i="1"/>
  <c r="H1068" i="1"/>
  <c r="G1069" i="1"/>
  <c r="H1069" i="1"/>
  <c r="G1070" i="1"/>
  <c r="H1070" i="1"/>
  <c r="G1071" i="1"/>
  <c r="H1071" i="1"/>
  <c r="G1072" i="1"/>
  <c r="H1072" i="1"/>
  <c r="G1073" i="1"/>
  <c r="H1073" i="1"/>
  <c r="G1074" i="1"/>
  <c r="H1074" i="1"/>
  <c r="G1075" i="1"/>
  <c r="H1075" i="1"/>
  <c r="G1076" i="1"/>
  <c r="H1076" i="1"/>
  <c r="G1077" i="1"/>
  <c r="H1077" i="1"/>
  <c r="G1078" i="1"/>
  <c r="H1078" i="1"/>
  <c r="G1079" i="1"/>
  <c r="H1079" i="1"/>
  <c r="G1080" i="1"/>
  <c r="H1080" i="1"/>
  <c r="G1081" i="1"/>
  <c r="H1081" i="1"/>
  <c r="G1082" i="1"/>
  <c r="H1082" i="1"/>
  <c r="G1083" i="1"/>
  <c r="H1083" i="1"/>
  <c r="G1084" i="1"/>
  <c r="H1084" i="1"/>
  <c r="G1085" i="1"/>
  <c r="H1085" i="1"/>
  <c r="G1086" i="1"/>
  <c r="H1086" i="1"/>
  <c r="G1087" i="1"/>
  <c r="H1087" i="1"/>
  <c r="G1088" i="1"/>
  <c r="H1088" i="1"/>
  <c r="G1089" i="1"/>
  <c r="H1089" i="1"/>
  <c r="G1090" i="1"/>
  <c r="H1090" i="1"/>
  <c r="G1091" i="1"/>
  <c r="H1091" i="1"/>
  <c r="G1092" i="1"/>
  <c r="H1092" i="1"/>
  <c r="G1093" i="1"/>
  <c r="H1093" i="1"/>
  <c r="G1094" i="1"/>
  <c r="H1094" i="1"/>
  <c r="G1095" i="1"/>
  <c r="H1095" i="1"/>
  <c r="G1096" i="1"/>
  <c r="H1096" i="1"/>
  <c r="G1097" i="1"/>
  <c r="H1097" i="1"/>
  <c r="G1098" i="1"/>
  <c r="H1098" i="1"/>
  <c r="G1099" i="1"/>
  <c r="H1099" i="1"/>
  <c r="G1100" i="1"/>
  <c r="H1100" i="1"/>
  <c r="G1101" i="1"/>
  <c r="H1101" i="1"/>
  <c r="G1102" i="1"/>
  <c r="H1102" i="1"/>
  <c r="G1103" i="1"/>
  <c r="H1103" i="1"/>
  <c r="G1104" i="1"/>
  <c r="H1104" i="1"/>
  <c r="G1105" i="1"/>
  <c r="H1105" i="1"/>
  <c r="G1106" i="1"/>
  <c r="H1106" i="1"/>
  <c r="G1107" i="1"/>
  <c r="H1107" i="1"/>
  <c r="G1108" i="1"/>
  <c r="H1108" i="1"/>
  <c r="G1109" i="1"/>
  <c r="H1109" i="1"/>
  <c r="G1110" i="1"/>
  <c r="H1110" i="1"/>
  <c r="G1111" i="1"/>
  <c r="H1111" i="1"/>
  <c r="G1112" i="1"/>
  <c r="H1112" i="1"/>
  <c r="G1113" i="1"/>
  <c r="H1113" i="1"/>
  <c r="G1114" i="1"/>
  <c r="H1114" i="1"/>
  <c r="G1115" i="1"/>
  <c r="H1115" i="1"/>
  <c r="O1115" i="1" s="1"/>
  <c r="G1116" i="1"/>
  <c r="H1116" i="1"/>
  <c r="O1116" i="1" s="1"/>
  <c r="G1117" i="1"/>
  <c r="H1117" i="1"/>
  <c r="G1118" i="1"/>
  <c r="H1118" i="1"/>
  <c r="G1119" i="1"/>
  <c r="H1119" i="1"/>
  <c r="G1120" i="1"/>
  <c r="H1120" i="1"/>
  <c r="G1121" i="1"/>
  <c r="H1121" i="1"/>
  <c r="G1122" i="1"/>
  <c r="H1122" i="1"/>
  <c r="G1123" i="1"/>
  <c r="H1123" i="1"/>
  <c r="G1124" i="1"/>
  <c r="H1124" i="1"/>
  <c r="G1125" i="1"/>
  <c r="H1125" i="1"/>
  <c r="G1126" i="1"/>
  <c r="H1126" i="1"/>
  <c r="G1127" i="1"/>
  <c r="H1127" i="1"/>
  <c r="G1128" i="1"/>
  <c r="H1128" i="1"/>
  <c r="G1129" i="1"/>
  <c r="H1129" i="1"/>
  <c r="G1130" i="1"/>
  <c r="H1130" i="1"/>
  <c r="G1131" i="1"/>
  <c r="H1131" i="1"/>
  <c r="G1132" i="1"/>
  <c r="H1132" i="1"/>
  <c r="G1133" i="1"/>
  <c r="H1133" i="1"/>
  <c r="G1134" i="1"/>
  <c r="H1134" i="1"/>
  <c r="G1135" i="1"/>
  <c r="H1135" i="1"/>
  <c r="G1136" i="1"/>
  <c r="H1136" i="1"/>
  <c r="G1137" i="1"/>
  <c r="H1137" i="1"/>
  <c r="G1138" i="1"/>
  <c r="H1138" i="1"/>
  <c r="G1139" i="1"/>
  <c r="H1139" i="1"/>
  <c r="G1140" i="1"/>
  <c r="H1140" i="1"/>
  <c r="G1141" i="1"/>
  <c r="H1141" i="1"/>
  <c r="G1142" i="1"/>
  <c r="H1142" i="1"/>
  <c r="G1143" i="1"/>
  <c r="H1143" i="1"/>
  <c r="G1144" i="1"/>
  <c r="H1144" i="1"/>
  <c r="G1145" i="1"/>
  <c r="H1145" i="1"/>
  <c r="G1146" i="1"/>
  <c r="H1146" i="1"/>
  <c r="G1147" i="1"/>
  <c r="H1147" i="1"/>
  <c r="G1148" i="1"/>
  <c r="H1148" i="1"/>
  <c r="G1149" i="1"/>
  <c r="H1149" i="1"/>
  <c r="G1150" i="1"/>
  <c r="H1150" i="1"/>
  <c r="G1151" i="1"/>
  <c r="H1151" i="1"/>
  <c r="G1152" i="1"/>
  <c r="H1152" i="1"/>
  <c r="G1153" i="1"/>
  <c r="H1153" i="1"/>
  <c r="G1154" i="1"/>
  <c r="H1154" i="1"/>
  <c r="G1155" i="1"/>
  <c r="H1155" i="1"/>
  <c r="G1156" i="1"/>
  <c r="H1156" i="1"/>
  <c r="G1157" i="1"/>
  <c r="H1157" i="1"/>
  <c r="G1158" i="1"/>
  <c r="H1158" i="1"/>
  <c r="G1159" i="1"/>
  <c r="H1159" i="1"/>
  <c r="G1160" i="1"/>
  <c r="H1160" i="1"/>
  <c r="G1161" i="1"/>
  <c r="H1161" i="1"/>
  <c r="G1162" i="1"/>
  <c r="H1162" i="1"/>
  <c r="G1163" i="1"/>
  <c r="H1163" i="1"/>
  <c r="G1164" i="1"/>
  <c r="H1164" i="1"/>
  <c r="G1165" i="1"/>
  <c r="H1165" i="1"/>
  <c r="G1166" i="1"/>
  <c r="H1166" i="1"/>
  <c r="G1167" i="1"/>
  <c r="H1167" i="1"/>
  <c r="K1167" i="1" s="1"/>
  <c r="G1168" i="1"/>
  <c r="H1168" i="1"/>
  <c r="G1169" i="1"/>
  <c r="H1169" i="1"/>
  <c r="G1170" i="1"/>
  <c r="H1170" i="1"/>
  <c r="G1171" i="1"/>
  <c r="H1171" i="1"/>
  <c r="G1172" i="1"/>
  <c r="H1172" i="1"/>
  <c r="G1173" i="1"/>
  <c r="H1173" i="1"/>
  <c r="G1174" i="1"/>
  <c r="H1174" i="1"/>
  <c r="O1174" i="1" s="1"/>
  <c r="G1175" i="1"/>
  <c r="H1175" i="1"/>
  <c r="O1175" i="1" s="1"/>
  <c r="G1176" i="1"/>
  <c r="H1176" i="1"/>
  <c r="G1177" i="1"/>
  <c r="H1177" i="1"/>
  <c r="G1178" i="1"/>
  <c r="H1178" i="1"/>
  <c r="G1179" i="1"/>
  <c r="H1179" i="1"/>
  <c r="G1180" i="1"/>
  <c r="H1180" i="1"/>
  <c r="G1181" i="1"/>
  <c r="H1181" i="1"/>
  <c r="G1182" i="1"/>
  <c r="H1182" i="1"/>
  <c r="G1183" i="1"/>
  <c r="H1183" i="1"/>
  <c r="G1184" i="1"/>
  <c r="H1184" i="1"/>
  <c r="G1185" i="1"/>
  <c r="H1185" i="1"/>
  <c r="G1186" i="1"/>
  <c r="H1186" i="1"/>
  <c r="G1187" i="1"/>
  <c r="H1187" i="1"/>
  <c r="G1188" i="1"/>
  <c r="H1188" i="1"/>
  <c r="G1189" i="1"/>
  <c r="H1189" i="1"/>
  <c r="G1190" i="1"/>
  <c r="H1190" i="1"/>
  <c r="G1191" i="1"/>
  <c r="H1191" i="1"/>
  <c r="G1192" i="1"/>
  <c r="H1192" i="1"/>
  <c r="G1193" i="1"/>
  <c r="H1193" i="1"/>
  <c r="G1194" i="1"/>
  <c r="H1194" i="1"/>
  <c r="G1195" i="1"/>
  <c r="H1195" i="1"/>
  <c r="G1196" i="1"/>
  <c r="H1196" i="1"/>
  <c r="G1197" i="1"/>
  <c r="H1197" i="1"/>
  <c r="G1198" i="1"/>
  <c r="H1198" i="1"/>
  <c r="G1199" i="1"/>
  <c r="H1199" i="1"/>
  <c r="G1200" i="1"/>
  <c r="H1200" i="1"/>
  <c r="G1201" i="1"/>
  <c r="H1201" i="1"/>
  <c r="G1202" i="1"/>
  <c r="H1202" i="1"/>
  <c r="G1203" i="1"/>
  <c r="H1203" i="1"/>
  <c r="G1204" i="1"/>
  <c r="H1204" i="1"/>
  <c r="G1205" i="1"/>
  <c r="H1205" i="1"/>
  <c r="G1206" i="1"/>
  <c r="H1206" i="1"/>
  <c r="G1207" i="1"/>
  <c r="H1207" i="1"/>
  <c r="G1208" i="1"/>
  <c r="H1208" i="1"/>
  <c r="G1209" i="1"/>
  <c r="H1209" i="1"/>
  <c r="G1210" i="1"/>
  <c r="H1210" i="1"/>
  <c r="G1211" i="1"/>
  <c r="H1211" i="1"/>
  <c r="G1212" i="1"/>
  <c r="H1212" i="1"/>
  <c r="G1213" i="1"/>
  <c r="H1213" i="1"/>
  <c r="G1214" i="1"/>
  <c r="H1214" i="1"/>
  <c r="G1215" i="1"/>
  <c r="H1215" i="1"/>
  <c r="G1216" i="1"/>
  <c r="H1216" i="1"/>
  <c r="G1217" i="1"/>
  <c r="H1217" i="1"/>
  <c r="G1218" i="1"/>
  <c r="H1218" i="1"/>
  <c r="G1219" i="1"/>
  <c r="H1219" i="1"/>
  <c r="G1220" i="1"/>
  <c r="H1220" i="1"/>
  <c r="G1221" i="1"/>
  <c r="H1221" i="1"/>
  <c r="G1222" i="1"/>
  <c r="H1222" i="1"/>
  <c r="G1223" i="1"/>
  <c r="H1223" i="1"/>
  <c r="G1224" i="1"/>
  <c r="H1224" i="1"/>
  <c r="G1225" i="1"/>
  <c r="H1225" i="1"/>
  <c r="G1226" i="1"/>
  <c r="H1226" i="1"/>
  <c r="G1227" i="1"/>
  <c r="H1227" i="1"/>
  <c r="G1228" i="1"/>
  <c r="H1228" i="1"/>
  <c r="G1229" i="1"/>
  <c r="H1229" i="1"/>
  <c r="G1230" i="1"/>
  <c r="H1230" i="1"/>
  <c r="G1231" i="1"/>
  <c r="H1231" i="1"/>
  <c r="G1232" i="1"/>
  <c r="H1232" i="1"/>
  <c r="G1233" i="1"/>
  <c r="H1233" i="1"/>
  <c r="O1233" i="1" s="1"/>
  <c r="G1234" i="1"/>
  <c r="H1234" i="1"/>
  <c r="O1234" i="1" s="1"/>
  <c r="G1235" i="1"/>
  <c r="H1235" i="1"/>
  <c r="G1236" i="1"/>
  <c r="H1236" i="1"/>
  <c r="G1237" i="1"/>
  <c r="H1237" i="1"/>
  <c r="G1238" i="1"/>
  <c r="H1238" i="1"/>
  <c r="G1239" i="1"/>
  <c r="H1239" i="1"/>
  <c r="G1240" i="1"/>
  <c r="H1240" i="1"/>
  <c r="G1241" i="1"/>
  <c r="H1241" i="1"/>
  <c r="G1242" i="1"/>
  <c r="H1242" i="1"/>
  <c r="G1243" i="1"/>
  <c r="H1243" i="1"/>
  <c r="G1244" i="1"/>
  <c r="H1244" i="1"/>
  <c r="G1245" i="1"/>
  <c r="H1245" i="1"/>
  <c r="G1246" i="1"/>
  <c r="H1246" i="1"/>
  <c r="G1247" i="1"/>
  <c r="H1247" i="1"/>
  <c r="G1248" i="1"/>
  <c r="H1248" i="1"/>
  <c r="G1249" i="1"/>
  <c r="H1249" i="1"/>
  <c r="G1250" i="1"/>
  <c r="H1250" i="1"/>
  <c r="G1251" i="1"/>
  <c r="H1251" i="1"/>
  <c r="G1252" i="1"/>
  <c r="H1252" i="1"/>
  <c r="G1253" i="1"/>
  <c r="H1253" i="1"/>
  <c r="G1254" i="1"/>
  <c r="H1254" i="1"/>
  <c r="G1255" i="1"/>
  <c r="H1255" i="1"/>
  <c r="G1256" i="1"/>
  <c r="H1256" i="1"/>
  <c r="G1257" i="1"/>
  <c r="H1257" i="1"/>
  <c r="G1258" i="1"/>
  <c r="H1258" i="1"/>
  <c r="G1259" i="1"/>
  <c r="H1259" i="1"/>
  <c r="G1260" i="1"/>
  <c r="H1260" i="1"/>
  <c r="G1261" i="1"/>
  <c r="H1261" i="1"/>
  <c r="G1262" i="1"/>
  <c r="H1262" i="1"/>
  <c r="G1263" i="1"/>
  <c r="H1263" i="1"/>
  <c r="G1264" i="1"/>
  <c r="H1264" i="1"/>
  <c r="G1265" i="1"/>
  <c r="H1265" i="1"/>
  <c r="G1266" i="1"/>
  <c r="H1266" i="1"/>
  <c r="G1267" i="1"/>
  <c r="H1267" i="1"/>
  <c r="G1268" i="1"/>
  <c r="H1268" i="1"/>
  <c r="G1269" i="1"/>
  <c r="H1269" i="1"/>
  <c r="G1270" i="1"/>
  <c r="H1270" i="1"/>
  <c r="G1271" i="1"/>
  <c r="H1271" i="1"/>
  <c r="G1272" i="1"/>
  <c r="H1272" i="1"/>
  <c r="G1273" i="1"/>
  <c r="H1273" i="1"/>
  <c r="G1274" i="1"/>
  <c r="H1274" i="1"/>
  <c r="G1275" i="1"/>
  <c r="H1275" i="1"/>
  <c r="G1276" i="1"/>
  <c r="H1276" i="1"/>
  <c r="G1277" i="1"/>
  <c r="H1277" i="1"/>
  <c r="G1278" i="1"/>
  <c r="H1278" i="1"/>
  <c r="G1279" i="1"/>
  <c r="H1279" i="1"/>
  <c r="G1280" i="1"/>
  <c r="H1280" i="1"/>
  <c r="G1281" i="1"/>
  <c r="H1281" i="1"/>
  <c r="G1282" i="1"/>
  <c r="H1282" i="1"/>
  <c r="G1283" i="1"/>
  <c r="H1283" i="1"/>
  <c r="G1284" i="1"/>
  <c r="H1284" i="1"/>
  <c r="G1285" i="1"/>
  <c r="H1285" i="1"/>
  <c r="G1286" i="1"/>
  <c r="H1286" i="1"/>
  <c r="G1287" i="1"/>
  <c r="H1287" i="1"/>
  <c r="O1287" i="1" s="1"/>
  <c r="G1288" i="1"/>
  <c r="H1288" i="1"/>
  <c r="G1289" i="1"/>
  <c r="H1289" i="1"/>
  <c r="G1290" i="1"/>
  <c r="H1290" i="1"/>
  <c r="G1291" i="1"/>
  <c r="H1291" i="1"/>
  <c r="G1292" i="1"/>
  <c r="H1292" i="1"/>
  <c r="G1293" i="1"/>
  <c r="H1293" i="1"/>
  <c r="O1293" i="1" s="1"/>
  <c r="G1294" i="1"/>
  <c r="H1294" i="1"/>
  <c r="G1295" i="1"/>
  <c r="H1295" i="1"/>
  <c r="G1296" i="1"/>
  <c r="H1296" i="1"/>
  <c r="G1297" i="1"/>
  <c r="H1297" i="1"/>
  <c r="G1298" i="1"/>
  <c r="H1298" i="1"/>
  <c r="G1299" i="1"/>
  <c r="H1299" i="1"/>
  <c r="G1300" i="1"/>
  <c r="H1300" i="1"/>
  <c r="G1301" i="1"/>
  <c r="H1301" i="1"/>
  <c r="G1302" i="1"/>
  <c r="H1302" i="1"/>
  <c r="G1303" i="1"/>
  <c r="H1303" i="1"/>
  <c r="G1304" i="1"/>
  <c r="H1304" i="1"/>
  <c r="G1305" i="1"/>
  <c r="H1305" i="1"/>
  <c r="G1306" i="1"/>
  <c r="H1306" i="1"/>
  <c r="G1307" i="1"/>
  <c r="H1307" i="1"/>
  <c r="G1308" i="1"/>
  <c r="H1308" i="1"/>
  <c r="G1309" i="1"/>
  <c r="H1309" i="1"/>
  <c r="G1310" i="1"/>
  <c r="H1310" i="1"/>
  <c r="G1311" i="1"/>
  <c r="H1311" i="1"/>
  <c r="G1312" i="1"/>
  <c r="H1312" i="1"/>
  <c r="G1313" i="1"/>
  <c r="H1313" i="1"/>
  <c r="G1314" i="1"/>
  <c r="H1314" i="1"/>
  <c r="G1315" i="1"/>
  <c r="H1315" i="1"/>
  <c r="G1316" i="1"/>
  <c r="H1316" i="1"/>
  <c r="G1317" i="1"/>
  <c r="H1317" i="1"/>
  <c r="G1318" i="1"/>
  <c r="H1318" i="1"/>
  <c r="G1319" i="1"/>
  <c r="H1319" i="1"/>
  <c r="G1320" i="1"/>
  <c r="H1320" i="1"/>
  <c r="G1321" i="1"/>
  <c r="H1321" i="1"/>
  <c r="G1322" i="1"/>
  <c r="H1322" i="1"/>
  <c r="G1323" i="1"/>
  <c r="H1323" i="1"/>
  <c r="G1324" i="1"/>
  <c r="H1324" i="1"/>
  <c r="G1325" i="1"/>
  <c r="H1325" i="1"/>
  <c r="G1326" i="1"/>
  <c r="H1326" i="1"/>
  <c r="G1327" i="1"/>
  <c r="H1327" i="1"/>
  <c r="G1328" i="1"/>
  <c r="H1328" i="1"/>
  <c r="G1329" i="1"/>
  <c r="H1329" i="1"/>
  <c r="G1330" i="1"/>
  <c r="H1330" i="1"/>
  <c r="G1331" i="1"/>
  <c r="H1331" i="1"/>
  <c r="G1332" i="1"/>
  <c r="H1332" i="1"/>
  <c r="G1333" i="1"/>
  <c r="H1333" i="1"/>
  <c r="G1334" i="1"/>
  <c r="H1334" i="1"/>
  <c r="G1335" i="1"/>
  <c r="H1335" i="1"/>
  <c r="G1336" i="1"/>
  <c r="H1336" i="1"/>
  <c r="G1337" i="1"/>
  <c r="H1337" i="1"/>
  <c r="G1338" i="1"/>
  <c r="H1338" i="1"/>
  <c r="G1339" i="1"/>
  <c r="H1339" i="1"/>
  <c r="G1340" i="1"/>
  <c r="H1340" i="1"/>
  <c r="G1341" i="1"/>
  <c r="H1341" i="1"/>
  <c r="G1342" i="1"/>
  <c r="H1342" i="1"/>
  <c r="G1343" i="1"/>
  <c r="H1343" i="1"/>
  <c r="G1344" i="1"/>
  <c r="H1344" i="1"/>
  <c r="O1344" i="1" s="1"/>
  <c r="G1345" i="1"/>
  <c r="H1345" i="1"/>
  <c r="G1346" i="1"/>
  <c r="H1346" i="1"/>
  <c r="G1347" i="1"/>
  <c r="H1347" i="1"/>
  <c r="O1347" i="1" s="1"/>
  <c r="G1348" i="1"/>
  <c r="H1348" i="1"/>
  <c r="G1349" i="1"/>
  <c r="H1349" i="1"/>
  <c r="G1350" i="1"/>
  <c r="H1350" i="1"/>
  <c r="G1351" i="1"/>
  <c r="H1351" i="1"/>
  <c r="G1352" i="1"/>
  <c r="H1352" i="1"/>
  <c r="G1353" i="1"/>
  <c r="H1353" i="1"/>
  <c r="G1354" i="1"/>
  <c r="H1354" i="1"/>
  <c r="G1355" i="1"/>
  <c r="H1355" i="1"/>
  <c r="G1356" i="1"/>
  <c r="H1356" i="1"/>
  <c r="G1357" i="1"/>
  <c r="H1357" i="1"/>
  <c r="G1358" i="1"/>
  <c r="H1358" i="1"/>
  <c r="G1359" i="1"/>
  <c r="H1359" i="1"/>
  <c r="G1360" i="1"/>
  <c r="H1360" i="1"/>
  <c r="G1361" i="1"/>
  <c r="H1361" i="1"/>
  <c r="G1362" i="1"/>
  <c r="H1362" i="1"/>
  <c r="G1363" i="1"/>
  <c r="H1363" i="1"/>
  <c r="G1364" i="1"/>
  <c r="H1364" i="1"/>
  <c r="G1365" i="1"/>
  <c r="H1365" i="1"/>
  <c r="G1366" i="1"/>
  <c r="H1366" i="1"/>
  <c r="G1367" i="1"/>
  <c r="H1367" i="1"/>
  <c r="G1368" i="1"/>
  <c r="H1368" i="1"/>
  <c r="G1369" i="1"/>
  <c r="H1369" i="1"/>
  <c r="G1370" i="1"/>
  <c r="H1370" i="1"/>
  <c r="G1371" i="1"/>
  <c r="H1371" i="1"/>
  <c r="G1372" i="1"/>
  <c r="H1372" i="1"/>
  <c r="G1373" i="1"/>
  <c r="H1373" i="1"/>
  <c r="G1374" i="1"/>
  <c r="H1374" i="1"/>
  <c r="G1375" i="1"/>
  <c r="H1375" i="1"/>
  <c r="G1376" i="1"/>
  <c r="H1376" i="1"/>
  <c r="G1377" i="1"/>
  <c r="H1377" i="1"/>
  <c r="G1378" i="1"/>
  <c r="H1378" i="1"/>
  <c r="G1379" i="1"/>
  <c r="H1379" i="1"/>
  <c r="G1380" i="1"/>
  <c r="H1380" i="1"/>
  <c r="G1381" i="1"/>
  <c r="H1381" i="1"/>
  <c r="G1382" i="1"/>
  <c r="H1382" i="1"/>
  <c r="G1383" i="1"/>
  <c r="H1383" i="1"/>
  <c r="G1384" i="1"/>
  <c r="H1384" i="1"/>
  <c r="G1385" i="1"/>
  <c r="H1385" i="1"/>
  <c r="G1386" i="1"/>
  <c r="H1386" i="1"/>
  <c r="G1387" i="1"/>
  <c r="H1387" i="1"/>
  <c r="G1388" i="1"/>
  <c r="H1388" i="1"/>
  <c r="G1389" i="1"/>
  <c r="H1389" i="1"/>
  <c r="G1390" i="1"/>
  <c r="H1390" i="1"/>
  <c r="G1391" i="1"/>
  <c r="H1391" i="1"/>
  <c r="G1392" i="1"/>
  <c r="H1392" i="1"/>
  <c r="G1393" i="1"/>
  <c r="H1393" i="1"/>
  <c r="G1394" i="1"/>
  <c r="H1394" i="1"/>
  <c r="G1395" i="1"/>
  <c r="H1395" i="1"/>
  <c r="G1396" i="1"/>
  <c r="H1396" i="1"/>
  <c r="G1397" i="1"/>
  <c r="H1397" i="1"/>
  <c r="G1398" i="1"/>
  <c r="H1398" i="1"/>
  <c r="G1399" i="1"/>
  <c r="H1399" i="1"/>
  <c r="G1400" i="1"/>
  <c r="H1400" i="1"/>
  <c r="G1401" i="1"/>
  <c r="H1401" i="1"/>
  <c r="G1402" i="1"/>
  <c r="H1402" i="1"/>
  <c r="G1403" i="1"/>
  <c r="H1403" i="1"/>
  <c r="G1404" i="1"/>
  <c r="H1404" i="1"/>
  <c r="G1405" i="1"/>
  <c r="H1405" i="1"/>
  <c r="G1406" i="1"/>
  <c r="H1406" i="1"/>
  <c r="O1406" i="1" s="1"/>
  <c r="G1407" i="1"/>
  <c r="H1407" i="1"/>
  <c r="G1408" i="1"/>
  <c r="H1408" i="1"/>
  <c r="G1409" i="1"/>
  <c r="H1409" i="1"/>
  <c r="G1410" i="1"/>
  <c r="H1410" i="1"/>
  <c r="G1411" i="1"/>
  <c r="H1411" i="1"/>
  <c r="G1412" i="1"/>
  <c r="H1412" i="1"/>
  <c r="G1413" i="1"/>
  <c r="H1413" i="1"/>
  <c r="G1414" i="1"/>
  <c r="H1414" i="1"/>
  <c r="G1415" i="1"/>
  <c r="H1415" i="1"/>
  <c r="G1416" i="1"/>
  <c r="H1416" i="1"/>
  <c r="G1417" i="1"/>
  <c r="H1417" i="1"/>
  <c r="G1418" i="1"/>
  <c r="H1418" i="1"/>
  <c r="G1419" i="1"/>
  <c r="H1419" i="1"/>
  <c r="G1420" i="1"/>
  <c r="H1420" i="1"/>
  <c r="G1421" i="1"/>
  <c r="H1421" i="1"/>
  <c r="G1422" i="1"/>
  <c r="H1422" i="1"/>
  <c r="G1423" i="1"/>
  <c r="H1423" i="1"/>
  <c r="G1424" i="1"/>
  <c r="H1424" i="1"/>
  <c r="G1425" i="1"/>
  <c r="H1425" i="1"/>
  <c r="G1426" i="1"/>
  <c r="H1426" i="1"/>
  <c r="G1427" i="1"/>
  <c r="H1427" i="1"/>
  <c r="G1428" i="1"/>
  <c r="H1428" i="1"/>
  <c r="G1429" i="1"/>
  <c r="H1429" i="1"/>
  <c r="G1430" i="1"/>
  <c r="H1430" i="1"/>
  <c r="G1431" i="1"/>
  <c r="H1431" i="1"/>
  <c r="G1432" i="1"/>
  <c r="H1432" i="1"/>
  <c r="G1433" i="1"/>
  <c r="H1433" i="1"/>
  <c r="G1434" i="1"/>
  <c r="H1434" i="1"/>
  <c r="G1435" i="1"/>
  <c r="H1435" i="1"/>
  <c r="G1436" i="1"/>
  <c r="H1436" i="1"/>
  <c r="G1437" i="1"/>
  <c r="H1437" i="1"/>
  <c r="G1438" i="1"/>
  <c r="H1438" i="1"/>
  <c r="G1439" i="1"/>
  <c r="H1439" i="1"/>
  <c r="G1440" i="1"/>
  <c r="H1440" i="1"/>
  <c r="G1441" i="1"/>
  <c r="H1441" i="1"/>
  <c r="G1442" i="1"/>
  <c r="H1442" i="1"/>
  <c r="G1443" i="1"/>
  <c r="H1443" i="1"/>
  <c r="G1444" i="1"/>
  <c r="H1444" i="1"/>
  <c r="G1445" i="1"/>
  <c r="H1445" i="1"/>
  <c r="G1446" i="1"/>
  <c r="H1446" i="1"/>
  <c r="G1447" i="1"/>
  <c r="H1447" i="1"/>
  <c r="G1448" i="1"/>
  <c r="H1448" i="1"/>
  <c r="G1449" i="1"/>
  <c r="H1449" i="1"/>
  <c r="G1450" i="1"/>
  <c r="H1450" i="1"/>
  <c r="G1451" i="1"/>
  <c r="H1451" i="1"/>
  <c r="G1452" i="1"/>
  <c r="H1452" i="1"/>
  <c r="G1453" i="1"/>
  <c r="H1453" i="1"/>
  <c r="G1454" i="1"/>
  <c r="H1454" i="1"/>
  <c r="G1455" i="1"/>
  <c r="H1455" i="1"/>
  <c r="G1456" i="1"/>
  <c r="H1456" i="1"/>
  <c r="G1457" i="1"/>
  <c r="H1457" i="1"/>
  <c r="G1458" i="1"/>
  <c r="H1458" i="1"/>
  <c r="G1459" i="1"/>
  <c r="H1459" i="1"/>
  <c r="G1460" i="1"/>
  <c r="H1460" i="1"/>
  <c r="G1461" i="1"/>
  <c r="H1461" i="1"/>
  <c r="G1462" i="1"/>
  <c r="H1462" i="1"/>
  <c r="G1463" i="1"/>
  <c r="H1463" i="1"/>
  <c r="G1464" i="1"/>
  <c r="H1464" i="1"/>
  <c r="G1465" i="1"/>
  <c r="H1465" i="1"/>
  <c r="G1466" i="1"/>
  <c r="H1466" i="1"/>
  <c r="G1467" i="1"/>
  <c r="H1467" i="1"/>
  <c r="G1468" i="1"/>
  <c r="H1468" i="1"/>
  <c r="G1469" i="1"/>
  <c r="H1469" i="1"/>
  <c r="G1470" i="1"/>
  <c r="H1470" i="1"/>
  <c r="G1471" i="1"/>
  <c r="H1471" i="1"/>
  <c r="G1472" i="1"/>
  <c r="H1472" i="1"/>
  <c r="G1473" i="1"/>
  <c r="H1473" i="1"/>
  <c r="G1474" i="1"/>
  <c r="H1474" i="1"/>
  <c r="G1475" i="1"/>
  <c r="H1475" i="1"/>
  <c r="G1476" i="1"/>
  <c r="H1476" i="1"/>
  <c r="O1476" i="1" s="1"/>
  <c r="G1477" i="1"/>
  <c r="H1477" i="1"/>
  <c r="G1478" i="1"/>
  <c r="H1478" i="1"/>
  <c r="G1479" i="1"/>
  <c r="H1479" i="1"/>
  <c r="G1480" i="1"/>
  <c r="H1480" i="1"/>
  <c r="G1481" i="1"/>
  <c r="H1481" i="1"/>
  <c r="G1482" i="1"/>
  <c r="H1482" i="1"/>
  <c r="G1483" i="1"/>
  <c r="H1483" i="1"/>
  <c r="G1484" i="1"/>
  <c r="H1484" i="1"/>
  <c r="G1485" i="1"/>
  <c r="H1485" i="1"/>
  <c r="G1486" i="1"/>
  <c r="H1486" i="1"/>
  <c r="G1487" i="1"/>
  <c r="H1487" i="1"/>
  <c r="G1488" i="1"/>
  <c r="H1488" i="1"/>
  <c r="G1489" i="1"/>
  <c r="H1489" i="1"/>
  <c r="G1490" i="1"/>
  <c r="H1490" i="1"/>
  <c r="G1491" i="1"/>
  <c r="H1491" i="1"/>
  <c r="G1492" i="1"/>
  <c r="H1492" i="1"/>
  <c r="G1493" i="1"/>
  <c r="H1493" i="1"/>
  <c r="G1494" i="1"/>
  <c r="H1494" i="1"/>
  <c r="G1495" i="1"/>
  <c r="H1495" i="1"/>
  <c r="G1496" i="1"/>
  <c r="H1496" i="1"/>
  <c r="G1497" i="1"/>
  <c r="H1497" i="1"/>
  <c r="G1498" i="1"/>
  <c r="H1498" i="1"/>
  <c r="G1499" i="1"/>
  <c r="H1499" i="1"/>
  <c r="G1500" i="1"/>
  <c r="H1500" i="1"/>
  <c r="G1501" i="1"/>
  <c r="H1501" i="1"/>
  <c r="G1502" i="1"/>
  <c r="H1502" i="1"/>
  <c r="G1503" i="1"/>
  <c r="H1503" i="1"/>
  <c r="G1504" i="1"/>
  <c r="H1504" i="1"/>
  <c r="G1505" i="1"/>
  <c r="H1505" i="1"/>
  <c r="G1506" i="1"/>
  <c r="H1506" i="1"/>
  <c r="G1507" i="1"/>
  <c r="H1507" i="1"/>
  <c r="G1508" i="1"/>
  <c r="H1508" i="1"/>
  <c r="G1509" i="1"/>
  <c r="H1509" i="1"/>
  <c r="G1510" i="1"/>
  <c r="H1510" i="1"/>
  <c r="G1511" i="1"/>
  <c r="H1511" i="1"/>
  <c r="G1512" i="1"/>
  <c r="H1512" i="1"/>
  <c r="G1513" i="1"/>
  <c r="H1513" i="1"/>
  <c r="G1514" i="1"/>
  <c r="H1514" i="1"/>
  <c r="G1515" i="1"/>
  <c r="H1515" i="1"/>
  <c r="G1516" i="1"/>
  <c r="H1516" i="1"/>
  <c r="K1516" i="1" s="1"/>
  <c r="G1517" i="1"/>
  <c r="H1517" i="1"/>
  <c r="G1518" i="1"/>
  <c r="H1518" i="1"/>
  <c r="G1519" i="1"/>
  <c r="H1519" i="1"/>
  <c r="G1520" i="1"/>
  <c r="H1520" i="1"/>
  <c r="G1521" i="1"/>
  <c r="H1521" i="1"/>
  <c r="G1522" i="1"/>
  <c r="H1522" i="1"/>
  <c r="G1523" i="1"/>
  <c r="H1523" i="1"/>
  <c r="G1524" i="1"/>
  <c r="H1524" i="1"/>
  <c r="G1525" i="1"/>
  <c r="H1525" i="1"/>
  <c r="G1526" i="1"/>
  <c r="H1526" i="1"/>
  <c r="G1527" i="1"/>
  <c r="H1527" i="1"/>
  <c r="G1528" i="1"/>
  <c r="H1528" i="1"/>
  <c r="G1529" i="1"/>
  <c r="H1529" i="1"/>
  <c r="G1530" i="1"/>
  <c r="H1530" i="1"/>
  <c r="G1531" i="1"/>
  <c r="H1531" i="1"/>
  <c r="G1532" i="1"/>
  <c r="H1532" i="1"/>
  <c r="G1533" i="1"/>
  <c r="H1533" i="1"/>
  <c r="G1534" i="1"/>
  <c r="H1534" i="1"/>
  <c r="G1535" i="1"/>
  <c r="H1535" i="1"/>
  <c r="G1536" i="1"/>
  <c r="H1536" i="1"/>
  <c r="G1537" i="1"/>
  <c r="H1537" i="1"/>
  <c r="G1538" i="1"/>
  <c r="H1538" i="1"/>
  <c r="G1539" i="1"/>
  <c r="H1539" i="1"/>
  <c r="G1540" i="1"/>
  <c r="H1540" i="1"/>
  <c r="G1541" i="1"/>
  <c r="H1541" i="1"/>
  <c r="G1542" i="1"/>
  <c r="H1542" i="1"/>
  <c r="G1543" i="1"/>
  <c r="H1543" i="1"/>
  <c r="G1544" i="1"/>
  <c r="H1544" i="1"/>
  <c r="G1545" i="1"/>
  <c r="H1545" i="1"/>
  <c r="G1546" i="1"/>
  <c r="H1546" i="1"/>
  <c r="G1547" i="1"/>
  <c r="H1547" i="1"/>
  <c r="O1547" i="1" s="1"/>
  <c r="G1548" i="1"/>
  <c r="H1548" i="1"/>
  <c r="O1548" i="1" s="1"/>
  <c r="G1549" i="1"/>
  <c r="H1549" i="1"/>
  <c r="G1550" i="1"/>
  <c r="H1550" i="1"/>
  <c r="G1551" i="1"/>
  <c r="H1551" i="1"/>
  <c r="G1552" i="1"/>
  <c r="H1552" i="1"/>
  <c r="G1553" i="1"/>
  <c r="H1553" i="1"/>
  <c r="G1554" i="1"/>
  <c r="H1554" i="1"/>
  <c r="G1555" i="1"/>
  <c r="H1555" i="1"/>
  <c r="G1556" i="1"/>
  <c r="H1556" i="1"/>
  <c r="G1557" i="1"/>
  <c r="H1557" i="1"/>
  <c r="G1558" i="1"/>
  <c r="H1558" i="1"/>
  <c r="G1559" i="1"/>
  <c r="H1559" i="1"/>
  <c r="G1560" i="1"/>
  <c r="H1560" i="1"/>
  <c r="G1561" i="1"/>
  <c r="H1561" i="1"/>
  <c r="G1562" i="1"/>
  <c r="H1562" i="1"/>
  <c r="G1563" i="1"/>
  <c r="H1563" i="1"/>
  <c r="G1564" i="1"/>
  <c r="H1564" i="1"/>
  <c r="G1565" i="1"/>
  <c r="H1565" i="1"/>
  <c r="G1566" i="1"/>
  <c r="H1566" i="1"/>
  <c r="G1567" i="1"/>
  <c r="H1567" i="1"/>
  <c r="G1568" i="1"/>
  <c r="H1568" i="1"/>
  <c r="G1569" i="1"/>
  <c r="H1569" i="1"/>
  <c r="G1570" i="1"/>
  <c r="H1570" i="1"/>
  <c r="G1571" i="1"/>
  <c r="H1571" i="1"/>
  <c r="G1572" i="1"/>
  <c r="H1572" i="1"/>
  <c r="G1573" i="1"/>
  <c r="H1573" i="1"/>
  <c r="G1574" i="1"/>
  <c r="H1574" i="1"/>
  <c r="G1575" i="1"/>
  <c r="H1575" i="1"/>
  <c r="G1576" i="1"/>
  <c r="H1576" i="1"/>
  <c r="G1577" i="1"/>
  <c r="H1577" i="1"/>
  <c r="G1578" i="1"/>
  <c r="H1578" i="1"/>
  <c r="G1579" i="1"/>
  <c r="H1579" i="1"/>
  <c r="G1580" i="1"/>
  <c r="H1580" i="1"/>
  <c r="G1581" i="1"/>
  <c r="H1581" i="1"/>
  <c r="G1582" i="1"/>
  <c r="H1582" i="1"/>
  <c r="G1583" i="1"/>
  <c r="H1583" i="1"/>
  <c r="G1584" i="1"/>
  <c r="H1584" i="1"/>
  <c r="G1585" i="1"/>
  <c r="H1585" i="1"/>
  <c r="G1586" i="1"/>
  <c r="H1586" i="1"/>
  <c r="G1587" i="1"/>
  <c r="H1587" i="1"/>
  <c r="G1588" i="1"/>
  <c r="H1588" i="1"/>
  <c r="G1589" i="1"/>
  <c r="H1589" i="1"/>
  <c r="G1590" i="1"/>
  <c r="H1590" i="1"/>
  <c r="G1591" i="1"/>
  <c r="H1591" i="1"/>
  <c r="G1592" i="1"/>
  <c r="H1592" i="1"/>
  <c r="G1593" i="1"/>
  <c r="H1593" i="1"/>
  <c r="G1594" i="1"/>
  <c r="H1594" i="1"/>
  <c r="G1595" i="1"/>
  <c r="H1595" i="1"/>
  <c r="G1596" i="1"/>
  <c r="H1596" i="1"/>
  <c r="G1597" i="1"/>
  <c r="H1597" i="1"/>
  <c r="G1598" i="1"/>
  <c r="H1598" i="1"/>
  <c r="G1599" i="1"/>
  <c r="H1599" i="1"/>
  <c r="G1600" i="1"/>
  <c r="H1600" i="1"/>
  <c r="G1601" i="1"/>
  <c r="H1601" i="1"/>
  <c r="G1602" i="1"/>
  <c r="H1602" i="1"/>
  <c r="G1603" i="1"/>
  <c r="H1603" i="1"/>
  <c r="G1604" i="1"/>
  <c r="H1604" i="1"/>
  <c r="G1605" i="1"/>
  <c r="H1605" i="1"/>
  <c r="G1606" i="1"/>
  <c r="H1606" i="1"/>
  <c r="G1607" i="1"/>
  <c r="H1607" i="1"/>
  <c r="G1608" i="1"/>
  <c r="H1608" i="1"/>
  <c r="G1609" i="1"/>
  <c r="H1609" i="1"/>
  <c r="G1610" i="1"/>
  <c r="H1610" i="1"/>
  <c r="G1611" i="1"/>
  <c r="H1611" i="1"/>
  <c r="G1612" i="1"/>
  <c r="H1612" i="1"/>
  <c r="G1613" i="1"/>
  <c r="H1613" i="1"/>
  <c r="G1614" i="1"/>
  <c r="H1614" i="1"/>
  <c r="G1615" i="1"/>
  <c r="H1615" i="1"/>
  <c r="G1616" i="1"/>
  <c r="H1616" i="1"/>
  <c r="G1617" i="1"/>
  <c r="H1617" i="1"/>
  <c r="G1618" i="1"/>
  <c r="H1618" i="1"/>
  <c r="G1619" i="1"/>
  <c r="H1619" i="1"/>
  <c r="G1620" i="1"/>
  <c r="H1620" i="1"/>
  <c r="G1621" i="1"/>
  <c r="H1621" i="1"/>
  <c r="G1622" i="1"/>
  <c r="H1622" i="1"/>
  <c r="G1623" i="1"/>
  <c r="H1623" i="1"/>
  <c r="G1624" i="1"/>
  <c r="H1624" i="1"/>
  <c r="G1625" i="1"/>
  <c r="H1625" i="1"/>
  <c r="G1626" i="1"/>
  <c r="H1626" i="1"/>
  <c r="G1627" i="1"/>
  <c r="H1627" i="1"/>
  <c r="G1628" i="1"/>
  <c r="H1628" i="1"/>
  <c r="G1629" i="1"/>
  <c r="H1629" i="1"/>
  <c r="G1630" i="1"/>
  <c r="H1630" i="1"/>
  <c r="G1631" i="1"/>
  <c r="H1631" i="1"/>
  <c r="G1632" i="1"/>
  <c r="H1632" i="1"/>
  <c r="G1633" i="1"/>
  <c r="H1633" i="1"/>
  <c r="G1634" i="1"/>
  <c r="H1634" i="1"/>
  <c r="G1635" i="1"/>
  <c r="H1635" i="1"/>
  <c r="G1636" i="1"/>
  <c r="H1636" i="1"/>
  <c r="G1637" i="1"/>
  <c r="H1637" i="1"/>
  <c r="G1638" i="1"/>
  <c r="H1638" i="1"/>
  <c r="G1639" i="1"/>
  <c r="H1639" i="1"/>
  <c r="G1640" i="1"/>
  <c r="H1640" i="1"/>
  <c r="G1641" i="1"/>
  <c r="H1641" i="1"/>
  <c r="G1642" i="1"/>
  <c r="H1642" i="1"/>
  <c r="G1643" i="1"/>
  <c r="H1643" i="1"/>
  <c r="G1644" i="1"/>
  <c r="H1644" i="1"/>
  <c r="G1645" i="1"/>
  <c r="H1645" i="1"/>
  <c r="G1646" i="1"/>
  <c r="H1646" i="1"/>
  <c r="G1647" i="1"/>
  <c r="H1647" i="1"/>
  <c r="G1648" i="1"/>
  <c r="H1648" i="1"/>
  <c r="G1649" i="1"/>
  <c r="H1649" i="1"/>
  <c r="G1650" i="1"/>
  <c r="H1650" i="1"/>
  <c r="G1651" i="1"/>
  <c r="H1651" i="1"/>
  <c r="G1652" i="1"/>
  <c r="H1652" i="1"/>
  <c r="G1653" i="1"/>
  <c r="H1653" i="1"/>
  <c r="G1654" i="1"/>
  <c r="H1654" i="1"/>
  <c r="G1655" i="1"/>
  <c r="H1655" i="1"/>
  <c r="K1655" i="1" s="1"/>
  <c r="G1656" i="1"/>
  <c r="H1656" i="1"/>
  <c r="G1657" i="1"/>
  <c r="H1657" i="1"/>
  <c r="G1658" i="1"/>
  <c r="H1658" i="1"/>
  <c r="G1659" i="1"/>
  <c r="H1659" i="1"/>
  <c r="G1660" i="1"/>
  <c r="H1660" i="1"/>
  <c r="G1661" i="1"/>
  <c r="H1661" i="1"/>
  <c r="G1662" i="1"/>
  <c r="H1662" i="1"/>
  <c r="G1663" i="1"/>
  <c r="H1663" i="1"/>
  <c r="G1664" i="1"/>
  <c r="H1664" i="1"/>
  <c r="G1665" i="1"/>
  <c r="H1665" i="1"/>
  <c r="G1666" i="1"/>
  <c r="H1666" i="1"/>
  <c r="G1667" i="1"/>
  <c r="H1667" i="1"/>
  <c r="G1668" i="1"/>
  <c r="H1668" i="1"/>
  <c r="G1669" i="1"/>
  <c r="H1669" i="1"/>
  <c r="G1670" i="1"/>
  <c r="H1670" i="1"/>
  <c r="G1671" i="1"/>
  <c r="H1671" i="1"/>
  <c r="G1672" i="1"/>
  <c r="H1672" i="1"/>
  <c r="G1673" i="1"/>
  <c r="H1673" i="1"/>
  <c r="G1674" i="1"/>
  <c r="H1674" i="1"/>
  <c r="G1675" i="1"/>
  <c r="H1675" i="1"/>
  <c r="G1676" i="1"/>
  <c r="H1676" i="1"/>
  <c r="G1677" i="1"/>
  <c r="H1677" i="1"/>
  <c r="G1678" i="1"/>
  <c r="H1678" i="1"/>
  <c r="G1679" i="1"/>
  <c r="H1679" i="1"/>
  <c r="G1680" i="1"/>
  <c r="H1680" i="1"/>
  <c r="G1681" i="1"/>
  <c r="H1681" i="1"/>
  <c r="G1682" i="1"/>
  <c r="H1682" i="1"/>
  <c r="G1683" i="1"/>
  <c r="H1683" i="1"/>
  <c r="G1684" i="1"/>
  <c r="H1684" i="1"/>
  <c r="G1685" i="1"/>
  <c r="H1685" i="1"/>
  <c r="G1686" i="1"/>
  <c r="H1686" i="1"/>
  <c r="G1687" i="1"/>
  <c r="H1687" i="1"/>
  <c r="G1688" i="1"/>
  <c r="H1688" i="1"/>
  <c r="G1689" i="1"/>
  <c r="H1689" i="1"/>
  <c r="G1690" i="1"/>
  <c r="H1690" i="1"/>
  <c r="G1691" i="1"/>
  <c r="H1691" i="1"/>
  <c r="G1692" i="1"/>
  <c r="H1692" i="1"/>
  <c r="G1693" i="1"/>
  <c r="H1693" i="1"/>
  <c r="G1694" i="1"/>
  <c r="H1694" i="1"/>
  <c r="G1695" i="1"/>
  <c r="H1695" i="1"/>
  <c r="G1696" i="1"/>
  <c r="H1696" i="1"/>
  <c r="G1697" i="1"/>
  <c r="H1697" i="1"/>
  <c r="G1698" i="1"/>
  <c r="H1698" i="1"/>
  <c r="G1699" i="1"/>
  <c r="H1699" i="1"/>
  <c r="G1700" i="1"/>
  <c r="H1700" i="1"/>
  <c r="G1701" i="1"/>
  <c r="H1701" i="1"/>
  <c r="G1702" i="1"/>
  <c r="H1702" i="1"/>
  <c r="G1703" i="1"/>
  <c r="H1703" i="1"/>
  <c r="G1704" i="1"/>
  <c r="H1704" i="1"/>
  <c r="G1705" i="1"/>
  <c r="H1705" i="1"/>
  <c r="G1706" i="1"/>
  <c r="H1706" i="1"/>
  <c r="G1707" i="1"/>
  <c r="H1707" i="1"/>
  <c r="G1708" i="1"/>
  <c r="H1708" i="1"/>
  <c r="G1709" i="1"/>
  <c r="H1709" i="1"/>
  <c r="G1710" i="1"/>
  <c r="H1710" i="1"/>
  <c r="G1711" i="1"/>
  <c r="H1711" i="1"/>
  <c r="G1712" i="1"/>
  <c r="H1712" i="1"/>
  <c r="G1713" i="1"/>
  <c r="H1713" i="1"/>
  <c r="G1714" i="1"/>
  <c r="H1714" i="1"/>
  <c r="G1715" i="1"/>
  <c r="H1715" i="1"/>
  <c r="G1716" i="1"/>
  <c r="H1716" i="1"/>
  <c r="G1717" i="1"/>
  <c r="H1717" i="1"/>
  <c r="G1718" i="1"/>
  <c r="H1718" i="1"/>
  <c r="G1719" i="1"/>
  <c r="H1719" i="1"/>
  <c r="G1720" i="1"/>
  <c r="H1720" i="1"/>
  <c r="G1721" i="1"/>
  <c r="H1721" i="1"/>
  <c r="G1722" i="1"/>
  <c r="H1722" i="1"/>
  <c r="G1723" i="1"/>
  <c r="H1723" i="1"/>
  <c r="G1724" i="1"/>
  <c r="H1724" i="1"/>
  <c r="G1725" i="1"/>
  <c r="H1725" i="1"/>
  <c r="G1726" i="1"/>
  <c r="H1726" i="1"/>
  <c r="G1727" i="1"/>
  <c r="H1727" i="1"/>
  <c r="G1728" i="1"/>
  <c r="H1728" i="1"/>
  <c r="G1729" i="1"/>
  <c r="H1729" i="1"/>
  <c r="G1730" i="1"/>
  <c r="H1730" i="1"/>
  <c r="G1731" i="1"/>
  <c r="H1731" i="1"/>
  <c r="G1732" i="1"/>
  <c r="H1732" i="1"/>
  <c r="G1733" i="1"/>
  <c r="H1733" i="1"/>
  <c r="G1734" i="1"/>
  <c r="H1734" i="1"/>
  <c r="G1735" i="1"/>
  <c r="H1735" i="1"/>
  <c r="G1736" i="1"/>
  <c r="H1736" i="1"/>
  <c r="G1737" i="1"/>
  <c r="H1737" i="1"/>
  <c r="G1738" i="1"/>
  <c r="H1738" i="1"/>
  <c r="G1739" i="1"/>
  <c r="H1739" i="1"/>
  <c r="G1740" i="1"/>
  <c r="H1740" i="1"/>
  <c r="G1741" i="1"/>
  <c r="H1741" i="1"/>
  <c r="G1742" i="1"/>
  <c r="H1742" i="1"/>
  <c r="G1743" i="1"/>
  <c r="H1743" i="1"/>
  <c r="G1744" i="1"/>
  <c r="H1744" i="1"/>
  <c r="G1745" i="1"/>
  <c r="H1745" i="1"/>
  <c r="G1746" i="1"/>
  <c r="H1746" i="1"/>
  <c r="G1747" i="1"/>
  <c r="H1747" i="1"/>
  <c r="G1748" i="1"/>
  <c r="H1748" i="1"/>
  <c r="G1749" i="1"/>
  <c r="H1749" i="1"/>
  <c r="G1750" i="1"/>
  <c r="H1750" i="1"/>
  <c r="G1751" i="1"/>
  <c r="H1751" i="1"/>
  <c r="G1752" i="1"/>
  <c r="H1752" i="1"/>
  <c r="G1753" i="1"/>
  <c r="H1753" i="1"/>
  <c r="G1754" i="1"/>
  <c r="H1754" i="1"/>
  <c r="K1754" i="1" s="1"/>
  <c r="G1755" i="1"/>
  <c r="H1755" i="1"/>
  <c r="G1756" i="1"/>
  <c r="H1756" i="1"/>
  <c r="G1757" i="1"/>
  <c r="H1757" i="1"/>
  <c r="G1758" i="1"/>
  <c r="H1758" i="1"/>
  <c r="G1759" i="1"/>
  <c r="H1759" i="1"/>
  <c r="G1760" i="1"/>
  <c r="H1760" i="1"/>
  <c r="G1761" i="1"/>
  <c r="H1761" i="1"/>
  <c r="G1762" i="1"/>
  <c r="H1762" i="1"/>
  <c r="G1763" i="1"/>
  <c r="H1763" i="1"/>
  <c r="G1764" i="1"/>
  <c r="H1764" i="1"/>
  <c r="G1765" i="1"/>
  <c r="H1765" i="1"/>
  <c r="G1766" i="1"/>
  <c r="H1766" i="1"/>
  <c r="G1767" i="1"/>
  <c r="H1767" i="1"/>
  <c r="G1768" i="1"/>
  <c r="H1768" i="1"/>
  <c r="G1769" i="1"/>
  <c r="H1769" i="1"/>
  <c r="G1770" i="1"/>
  <c r="H1770" i="1"/>
  <c r="G1771" i="1"/>
  <c r="H1771" i="1"/>
  <c r="G1772" i="1"/>
  <c r="H1772" i="1"/>
  <c r="G1773" i="1"/>
  <c r="H1773" i="1"/>
  <c r="G1774" i="1"/>
  <c r="H1774" i="1"/>
  <c r="G1775" i="1"/>
  <c r="H1775" i="1"/>
  <c r="G1776" i="1"/>
  <c r="H1776" i="1"/>
  <c r="G1777" i="1"/>
  <c r="H1777" i="1"/>
  <c r="G1778" i="1"/>
  <c r="H1778" i="1"/>
  <c r="G1779" i="1"/>
  <c r="H1779" i="1"/>
  <c r="G1780" i="1"/>
  <c r="H1780" i="1"/>
  <c r="G1781" i="1"/>
  <c r="H1781" i="1"/>
  <c r="G1782" i="1"/>
  <c r="H1782" i="1"/>
  <c r="G1783" i="1"/>
  <c r="H1783" i="1"/>
  <c r="G1784" i="1"/>
  <c r="H1784" i="1"/>
  <c r="G1785" i="1"/>
  <c r="H1785" i="1"/>
  <c r="G1786" i="1"/>
  <c r="H1786" i="1"/>
  <c r="G1787" i="1"/>
  <c r="H1787" i="1"/>
  <c r="G1788" i="1"/>
  <c r="H1788" i="1"/>
  <c r="G1789" i="1"/>
  <c r="H1789" i="1"/>
  <c r="G1790" i="1"/>
  <c r="H1790" i="1"/>
  <c r="G1791" i="1"/>
  <c r="H1791" i="1"/>
  <c r="G1792" i="1"/>
  <c r="H1792" i="1"/>
  <c r="G1793" i="1"/>
  <c r="H1793" i="1"/>
  <c r="G1794" i="1"/>
  <c r="H1794" i="1"/>
  <c r="G1795" i="1"/>
  <c r="H1795" i="1"/>
  <c r="G1796" i="1"/>
  <c r="H1796" i="1"/>
  <c r="G1797" i="1"/>
  <c r="H1797" i="1"/>
  <c r="G1798" i="1"/>
  <c r="H1798" i="1"/>
  <c r="G1799" i="1"/>
  <c r="H1799" i="1"/>
  <c r="G1800" i="1"/>
  <c r="H1800" i="1"/>
  <c r="G1801" i="1"/>
  <c r="H1801" i="1"/>
  <c r="G1802" i="1"/>
  <c r="H1802" i="1"/>
  <c r="G1803" i="1"/>
  <c r="H1803" i="1"/>
  <c r="G1804" i="1"/>
  <c r="H1804" i="1"/>
  <c r="G1805" i="1"/>
  <c r="H1805" i="1"/>
  <c r="G1806" i="1"/>
  <c r="H1806" i="1"/>
  <c r="G1807" i="1"/>
  <c r="H1807" i="1"/>
  <c r="G1808" i="1"/>
  <c r="H1808" i="1"/>
  <c r="G1809" i="1"/>
  <c r="H1809" i="1"/>
  <c r="G1810" i="1"/>
  <c r="H1810" i="1"/>
  <c r="G1811" i="1"/>
  <c r="H1811" i="1"/>
  <c r="G1812" i="1"/>
  <c r="H1812" i="1"/>
  <c r="G1813" i="1"/>
  <c r="H1813" i="1"/>
  <c r="G1814" i="1"/>
  <c r="H1814" i="1"/>
  <c r="G1815" i="1"/>
  <c r="H1815" i="1"/>
  <c r="G1816" i="1"/>
  <c r="H1816" i="1"/>
  <c r="G1817" i="1"/>
  <c r="H1817" i="1"/>
  <c r="G1818" i="1"/>
  <c r="H1818" i="1"/>
  <c r="G1819" i="1"/>
  <c r="H1819" i="1"/>
  <c r="G1820" i="1"/>
  <c r="H1820" i="1"/>
  <c r="G1821" i="1"/>
  <c r="H1821" i="1"/>
  <c r="G1822" i="1"/>
  <c r="H1822" i="1"/>
  <c r="G1823" i="1"/>
  <c r="H1823" i="1"/>
  <c r="G1824" i="1"/>
  <c r="H1824" i="1"/>
  <c r="G1825" i="1"/>
  <c r="H1825" i="1"/>
  <c r="G1826" i="1"/>
  <c r="H1826" i="1"/>
  <c r="K1826" i="1" s="1"/>
  <c r="G1827" i="1"/>
  <c r="H1827" i="1"/>
  <c r="G1828" i="1"/>
  <c r="H1828" i="1"/>
  <c r="G1829" i="1"/>
  <c r="H1829" i="1"/>
  <c r="G1830" i="1"/>
  <c r="H1830" i="1"/>
  <c r="G1831" i="1"/>
  <c r="H1831" i="1"/>
  <c r="G1832" i="1"/>
  <c r="H1832" i="1"/>
  <c r="G1833" i="1"/>
  <c r="H1833" i="1"/>
  <c r="G1834" i="1"/>
  <c r="H1834" i="1"/>
  <c r="G1835" i="1"/>
  <c r="H1835" i="1"/>
  <c r="G1836" i="1"/>
  <c r="H1836" i="1"/>
  <c r="G1837" i="1"/>
  <c r="H1837" i="1"/>
  <c r="G1838" i="1"/>
  <c r="H1838" i="1"/>
  <c r="G1839" i="1"/>
  <c r="H1839" i="1"/>
  <c r="G1840" i="1"/>
  <c r="H1840" i="1"/>
  <c r="G1841" i="1"/>
  <c r="H1841" i="1"/>
  <c r="G1842" i="1"/>
  <c r="H1842" i="1"/>
  <c r="G1843" i="1"/>
  <c r="H1843" i="1"/>
  <c r="G1844" i="1"/>
  <c r="H1844" i="1"/>
  <c r="G1845" i="1"/>
  <c r="H1845" i="1"/>
  <c r="G1846" i="1"/>
  <c r="H1846" i="1"/>
  <c r="G1847" i="1"/>
  <c r="H1847" i="1"/>
  <c r="G1848" i="1"/>
  <c r="H1848" i="1"/>
  <c r="G1849" i="1"/>
  <c r="H1849" i="1"/>
  <c r="G1850" i="1"/>
  <c r="H1850" i="1"/>
  <c r="G1851" i="1"/>
  <c r="H1851" i="1"/>
  <c r="G1852" i="1"/>
  <c r="H1852" i="1"/>
  <c r="G1853" i="1"/>
  <c r="H1853" i="1"/>
  <c r="G1854" i="1"/>
  <c r="H1854" i="1"/>
  <c r="G1855" i="1"/>
  <c r="H1855" i="1"/>
  <c r="G1856" i="1"/>
  <c r="H1856" i="1"/>
  <c r="G1857" i="1"/>
  <c r="H1857" i="1"/>
  <c r="G1858" i="1"/>
  <c r="H1858" i="1"/>
  <c r="G1859" i="1"/>
  <c r="H1859" i="1"/>
  <c r="G1860" i="1"/>
  <c r="H1860" i="1"/>
  <c r="G1861" i="1"/>
  <c r="H1861" i="1"/>
  <c r="G1862" i="1"/>
  <c r="H1862" i="1"/>
  <c r="G1863" i="1"/>
  <c r="H1863" i="1"/>
  <c r="G1864" i="1"/>
  <c r="H1864" i="1"/>
  <c r="G1865" i="1"/>
  <c r="H1865" i="1"/>
  <c r="G1866" i="1"/>
  <c r="H1866" i="1"/>
  <c r="G1867" i="1"/>
  <c r="H1867" i="1"/>
  <c r="G1868" i="1"/>
  <c r="H1868" i="1"/>
  <c r="G1869" i="1"/>
  <c r="H1869" i="1"/>
  <c r="G1870" i="1"/>
  <c r="H1870" i="1"/>
  <c r="G1871" i="1"/>
  <c r="H1871" i="1"/>
  <c r="G1872" i="1"/>
  <c r="H1872" i="1"/>
  <c r="G1873" i="1"/>
  <c r="H1873" i="1"/>
  <c r="G1874" i="1"/>
  <c r="H1874" i="1"/>
  <c r="G1875" i="1"/>
  <c r="H1875" i="1"/>
  <c r="G1876" i="1"/>
  <c r="H1876" i="1"/>
  <c r="G1877" i="1"/>
  <c r="H1877" i="1"/>
  <c r="G1878" i="1"/>
  <c r="H1878" i="1"/>
  <c r="G1879" i="1"/>
  <c r="H1879" i="1"/>
  <c r="G1880" i="1"/>
  <c r="H1880" i="1"/>
  <c r="O1880" i="1" s="1"/>
  <c r="G1881" i="1"/>
  <c r="H1881" i="1"/>
  <c r="G1882" i="1"/>
  <c r="H1882" i="1"/>
  <c r="G1883" i="1"/>
  <c r="H1883" i="1"/>
  <c r="G1884" i="1"/>
  <c r="H1884" i="1"/>
  <c r="G1885" i="1"/>
  <c r="H1885" i="1"/>
  <c r="G1886" i="1"/>
  <c r="H1886" i="1"/>
  <c r="G1887" i="1"/>
  <c r="H1887" i="1"/>
  <c r="G1888" i="1"/>
  <c r="H1888" i="1"/>
  <c r="G1889" i="1"/>
  <c r="H1889" i="1"/>
  <c r="G1890" i="1"/>
  <c r="H1890" i="1"/>
  <c r="G1891" i="1"/>
  <c r="H1891" i="1"/>
  <c r="G1892" i="1"/>
  <c r="H1892" i="1"/>
  <c r="G1893" i="1"/>
  <c r="H1893" i="1"/>
  <c r="G1894" i="1"/>
  <c r="H1894" i="1"/>
  <c r="G1895" i="1"/>
  <c r="H1895" i="1"/>
  <c r="G1896" i="1"/>
  <c r="H1896" i="1"/>
  <c r="G1897" i="1"/>
  <c r="H1897" i="1"/>
  <c r="G1898" i="1"/>
  <c r="H1898" i="1"/>
  <c r="K1898" i="1" s="1"/>
  <c r="G1899" i="1"/>
  <c r="H1899" i="1"/>
  <c r="G1900" i="1"/>
  <c r="H1900" i="1"/>
  <c r="G1901" i="1"/>
  <c r="H1901" i="1"/>
  <c r="G1902" i="1"/>
  <c r="H1902" i="1"/>
  <c r="G1903" i="1"/>
  <c r="H1903" i="1"/>
  <c r="G1904" i="1"/>
  <c r="H1904" i="1"/>
  <c r="G1905" i="1"/>
  <c r="H1905" i="1"/>
  <c r="G1906" i="1"/>
  <c r="H1906" i="1"/>
  <c r="G1907" i="1"/>
  <c r="H1907" i="1"/>
  <c r="G1908" i="1"/>
  <c r="H1908" i="1"/>
  <c r="G1909" i="1"/>
  <c r="H1909" i="1"/>
  <c r="G1910" i="1"/>
  <c r="H1910" i="1"/>
  <c r="G1911" i="1"/>
  <c r="H1911" i="1"/>
  <c r="G1912" i="1"/>
  <c r="H1912" i="1"/>
  <c r="G1913" i="1"/>
  <c r="H1913" i="1"/>
  <c r="G1914" i="1"/>
  <c r="H1914" i="1"/>
  <c r="G1915" i="1"/>
  <c r="H1915" i="1"/>
  <c r="G1916" i="1"/>
  <c r="H1916" i="1"/>
  <c r="G1917" i="1"/>
  <c r="H1917" i="1"/>
  <c r="G1918" i="1"/>
  <c r="H1918" i="1"/>
  <c r="G1919" i="1"/>
  <c r="H1919" i="1"/>
  <c r="G1920" i="1"/>
  <c r="H1920" i="1"/>
  <c r="G1921" i="1"/>
  <c r="H1921" i="1"/>
  <c r="G1922" i="1"/>
  <c r="H1922" i="1"/>
  <c r="G1923" i="1"/>
  <c r="H1923" i="1"/>
  <c r="G1924" i="1"/>
  <c r="H1924" i="1"/>
  <c r="G1925" i="1"/>
  <c r="H1925" i="1"/>
  <c r="G1926" i="1"/>
  <c r="H1926" i="1"/>
  <c r="G1927" i="1"/>
  <c r="H1927" i="1"/>
  <c r="G1928" i="1"/>
  <c r="H1928" i="1"/>
  <c r="G1929" i="1"/>
  <c r="H1929" i="1"/>
  <c r="G1930" i="1"/>
  <c r="H1930" i="1"/>
  <c r="G1931" i="1"/>
  <c r="H1931" i="1"/>
  <c r="G1932" i="1"/>
  <c r="H1932" i="1"/>
  <c r="G1933" i="1"/>
  <c r="H1933" i="1"/>
  <c r="G1934" i="1"/>
  <c r="H1934" i="1"/>
  <c r="G1935" i="1"/>
  <c r="H1935" i="1"/>
  <c r="G1936" i="1"/>
  <c r="H1936" i="1"/>
  <c r="G1937" i="1"/>
  <c r="H1937" i="1"/>
  <c r="G1938" i="1"/>
  <c r="H1938" i="1"/>
  <c r="G1939" i="1"/>
  <c r="H1939" i="1"/>
  <c r="G1940" i="1"/>
  <c r="H1940" i="1"/>
  <c r="G1941" i="1"/>
  <c r="H1941" i="1"/>
  <c r="G1942" i="1"/>
  <c r="H1942" i="1"/>
  <c r="G1943" i="1"/>
  <c r="H1943" i="1"/>
  <c r="G1944" i="1"/>
  <c r="H1944" i="1"/>
  <c r="G1945" i="1"/>
  <c r="H1945" i="1"/>
  <c r="G1946" i="1"/>
  <c r="H1946" i="1"/>
  <c r="G1947" i="1"/>
  <c r="H1947" i="1"/>
  <c r="G1948" i="1"/>
  <c r="H1948" i="1"/>
  <c r="G1949" i="1"/>
  <c r="H1949" i="1"/>
  <c r="G1950" i="1"/>
  <c r="H1950" i="1"/>
  <c r="G1951" i="1"/>
  <c r="H1951" i="1"/>
  <c r="G1952" i="1"/>
  <c r="H1952" i="1"/>
  <c r="G1953" i="1"/>
  <c r="H1953" i="1"/>
  <c r="G1954" i="1"/>
  <c r="H1954" i="1"/>
  <c r="G1955" i="1"/>
  <c r="H1955" i="1"/>
  <c r="G1956" i="1"/>
  <c r="H1956" i="1"/>
  <c r="G1957" i="1"/>
  <c r="H1957" i="1"/>
  <c r="G1958" i="1"/>
  <c r="H1958" i="1"/>
  <c r="G1959" i="1"/>
  <c r="H1959" i="1"/>
  <c r="G1960" i="1"/>
  <c r="H1960" i="1"/>
  <c r="G1961" i="1"/>
  <c r="H1961" i="1"/>
  <c r="G1962" i="1"/>
  <c r="H1962" i="1"/>
  <c r="G1963" i="1"/>
  <c r="H1963" i="1"/>
  <c r="G1964" i="1"/>
  <c r="H1964" i="1"/>
  <c r="G1965" i="1"/>
  <c r="H1965" i="1"/>
  <c r="G1966" i="1"/>
  <c r="H1966" i="1"/>
  <c r="G1967" i="1"/>
  <c r="H1967" i="1"/>
  <c r="G1968" i="1"/>
  <c r="H1968" i="1"/>
  <c r="G1969" i="1"/>
  <c r="H1969" i="1"/>
  <c r="G1970" i="1"/>
  <c r="H1970" i="1"/>
  <c r="K1970" i="1" s="1"/>
  <c r="G1971" i="1"/>
  <c r="H1971" i="1"/>
  <c r="G1972" i="1"/>
  <c r="H1972" i="1"/>
  <c r="G1973" i="1"/>
  <c r="H1973" i="1"/>
  <c r="G1974" i="1"/>
  <c r="H1974" i="1"/>
  <c r="G1975" i="1"/>
  <c r="H1975" i="1"/>
  <c r="G1976" i="1"/>
  <c r="H1976" i="1"/>
  <c r="G1977" i="1"/>
  <c r="H1977" i="1"/>
  <c r="G1978" i="1"/>
  <c r="H1978" i="1"/>
  <c r="G1979" i="1"/>
  <c r="H1979" i="1"/>
  <c r="G1980" i="1"/>
  <c r="H1980" i="1"/>
  <c r="G1981" i="1"/>
  <c r="H1981" i="1"/>
  <c r="G1982" i="1"/>
  <c r="H1982" i="1"/>
  <c r="G1983" i="1"/>
  <c r="H1983" i="1"/>
  <c r="G1984" i="1"/>
  <c r="H1984" i="1"/>
  <c r="G1985" i="1"/>
  <c r="H1985" i="1"/>
  <c r="G1986" i="1"/>
  <c r="H1986" i="1"/>
  <c r="G1987" i="1"/>
  <c r="H1987" i="1"/>
  <c r="G1988" i="1"/>
  <c r="H1988" i="1"/>
  <c r="G1989" i="1"/>
  <c r="H1989" i="1"/>
  <c r="G1990" i="1"/>
  <c r="H1990" i="1"/>
  <c r="G1991" i="1"/>
  <c r="H1991" i="1"/>
  <c r="G1992" i="1"/>
  <c r="H1992" i="1"/>
  <c r="G1993" i="1"/>
  <c r="H1993" i="1"/>
  <c r="G1994" i="1"/>
  <c r="H1994" i="1"/>
  <c r="G1995" i="1"/>
  <c r="H1995" i="1"/>
  <c r="G1996" i="1"/>
  <c r="H1996" i="1"/>
  <c r="G1997" i="1"/>
  <c r="H1997" i="1"/>
  <c r="G1998" i="1"/>
  <c r="H1998" i="1"/>
  <c r="G1999" i="1"/>
  <c r="H1999" i="1"/>
  <c r="G2000" i="1"/>
  <c r="H2000" i="1"/>
  <c r="G2001" i="1"/>
  <c r="H2001" i="1"/>
  <c r="G2002" i="1"/>
  <c r="H2002" i="1"/>
  <c r="G2003" i="1"/>
  <c r="H2003" i="1"/>
  <c r="G2004" i="1"/>
  <c r="H2004" i="1"/>
  <c r="G2005" i="1"/>
  <c r="H2005" i="1"/>
  <c r="G2006" i="1"/>
  <c r="H2006" i="1"/>
  <c r="G2007" i="1"/>
  <c r="H2007" i="1"/>
  <c r="G2008" i="1"/>
  <c r="H2008" i="1"/>
  <c r="G2009" i="1"/>
  <c r="H2009" i="1"/>
  <c r="G2010" i="1"/>
  <c r="H2010" i="1"/>
  <c r="G2011" i="1"/>
  <c r="H2011" i="1"/>
  <c r="G2012" i="1"/>
  <c r="H2012" i="1"/>
  <c r="G2013" i="1"/>
  <c r="H2013" i="1"/>
  <c r="G2014" i="1"/>
  <c r="H2014" i="1"/>
  <c r="G2015" i="1"/>
  <c r="H2015" i="1"/>
  <c r="G2016" i="1"/>
  <c r="H2016" i="1"/>
  <c r="G2017" i="1"/>
  <c r="H2017" i="1"/>
  <c r="G2018" i="1"/>
  <c r="H2018" i="1"/>
  <c r="G2019" i="1"/>
  <c r="H2019" i="1"/>
  <c r="G2020" i="1"/>
  <c r="H2020" i="1"/>
  <c r="G2021" i="1"/>
  <c r="H2021" i="1"/>
  <c r="G2022" i="1"/>
  <c r="H2022" i="1"/>
  <c r="G2023" i="1"/>
  <c r="H2023" i="1"/>
  <c r="G2024" i="1"/>
  <c r="H2024" i="1"/>
  <c r="G2025" i="1"/>
  <c r="H2025" i="1"/>
  <c r="G2026" i="1"/>
  <c r="H2026" i="1"/>
  <c r="G2027" i="1"/>
  <c r="H2027" i="1"/>
  <c r="G2028" i="1"/>
  <c r="H2028" i="1"/>
  <c r="G2029" i="1"/>
  <c r="H2029" i="1"/>
  <c r="G2030" i="1"/>
  <c r="H2030" i="1"/>
  <c r="G2031" i="1"/>
  <c r="H2031" i="1"/>
  <c r="G2032" i="1"/>
  <c r="H2032" i="1"/>
  <c r="G2033" i="1"/>
  <c r="H2033" i="1"/>
  <c r="G2034" i="1"/>
  <c r="H2034" i="1"/>
  <c r="G2035" i="1"/>
  <c r="H2035" i="1"/>
  <c r="G2036" i="1"/>
  <c r="H2036" i="1"/>
  <c r="G2037" i="1"/>
  <c r="H2037" i="1"/>
  <c r="G2038" i="1"/>
  <c r="H2038" i="1"/>
  <c r="G2039" i="1"/>
  <c r="H2039" i="1"/>
  <c r="G2040" i="1"/>
  <c r="H2040" i="1"/>
  <c r="G2041" i="1"/>
  <c r="H2041" i="1"/>
  <c r="G2042" i="1"/>
  <c r="H2042" i="1"/>
  <c r="K2042" i="1" s="1"/>
  <c r="G2043" i="1"/>
  <c r="H2043" i="1"/>
  <c r="G2044" i="1"/>
  <c r="H2044" i="1"/>
  <c r="G2045" i="1"/>
  <c r="H2045" i="1"/>
  <c r="G2046" i="1"/>
  <c r="H2046" i="1"/>
  <c r="G2047" i="1"/>
  <c r="H2047" i="1"/>
  <c r="G2048" i="1"/>
  <c r="H2048" i="1"/>
  <c r="G2049" i="1"/>
  <c r="H2049" i="1"/>
  <c r="G2050" i="1"/>
  <c r="H2050" i="1"/>
  <c r="G2051" i="1"/>
  <c r="H2051" i="1"/>
  <c r="G2052" i="1"/>
  <c r="H2052" i="1"/>
  <c r="G2053" i="1"/>
  <c r="H2053" i="1"/>
  <c r="G2054" i="1"/>
  <c r="H2054" i="1"/>
  <c r="G2055" i="1"/>
  <c r="H2055" i="1"/>
  <c r="G2056" i="1"/>
  <c r="H2056" i="1"/>
  <c r="G2057" i="1"/>
  <c r="H2057" i="1"/>
  <c r="G2058" i="1"/>
  <c r="H2058" i="1"/>
  <c r="G2059" i="1"/>
  <c r="H2059" i="1"/>
  <c r="G2060" i="1"/>
  <c r="H2060" i="1"/>
  <c r="G2061" i="1"/>
  <c r="H2061" i="1"/>
  <c r="G2062" i="1"/>
  <c r="H2062" i="1"/>
  <c r="G2063" i="1"/>
  <c r="H2063" i="1"/>
  <c r="G2064" i="1"/>
  <c r="H2064" i="1"/>
  <c r="G2065" i="1"/>
  <c r="H2065" i="1"/>
  <c r="G2066" i="1"/>
  <c r="H2066" i="1"/>
  <c r="G2067" i="1"/>
  <c r="H2067" i="1"/>
  <c r="G2068" i="1"/>
  <c r="H2068" i="1"/>
  <c r="G2069" i="1"/>
  <c r="H2069" i="1"/>
  <c r="G2070" i="1"/>
  <c r="H2070" i="1"/>
  <c r="G2071" i="1"/>
  <c r="H2071" i="1"/>
  <c r="G2072" i="1"/>
  <c r="H2072" i="1"/>
  <c r="G2073" i="1"/>
  <c r="H2073" i="1"/>
  <c r="G2074" i="1"/>
  <c r="H2074" i="1"/>
  <c r="G2075" i="1"/>
  <c r="H2075" i="1"/>
  <c r="G2076" i="1"/>
  <c r="H2076" i="1"/>
  <c r="G2077" i="1"/>
  <c r="H2077" i="1"/>
  <c r="G2078" i="1"/>
  <c r="H2078" i="1"/>
  <c r="G2079" i="1"/>
  <c r="H2079" i="1"/>
  <c r="G2080" i="1"/>
  <c r="H2080" i="1"/>
  <c r="G2081" i="1"/>
  <c r="H2081" i="1"/>
  <c r="G2082" i="1"/>
  <c r="H2082" i="1"/>
  <c r="G2083" i="1"/>
  <c r="H2083" i="1"/>
  <c r="G2084" i="1"/>
  <c r="H2084" i="1"/>
  <c r="G2085" i="1"/>
  <c r="H2085" i="1"/>
  <c r="G2086" i="1"/>
  <c r="H2086" i="1"/>
  <c r="G2087" i="1"/>
  <c r="H2087" i="1"/>
  <c r="G2088" i="1"/>
  <c r="H2088" i="1"/>
  <c r="G2089" i="1"/>
  <c r="H2089" i="1"/>
  <c r="G2090" i="1"/>
  <c r="H2090" i="1"/>
  <c r="G2091" i="1"/>
  <c r="H2091" i="1"/>
  <c r="G2092" i="1"/>
  <c r="H2092" i="1"/>
  <c r="G2093" i="1"/>
  <c r="H2093" i="1"/>
  <c r="G2094" i="1"/>
  <c r="H2094" i="1"/>
  <c r="G2095" i="1"/>
  <c r="H2095" i="1"/>
  <c r="G2096" i="1"/>
  <c r="H2096" i="1"/>
  <c r="G2097" i="1"/>
  <c r="H2097" i="1"/>
  <c r="G2098" i="1"/>
  <c r="H2098" i="1"/>
  <c r="G2099" i="1"/>
  <c r="H2099" i="1"/>
  <c r="G2100" i="1"/>
  <c r="H2100" i="1"/>
  <c r="K2100" i="1" s="1"/>
  <c r="G2101" i="1"/>
  <c r="H2101" i="1"/>
  <c r="G2102" i="1"/>
  <c r="H2102" i="1"/>
  <c r="G2103" i="1"/>
  <c r="H2103" i="1"/>
  <c r="G2104" i="1"/>
  <c r="H2104" i="1"/>
  <c r="G2105" i="1"/>
  <c r="H2105" i="1"/>
  <c r="G2106" i="1"/>
  <c r="H2106" i="1"/>
  <c r="G2107" i="1"/>
  <c r="H2107" i="1"/>
  <c r="G2108" i="1"/>
  <c r="H2108" i="1"/>
  <c r="G2109" i="1"/>
  <c r="H2109" i="1"/>
  <c r="G2110" i="1"/>
  <c r="H2110" i="1"/>
  <c r="G2111" i="1"/>
  <c r="H2111" i="1"/>
  <c r="G2112" i="1"/>
  <c r="H2112" i="1"/>
  <c r="G2113" i="1"/>
  <c r="H2113" i="1"/>
  <c r="G2114" i="1"/>
  <c r="H2114" i="1"/>
  <c r="G2115" i="1"/>
  <c r="H2115" i="1"/>
  <c r="G2116" i="1"/>
  <c r="H2116" i="1"/>
  <c r="G2117" i="1"/>
  <c r="H2117" i="1"/>
  <c r="G2118" i="1"/>
  <c r="H2118" i="1"/>
  <c r="G2119" i="1"/>
  <c r="H2119" i="1"/>
  <c r="G2120" i="1"/>
  <c r="H2120" i="1"/>
  <c r="G2121" i="1"/>
  <c r="H2121" i="1"/>
  <c r="G2122" i="1"/>
  <c r="H2122" i="1"/>
  <c r="G2123" i="1"/>
  <c r="H2123" i="1"/>
  <c r="G2124" i="1"/>
  <c r="H2124" i="1"/>
  <c r="G2125" i="1"/>
  <c r="H2125" i="1"/>
  <c r="G2126" i="1"/>
  <c r="H2126" i="1"/>
  <c r="G2127" i="1"/>
  <c r="H2127" i="1"/>
  <c r="K2127" i="1" s="1"/>
  <c r="G2128" i="1"/>
  <c r="H2128" i="1"/>
  <c r="G2129" i="1"/>
  <c r="H2129" i="1"/>
  <c r="G2130" i="1"/>
  <c r="H2130" i="1"/>
  <c r="G2131" i="1"/>
  <c r="H2131" i="1"/>
  <c r="G2132" i="1"/>
  <c r="H2132" i="1"/>
  <c r="G2133" i="1"/>
  <c r="H2133" i="1"/>
  <c r="G2134" i="1"/>
  <c r="H2134" i="1"/>
  <c r="G2135" i="1"/>
  <c r="H2135" i="1"/>
  <c r="G2136" i="1"/>
  <c r="H2136" i="1"/>
  <c r="G2137" i="1"/>
  <c r="H2137" i="1"/>
  <c r="G2138" i="1"/>
  <c r="H2138" i="1"/>
  <c r="G2139" i="1"/>
  <c r="H2139" i="1"/>
  <c r="G2140" i="1"/>
  <c r="H2140" i="1"/>
  <c r="G2141" i="1"/>
  <c r="H2141" i="1"/>
  <c r="G2142" i="1"/>
  <c r="H2142" i="1"/>
  <c r="G2143" i="1"/>
  <c r="H2143" i="1"/>
  <c r="G2144" i="1"/>
  <c r="H2144" i="1"/>
  <c r="G2145" i="1"/>
  <c r="H2145" i="1"/>
  <c r="G2146" i="1"/>
  <c r="H2146" i="1"/>
  <c r="G2147" i="1"/>
  <c r="H2147" i="1"/>
  <c r="G2148" i="1"/>
  <c r="H2148" i="1"/>
  <c r="G2149" i="1"/>
  <c r="H2149" i="1"/>
  <c r="G2150" i="1"/>
  <c r="H2150" i="1"/>
  <c r="G2151" i="1"/>
  <c r="H2151" i="1"/>
  <c r="G2152" i="1"/>
  <c r="H2152" i="1"/>
  <c r="G2153" i="1"/>
  <c r="H2153" i="1"/>
  <c r="G2154" i="1"/>
  <c r="H2154" i="1"/>
  <c r="G2155" i="1"/>
  <c r="H2155" i="1"/>
  <c r="G2156" i="1"/>
  <c r="H2156" i="1"/>
  <c r="G2157" i="1"/>
  <c r="H2157" i="1"/>
  <c r="G2158" i="1"/>
  <c r="H2158" i="1"/>
  <c r="G2159" i="1"/>
  <c r="H2159" i="1"/>
  <c r="G2160" i="1"/>
  <c r="H2160" i="1"/>
  <c r="K2160" i="1" s="1"/>
  <c r="G2161" i="1"/>
  <c r="H2161" i="1"/>
  <c r="G2162" i="1"/>
  <c r="H2162" i="1"/>
  <c r="G2163" i="1"/>
  <c r="H2163" i="1"/>
  <c r="G2164" i="1"/>
  <c r="H2164" i="1"/>
  <c r="G2165" i="1"/>
  <c r="H2165" i="1"/>
  <c r="G2166" i="1"/>
  <c r="H2166" i="1"/>
  <c r="G2167" i="1"/>
  <c r="H2167" i="1"/>
  <c r="G2168" i="1"/>
  <c r="H2168" i="1"/>
  <c r="G2169" i="1"/>
  <c r="H2169" i="1"/>
  <c r="G2170" i="1"/>
  <c r="H2170" i="1"/>
  <c r="G2171" i="1"/>
  <c r="H2171" i="1"/>
  <c r="G2172" i="1"/>
  <c r="H2172" i="1"/>
  <c r="G2173" i="1"/>
  <c r="H2173" i="1"/>
  <c r="G2174" i="1"/>
  <c r="H2174" i="1"/>
  <c r="G2175" i="1"/>
  <c r="H2175" i="1"/>
  <c r="G2176" i="1"/>
  <c r="H2176" i="1"/>
  <c r="G2177" i="1"/>
  <c r="H2177" i="1"/>
  <c r="G2178" i="1"/>
  <c r="H2178" i="1"/>
  <c r="G2179" i="1"/>
  <c r="H2179" i="1"/>
  <c r="G2180" i="1"/>
  <c r="H2180" i="1"/>
  <c r="G2181" i="1"/>
  <c r="H2181" i="1"/>
  <c r="G2182" i="1"/>
  <c r="H2182" i="1"/>
  <c r="G2183" i="1"/>
  <c r="H2183" i="1"/>
  <c r="G2184" i="1"/>
  <c r="H2184" i="1"/>
  <c r="G2185" i="1"/>
  <c r="H2185" i="1"/>
  <c r="G2186" i="1"/>
  <c r="H2186" i="1"/>
  <c r="K2186" i="1" s="1"/>
  <c r="G2187" i="1"/>
  <c r="H2187" i="1"/>
  <c r="G2188" i="1"/>
  <c r="H2188" i="1"/>
  <c r="G2189" i="1"/>
  <c r="H2189" i="1"/>
  <c r="G2190" i="1"/>
  <c r="H2190" i="1"/>
  <c r="G2191" i="1"/>
  <c r="H2191" i="1"/>
  <c r="G2192" i="1"/>
  <c r="H2192" i="1"/>
  <c r="G2193" i="1"/>
  <c r="H2193" i="1"/>
  <c r="G2194" i="1"/>
  <c r="H2194" i="1"/>
  <c r="G2195" i="1"/>
  <c r="H2195" i="1"/>
  <c r="G2196" i="1"/>
  <c r="H2196" i="1"/>
  <c r="G2197" i="1"/>
  <c r="H2197" i="1"/>
  <c r="G2198" i="1"/>
  <c r="H2198" i="1"/>
  <c r="G2199" i="1"/>
  <c r="H2199" i="1"/>
  <c r="G2200" i="1"/>
  <c r="H2200" i="1"/>
  <c r="G2201" i="1"/>
  <c r="H2201" i="1"/>
  <c r="G2202" i="1"/>
  <c r="H2202" i="1"/>
  <c r="G2203" i="1"/>
  <c r="H2203" i="1"/>
  <c r="G2204" i="1"/>
  <c r="H2204" i="1"/>
  <c r="G2205" i="1"/>
  <c r="H2205" i="1"/>
  <c r="G2206" i="1"/>
  <c r="H2206" i="1"/>
  <c r="G2207" i="1"/>
  <c r="H2207" i="1"/>
  <c r="G2208" i="1"/>
  <c r="H2208" i="1"/>
  <c r="G2209" i="1"/>
  <c r="H2209" i="1"/>
  <c r="G2210" i="1"/>
  <c r="H2210" i="1"/>
  <c r="G2211" i="1"/>
  <c r="H2211" i="1"/>
  <c r="K2211" i="1" s="1"/>
  <c r="G2212" i="1"/>
  <c r="H2212" i="1"/>
  <c r="G2213" i="1"/>
  <c r="H2213" i="1"/>
  <c r="G2214" i="1"/>
  <c r="H2214" i="1"/>
  <c r="G2215" i="1"/>
  <c r="H2215" i="1"/>
  <c r="G2216" i="1"/>
  <c r="H2216" i="1"/>
  <c r="G2217" i="1"/>
  <c r="H2217" i="1"/>
  <c r="G2218" i="1"/>
  <c r="H2218" i="1"/>
  <c r="G2219" i="1"/>
  <c r="H2219" i="1"/>
  <c r="G2220" i="1"/>
  <c r="H2220" i="1"/>
  <c r="G2221" i="1"/>
  <c r="H2221" i="1"/>
  <c r="G2222" i="1"/>
  <c r="H2222" i="1"/>
  <c r="G2223" i="1"/>
  <c r="H2223" i="1"/>
  <c r="G2224" i="1"/>
  <c r="H2224" i="1"/>
  <c r="G2225" i="1"/>
  <c r="H2225" i="1"/>
  <c r="G2226" i="1"/>
  <c r="H2226" i="1"/>
  <c r="G2227" i="1"/>
  <c r="H2227" i="1"/>
  <c r="G2228" i="1"/>
  <c r="H2228" i="1"/>
  <c r="G2229" i="1"/>
  <c r="H2229" i="1"/>
  <c r="G2230" i="1"/>
  <c r="H2230" i="1"/>
  <c r="G2231" i="1"/>
  <c r="H2231" i="1"/>
  <c r="G2232" i="1"/>
  <c r="H2232" i="1"/>
  <c r="G2233" i="1"/>
  <c r="H2233" i="1"/>
  <c r="G2234" i="1"/>
  <c r="H2234" i="1"/>
  <c r="G2235" i="1"/>
  <c r="H2235" i="1"/>
  <c r="K2235" i="1" s="1"/>
  <c r="G2236" i="1"/>
  <c r="H2236" i="1"/>
  <c r="G2237" i="1"/>
  <c r="H2237" i="1"/>
  <c r="G2238" i="1"/>
  <c r="H2238" i="1"/>
  <c r="G2239" i="1"/>
  <c r="H2239" i="1"/>
  <c r="G2240" i="1"/>
  <c r="H2240" i="1"/>
  <c r="G2241" i="1"/>
  <c r="H2241" i="1"/>
  <c r="G2242" i="1"/>
  <c r="H2242" i="1"/>
  <c r="G2243" i="1"/>
  <c r="H2243" i="1"/>
  <c r="G2244" i="1"/>
  <c r="H2244" i="1"/>
  <c r="G2245" i="1"/>
  <c r="H2245" i="1"/>
  <c r="G2246" i="1"/>
  <c r="H2246" i="1"/>
  <c r="G2247" i="1"/>
  <c r="H2247" i="1"/>
  <c r="G2248" i="1"/>
  <c r="H2248" i="1"/>
  <c r="G2249" i="1"/>
  <c r="H2249" i="1"/>
  <c r="G2250" i="1"/>
  <c r="H2250" i="1"/>
  <c r="G2251" i="1"/>
  <c r="H2251" i="1"/>
  <c r="G2252" i="1"/>
  <c r="H2252" i="1"/>
  <c r="G2253" i="1"/>
  <c r="H2253" i="1"/>
  <c r="G2254" i="1"/>
  <c r="H2254" i="1"/>
  <c r="G2255" i="1"/>
  <c r="H2255" i="1"/>
  <c r="G2256" i="1"/>
  <c r="H2256" i="1"/>
  <c r="G2257" i="1"/>
  <c r="H2257" i="1"/>
  <c r="G2258" i="1"/>
  <c r="H2258" i="1"/>
  <c r="G2259" i="1"/>
  <c r="H2259" i="1"/>
  <c r="K2259" i="1" s="1"/>
  <c r="G2260" i="1"/>
  <c r="H2260" i="1"/>
  <c r="G2261" i="1"/>
  <c r="H2261" i="1"/>
  <c r="G2262" i="1"/>
  <c r="H2262" i="1"/>
  <c r="G2263" i="1"/>
  <c r="H2263" i="1"/>
  <c r="G2264" i="1"/>
  <c r="H2264" i="1"/>
  <c r="G2265" i="1"/>
  <c r="H2265" i="1"/>
  <c r="G2266" i="1"/>
  <c r="H2266" i="1"/>
  <c r="G2267" i="1"/>
  <c r="H2267" i="1"/>
  <c r="G2268" i="1"/>
  <c r="H2268" i="1"/>
  <c r="G2269" i="1"/>
  <c r="H2269" i="1"/>
  <c r="G2270" i="1"/>
  <c r="H2270" i="1"/>
  <c r="G2271" i="1"/>
  <c r="H2271" i="1"/>
  <c r="G2272" i="1"/>
  <c r="H2272" i="1"/>
  <c r="G2273" i="1"/>
  <c r="H2273" i="1"/>
  <c r="G2274" i="1"/>
  <c r="H2274" i="1"/>
  <c r="G2275" i="1"/>
  <c r="H2275" i="1"/>
  <c r="G2276" i="1"/>
  <c r="H2276" i="1"/>
  <c r="G2277" i="1"/>
  <c r="H2277" i="1"/>
  <c r="G2278" i="1"/>
  <c r="H2278" i="1"/>
  <c r="G2279" i="1"/>
  <c r="H2279" i="1"/>
  <c r="G2280" i="1"/>
  <c r="H2280" i="1"/>
  <c r="G2281" i="1"/>
  <c r="H2281" i="1"/>
  <c r="G2282" i="1"/>
  <c r="H2282" i="1"/>
  <c r="G2283" i="1"/>
  <c r="H2283" i="1"/>
  <c r="K2283" i="1" s="1"/>
  <c r="G2284" i="1"/>
  <c r="H2284" i="1"/>
  <c r="G2285" i="1"/>
  <c r="H2285" i="1"/>
  <c r="G2286" i="1"/>
  <c r="H2286" i="1"/>
  <c r="G2287" i="1"/>
  <c r="H2287" i="1"/>
  <c r="G2288" i="1"/>
  <c r="H2288" i="1"/>
  <c r="G2289" i="1"/>
  <c r="H2289" i="1"/>
  <c r="G2290" i="1"/>
  <c r="H2290" i="1"/>
  <c r="G2291" i="1"/>
  <c r="H2291" i="1"/>
  <c r="G2292" i="1"/>
  <c r="H2292" i="1"/>
  <c r="G2293" i="1"/>
  <c r="H2293" i="1"/>
  <c r="G2294" i="1"/>
  <c r="H2294" i="1"/>
  <c r="G2295" i="1"/>
  <c r="H2295" i="1"/>
  <c r="G2296" i="1"/>
  <c r="H2296" i="1"/>
  <c r="G2297" i="1"/>
  <c r="H2297" i="1"/>
  <c r="G2298" i="1"/>
  <c r="H2298" i="1"/>
  <c r="G2299" i="1"/>
  <c r="H2299" i="1"/>
  <c r="G2300" i="1"/>
  <c r="H2300" i="1"/>
  <c r="G2301" i="1"/>
  <c r="H2301" i="1"/>
  <c r="G2302" i="1"/>
  <c r="H2302" i="1"/>
  <c r="G2303" i="1"/>
  <c r="H2303" i="1"/>
  <c r="G2304" i="1"/>
  <c r="H2304" i="1"/>
  <c r="G2305" i="1"/>
  <c r="H2305" i="1"/>
  <c r="G2306" i="1"/>
  <c r="H2306" i="1"/>
  <c r="G2307" i="1"/>
  <c r="H2307" i="1"/>
  <c r="K2307" i="1" s="1"/>
  <c r="G2308" i="1"/>
  <c r="H2308" i="1"/>
  <c r="G2309" i="1"/>
  <c r="H2309" i="1"/>
  <c r="G2310" i="1"/>
  <c r="H2310" i="1"/>
  <c r="G2311" i="1"/>
  <c r="H2311" i="1"/>
  <c r="G2312" i="1"/>
  <c r="H2312" i="1"/>
  <c r="G2313" i="1"/>
  <c r="H2313" i="1"/>
  <c r="G2314" i="1"/>
  <c r="H2314" i="1"/>
  <c r="G2315" i="1"/>
  <c r="H2315" i="1"/>
  <c r="G2316" i="1"/>
  <c r="H2316" i="1"/>
  <c r="G2317" i="1"/>
  <c r="H2317" i="1"/>
  <c r="G2318" i="1"/>
  <c r="H2318" i="1"/>
  <c r="G2319" i="1"/>
  <c r="H2319" i="1"/>
  <c r="G2320" i="1"/>
  <c r="H2320" i="1"/>
  <c r="G2321" i="1"/>
  <c r="H2321" i="1"/>
  <c r="G2322" i="1"/>
  <c r="H2322" i="1"/>
  <c r="G2323" i="1"/>
  <c r="H2323" i="1"/>
  <c r="G2324" i="1"/>
  <c r="H2324" i="1"/>
  <c r="G2325" i="1"/>
  <c r="H2325" i="1"/>
  <c r="G2326" i="1"/>
  <c r="H2326" i="1"/>
  <c r="G2327" i="1"/>
  <c r="H2327" i="1"/>
  <c r="G2328" i="1"/>
  <c r="H2328" i="1"/>
  <c r="G2329" i="1"/>
  <c r="H2329" i="1"/>
  <c r="G2330" i="1"/>
  <c r="H2330" i="1"/>
  <c r="G2331" i="1"/>
  <c r="H2331" i="1"/>
  <c r="K2331" i="1" s="1"/>
  <c r="G2332" i="1"/>
  <c r="H2332" i="1"/>
  <c r="G2333" i="1"/>
  <c r="H2333" i="1"/>
  <c r="G2334" i="1"/>
  <c r="H2334" i="1"/>
  <c r="G2335" i="1"/>
  <c r="H2335" i="1"/>
  <c r="G2336" i="1"/>
  <c r="H2336" i="1"/>
  <c r="G2337" i="1"/>
  <c r="H2337" i="1"/>
  <c r="G2338" i="1"/>
  <c r="H2338" i="1"/>
  <c r="G2339" i="1"/>
  <c r="H2339" i="1"/>
  <c r="G2340" i="1"/>
  <c r="H2340" i="1"/>
  <c r="G2341" i="1"/>
  <c r="H2341" i="1"/>
  <c r="G2342" i="1"/>
  <c r="H2342" i="1"/>
  <c r="G2343" i="1"/>
  <c r="H2343" i="1"/>
  <c r="G2344" i="1"/>
  <c r="H2344" i="1"/>
  <c r="G2345" i="1"/>
  <c r="H2345" i="1"/>
  <c r="G2346" i="1"/>
  <c r="H2346" i="1"/>
  <c r="G2347" i="1"/>
  <c r="H2347" i="1"/>
  <c r="G2348" i="1"/>
  <c r="H2348" i="1"/>
  <c r="G2349" i="1"/>
  <c r="H2349" i="1"/>
  <c r="G2350" i="1"/>
  <c r="H2350" i="1"/>
  <c r="G2351" i="1"/>
  <c r="H2351" i="1"/>
  <c r="G2352" i="1"/>
  <c r="H2352" i="1"/>
  <c r="G2353" i="1"/>
  <c r="H2353" i="1"/>
  <c r="G2354" i="1"/>
  <c r="H2354" i="1"/>
  <c r="G2355" i="1"/>
  <c r="H2355" i="1"/>
  <c r="K2355" i="1" s="1"/>
  <c r="G2356" i="1"/>
  <c r="H2356" i="1"/>
  <c r="G2357" i="1"/>
  <c r="H2357" i="1"/>
  <c r="G2358" i="1"/>
  <c r="H2358" i="1"/>
  <c r="G2359" i="1"/>
  <c r="H2359" i="1"/>
  <c r="G2360" i="1"/>
  <c r="H2360" i="1"/>
  <c r="G2361" i="1"/>
  <c r="H2361" i="1"/>
  <c r="G2362" i="1"/>
  <c r="H2362" i="1"/>
  <c r="G2363" i="1"/>
  <c r="H2363" i="1"/>
  <c r="G2364" i="1"/>
  <c r="H2364" i="1"/>
  <c r="G2365" i="1"/>
  <c r="H2365" i="1"/>
  <c r="G2366" i="1"/>
  <c r="H2366" i="1"/>
  <c r="G2367" i="1"/>
  <c r="H2367" i="1"/>
  <c r="G2368" i="1"/>
  <c r="H2368" i="1"/>
  <c r="G2369" i="1"/>
  <c r="H2369" i="1"/>
  <c r="G2370" i="1"/>
  <c r="H2370" i="1"/>
  <c r="G2371" i="1"/>
  <c r="H2371" i="1"/>
  <c r="G2372" i="1"/>
  <c r="H2372" i="1"/>
  <c r="G2373" i="1"/>
  <c r="H2373" i="1"/>
  <c r="G2374" i="1"/>
  <c r="H2374" i="1"/>
  <c r="G2375" i="1"/>
  <c r="H2375" i="1"/>
  <c r="G2376" i="1"/>
  <c r="H2376" i="1"/>
  <c r="G2377" i="1"/>
  <c r="H2377" i="1"/>
  <c r="G2378" i="1"/>
  <c r="H2378" i="1"/>
  <c r="G2379" i="1"/>
  <c r="H2379" i="1"/>
  <c r="K2379" i="1" s="1"/>
  <c r="G2380" i="1"/>
  <c r="H2380" i="1"/>
  <c r="G2381" i="1"/>
  <c r="H2381" i="1"/>
  <c r="G2382" i="1"/>
  <c r="H2382" i="1"/>
  <c r="G2383" i="1"/>
  <c r="H2383" i="1"/>
  <c r="G2384" i="1"/>
  <c r="H2384" i="1"/>
  <c r="G2385" i="1"/>
  <c r="H2385" i="1"/>
  <c r="G2386" i="1"/>
  <c r="H2386" i="1"/>
  <c r="G2387" i="1"/>
  <c r="H2387" i="1"/>
  <c r="G2388" i="1"/>
  <c r="H2388" i="1"/>
  <c r="G2389" i="1"/>
  <c r="H2389" i="1"/>
  <c r="G2390" i="1"/>
  <c r="H2390" i="1"/>
  <c r="G2391" i="1"/>
  <c r="H2391" i="1"/>
  <c r="G2392" i="1"/>
  <c r="H2392" i="1"/>
  <c r="G2393" i="1"/>
  <c r="H2393" i="1"/>
  <c r="G2394" i="1"/>
  <c r="H2394" i="1"/>
  <c r="G2395" i="1"/>
  <c r="H2395" i="1"/>
  <c r="G2396" i="1"/>
  <c r="H2396" i="1"/>
  <c r="G2397" i="1"/>
  <c r="H2397" i="1"/>
  <c r="G2398" i="1"/>
  <c r="H2398" i="1"/>
  <c r="G2399" i="1"/>
  <c r="H2399" i="1"/>
  <c r="G2400" i="1"/>
  <c r="H2400" i="1"/>
  <c r="G2401" i="1"/>
  <c r="H2401" i="1"/>
  <c r="G2402" i="1"/>
  <c r="H2402" i="1"/>
  <c r="G2403" i="1"/>
  <c r="H2403" i="1"/>
  <c r="G2404" i="1"/>
  <c r="H2404" i="1"/>
  <c r="G2405" i="1"/>
  <c r="H2405" i="1"/>
  <c r="G2406" i="1"/>
  <c r="H2406" i="1"/>
  <c r="G2407" i="1"/>
  <c r="H2407" i="1"/>
  <c r="G2408" i="1"/>
  <c r="H2408" i="1"/>
  <c r="G2409" i="1"/>
  <c r="H2409" i="1"/>
  <c r="G2410" i="1"/>
  <c r="H2410" i="1"/>
  <c r="G2411" i="1"/>
  <c r="H2411" i="1"/>
  <c r="G2412" i="1"/>
  <c r="H2412" i="1"/>
  <c r="G2413" i="1"/>
  <c r="H2413" i="1"/>
  <c r="G2414" i="1"/>
  <c r="H2414" i="1"/>
  <c r="G2415" i="1"/>
  <c r="H2415" i="1"/>
  <c r="G2416" i="1"/>
  <c r="H2416" i="1"/>
  <c r="G2417" i="1"/>
  <c r="H2417" i="1"/>
  <c r="G2418" i="1"/>
  <c r="H2418" i="1"/>
  <c r="G2419" i="1"/>
  <c r="H2419" i="1"/>
  <c r="G2420" i="1"/>
  <c r="H2420" i="1"/>
  <c r="G2421" i="1"/>
  <c r="H2421" i="1"/>
  <c r="G2422" i="1"/>
  <c r="H2422" i="1"/>
  <c r="G2423" i="1"/>
  <c r="H2423" i="1"/>
  <c r="G2424" i="1"/>
  <c r="H2424" i="1"/>
  <c r="G2425" i="1"/>
  <c r="H2425" i="1"/>
  <c r="G2426" i="1"/>
  <c r="H2426" i="1"/>
  <c r="G2427" i="1"/>
  <c r="H2427" i="1"/>
  <c r="G2428" i="1"/>
  <c r="H2428" i="1"/>
  <c r="G2429" i="1"/>
  <c r="H2429" i="1"/>
  <c r="G2430" i="1"/>
  <c r="H2430" i="1"/>
  <c r="G2431" i="1"/>
  <c r="H2431" i="1"/>
  <c r="G2432" i="1"/>
  <c r="H2432" i="1"/>
  <c r="G2433" i="1"/>
  <c r="H2433" i="1"/>
  <c r="G2434" i="1"/>
  <c r="H2434" i="1"/>
  <c r="G2435" i="1"/>
  <c r="H2435" i="1"/>
  <c r="G2436" i="1"/>
  <c r="H2436" i="1"/>
  <c r="G2437" i="1"/>
  <c r="H2437" i="1"/>
  <c r="G2438" i="1"/>
  <c r="H2438" i="1"/>
  <c r="G2439" i="1"/>
  <c r="H2439" i="1"/>
  <c r="G2440" i="1"/>
  <c r="H2440" i="1"/>
  <c r="G2441" i="1"/>
  <c r="H2441" i="1"/>
  <c r="G2442" i="1"/>
  <c r="H2442" i="1"/>
  <c r="G2443" i="1"/>
  <c r="H2443" i="1"/>
  <c r="G2444" i="1"/>
  <c r="H2444" i="1"/>
  <c r="K2444" i="1" s="1"/>
  <c r="G2445" i="1"/>
  <c r="H2445" i="1"/>
  <c r="G2446" i="1"/>
  <c r="H2446" i="1"/>
  <c r="G2447" i="1"/>
  <c r="H2447" i="1"/>
  <c r="G2448" i="1"/>
  <c r="H2448" i="1"/>
  <c r="G2449" i="1"/>
  <c r="H2449" i="1"/>
  <c r="G2450" i="1"/>
  <c r="H2450" i="1"/>
  <c r="G2451" i="1"/>
  <c r="H2451" i="1"/>
  <c r="G2452" i="1"/>
  <c r="H2452" i="1"/>
  <c r="G2453" i="1"/>
  <c r="H2453" i="1"/>
  <c r="G2454" i="1"/>
  <c r="H2454" i="1"/>
  <c r="G2455" i="1"/>
  <c r="H2455" i="1"/>
  <c r="G2456" i="1"/>
  <c r="H2456" i="1"/>
  <c r="G2457" i="1"/>
  <c r="H2457" i="1"/>
  <c r="G2458" i="1"/>
  <c r="H2458" i="1"/>
  <c r="G2459" i="1"/>
  <c r="H2459" i="1"/>
  <c r="G2460" i="1"/>
  <c r="H2460" i="1"/>
  <c r="G2461" i="1"/>
  <c r="H2461" i="1"/>
  <c r="G2462" i="1"/>
  <c r="H2462" i="1"/>
  <c r="G2463" i="1"/>
  <c r="H2463" i="1"/>
  <c r="G2464" i="1"/>
  <c r="H2464" i="1"/>
  <c r="G2465" i="1"/>
  <c r="H2465" i="1"/>
  <c r="G2466" i="1"/>
  <c r="H2466" i="1"/>
  <c r="G2467" i="1"/>
  <c r="H2467" i="1"/>
  <c r="G2468" i="1"/>
  <c r="H2468" i="1"/>
  <c r="G2469" i="1"/>
  <c r="H2469" i="1"/>
  <c r="G2470" i="1"/>
  <c r="H2470" i="1"/>
  <c r="G2471" i="1"/>
  <c r="H2471" i="1"/>
  <c r="G2472" i="1"/>
  <c r="H2472" i="1"/>
  <c r="G2473" i="1"/>
  <c r="H2473" i="1"/>
  <c r="G2474" i="1"/>
  <c r="H2474" i="1"/>
  <c r="G2475" i="1"/>
  <c r="H2475" i="1"/>
  <c r="G2476" i="1"/>
  <c r="H2476" i="1"/>
  <c r="G2477" i="1"/>
  <c r="H2477" i="1"/>
  <c r="G2478" i="1"/>
  <c r="H2478" i="1"/>
  <c r="G2479" i="1"/>
  <c r="H2479" i="1"/>
  <c r="G2480" i="1"/>
  <c r="H2480" i="1"/>
  <c r="G2481" i="1"/>
  <c r="H2481" i="1"/>
  <c r="G2482" i="1"/>
  <c r="H2482" i="1"/>
  <c r="G2483" i="1"/>
  <c r="H2483" i="1"/>
  <c r="G2484" i="1"/>
  <c r="H2484" i="1"/>
  <c r="G2485" i="1"/>
  <c r="H2485" i="1"/>
  <c r="G2486" i="1"/>
  <c r="H2486" i="1"/>
  <c r="G2487" i="1"/>
  <c r="H2487" i="1"/>
  <c r="G2488" i="1"/>
  <c r="H2488" i="1"/>
  <c r="G2489" i="1"/>
  <c r="H2489" i="1"/>
  <c r="G2490" i="1"/>
  <c r="H2490" i="1"/>
  <c r="G2491" i="1"/>
  <c r="H2491" i="1"/>
  <c r="G2492" i="1"/>
  <c r="H2492" i="1"/>
  <c r="G2493" i="1"/>
  <c r="H2493" i="1"/>
  <c r="G2494" i="1"/>
  <c r="H2494" i="1"/>
  <c r="G2495" i="1"/>
  <c r="H2495" i="1"/>
  <c r="G2496" i="1"/>
  <c r="H2496" i="1"/>
  <c r="G2497" i="1"/>
  <c r="H2497" i="1"/>
  <c r="G2498" i="1"/>
  <c r="H2498" i="1"/>
  <c r="G2499" i="1"/>
  <c r="H2499" i="1"/>
  <c r="G2500" i="1"/>
  <c r="H2500" i="1"/>
  <c r="G2501" i="1"/>
  <c r="H2501" i="1"/>
  <c r="G2502" i="1"/>
  <c r="H2502" i="1"/>
  <c r="G2503" i="1"/>
  <c r="H2503" i="1"/>
  <c r="G2504" i="1"/>
  <c r="H2504" i="1"/>
  <c r="G2505" i="1"/>
  <c r="H2505" i="1"/>
  <c r="G2506" i="1"/>
  <c r="H2506" i="1"/>
  <c r="G2507" i="1"/>
  <c r="H2507" i="1"/>
  <c r="G2508" i="1"/>
  <c r="H2508" i="1"/>
  <c r="G2509" i="1"/>
  <c r="H2509" i="1"/>
  <c r="G2510" i="1"/>
  <c r="H2510" i="1"/>
  <c r="G2511" i="1"/>
  <c r="H2511" i="1"/>
  <c r="G2512" i="1"/>
  <c r="H2512" i="1"/>
  <c r="G2513" i="1"/>
  <c r="H2513" i="1"/>
  <c r="G2514" i="1"/>
  <c r="H2514" i="1"/>
  <c r="G2515" i="1"/>
  <c r="H2515" i="1"/>
  <c r="G2516" i="1"/>
  <c r="H2516" i="1"/>
  <c r="G2517" i="1"/>
  <c r="H2517" i="1"/>
  <c r="G2518" i="1"/>
  <c r="H2518" i="1"/>
  <c r="G2519" i="1"/>
  <c r="H2519" i="1"/>
  <c r="G2520" i="1"/>
  <c r="H2520" i="1"/>
  <c r="G2521" i="1"/>
  <c r="H2521" i="1"/>
  <c r="G2522" i="1"/>
  <c r="H2522" i="1"/>
  <c r="G2523" i="1"/>
  <c r="H2523" i="1"/>
  <c r="G2524" i="1"/>
  <c r="H2524" i="1"/>
  <c r="G2525" i="1"/>
  <c r="H2525" i="1"/>
  <c r="G2526" i="1"/>
  <c r="H2526" i="1"/>
  <c r="G2527" i="1"/>
  <c r="H2527" i="1"/>
  <c r="G2528" i="1"/>
  <c r="H2528" i="1"/>
  <c r="G2529" i="1"/>
  <c r="H2529" i="1"/>
  <c r="G2530" i="1"/>
  <c r="H2530" i="1"/>
  <c r="G2531" i="1"/>
  <c r="H2531" i="1"/>
  <c r="G2532" i="1"/>
  <c r="H2532" i="1"/>
  <c r="G2533" i="1"/>
  <c r="H2533" i="1"/>
  <c r="G2534" i="1"/>
  <c r="H2534" i="1"/>
  <c r="G2535" i="1"/>
  <c r="H2535" i="1"/>
  <c r="G2536" i="1"/>
  <c r="H2536" i="1"/>
  <c r="G2537" i="1"/>
  <c r="H2537" i="1"/>
  <c r="G2538" i="1"/>
  <c r="H2538" i="1"/>
  <c r="G2539" i="1"/>
  <c r="H2539" i="1"/>
  <c r="G2540" i="1"/>
  <c r="H2540" i="1"/>
  <c r="G2541" i="1"/>
  <c r="H2541" i="1"/>
  <c r="G2542" i="1"/>
  <c r="H2542" i="1"/>
  <c r="G2543" i="1"/>
  <c r="H2543" i="1"/>
  <c r="G2544" i="1"/>
  <c r="H2544" i="1"/>
  <c r="G2545" i="1"/>
  <c r="H2545" i="1"/>
  <c r="G2546" i="1"/>
  <c r="H2546" i="1"/>
  <c r="G2547" i="1"/>
  <c r="H2547" i="1"/>
  <c r="G2548" i="1"/>
  <c r="H2548" i="1"/>
  <c r="G2549" i="1"/>
  <c r="H2549" i="1"/>
  <c r="G2550" i="1"/>
  <c r="H2550" i="1"/>
  <c r="G2551" i="1"/>
  <c r="H2551" i="1"/>
  <c r="G2552" i="1"/>
  <c r="H2552" i="1"/>
  <c r="G2553" i="1"/>
  <c r="H2553" i="1"/>
  <c r="G2554" i="1"/>
  <c r="H2554" i="1"/>
  <c r="G2555" i="1"/>
  <c r="H2555" i="1"/>
  <c r="G2556" i="1"/>
  <c r="H2556" i="1"/>
  <c r="G2557" i="1"/>
  <c r="H2557" i="1"/>
  <c r="G2558" i="1"/>
  <c r="H2558" i="1"/>
  <c r="G2559" i="1"/>
  <c r="H2559" i="1"/>
  <c r="G2560" i="1"/>
  <c r="H2560" i="1"/>
  <c r="G2561" i="1"/>
  <c r="H2561" i="1"/>
  <c r="G2562" i="1"/>
  <c r="H2562" i="1"/>
  <c r="G2563" i="1"/>
  <c r="H2563" i="1"/>
  <c r="G2564" i="1"/>
  <c r="H2564" i="1"/>
  <c r="G2565" i="1"/>
  <c r="H2565" i="1"/>
  <c r="G2566" i="1"/>
  <c r="H2566" i="1"/>
  <c r="G2567" i="1"/>
  <c r="H2567" i="1"/>
  <c r="G2568" i="1"/>
  <c r="H2568" i="1"/>
  <c r="G2569" i="1"/>
  <c r="H2569" i="1"/>
  <c r="G2570" i="1"/>
  <c r="H2570" i="1"/>
  <c r="G2571" i="1"/>
  <c r="H2571" i="1"/>
  <c r="G2572" i="1"/>
  <c r="H2572" i="1"/>
  <c r="G2573" i="1"/>
  <c r="H2573" i="1"/>
  <c r="G2574" i="1"/>
  <c r="H2574" i="1"/>
  <c r="G2575" i="1"/>
  <c r="H2575" i="1"/>
  <c r="G2576" i="1"/>
  <c r="H2576" i="1"/>
  <c r="G2577" i="1"/>
  <c r="H2577" i="1"/>
  <c r="G2578" i="1"/>
  <c r="H2578" i="1"/>
  <c r="G2579" i="1"/>
  <c r="H2579" i="1"/>
  <c r="G2580" i="1"/>
  <c r="H2580" i="1"/>
  <c r="G2581" i="1"/>
  <c r="H2581" i="1"/>
  <c r="G2582" i="1"/>
  <c r="H2582" i="1"/>
  <c r="G2583" i="1"/>
  <c r="H2583" i="1"/>
  <c r="G2584" i="1"/>
  <c r="H2584" i="1"/>
  <c r="G2585" i="1"/>
  <c r="H2585" i="1"/>
  <c r="G2586" i="1"/>
  <c r="H2586" i="1"/>
  <c r="G2587" i="1"/>
  <c r="H2587" i="1"/>
  <c r="G2588" i="1"/>
  <c r="H2588" i="1"/>
  <c r="G2589" i="1"/>
  <c r="H2589" i="1"/>
  <c r="G2590" i="1"/>
  <c r="H2590" i="1"/>
  <c r="G2591" i="1"/>
  <c r="H2591" i="1"/>
  <c r="G2592" i="1"/>
  <c r="H2592" i="1"/>
  <c r="G2593" i="1"/>
  <c r="H2593" i="1"/>
  <c r="G2594" i="1"/>
  <c r="H2594" i="1"/>
  <c r="K2594" i="1" s="1"/>
  <c r="G2595" i="1"/>
  <c r="H2595" i="1"/>
  <c r="G2596" i="1"/>
  <c r="H2596" i="1"/>
  <c r="G2597" i="1"/>
  <c r="H2597" i="1"/>
  <c r="G2598" i="1"/>
  <c r="H2598" i="1"/>
  <c r="G2599" i="1"/>
  <c r="H2599" i="1"/>
  <c r="G2600" i="1"/>
  <c r="H2600" i="1"/>
  <c r="G2601" i="1"/>
  <c r="H2601" i="1"/>
  <c r="G2602" i="1"/>
  <c r="H2602" i="1"/>
  <c r="G2603" i="1"/>
  <c r="H2603" i="1"/>
  <c r="G2604" i="1"/>
  <c r="H2604" i="1"/>
  <c r="G2605" i="1"/>
  <c r="H2605" i="1"/>
  <c r="G2606" i="1"/>
  <c r="H2606" i="1"/>
  <c r="G2607" i="1"/>
  <c r="H2607" i="1"/>
  <c r="G2608" i="1"/>
  <c r="H2608" i="1"/>
  <c r="G2609" i="1"/>
  <c r="H2609" i="1"/>
  <c r="G2610" i="1"/>
  <c r="H2610" i="1"/>
  <c r="G2611" i="1"/>
  <c r="H2611" i="1"/>
  <c r="G2612" i="1"/>
  <c r="H2612" i="1"/>
  <c r="G2613" i="1"/>
  <c r="H2613" i="1"/>
  <c r="G2614" i="1"/>
  <c r="H2614" i="1"/>
  <c r="G2615" i="1"/>
  <c r="H2615" i="1"/>
  <c r="G2616" i="1"/>
  <c r="H2616" i="1"/>
  <c r="G2617" i="1"/>
  <c r="H2617" i="1"/>
  <c r="G2618" i="1"/>
  <c r="H2618" i="1"/>
  <c r="G2619" i="1"/>
  <c r="H2619" i="1"/>
  <c r="G2620" i="1"/>
  <c r="H2620" i="1"/>
  <c r="G2621" i="1"/>
  <c r="H2621" i="1"/>
  <c r="G2622" i="1"/>
  <c r="H2622" i="1"/>
  <c r="G2623" i="1"/>
  <c r="H2623" i="1"/>
  <c r="G2624" i="1"/>
  <c r="H2624" i="1"/>
  <c r="G2625" i="1"/>
  <c r="H2625" i="1"/>
  <c r="G2626" i="1"/>
  <c r="H2626" i="1"/>
  <c r="G2627" i="1"/>
  <c r="H2627" i="1"/>
  <c r="G2628" i="1"/>
  <c r="H2628" i="1"/>
  <c r="G2629" i="1"/>
  <c r="H2629" i="1"/>
  <c r="G2630" i="1"/>
  <c r="H2630" i="1"/>
  <c r="G2631" i="1"/>
  <c r="H2631" i="1"/>
  <c r="G2632" i="1"/>
  <c r="H2632" i="1"/>
  <c r="G2633" i="1"/>
  <c r="H2633" i="1"/>
  <c r="G2634" i="1"/>
  <c r="H2634" i="1"/>
  <c r="G2635" i="1"/>
  <c r="H2635" i="1"/>
  <c r="G2636" i="1"/>
  <c r="H2636" i="1"/>
  <c r="G2637" i="1"/>
  <c r="H2637" i="1"/>
  <c r="G2638" i="1"/>
  <c r="H2638" i="1"/>
  <c r="G2639" i="1"/>
  <c r="H2639" i="1"/>
  <c r="G2640" i="1"/>
  <c r="H2640" i="1"/>
  <c r="G2641" i="1"/>
  <c r="H2641" i="1"/>
  <c r="G2642" i="1"/>
  <c r="H2642" i="1"/>
  <c r="G2643" i="1"/>
  <c r="H2643" i="1"/>
  <c r="G2644" i="1"/>
  <c r="H2644" i="1"/>
  <c r="G2645" i="1"/>
  <c r="H2645" i="1"/>
  <c r="G2646" i="1"/>
  <c r="H2646" i="1"/>
  <c r="G2647" i="1"/>
  <c r="H2647" i="1"/>
  <c r="G2648" i="1"/>
  <c r="H2648" i="1"/>
  <c r="G2649" i="1"/>
  <c r="H2649" i="1"/>
  <c r="G2650" i="1"/>
  <c r="H2650" i="1"/>
  <c r="G2651" i="1"/>
  <c r="H2651" i="1"/>
  <c r="G2652" i="1"/>
  <c r="H2652" i="1"/>
  <c r="G2653" i="1"/>
  <c r="H2653" i="1"/>
  <c r="G2654" i="1"/>
  <c r="H2654" i="1"/>
  <c r="G2655" i="1"/>
  <c r="H2655" i="1"/>
  <c r="G2656" i="1"/>
  <c r="H2656" i="1"/>
  <c r="G2657" i="1"/>
  <c r="H2657" i="1"/>
  <c r="G2658" i="1"/>
  <c r="H2658" i="1"/>
  <c r="G2659" i="1"/>
  <c r="H2659" i="1"/>
  <c r="G2660" i="1"/>
  <c r="H2660" i="1"/>
  <c r="G2661" i="1"/>
  <c r="H2661" i="1"/>
  <c r="G2662" i="1"/>
  <c r="H2662" i="1"/>
  <c r="G2663" i="1"/>
  <c r="H2663" i="1"/>
  <c r="G2664" i="1"/>
  <c r="H2664" i="1"/>
  <c r="G2665" i="1"/>
  <c r="H2665" i="1"/>
  <c r="G2666" i="1"/>
  <c r="H2666" i="1"/>
  <c r="G2667" i="1"/>
  <c r="H2667" i="1"/>
  <c r="G2668" i="1"/>
  <c r="H2668" i="1"/>
  <c r="G2669" i="1"/>
  <c r="H2669" i="1"/>
  <c r="G2670" i="1"/>
  <c r="H2670" i="1"/>
  <c r="G2671" i="1"/>
  <c r="H2671" i="1"/>
  <c r="G2672" i="1"/>
  <c r="H2672" i="1"/>
  <c r="G2673" i="1"/>
  <c r="H2673" i="1"/>
  <c r="G2674" i="1"/>
  <c r="H2674" i="1"/>
  <c r="G2675" i="1"/>
  <c r="H2675" i="1"/>
  <c r="G2676" i="1"/>
  <c r="H2676" i="1"/>
  <c r="G2677" i="1"/>
  <c r="H2677" i="1"/>
  <c r="G2678" i="1"/>
  <c r="H2678" i="1"/>
  <c r="G2679" i="1"/>
  <c r="H2679" i="1"/>
  <c r="G2680" i="1"/>
  <c r="H2680" i="1"/>
  <c r="G2681" i="1"/>
  <c r="H2681" i="1"/>
  <c r="G2682" i="1"/>
  <c r="H2682" i="1"/>
  <c r="G2683" i="1"/>
  <c r="H2683" i="1"/>
  <c r="G2684" i="1"/>
  <c r="H2684" i="1"/>
  <c r="G2685" i="1"/>
  <c r="H2685" i="1"/>
  <c r="G2686" i="1"/>
  <c r="H2686" i="1"/>
  <c r="G2687" i="1"/>
  <c r="H2687" i="1"/>
  <c r="G2688" i="1"/>
  <c r="H2688" i="1"/>
  <c r="G2689" i="1"/>
  <c r="H2689" i="1"/>
  <c r="G2690" i="1"/>
  <c r="H2690" i="1"/>
  <c r="G2691" i="1"/>
  <c r="H2691" i="1"/>
  <c r="G2692" i="1"/>
  <c r="H2692" i="1"/>
  <c r="G2693" i="1"/>
  <c r="H2693" i="1"/>
  <c r="G2694" i="1"/>
  <c r="H2694" i="1"/>
  <c r="G2695" i="1"/>
  <c r="H2695" i="1"/>
  <c r="G2696" i="1"/>
  <c r="H2696" i="1"/>
  <c r="G2697" i="1"/>
  <c r="H2697" i="1"/>
  <c r="G2698" i="1"/>
  <c r="H2698" i="1"/>
  <c r="G2699" i="1"/>
  <c r="H2699" i="1"/>
  <c r="G2700" i="1"/>
  <c r="H2700" i="1"/>
  <c r="G2701" i="1"/>
  <c r="H2701" i="1"/>
  <c r="G2702" i="1"/>
  <c r="H2702" i="1"/>
  <c r="G2703" i="1"/>
  <c r="H2703" i="1"/>
  <c r="G2704" i="1"/>
  <c r="H2704" i="1"/>
  <c r="G2705" i="1"/>
  <c r="H2705" i="1"/>
  <c r="G2706" i="1"/>
  <c r="H2706" i="1"/>
  <c r="G2707" i="1"/>
  <c r="H2707" i="1"/>
  <c r="G2708" i="1"/>
  <c r="H2708" i="1"/>
  <c r="G2709" i="1"/>
  <c r="H2709" i="1"/>
  <c r="G2710" i="1"/>
  <c r="H2710" i="1"/>
  <c r="G2711" i="1"/>
  <c r="H2711" i="1"/>
  <c r="G2712" i="1"/>
  <c r="H2712" i="1"/>
  <c r="G2713" i="1"/>
  <c r="H2713" i="1"/>
  <c r="G2714" i="1"/>
  <c r="H2714" i="1"/>
  <c r="G2715" i="1"/>
  <c r="H2715" i="1"/>
  <c r="G2716" i="1"/>
  <c r="H2716" i="1"/>
  <c r="G2717" i="1"/>
  <c r="H2717" i="1"/>
  <c r="G2718" i="1"/>
  <c r="H2718" i="1"/>
  <c r="G2719" i="1"/>
  <c r="H2719" i="1"/>
  <c r="G2720" i="1"/>
  <c r="H2720" i="1"/>
  <c r="G2721" i="1"/>
  <c r="H2721" i="1"/>
  <c r="G2722" i="1"/>
  <c r="H2722" i="1"/>
  <c r="G2723" i="1"/>
  <c r="H2723" i="1"/>
  <c r="G2724" i="1"/>
  <c r="H2724" i="1"/>
  <c r="G2725" i="1"/>
  <c r="H2725" i="1"/>
  <c r="G2726" i="1"/>
  <c r="H2726" i="1"/>
  <c r="G2727" i="1"/>
  <c r="H2727" i="1"/>
  <c r="G2728" i="1"/>
  <c r="H2728" i="1"/>
  <c r="G2729" i="1"/>
  <c r="H2729" i="1"/>
  <c r="G2730" i="1"/>
  <c r="H2730" i="1"/>
  <c r="G2731" i="1"/>
  <c r="H2731" i="1"/>
  <c r="G2732" i="1"/>
  <c r="H2732" i="1"/>
  <c r="G2733" i="1"/>
  <c r="H2733" i="1"/>
  <c r="G2734" i="1"/>
  <c r="H2734" i="1"/>
  <c r="G2735" i="1"/>
  <c r="H2735" i="1"/>
  <c r="G2736" i="1"/>
  <c r="H2736" i="1"/>
  <c r="G2737" i="1"/>
  <c r="H2737" i="1"/>
  <c r="G2738" i="1"/>
  <c r="H2738" i="1"/>
  <c r="K2738" i="1" s="1"/>
  <c r="G2739" i="1"/>
  <c r="H2739" i="1"/>
  <c r="G2740" i="1"/>
  <c r="H2740" i="1"/>
  <c r="G2741" i="1"/>
  <c r="H2741" i="1"/>
  <c r="G2742" i="1"/>
  <c r="H2742" i="1"/>
  <c r="G2743" i="1"/>
  <c r="H2743" i="1"/>
  <c r="G2744" i="1"/>
  <c r="H2744" i="1"/>
  <c r="G2745" i="1"/>
  <c r="H2745" i="1"/>
  <c r="G2746" i="1"/>
  <c r="H2746" i="1"/>
  <c r="G2747" i="1"/>
  <c r="H2747" i="1"/>
  <c r="G2748" i="1"/>
  <c r="H2748" i="1"/>
  <c r="G2749" i="1"/>
  <c r="H2749" i="1"/>
  <c r="G2750" i="1"/>
  <c r="H2750" i="1"/>
  <c r="G2751" i="1"/>
  <c r="H2751" i="1"/>
  <c r="G2752" i="1"/>
  <c r="H2752" i="1"/>
  <c r="G2753" i="1"/>
  <c r="H2753" i="1"/>
  <c r="G2754" i="1"/>
  <c r="H2754" i="1"/>
  <c r="G2755" i="1"/>
  <c r="H2755" i="1"/>
  <c r="G2756" i="1"/>
  <c r="H2756" i="1"/>
  <c r="G2757" i="1"/>
  <c r="H2757" i="1"/>
  <c r="G2758" i="1"/>
  <c r="H2758" i="1"/>
  <c r="G2759" i="1"/>
  <c r="H2759" i="1"/>
  <c r="G2760" i="1"/>
  <c r="H2760" i="1"/>
  <c r="G2761" i="1"/>
  <c r="H2761" i="1"/>
  <c r="G2762" i="1"/>
  <c r="H2762" i="1"/>
  <c r="G2763" i="1"/>
  <c r="H2763" i="1"/>
  <c r="G2764" i="1"/>
  <c r="H2764" i="1"/>
  <c r="G2765" i="1"/>
  <c r="H2765" i="1"/>
  <c r="G2766" i="1"/>
  <c r="H2766" i="1"/>
  <c r="G2767" i="1"/>
  <c r="H2767" i="1"/>
  <c r="G2768" i="1"/>
  <c r="H2768" i="1"/>
  <c r="G2769" i="1"/>
  <c r="H2769" i="1"/>
  <c r="G2770" i="1"/>
  <c r="H2770" i="1"/>
  <c r="G2771" i="1"/>
  <c r="H2771" i="1"/>
  <c r="G2772" i="1"/>
  <c r="H2772" i="1"/>
  <c r="G2773" i="1"/>
  <c r="H2773" i="1"/>
  <c r="G2774" i="1"/>
  <c r="H2774" i="1"/>
  <c r="G2775" i="1"/>
  <c r="H2775" i="1"/>
  <c r="G2776" i="1"/>
  <c r="H2776" i="1"/>
  <c r="G2777" i="1"/>
  <c r="H2777" i="1"/>
  <c r="G2778" i="1"/>
  <c r="H2778" i="1"/>
  <c r="G2779" i="1"/>
  <c r="H2779" i="1"/>
  <c r="G2780" i="1"/>
  <c r="H2780" i="1"/>
  <c r="G2781" i="1"/>
  <c r="H2781" i="1"/>
  <c r="G2782" i="1"/>
  <c r="H2782" i="1"/>
  <c r="G2783" i="1"/>
  <c r="H2783" i="1"/>
  <c r="G2784" i="1"/>
  <c r="H2784" i="1"/>
  <c r="G2785" i="1"/>
  <c r="H2785" i="1"/>
  <c r="G2786" i="1"/>
  <c r="H2786" i="1"/>
  <c r="G2787" i="1"/>
  <c r="H2787" i="1"/>
  <c r="G2788" i="1"/>
  <c r="H2788" i="1"/>
  <c r="G2789" i="1"/>
  <c r="H2789" i="1"/>
  <c r="G2790" i="1"/>
  <c r="H2790" i="1"/>
  <c r="G2791" i="1"/>
  <c r="H2791" i="1"/>
  <c r="G2792" i="1"/>
  <c r="H2792" i="1"/>
  <c r="G2793" i="1"/>
  <c r="H2793" i="1"/>
  <c r="G2794" i="1"/>
  <c r="H2794" i="1"/>
  <c r="G2795" i="1"/>
  <c r="H2795" i="1"/>
  <c r="G2796" i="1"/>
  <c r="H2796" i="1"/>
  <c r="G2797" i="1"/>
  <c r="H2797" i="1"/>
  <c r="G2798" i="1"/>
  <c r="H2798" i="1"/>
  <c r="G2799" i="1"/>
  <c r="H2799" i="1"/>
  <c r="G2800" i="1"/>
  <c r="H2800" i="1"/>
  <c r="G2801" i="1"/>
  <c r="H2801" i="1"/>
  <c r="G2802" i="1"/>
  <c r="H2802" i="1"/>
  <c r="G2803" i="1"/>
  <c r="H2803" i="1"/>
  <c r="G2804" i="1"/>
  <c r="H2804" i="1"/>
  <c r="G2805" i="1"/>
  <c r="H2805" i="1"/>
  <c r="G2806" i="1"/>
  <c r="H2806" i="1"/>
  <c r="G2807" i="1"/>
  <c r="H2807" i="1"/>
  <c r="G2808" i="1"/>
  <c r="H2808" i="1"/>
  <c r="G2809" i="1"/>
  <c r="H2809" i="1"/>
  <c r="G2810" i="1"/>
  <c r="H2810" i="1"/>
  <c r="G2811" i="1"/>
  <c r="H2811" i="1"/>
  <c r="G2812" i="1"/>
  <c r="H2812" i="1"/>
  <c r="G2813" i="1"/>
  <c r="H2813" i="1"/>
  <c r="G2814" i="1"/>
  <c r="H2814" i="1"/>
  <c r="G2815" i="1"/>
  <c r="H2815" i="1"/>
  <c r="G2816" i="1"/>
  <c r="H2816" i="1"/>
  <c r="G2817" i="1"/>
  <c r="H2817" i="1"/>
  <c r="G2818" i="1"/>
  <c r="H2818" i="1"/>
  <c r="G2819" i="1"/>
  <c r="H2819" i="1"/>
  <c r="G2820" i="1"/>
  <c r="H2820" i="1"/>
  <c r="G2821" i="1"/>
  <c r="H2821" i="1"/>
  <c r="G2822" i="1"/>
  <c r="H2822" i="1"/>
  <c r="G2823" i="1"/>
  <c r="H2823" i="1"/>
  <c r="G2824" i="1"/>
  <c r="H2824" i="1"/>
  <c r="G2825" i="1"/>
  <c r="H2825" i="1"/>
  <c r="G2826" i="1"/>
  <c r="H2826" i="1"/>
  <c r="G2827" i="1"/>
  <c r="H2827" i="1"/>
  <c r="G2828" i="1"/>
  <c r="H2828" i="1"/>
  <c r="G2829" i="1"/>
  <c r="H2829" i="1"/>
  <c r="G2830" i="1"/>
  <c r="H2830" i="1"/>
  <c r="G2831" i="1"/>
  <c r="H2831" i="1"/>
  <c r="G2832" i="1"/>
  <c r="H2832" i="1"/>
  <c r="G2833" i="1"/>
  <c r="H2833" i="1"/>
  <c r="G2834" i="1"/>
  <c r="H2834" i="1"/>
  <c r="G2835" i="1"/>
  <c r="H2835" i="1"/>
  <c r="G2836" i="1"/>
  <c r="H2836" i="1"/>
  <c r="G2837" i="1"/>
  <c r="H2837" i="1"/>
  <c r="G2838" i="1"/>
  <c r="H2838" i="1"/>
  <c r="G2839" i="1"/>
  <c r="H2839" i="1"/>
  <c r="G2840" i="1"/>
  <c r="H2840" i="1"/>
  <c r="G2841" i="1"/>
  <c r="H2841" i="1"/>
  <c r="G2842" i="1"/>
  <c r="H2842" i="1"/>
  <c r="G2843" i="1"/>
  <c r="H2843" i="1"/>
  <c r="G2844" i="1"/>
  <c r="H2844" i="1"/>
  <c r="G2845" i="1"/>
  <c r="H2845" i="1"/>
  <c r="G2846" i="1"/>
  <c r="H2846" i="1"/>
  <c r="G2847" i="1"/>
  <c r="H2847" i="1"/>
  <c r="G2848" i="1"/>
  <c r="H2848" i="1"/>
  <c r="G2849" i="1"/>
  <c r="H2849" i="1"/>
  <c r="G2850" i="1"/>
  <c r="H2850" i="1"/>
  <c r="G2851" i="1"/>
  <c r="H2851" i="1"/>
  <c r="G2852" i="1"/>
  <c r="H2852" i="1"/>
  <c r="G2853" i="1"/>
  <c r="H2853" i="1"/>
  <c r="G2854" i="1"/>
  <c r="H2854" i="1"/>
  <c r="G2855" i="1"/>
  <c r="H2855" i="1"/>
  <c r="G2856" i="1"/>
  <c r="H2856" i="1"/>
  <c r="G2857" i="1"/>
  <c r="H2857" i="1"/>
  <c r="G2858" i="1"/>
  <c r="H2858" i="1"/>
  <c r="G2859" i="1"/>
  <c r="H2859" i="1"/>
  <c r="G2860" i="1"/>
  <c r="H2860" i="1"/>
  <c r="G2861" i="1"/>
  <c r="H2861" i="1"/>
  <c r="G2862" i="1"/>
  <c r="H2862" i="1"/>
  <c r="G2863" i="1"/>
  <c r="H2863" i="1"/>
  <c r="G2864" i="1"/>
  <c r="H2864" i="1"/>
  <c r="G2865" i="1"/>
  <c r="H2865" i="1"/>
  <c r="G2866" i="1"/>
  <c r="H2866" i="1"/>
  <c r="G2867" i="1"/>
  <c r="H2867" i="1"/>
  <c r="G2868" i="1"/>
  <c r="H2868" i="1"/>
  <c r="G2869" i="1"/>
  <c r="H2869" i="1"/>
  <c r="G2870" i="1"/>
  <c r="H2870" i="1"/>
  <c r="G2871" i="1"/>
  <c r="H2871" i="1"/>
  <c r="G2872" i="1"/>
  <c r="H2872" i="1"/>
  <c r="G2873" i="1"/>
  <c r="H2873" i="1"/>
  <c r="G2874" i="1"/>
  <c r="H2874" i="1"/>
  <c r="G2875" i="1"/>
  <c r="H2875" i="1"/>
  <c r="G2876" i="1"/>
  <c r="H2876" i="1"/>
  <c r="G2877" i="1"/>
  <c r="H2877" i="1"/>
  <c r="G2878" i="1"/>
  <c r="H2878" i="1"/>
  <c r="G2879" i="1"/>
  <c r="H2879" i="1"/>
  <c r="G2880" i="1"/>
  <c r="H2880" i="1"/>
  <c r="G2881" i="1"/>
  <c r="H2881" i="1"/>
  <c r="G2882" i="1"/>
  <c r="H2882" i="1"/>
  <c r="K2882" i="1" s="1"/>
  <c r="G2883" i="1"/>
  <c r="H2883" i="1"/>
  <c r="G2884" i="1"/>
  <c r="H2884" i="1"/>
  <c r="G2885" i="1"/>
  <c r="H2885" i="1"/>
  <c r="G2886" i="1"/>
  <c r="H2886" i="1"/>
  <c r="G2887" i="1"/>
  <c r="H2887" i="1"/>
  <c r="G2888" i="1"/>
  <c r="H2888" i="1"/>
  <c r="G2889" i="1"/>
  <c r="H2889" i="1"/>
  <c r="G2890" i="1"/>
  <c r="H2890" i="1"/>
  <c r="G2891" i="1"/>
  <c r="H2891" i="1"/>
  <c r="G2892" i="1"/>
  <c r="H2892" i="1"/>
  <c r="G2893" i="1"/>
  <c r="H2893" i="1"/>
  <c r="G2894" i="1"/>
  <c r="H2894" i="1"/>
  <c r="G2895" i="1"/>
  <c r="H2895" i="1"/>
  <c r="G2896" i="1"/>
  <c r="H2896" i="1"/>
  <c r="G2897" i="1"/>
  <c r="H2897" i="1"/>
  <c r="G2898" i="1"/>
  <c r="H2898" i="1"/>
  <c r="G2899" i="1"/>
  <c r="H2899" i="1"/>
  <c r="G2900" i="1"/>
  <c r="H2900" i="1"/>
  <c r="G2901" i="1"/>
  <c r="H2901" i="1"/>
  <c r="G2902" i="1"/>
  <c r="H2902" i="1"/>
  <c r="G2903" i="1"/>
  <c r="H2903" i="1"/>
  <c r="G2904" i="1"/>
  <c r="H2904" i="1"/>
  <c r="G2905" i="1"/>
  <c r="H2905" i="1"/>
  <c r="G2906" i="1"/>
  <c r="H2906" i="1"/>
  <c r="G2907" i="1"/>
  <c r="H2907" i="1"/>
  <c r="G2908" i="1"/>
  <c r="H2908" i="1"/>
  <c r="G2909" i="1"/>
  <c r="H2909" i="1"/>
  <c r="G2910" i="1"/>
  <c r="H2910" i="1"/>
  <c r="G2911" i="1"/>
  <c r="H2911" i="1"/>
  <c r="G2912" i="1"/>
  <c r="H2912" i="1"/>
  <c r="G2913" i="1"/>
  <c r="H2913" i="1"/>
  <c r="G2914" i="1"/>
  <c r="H2914" i="1"/>
  <c r="G2915" i="1"/>
  <c r="H2915" i="1"/>
  <c r="G2916" i="1"/>
  <c r="H2916" i="1"/>
  <c r="G2917" i="1"/>
  <c r="H2917" i="1"/>
  <c r="G2918" i="1"/>
  <c r="H2918" i="1"/>
  <c r="G2919" i="1"/>
  <c r="H2919" i="1"/>
  <c r="G2920" i="1"/>
  <c r="H2920" i="1"/>
  <c r="G2921" i="1"/>
  <c r="H2921" i="1"/>
  <c r="G2922" i="1"/>
  <c r="H2922" i="1"/>
  <c r="G2923" i="1"/>
  <c r="H2923" i="1"/>
  <c r="H2" i="1"/>
  <c r="G2" i="1"/>
  <c r="C3" i="1"/>
  <c r="D3" i="1"/>
  <c r="F3" i="1"/>
  <c r="C4" i="1"/>
  <c r="D4" i="1"/>
  <c r="F4" i="1"/>
  <c r="C5" i="1"/>
  <c r="D5" i="1"/>
  <c r="F5" i="1"/>
  <c r="C6" i="1"/>
  <c r="D6" i="1"/>
  <c r="F6" i="1"/>
  <c r="C7" i="1"/>
  <c r="D7" i="1"/>
  <c r="F7" i="1"/>
  <c r="C8" i="1"/>
  <c r="D8" i="1"/>
  <c r="F8" i="1"/>
  <c r="C9" i="1"/>
  <c r="D9" i="1"/>
  <c r="F9" i="1"/>
  <c r="C10" i="1"/>
  <c r="D10" i="1"/>
  <c r="F10" i="1"/>
  <c r="C11" i="1"/>
  <c r="D11" i="1"/>
  <c r="F11" i="1"/>
  <c r="C12" i="1"/>
  <c r="D12" i="1"/>
  <c r="F12" i="1"/>
  <c r="C13" i="1"/>
  <c r="D13" i="1"/>
  <c r="F13" i="1"/>
  <c r="C14" i="1"/>
  <c r="D14" i="1"/>
  <c r="F14" i="1"/>
  <c r="C15" i="1"/>
  <c r="D15" i="1"/>
  <c r="F15" i="1"/>
  <c r="C16" i="1"/>
  <c r="D16" i="1"/>
  <c r="F16" i="1"/>
  <c r="C17" i="1"/>
  <c r="D17" i="1"/>
  <c r="F17" i="1"/>
  <c r="C18" i="1"/>
  <c r="D18" i="1"/>
  <c r="F18" i="1"/>
  <c r="C19" i="1"/>
  <c r="D19" i="1"/>
  <c r="F19" i="1"/>
  <c r="C20" i="1"/>
  <c r="D20" i="1"/>
  <c r="F20" i="1"/>
  <c r="C21" i="1"/>
  <c r="D21" i="1"/>
  <c r="F21" i="1"/>
  <c r="C22" i="1"/>
  <c r="D22" i="1"/>
  <c r="F22" i="1"/>
  <c r="C23" i="1"/>
  <c r="D23" i="1"/>
  <c r="F23" i="1"/>
  <c r="C24" i="1"/>
  <c r="D24" i="1"/>
  <c r="F24" i="1"/>
  <c r="C25" i="1"/>
  <c r="D25" i="1"/>
  <c r="F25" i="1"/>
  <c r="C26" i="1"/>
  <c r="D26" i="1"/>
  <c r="F26" i="1"/>
  <c r="C27" i="1"/>
  <c r="D27" i="1"/>
  <c r="F27" i="1"/>
  <c r="C28" i="1"/>
  <c r="D28" i="1"/>
  <c r="F28" i="1"/>
  <c r="C29" i="1"/>
  <c r="D29" i="1"/>
  <c r="F29" i="1"/>
  <c r="C30" i="1"/>
  <c r="D30" i="1"/>
  <c r="F30" i="1"/>
  <c r="C31" i="1"/>
  <c r="D31" i="1"/>
  <c r="F31" i="1"/>
  <c r="C32" i="1"/>
  <c r="D32" i="1"/>
  <c r="F32" i="1"/>
  <c r="C33" i="1"/>
  <c r="D33" i="1"/>
  <c r="F33" i="1"/>
  <c r="C34" i="1"/>
  <c r="D34" i="1"/>
  <c r="F34" i="1"/>
  <c r="C35" i="1"/>
  <c r="D35" i="1"/>
  <c r="F35" i="1"/>
  <c r="C36" i="1"/>
  <c r="D36" i="1"/>
  <c r="F36" i="1"/>
  <c r="C37" i="1"/>
  <c r="D37" i="1"/>
  <c r="F37" i="1"/>
  <c r="C38" i="1"/>
  <c r="D38" i="1"/>
  <c r="F38" i="1"/>
  <c r="C39" i="1"/>
  <c r="D39" i="1"/>
  <c r="F39" i="1"/>
  <c r="C40" i="1"/>
  <c r="D40" i="1"/>
  <c r="F40" i="1"/>
  <c r="C41" i="1"/>
  <c r="D41" i="1"/>
  <c r="F41" i="1"/>
  <c r="C42" i="1"/>
  <c r="D42" i="1"/>
  <c r="F42" i="1"/>
  <c r="C43" i="1"/>
  <c r="D43" i="1"/>
  <c r="F43" i="1"/>
  <c r="C44" i="1"/>
  <c r="D44" i="1"/>
  <c r="F44" i="1"/>
  <c r="C45" i="1"/>
  <c r="D45" i="1"/>
  <c r="F45" i="1"/>
  <c r="C46" i="1"/>
  <c r="D46" i="1"/>
  <c r="F46" i="1"/>
  <c r="C47" i="1"/>
  <c r="D47" i="1"/>
  <c r="F47" i="1"/>
  <c r="C48" i="1"/>
  <c r="D48" i="1"/>
  <c r="F48" i="1"/>
  <c r="C49" i="1"/>
  <c r="D49" i="1"/>
  <c r="F49" i="1"/>
  <c r="C50" i="1"/>
  <c r="D50" i="1"/>
  <c r="F50" i="1"/>
  <c r="C51" i="1"/>
  <c r="D51" i="1"/>
  <c r="F51" i="1"/>
  <c r="C52" i="1"/>
  <c r="D52" i="1"/>
  <c r="F52" i="1"/>
  <c r="C53" i="1"/>
  <c r="D53" i="1"/>
  <c r="F53" i="1"/>
  <c r="C54" i="1"/>
  <c r="D54" i="1"/>
  <c r="F54" i="1"/>
  <c r="C55" i="1"/>
  <c r="D55" i="1"/>
  <c r="F55" i="1"/>
  <c r="C56" i="1"/>
  <c r="D56" i="1"/>
  <c r="F56" i="1"/>
  <c r="C57" i="1"/>
  <c r="D57" i="1"/>
  <c r="F57" i="1"/>
  <c r="C58" i="1"/>
  <c r="D58" i="1"/>
  <c r="F58" i="1"/>
  <c r="C59" i="1"/>
  <c r="D59" i="1"/>
  <c r="F59" i="1"/>
  <c r="C60" i="1"/>
  <c r="D60" i="1"/>
  <c r="F60" i="1"/>
  <c r="C61" i="1"/>
  <c r="D61" i="1"/>
  <c r="F61" i="1"/>
  <c r="C62" i="1"/>
  <c r="D62" i="1"/>
  <c r="F62" i="1"/>
  <c r="C63" i="1"/>
  <c r="D63" i="1"/>
  <c r="F63" i="1"/>
  <c r="C64" i="1"/>
  <c r="D64" i="1"/>
  <c r="F64" i="1"/>
  <c r="C65" i="1"/>
  <c r="D65" i="1"/>
  <c r="F65" i="1"/>
  <c r="C66" i="1"/>
  <c r="D66" i="1"/>
  <c r="F66" i="1"/>
  <c r="C67" i="1"/>
  <c r="D67" i="1"/>
  <c r="F67" i="1"/>
  <c r="C68" i="1"/>
  <c r="D68" i="1"/>
  <c r="F68" i="1"/>
  <c r="C69" i="1"/>
  <c r="D69" i="1"/>
  <c r="F69" i="1"/>
  <c r="C70" i="1"/>
  <c r="D70" i="1"/>
  <c r="F70" i="1"/>
  <c r="C71" i="1"/>
  <c r="D71" i="1"/>
  <c r="F71" i="1"/>
  <c r="C72" i="1"/>
  <c r="D72" i="1"/>
  <c r="F72" i="1"/>
  <c r="C73" i="1"/>
  <c r="D73" i="1"/>
  <c r="F73" i="1"/>
  <c r="C74" i="1"/>
  <c r="D74" i="1"/>
  <c r="F74" i="1"/>
  <c r="C75" i="1"/>
  <c r="D75" i="1"/>
  <c r="F75" i="1"/>
  <c r="C76" i="1"/>
  <c r="D76" i="1"/>
  <c r="F76" i="1"/>
  <c r="C77" i="1"/>
  <c r="D77" i="1"/>
  <c r="F77" i="1"/>
  <c r="C78" i="1"/>
  <c r="D78" i="1"/>
  <c r="F78" i="1"/>
  <c r="C79" i="1"/>
  <c r="D79" i="1"/>
  <c r="F79" i="1"/>
  <c r="C80" i="1"/>
  <c r="D80" i="1"/>
  <c r="F80" i="1"/>
  <c r="C81" i="1"/>
  <c r="D81" i="1"/>
  <c r="F81" i="1"/>
  <c r="C82" i="1"/>
  <c r="D82" i="1"/>
  <c r="F82" i="1"/>
  <c r="C83" i="1"/>
  <c r="D83" i="1"/>
  <c r="F83" i="1"/>
  <c r="C84" i="1"/>
  <c r="D84" i="1"/>
  <c r="F84" i="1"/>
  <c r="C85" i="1"/>
  <c r="D85" i="1"/>
  <c r="F85" i="1"/>
  <c r="C86" i="1"/>
  <c r="D86" i="1"/>
  <c r="F86" i="1"/>
  <c r="C87" i="1"/>
  <c r="D87" i="1"/>
  <c r="F87" i="1"/>
  <c r="C88" i="1"/>
  <c r="D88" i="1"/>
  <c r="F88" i="1"/>
  <c r="C89" i="1"/>
  <c r="D89" i="1"/>
  <c r="F89" i="1"/>
  <c r="C90" i="1"/>
  <c r="D90" i="1"/>
  <c r="F90" i="1"/>
  <c r="C91" i="1"/>
  <c r="D91" i="1"/>
  <c r="F91" i="1"/>
  <c r="C92" i="1"/>
  <c r="D92" i="1"/>
  <c r="F92" i="1"/>
  <c r="C93" i="1"/>
  <c r="D93" i="1"/>
  <c r="F93" i="1"/>
  <c r="C94" i="1"/>
  <c r="D94" i="1"/>
  <c r="F94" i="1"/>
  <c r="C95" i="1"/>
  <c r="D95" i="1"/>
  <c r="F95" i="1"/>
  <c r="C96" i="1"/>
  <c r="D96" i="1"/>
  <c r="F96" i="1"/>
  <c r="C97" i="1"/>
  <c r="D97" i="1"/>
  <c r="F97" i="1"/>
  <c r="C98" i="1"/>
  <c r="D98" i="1"/>
  <c r="F98" i="1"/>
  <c r="C99" i="1"/>
  <c r="D99" i="1"/>
  <c r="F99" i="1"/>
  <c r="C100" i="1"/>
  <c r="D100" i="1"/>
  <c r="F100" i="1"/>
  <c r="C101" i="1"/>
  <c r="D101" i="1"/>
  <c r="F101" i="1"/>
  <c r="C102" i="1"/>
  <c r="D102" i="1"/>
  <c r="F102" i="1"/>
  <c r="C103" i="1"/>
  <c r="D103" i="1"/>
  <c r="F103" i="1"/>
  <c r="C104" i="1"/>
  <c r="D104" i="1"/>
  <c r="F104" i="1"/>
  <c r="C105" i="1"/>
  <c r="D105" i="1"/>
  <c r="F105" i="1"/>
  <c r="C106" i="1"/>
  <c r="D106" i="1"/>
  <c r="F106" i="1"/>
  <c r="C107" i="1"/>
  <c r="D107" i="1"/>
  <c r="F107" i="1"/>
  <c r="C108" i="1"/>
  <c r="D108" i="1"/>
  <c r="F108" i="1"/>
  <c r="C109" i="1"/>
  <c r="D109" i="1"/>
  <c r="F109" i="1"/>
  <c r="C110" i="1"/>
  <c r="D110" i="1"/>
  <c r="F110" i="1"/>
  <c r="C111" i="1"/>
  <c r="D111" i="1"/>
  <c r="F111" i="1"/>
  <c r="C112" i="1"/>
  <c r="D112" i="1"/>
  <c r="F112" i="1"/>
  <c r="C113" i="1"/>
  <c r="D113" i="1"/>
  <c r="F113" i="1"/>
  <c r="C114" i="1"/>
  <c r="D114" i="1"/>
  <c r="F114" i="1"/>
  <c r="C115" i="1"/>
  <c r="D115" i="1"/>
  <c r="F115" i="1"/>
  <c r="C116" i="1"/>
  <c r="D116" i="1"/>
  <c r="F116" i="1"/>
  <c r="C117" i="1"/>
  <c r="D117" i="1"/>
  <c r="F117" i="1"/>
  <c r="C118" i="1"/>
  <c r="D118" i="1"/>
  <c r="F118" i="1"/>
  <c r="C119" i="1"/>
  <c r="D119" i="1"/>
  <c r="F119" i="1"/>
  <c r="C120" i="1"/>
  <c r="D120" i="1"/>
  <c r="F120" i="1"/>
  <c r="C121" i="1"/>
  <c r="D121" i="1"/>
  <c r="F121" i="1"/>
  <c r="C122" i="1"/>
  <c r="D122" i="1"/>
  <c r="F122" i="1"/>
  <c r="C123" i="1"/>
  <c r="D123" i="1"/>
  <c r="F123" i="1"/>
  <c r="C124" i="1"/>
  <c r="D124" i="1"/>
  <c r="F124" i="1"/>
  <c r="C125" i="1"/>
  <c r="D125" i="1"/>
  <c r="F125" i="1"/>
  <c r="C126" i="1"/>
  <c r="D126" i="1"/>
  <c r="F126" i="1"/>
  <c r="C127" i="1"/>
  <c r="D127" i="1"/>
  <c r="F127" i="1"/>
  <c r="C128" i="1"/>
  <c r="D128" i="1"/>
  <c r="F128" i="1"/>
  <c r="C129" i="1"/>
  <c r="D129" i="1"/>
  <c r="F129" i="1"/>
  <c r="C130" i="1"/>
  <c r="D130" i="1"/>
  <c r="F130" i="1"/>
  <c r="C131" i="1"/>
  <c r="D131" i="1"/>
  <c r="F131" i="1"/>
  <c r="C132" i="1"/>
  <c r="D132" i="1"/>
  <c r="F132" i="1"/>
  <c r="C133" i="1"/>
  <c r="D133" i="1"/>
  <c r="F133" i="1"/>
  <c r="C134" i="1"/>
  <c r="D134" i="1"/>
  <c r="F134" i="1"/>
  <c r="C135" i="1"/>
  <c r="D135" i="1"/>
  <c r="F135" i="1"/>
  <c r="C136" i="1"/>
  <c r="D136" i="1"/>
  <c r="F136" i="1"/>
  <c r="C137" i="1"/>
  <c r="D137" i="1"/>
  <c r="F137" i="1"/>
  <c r="C138" i="1"/>
  <c r="D138" i="1"/>
  <c r="F138" i="1"/>
  <c r="C139" i="1"/>
  <c r="D139" i="1"/>
  <c r="F139" i="1"/>
  <c r="C140" i="1"/>
  <c r="D140" i="1"/>
  <c r="F140" i="1"/>
  <c r="C141" i="1"/>
  <c r="D141" i="1"/>
  <c r="F141" i="1"/>
  <c r="C142" i="1"/>
  <c r="D142" i="1"/>
  <c r="F142" i="1"/>
  <c r="C143" i="1"/>
  <c r="D143" i="1"/>
  <c r="F143" i="1"/>
  <c r="C144" i="1"/>
  <c r="D144" i="1"/>
  <c r="F144" i="1"/>
  <c r="C145" i="1"/>
  <c r="D145" i="1"/>
  <c r="F145" i="1"/>
  <c r="C146" i="1"/>
  <c r="D146" i="1"/>
  <c r="F146" i="1"/>
  <c r="C147" i="1"/>
  <c r="D147" i="1"/>
  <c r="F147" i="1"/>
  <c r="C148" i="1"/>
  <c r="D148" i="1"/>
  <c r="F148" i="1"/>
  <c r="C149" i="1"/>
  <c r="D149" i="1"/>
  <c r="F149" i="1"/>
  <c r="C150" i="1"/>
  <c r="D150" i="1"/>
  <c r="F150" i="1"/>
  <c r="C151" i="1"/>
  <c r="D151" i="1"/>
  <c r="F151" i="1"/>
  <c r="C152" i="1"/>
  <c r="D152" i="1"/>
  <c r="F152" i="1"/>
  <c r="C153" i="1"/>
  <c r="D153" i="1"/>
  <c r="F153" i="1"/>
  <c r="C154" i="1"/>
  <c r="D154" i="1"/>
  <c r="F154" i="1"/>
  <c r="C155" i="1"/>
  <c r="D155" i="1"/>
  <c r="F155" i="1"/>
  <c r="C156" i="1"/>
  <c r="D156" i="1"/>
  <c r="F156" i="1"/>
  <c r="C157" i="1"/>
  <c r="D157" i="1"/>
  <c r="F157" i="1"/>
  <c r="C158" i="1"/>
  <c r="D158" i="1"/>
  <c r="F158" i="1"/>
  <c r="C159" i="1"/>
  <c r="D159" i="1"/>
  <c r="F159" i="1"/>
  <c r="C160" i="1"/>
  <c r="D160" i="1"/>
  <c r="F160" i="1"/>
  <c r="C161" i="1"/>
  <c r="D161" i="1"/>
  <c r="F161" i="1"/>
  <c r="C162" i="1"/>
  <c r="D162" i="1"/>
  <c r="F162" i="1"/>
  <c r="C163" i="1"/>
  <c r="D163" i="1"/>
  <c r="F163" i="1"/>
  <c r="C164" i="1"/>
  <c r="D164" i="1"/>
  <c r="F164" i="1"/>
  <c r="C165" i="1"/>
  <c r="D165" i="1"/>
  <c r="F165" i="1"/>
  <c r="C166" i="1"/>
  <c r="D166" i="1"/>
  <c r="F166" i="1"/>
  <c r="C167" i="1"/>
  <c r="D167" i="1"/>
  <c r="F167" i="1"/>
  <c r="C168" i="1"/>
  <c r="D168" i="1"/>
  <c r="F168" i="1"/>
  <c r="C169" i="1"/>
  <c r="D169" i="1"/>
  <c r="F169" i="1"/>
  <c r="C170" i="1"/>
  <c r="D170" i="1"/>
  <c r="F170" i="1"/>
  <c r="C171" i="1"/>
  <c r="D171" i="1"/>
  <c r="F171" i="1"/>
  <c r="C172" i="1"/>
  <c r="D172" i="1"/>
  <c r="F172" i="1"/>
  <c r="C173" i="1"/>
  <c r="D173" i="1"/>
  <c r="F173" i="1"/>
  <c r="C174" i="1"/>
  <c r="D174" i="1"/>
  <c r="F174" i="1"/>
  <c r="C175" i="1"/>
  <c r="D175" i="1"/>
  <c r="F175" i="1"/>
  <c r="C176" i="1"/>
  <c r="D176" i="1"/>
  <c r="F176" i="1"/>
  <c r="C177" i="1"/>
  <c r="D177" i="1"/>
  <c r="F177" i="1"/>
  <c r="C178" i="1"/>
  <c r="D178" i="1"/>
  <c r="F178" i="1"/>
  <c r="C179" i="1"/>
  <c r="D179" i="1"/>
  <c r="F179" i="1"/>
  <c r="C180" i="1"/>
  <c r="D180" i="1"/>
  <c r="F180" i="1"/>
  <c r="C181" i="1"/>
  <c r="D181" i="1"/>
  <c r="F181" i="1"/>
  <c r="C182" i="1"/>
  <c r="D182" i="1"/>
  <c r="F182" i="1"/>
  <c r="C183" i="1"/>
  <c r="D183" i="1"/>
  <c r="F183" i="1"/>
  <c r="C184" i="1"/>
  <c r="D184" i="1"/>
  <c r="F184" i="1"/>
  <c r="C185" i="1"/>
  <c r="D185" i="1"/>
  <c r="F185" i="1"/>
  <c r="C186" i="1"/>
  <c r="D186" i="1"/>
  <c r="F186" i="1"/>
  <c r="C187" i="1"/>
  <c r="D187" i="1"/>
  <c r="F187" i="1"/>
  <c r="C188" i="1"/>
  <c r="D188" i="1"/>
  <c r="F188" i="1"/>
  <c r="C189" i="1"/>
  <c r="D189" i="1"/>
  <c r="F189" i="1"/>
  <c r="C190" i="1"/>
  <c r="D190" i="1"/>
  <c r="F190" i="1"/>
  <c r="C191" i="1"/>
  <c r="D191" i="1"/>
  <c r="F191" i="1"/>
  <c r="C192" i="1"/>
  <c r="D192" i="1"/>
  <c r="F192" i="1"/>
  <c r="C193" i="1"/>
  <c r="D193" i="1"/>
  <c r="F193" i="1"/>
  <c r="C194" i="1"/>
  <c r="D194" i="1"/>
  <c r="F194" i="1"/>
  <c r="C195" i="1"/>
  <c r="D195" i="1"/>
  <c r="F195" i="1"/>
  <c r="C196" i="1"/>
  <c r="D196" i="1"/>
  <c r="F196" i="1"/>
  <c r="C197" i="1"/>
  <c r="D197" i="1"/>
  <c r="F197" i="1"/>
  <c r="C198" i="1"/>
  <c r="D198" i="1"/>
  <c r="F198" i="1"/>
  <c r="C199" i="1"/>
  <c r="D199" i="1"/>
  <c r="F199" i="1"/>
  <c r="C200" i="1"/>
  <c r="D200" i="1"/>
  <c r="F200" i="1"/>
  <c r="C201" i="1"/>
  <c r="D201" i="1"/>
  <c r="F201" i="1"/>
  <c r="C202" i="1"/>
  <c r="D202" i="1"/>
  <c r="F202" i="1"/>
  <c r="C203" i="1"/>
  <c r="D203" i="1"/>
  <c r="F203" i="1"/>
  <c r="C204" i="1"/>
  <c r="D204" i="1"/>
  <c r="F204" i="1"/>
  <c r="C205" i="1"/>
  <c r="D205" i="1"/>
  <c r="F205" i="1"/>
  <c r="C206" i="1"/>
  <c r="D206" i="1"/>
  <c r="F206" i="1"/>
  <c r="C207" i="1"/>
  <c r="D207" i="1"/>
  <c r="F207" i="1"/>
  <c r="C208" i="1"/>
  <c r="D208" i="1"/>
  <c r="F208" i="1"/>
  <c r="C209" i="1"/>
  <c r="D209" i="1"/>
  <c r="F209" i="1"/>
  <c r="C210" i="1"/>
  <c r="D210" i="1"/>
  <c r="F210" i="1"/>
  <c r="C211" i="1"/>
  <c r="D211" i="1"/>
  <c r="F211" i="1"/>
  <c r="C212" i="1"/>
  <c r="D212" i="1"/>
  <c r="F212" i="1"/>
  <c r="C213" i="1"/>
  <c r="D213" i="1"/>
  <c r="F213" i="1"/>
  <c r="C214" i="1"/>
  <c r="D214" i="1"/>
  <c r="F214" i="1"/>
  <c r="C215" i="1"/>
  <c r="D215" i="1"/>
  <c r="F215" i="1"/>
  <c r="C216" i="1"/>
  <c r="D216" i="1"/>
  <c r="F216" i="1"/>
  <c r="C217" i="1"/>
  <c r="D217" i="1"/>
  <c r="F217" i="1"/>
  <c r="C218" i="1"/>
  <c r="D218" i="1"/>
  <c r="F218" i="1"/>
  <c r="C219" i="1"/>
  <c r="D219" i="1"/>
  <c r="F219" i="1"/>
  <c r="C220" i="1"/>
  <c r="D220" i="1"/>
  <c r="F220" i="1"/>
  <c r="C221" i="1"/>
  <c r="D221" i="1"/>
  <c r="F221" i="1"/>
  <c r="C222" i="1"/>
  <c r="D222" i="1"/>
  <c r="F222" i="1"/>
  <c r="C223" i="1"/>
  <c r="D223" i="1"/>
  <c r="F223" i="1"/>
  <c r="C224" i="1"/>
  <c r="D224" i="1"/>
  <c r="F224" i="1"/>
  <c r="C225" i="1"/>
  <c r="D225" i="1"/>
  <c r="F225" i="1"/>
  <c r="C226" i="1"/>
  <c r="D226" i="1"/>
  <c r="F226" i="1"/>
  <c r="C227" i="1"/>
  <c r="D227" i="1"/>
  <c r="F227" i="1"/>
  <c r="C228" i="1"/>
  <c r="D228" i="1"/>
  <c r="F228" i="1"/>
  <c r="C229" i="1"/>
  <c r="D229" i="1"/>
  <c r="F229" i="1"/>
  <c r="C230" i="1"/>
  <c r="D230" i="1"/>
  <c r="F230" i="1"/>
  <c r="C231" i="1"/>
  <c r="D231" i="1"/>
  <c r="F231" i="1"/>
  <c r="C232" i="1"/>
  <c r="D232" i="1"/>
  <c r="F232" i="1"/>
  <c r="C233" i="1"/>
  <c r="D233" i="1"/>
  <c r="F233" i="1"/>
  <c r="C234" i="1"/>
  <c r="D234" i="1"/>
  <c r="F234" i="1"/>
  <c r="C235" i="1"/>
  <c r="D235" i="1"/>
  <c r="F235" i="1"/>
  <c r="C236" i="1"/>
  <c r="D236" i="1"/>
  <c r="F236" i="1"/>
  <c r="C237" i="1"/>
  <c r="D237" i="1"/>
  <c r="F237" i="1"/>
  <c r="C238" i="1"/>
  <c r="D238" i="1"/>
  <c r="F238" i="1"/>
  <c r="C239" i="1"/>
  <c r="D239" i="1"/>
  <c r="F239" i="1"/>
  <c r="C240" i="1"/>
  <c r="D240" i="1"/>
  <c r="F240" i="1"/>
  <c r="C241" i="1"/>
  <c r="D241" i="1"/>
  <c r="F241" i="1"/>
  <c r="C242" i="1"/>
  <c r="D242" i="1"/>
  <c r="F242" i="1"/>
  <c r="C243" i="1"/>
  <c r="D243" i="1"/>
  <c r="F243" i="1"/>
  <c r="C244" i="1"/>
  <c r="D244" i="1"/>
  <c r="F244" i="1"/>
  <c r="C245" i="1"/>
  <c r="D245" i="1"/>
  <c r="F245" i="1"/>
  <c r="C246" i="1"/>
  <c r="D246" i="1"/>
  <c r="F246" i="1"/>
  <c r="C247" i="1"/>
  <c r="D247" i="1"/>
  <c r="F247" i="1"/>
  <c r="C248" i="1"/>
  <c r="D248" i="1"/>
  <c r="F248" i="1"/>
  <c r="C249" i="1"/>
  <c r="D249" i="1"/>
  <c r="F249" i="1"/>
  <c r="C250" i="1"/>
  <c r="D250" i="1"/>
  <c r="F250" i="1"/>
  <c r="C251" i="1"/>
  <c r="D251" i="1"/>
  <c r="F251" i="1"/>
  <c r="C252" i="1"/>
  <c r="D252" i="1"/>
  <c r="F252" i="1"/>
  <c r="C253" i="1"/>
  <c r="D253" i="1"/>
  <c r="F253" i="1"/>
  <c r="C254" i="1"/>
  <c r="D254" i="1"/>
  <c r="F254" i="1"/>
  <c r="C255" i="1"/>
  <c r="D255" i="1"/>
  <c r="F255" i="1"/>
  <c r="C256" i="1"/>
  <c r="D256" i="1"/>
  <c r="F256" i="1"/>
  <c r="C257" i="1"/>
  <c r="D257" i="1"/>
  <c r="F257" i="1"/>
  <c r="C258" i="1"/>
  <c r="D258" i="1"/>
  <c r="F258" i="1"/>
  <c r="C259" i="1"/>
  <c r="D259" i="1"/>
  <c r="F259" i="1"/>
  <c r="C260" i="1"/>
  <c r="D260" i="1"/>
  <c r="F260" i="1"/>
  <c r="C261" i="1"/>
  <c r="D261" i="1"/>
  <c r="F261" i="1"/>
  <c r="C262" i="1"/>
  <c r="D262" i="1"/>
  <c r="F262" i="1"/>
  <c r="C263" i="1"/>
  <c r="D263" i="1"/>
  <c r="F263" i="1"/>
  <c r="C264" i="1"/>
  <c r="D264" i="1"/>
  <c r="F264" i="1"/>
  <c r="C265" i="1"/>
  <c r="D265" i="1"/>
  <c r="F265" i="1"/>
  <c r="C266" i="1"/>
  <c r="D266" i="1"/>
  <c r="F266" i="1"/>
  <c r="C267" i="1"/>
  <c r="D267" i="1"/>
  <c r="F267" i="1"/>
  <c r="C268" i="1"/>
  <c r="D268" i="1"/>
  <c r="F268" i="1"/>
  <c r="C269" i="1"/>
  <c r="D269" i="1"/>
  <c r="F269" i="1"/>
  <c r="C270" i="1"/>
  <c r="D270" i="1"/>
  <c r="F270" i="1"/>
  <c r="C271" i="1"/>
  <c r="D271" i="1"/>
  <c r="F271" i="1"/>
  <c r="C272" i="1"/>
  <c r="D272" i="1"/>
  <c r="F272" i="1"/>
  <c r="C273" i="1"/>
  <c r="D273" i="1"/>
  <c r="F273" i="1"/>
  <c r="C274" i="1"/>
  <c r="D274" i="1"/>
  <c r="F274" i="1"/>
  <c r="C275" i="1"/>
  <c r="D275" i="1"/>
  <c r="F275" i="1"/>
  <c r="C276" i="1"/>
  <c r="D276" i="1"/>
  <c r="F276" i="1"/>
  <c r="C277" i="1"/>
  <c r="D277" i="1"/>
  <c r="F277" i="1"/>
  <c r="C278" i="1"/>
  <c r="D278" i="1"/>
  <c r="F278" i="1"/>
  <c r="C279" i="1"/>
  <c r="D279" i="1"/>
  <c r="F279" i="1"/>
  <c r="C280" i="1"/>
  <c r="D280" i="1"/>
  <c r="F280" i="1"/>
  <c r="C281" i="1"/>
  <c r="D281" i="1"/>
  <c r="F281" i="1"/>
  <c r="C282" i="1"/>
  <c r="D282" i="1"/>
  <c r="F282" i="1"/>
  <c r="C283" i="1"/>
  <c r="D283" i="1"/>
  <c r="F283" i="1"/>
  <c r="C284" i="1"/>
  <c r="D284" i="1"/>
  <c r="F284" i="1"/>
  <c r="C285" i="1"/>
  <c r="D285" i="1"/>
  <c r="F285" i="1"/>
  <c r="C286" i="1"/>
  <c r="D286" i="1"/>
  <c r="F286" i="1"/>
  <c r="C287" i="1"/>
  <c r="D287" i="1"/>
  <c r="F287" i="1"/>
  <c r="C288" i="1"/>
  <c r="D288" i="1"/>
  <c r="F288" i="1"/>
  <c r="C289" i="1"/>
  <c r="D289" i="1"/>
  <c r="F289" i="1"/>
  <c r="C290" i="1"/>
  <c r="D290" i="1"/>
  <c r="F290" i="1"/>
  <c r="C291" i="1"/>
  <c r="D291" i="1"/>
  <c r="F291" i="1"/>
  <c r="C292" i="1"/>
  <c r="D292" i="1"/>
  <c r="F292" i="1"/>
  <c r="C293" i="1"/>
  <c r="D293" i="1"/>
  <c r="F293" i="1"/>
  <c r="C294" i="1"/>
  <c r="D294" i="1"/>
  <c r="F294" i="1"/>
  <c r="C295" i="1"/>
  <c r="D295" i="1"/>
  <c r="F295" i="1"/>
  <c r="C296" i="1"/>
  <c r="D296" i="1"/>
  <c r="F296" i="1"/>
  <c r="C297" i="1"/>
  <c r="D297" i="1"/>
  <c r="F297" i="1"/>
  <c r="C298" i="1"/>
  <c r="D298" i="1"/>
  <c r="F298" i="1"/>
  <c r="C299" i="1"/>
  <c r="D299" i="1"/>
  <c r="F299" i="1"/>
  <c r="C300" i="1"/>
  <c r="D300" i="1"/>
  <c r="F300" i="1"/>
  <c r="C301" i="1"/>
  <c r="D301" i="1"/>
  <c r="F301" i="1"/>
  <c r="C302" i="1"/>
  <c r="D302" i="1"/>
  <c r="F302" i="1"/>
  <c r="C303" i="1"/>
  <c r="D303" i="1"/>
  <c r="F303" i="1"/>
  <c r="C304" i="1"/>
  <c r="D304" i="1"/>
  <c r="F304" i="1"/>
  <c r="C305" i="1"/>
  <c r="D305" i="1"/>
  <c r="F305" i="1"/>
  <c r="C306" i="1"/>
  <c r="D306" i="1"/>
  <c r="F306" i="1"/>
  <c r="C307" i="1"/>
  <c r="D307" i="1"/>
  <c r="F307" i="1"/>
  <c r="C308" i="1"/>
  <c r="D308" i="1"/>
  <c r="F308" i="1"/>
  <c r="C309" i="1"/>
  <c r="D309" i="1"/>
  <c r="F309" i="1"/>
  <c r="C310" i="1"/>
  <c r="D310" i="1"/>
  <c r="F310" i="1"/>
  <c r="C311" i="1"/>
  <c r="D311" i="1"/>
  <c r="F311" i="1"/>
  <c r="C312" i="1"/>
  <c r="D312" i="1"/>
  <c r="F312" i="1"/>
  <c r="C313" i="1"/>
  <c r="D313" i="1"/>
  <c r="F313" i="1"/>
  <c r="C314" i="1"/>
  <c r="D314" i="1"/>
  <c r="F314" i="1"/>
  <c r="C315" i="1"/>
  <c r="D315" i="1"/>
  <c r="F315" i="1"/>
  <c r="C316" i="1"/>
  <c r="D316" i="1"/>
  <c r="F316" i="1"/>
  <c r="C317" i="1"/>
  <c r="D317" i="1"/>
  <c r="F317" i="1"/>
  <c r="C318" i="1"/>
  <c r="D318" i="1"/>
  <c r="F318" i="1"/>
  <c r="C319" i="1"/>
  <c r="D319" i="1"/>
  <c r="F319" i="1"/>
  <c r="C320" i="1"/>
  <c r="D320" i="1"/>
  <c r="F320" i="1"/>
  <c r="C321" i="1"/>
  <c r="D321" i="1"/>
  <c r="F321" i="1"/>
  <c r="C322" i="1"/>
  <c r="D322" i="1"/>
  <c r="F322" i="1"/>
  <c r="C323" i="1"/>
  <c r="D323" i="1"/>
  <c r="F323" i="1"/>
  <c r="C324" i="1"/>
  <c r="D324" i="1"/>
  <c r="F324" i="1"/>
  <c r="C325" i="1"/>
  <c r="D325" i="1"/>
  <c r="F325" i="1"/>
  <c r="C326" i="1"/>
  <c r="D326" i="1"/>
  <c r="F326" i="1"/>
  <c r="C327" i="1"/>
  <c r="D327" i="1"/>
  <c r="F327" i="1"/>
  <c r="C328" i="1"/>
  <c r="D328" i="1"/>
  <c r="F328" i="1"/>
  <c r="C329" i="1"/>
  <c r="D329" i="1"/>
  <c r="F329" i="1"/>
  <c r="C330" i="1"/>
  <c r="D330" i="1"/>
  <c r="F330" i="1"/>
  <c r="C331" i="1"/>
  <c r="D331" i="1"/>
  <c r="F331" i="1"/>
  <c r="C332" i="1"/>
  <c r="D332" i="1"/>
  <c r="F332" i="1"/>
  <c r="C333" i="1"/>
  <c r="D333" i="1"/>
  <c r="F333" i="1"/>
  <c r="C334" i="1"/>
  <c r="D334" i="1"/>
  <c r="F334" i="1"/>
  <c r="C335" i="1"/>
  <c r="D335" i="1"/>
  <c r="F335" i="1"/>
  <c r="C336" i="1"/>
  <c r="D336" i="1"/>
  <c r="F336" i="1"/>
  <c r="C337" i="1"/>
  <c r="D337" i="1"/>
  <c r="F337" i="1"/>
  <c r="C338" i="1"/>
  <c r="D338" i="1"/>
  <c r="F338" i="1"/>
  <c r="C339" i="1"/>
  <c r="D339" i="1"/>
  <c r="F339" i="1"/>
  <c r="C340" i="1"/>
  <c r="D340" i="1"/>
  <c r="F340" i="1"/>
  <c r="C341" i="1"/>
  <c r="D341" i="1"/>
  <c r="F341" i="1"/>
  <c r="C342" i="1"/>
  <c r="D342" i="1"/>
  <c r="F342" i="1"/>
  <c r="C343" i="1"/>
  <c r="D343" i="1"/>
  <c r="F343" i="1"/>
  <c r="C344" i="1"/>
  <c r="D344" i="1"/>
  <c r="F344" i="1"/>
  <c r="C345" i="1"/>
  <c r="D345" i="1"/>
  <c r="F345" i="1"/>
  <c r="C346" i="1"/>
  <c r="D346" i="1"/>
  <c r="F346" i="1"/>
  <c r="C347" i="1"/>
  <c r="D347" i="1"/>
  <c r="F347" i="1"/>
  <c r="C348" i="1"/>
  <c r="D348" i="1"/>
  <c r="F348" i="1"/>
  <c r="C349" i="1"/>
  <c r="D349" i="1"/>
  <c r="F349" i="1"/>
  <c r="C350" i="1"/>
  <c r="D350" i="1"/>
  <c r="F350" i="1"/>
  <c r="C351" i="1"/>
  <c r="D351" i="1"/>
  <c r="F351" i="1"/>
  <c r="C352" i="1"/>
  <c r="D352" i="1"/>
  <c r="F352" i="1"/>
  <c r="C353" i="1"/>
  <c r="D353" i="1"/>
  <c r="F353" i="1"/>
  <c r="C354" i="1"/>
  <c r="D354" i="1"/>
  <c r="F354" i="1"/>
  <c r="C355" i="1"/>
  <c r="D355" i="1"/>
  <c r="F355" i="1"/>
  <c r="C356" i="1"/>
  <c r="D356" i="1"/>
  <c r="F356" i="1"/>
  <c r="C357" i="1"/>
  <c r="D357" i="1"/>
  <c r="F357" i="1"/>
  <c r="C358" i="1"/>
  <c r="D358" i="1"/>
  <c r="F358" i="1"/>
  <c r="C359" i="1"/>
  <c r="D359" i="1"/>
  <c r="F359" i="1"/>
  <c r="C360" i="1"/>
  <c r="D360" i="1"/>
  <c r="F360" i="1"/>
  <c r="C361" i="1"/>
  <c r="D361" i="1"/>
  <c r="F361" i="1"/>
  <c r="C362" i="1"/>
  <c r="D362" i="1"/>
  <c r="F362" i="1"/>
  <c r="C363" i="1"/>
  <c r="D363" i="1"/>
  <c r="F363" i="1"/>
  <c r="C364" i="1"/>
  <c r="D364" i="1"/>
  <c r="F364" i="1"/>
  <c r="C365" i="1"/>
  <c r="D365" i="1"/>
  <c r="F365" i="1"/>
  <c r="C366" i="1"/>
  <c r="D366" i="1"/>
  <c r="F366" i="1"/>
  <c r="C367" i="1"/>
  <c r="D367" i="1"/>
  <c r="F367" i="1"/>
  <c r="C368" i="1"/>
  <c r="D368" i="1"/>
  <c r="F368" i="1"/>
  <c r="C369" i="1"/>
  <c r="D369" i="1"/>
  <c r="F369" i="1"/>
  <c r="C370" i="1"/>
  <c r="D370" i="1"/>
  <c r="F370" i="1"/>
  <c r="C371" i="1"/>
  <c r="D371" i="1"/>
  <c r="F371" i="1"/>
  <c r="C372" i="1"/>
  <c r="D372" i="1"/>
  <c r="F372" i="1"/>
  <c r="C373" i="1"/>
  <c r="D373" i="1"/>
  <c r="F373" i="1"/>
  <c r="C374" i="1"/>
  <c r="D374" i="1"/>
  <c r="F374" i="1"/>
  <c r="C375" i="1"/>
  <c r="D375" i="1"/>
  <c r="F375" i="1"/>
  <c r="C376" i="1"/>
  <c r="D376" i="1"/>
  <c r="F376" i="1"/>
  <c r="C377" i="1"/>
  <c r="D377" i="1"/>
  <c r="F377" i="1"/>
  <c r="C378" i="1"/>
  <c r="D378" i="1"/>
  <c r="F378" i="1"/>
  <c r="C379" i="1"/>
  <c r="D379" i="1"/>
  <c r="F379" i="1"/>
  <c r="C380" i="1"/>
  <c r="D380" i="1"/>
  <c r="F380" i="1"/>
  <c r="C381" i="1"/>
  <c r="D381" i="1"/>
  <c r="F381" i="1"/>
  <c r="C382" i="1"/>
  <c r="D382" i="1"/>
  <c r="F382" i="1"/>
  <c r="C383" i="1"/>
  <c r="D383" i="1"/>
  <c r="F383" i="1"/>
  <c r="C384" i="1"/>
  <c r="D384" i="1"/>
  <c r="F384" i="1"/>
  <c r="C385" i="1"/>
  <c r="D385" i="1"/>
  <c r="F385" i="1"/>
  <c r="C386" i="1"/>
  <c r="D386" i="1"/>
  <c r="F386" i="1"/>
  <c r="C387" i="1"/>
  <c r="D387" i="1"/>
  <c r="F387" i="1"/>
  <c r="C388" i="1"/>
  <c r="D388" i="1"/>
  <c r="F388" i="1"/>
  <c r="C389" i="1"/>
  <c r="D389" i="1"/>
  <c r="F389" i="1"/>
  <c r="C390" i="1"/>
  <c r="D390" i="1"/>
  <c r="F390" i="1"/>
  <c r="C391" i="1"/>
  <c r="D391" i="1"/>
  <c r="F391" i="1"/>
  <c r="C392" i="1"/>
  <c r="D392" i="1"/>
  <c r="F392" i="1"/>
  <c r="C393" i="1"/>
  <c r="D393" i="1"/>
  <c r="F393" i="1"/>
  <c r="C394" i="1"/>
  <c r="D394" i="1"/>
  <c r="F394" i="1"/>
  <c r="C395" i="1"/>
  <c r="D395" i="1"/>
  <c r="F395" i="1"/>
  <c r="C396" i="1"/>
  <c r="D396" i="1"/>
  <c r="F396" i="1"/>
  <c r="C397" i="1"/>
  <c r="D397" i="1"/>
  <c r="F397" i="1"/>
  <c r="C398" i="1"/>
  <c r="D398" i="1"/>
  <c r="F398" i="1"/>
  <c r="C399" i="1"/>
  <c r="D399" i="1"/>
  <c r="F399" i="1"/>
  <c r="C400" i="1"/>
  <c r="D400" i="1"/>
  <c r="F400" i="1"/>
  <c r="C401" i="1"/>
  <c r="D401" i="1"/>
  <c r="F401" i="1"/>
  <c r="C402" i="1"/>
  <c r="D402" i="1"/>
  <c r="F402" i="1"/>
  <c r="C403" i="1"/>
  <c r="D403" i="1"/>
  <c r="F403" i="1"/>
  <c r="C404" i="1"/>
  <c r="D404" i="1"/>
  <c r="F404" i="1"/>
  <c r="C405" i="1"/>
  <c r="D405" i="1"/>
  <c r="F405" i="1"/>
  <c r="C406" i="1"/>
  <c r="D406" i="1"/>
  <c r="F406" i="1"/>
  <c r="C407" i="1"/>
  <c r="D407" i="1"/>
  <c r="F407" i="1"/>
  <c r="C408" i="1"/>
  <c r="D408" i="1"/>
  <c r="F408" i="1"/>
  <c r="C409" i="1"/>
  <c r="D409" i="1"/>
  <c r="F409" i="1"/>
  <c r="C410" i="1"/>
  <c r="D410" i="1"/>
  <c r="F410" i="1"/>
  <c r="C411" i="1"/>
  <c r="D411" i="1"/>
  <c r="F411" i="1"/>
  <c r="C412" i="1"/>
  <c r="D412" i="1"/>
  <c r="F412" i="1"/>
  <c r="C413" i="1"/>
  <c r="D413" i="1"/>
  <c r="F413" i="1"/>
  <c r="C414" i="1"/>
  <c r="D414" i="1"/>
  <c r="F414" i="1"/>
  <c r="C415" i="1"/>
  <c r="D415" i="1"/>
  <c r="F415" i="1"/>
  <c r="C416" i="1"/>
  <c r="D416" i="1"/>
  <c r="F416" i="1"/>
  <c r="C417" i="1"/>
  <c r="D417" i="1"/>
  <c r="F417" i="1"/>
  <c r="C418" i="1"/>
  <c r="D418" i="1"/>
  <c r="F418" i="1"/>
  <c r="C419" i="1"/>
  <c r="D419" i="1"/>
  <c r="F419" i="1"/>
  <c r="C420" i="1"/>
  <c r="D420" i="1"/>
  <c r="F420" i="1"/>
  <c r="C421" i="1"/>
  <c r="D421" i="1"/>
  <c r="F421" i="1"/>
  <c r="C422" i="1"/>
  <c r="D422" i="1"/>
  <c r="F422" i="1"/>
  <c r="C423" i="1"/>
  <c r="D423" i="1"/>
  <c r="F423" i="1"/>
  <c r="C424" i="1"/>
  <c r="D424" i="1"/>
  <c r="F424" i="1"/>
  <c r="C425" i="1"/>
  <c r="D425" i="1"/>
  <c r="F425" i="1"/>
  <c r="C426" i="1"/>
  <c r="D426" i="1"/>
  <c r="F426" i="1"/>
  <c r="C427" i="1"/>
  <c r="D427" i="1"/>
  <c r="F427" i="1"/>
  <c r="C428" i="1"/>
  <c r="D428" i="1"/>
  <c r="F428" i="1"/>
  <c r="C429" i="1"/>
  <c r="D429" i="1"/>
  <c r="F429" i="1"/>
  <c r="C430" i="1"/>
  <c r="D430" i="1"/>
  <c r="F430" i="1"/>
  <c r="C431" i="1"/>
  <c r="D431" i="1"/>
  <c r="F431" i="1"/>
  <c r="C432" i="1"/>
  <c r="D432" i="1"/>
  <c r="F432" i="1"/>
  <c r="C433" i="1"/>
  <c r="D433" i="1"/>
  <c r="F433" i="1"/>
  <c r="C434" i="1"/>
  <c r="D434" i="1"/>
  <c r="F434" i="1"/>
  <c r="C435" i="1"/>
  <c r="D435" i="1"/>
  <c r="F435" i="1"/>
  <c r="C436" i="1"/>
  <c r="D436" i="1"/>
  <c r="F436" i="1"/>
  <c r="C437" i="1"/>
  <c r="D437" i="1"/>
  <c r="F437" i="1"/>
  <c r="C438" i="1"/>
  <c r="D438" i="1"/>
  <c r="F438" i="1"/>
  <c r="C439" i="1"/>
  <c r="D439" i="1"/>
  <c r="F439" i="1"/>
  <c r="C440" i="1"/>
  <c r="D440" i="1"/>
  <c r="F440" i="1"/>
  <c r="C441" i="1"/>
  <c r="D441" i="1"/>
  <c r="F441" i="1"/>
  <c r="C442" i="1"/>
  <c r="D442" i="1"/>
  <c r="F442" i="1"/>
  <c r="C443" i="1"/>
  <c r="D443" i="1"/>
  <c r="F443" i="1"/>
  <c r="C444" i="1"/>
  <c r="D444" i="1"/>
  <c r="F444" i="1"/>
  <c r="C445" i="1"/>
  <c r="D445" i="1"/>
  <c r="F445" i="1"/>
  <c r="C446" i="1"/>
  <c r="D446" i="1"/>
  <c r="F446" i="1"/>
  <c r="C447" i="1"/>
  <c r="D447" i="1"/>
  <c r="F447" i="1"/>
  <c r="C448" i="1"/>
  <c r="D448" i="1"/>
  <c r="F448" i="1"/>
  <c r="C449" i="1"/>
  <c r="D449" i="1"/>
  <c r="F449" i="1"/>
  <c r="C450" i="1"/>
  <c r="D450" i="1"/>
  <c r="F450" i="1"/>
  <c r="C451" i="1"/>
  <c r="D451" i="1"/>
  <c r="F451" i="1"/>
  <c r="C452" i="1"/>
  <c r="D452" i="1"/>
  <c r="F452" i="1"/>
  <c r="C453" i="1"/>
  <c r="D453" i="1"/>
  <c r="F453" i="1"/>
  <c r="C454" i="1"/>
  <c r="D454" i="1"/>
  <c r="F454" i="1"/>
  <c r="C455" i="1"/>
  <c r="D455" i="1"/>
  <c r="F455" i="1"/>
  <c r="C456" i="1"/>
  <c r="D456" i="1"/>
  <c r="F456" i="1"/>
  <c r="C457" i="1"/>
  <c r="D457" i="1"/>
  <c r="F457" i="1"/>
  <c r="C458" i="1"/>
  <c r="D458" i="1"/>
  <c r="F458" i="1"/>
  <c r="C459" i="1"/>
  <c r="D459" i="1"/>
  <c r="F459" i="1"/>
  <c r="C460" i="1"/>
  <c r="D460" i="1"/>
  <c r="F460" i="1"/>
  <c r="C461" i="1"/>
  <c r="D461" i="1"/>
  <c r="F461" i="1"/>
  <c r="C462" i="1"/>
  <c r="D462" i="1"/>
  <c r="F462" i="1"/>
  <c r="C463" i="1"/>
  <c r="D463" i="1"/>
  <c r="F463" i="1"/>
  <c r="C464" i="1"/>
  <c r="D464" i="1"/>
  <c r="F464" i="1"/>
  <c r="C465" i="1"/>
  <c r="D465" i="1"/>
  <c r="F465" i="1"/>
  <c r="C466" i="1"/>
  <c r="D466" i="1"/>
  <c r="F466" i="1"/>
  <c r="C467" i="1"/>
  <c r="D467" i="1"/>
  <c r="F467" i="1"/>
  <c r="C468" i="1"/>
  <c r="D468" i="1"/>
  <c r="F468" i="1"/>
  <c r="C469" i="1"/>
  <c r="D469" i="1"/>
  <c r="F469" i="1"/>
  <c r="C470" i="1"/>
  <c r="D470" i="1"/>
  <c r="F470" i="1"/>
  <c r="C471" i="1"/>
  <c r="D471" i="1"/>
  <c r="F471" i="1"/>
  <c r="C472" i="1"/>
  <c r="D472" i="1"/>
  <c r="F472" i="1"/>
  <c r="C473" i="1"/>
  <c r="D473" i="1"/>
  <c r="F473" i="1"/>
  <c r="C474" i="1"/>
  <c r="D474" i="1"/>
  <c r="F474" i="1"/>
  <c r="C475" i="1"/>
  <c r="D475" i="1"/>
  <c r="F475" i="1"/>
  <c r="C476" i="1"/>
  <c r="D476" i="1"/>
  <c r="F476" i="1"/>
  <c r="C477" i="1"/>
  <c r="D477" i="1"/>
  <c r="F477" i="1"/>
  <c r="C478" i="1"/>
  <c r="D478" i="1"/>
  <c r="F478" i="1"/>
  <c r="C479" i="1"/>
  <c r="D479" i="1"/>
  <c r="F479" i="1"/>
  <c r="C480" i="1"/>
  <c r="D480" i="1"/>
  <c r="F480" i="1"/>
  <c r="C481" i="1"/>
  <c r="D481" i="1"/>
  <c r="F481" i="1"/>
  <c r="C482" i="1"/>
  <c r="D482" i="1"/>
  <c r="F482" i="1"/>
  <c r="C483" i="1"/>
  <c r="D483" i="1"/>
  <c r="F483" i="1"/>
  <c r="C484" i="1"/>
  <c r="D484" i="1"/>
  <c r="F484" i="1"/>
  <c r="C485" i="1"/>
  <c r="D485" i="1"/>
  <c r="F485" i="1"/>
  <c r="C486" i="1"/>
  <c r="D486" i="1"/>
  <c r="F486" i="1"/>
  <c r="C487" i="1"/>
  <c r="D487" i="1"/>
  <c r="F487" i="1"/>
  <c r="C488" i="1"/>
  <c r="D488" i="1"/>
  <c r="F488" i="1"/>
  <c r="C489" i="1"/>
  <c r="D489" i="1"/>
  <c r="F489" i="1"/>
  <c r="C490" i="1"/>
  <c r="D490" i="1"/>
  <c r="F490" i="1"/>
  <c r="C491" i="1"/>
  <c r="D491" i="1"/>
  <c r="F491" i="1"/>
  <c r="C492" i="1"/>
  <c r="D492" i="1"/>
  <c r="F492" i="1"/>
  <c r="C493" i="1"/>
  <c r="D493" i="1"/>
  <c r="F493" i="1"/>
  <c r="C494" i="1"/>
  <c r="D494" i="1"/>
  <c r="F494" i="1"/>
  <c r="C495" i="1"/>
  <c r="D495" i="1"/>
  <c r="F495" i="1"/>
  <c r="C496" i="1"/>
  <c r="D496" i="1"/>
  <c r="F496" i="1"/>
  <c r="C497" i="1"/>
  <c r="D497" i="1"/>
  <c r="F497" i="1"/>
  <c r="C498" i="1"/>
  <c r="D498" i="1"/>
  <c r="F498" i="1"/>
  <c r="C499" i="1"/>
  <c r="D499" i="1"/>
  <c r="F499" i="1"/>
  <c r="C500" i="1"/>
  <c r="D500" i="1"/>
  <c r="F500" i="1"/>
  <c r="C501" i="1"/>
  <c r="D501" i="1"/>
  <c r="F501" i="1"/>
  <c r="C502" i="1"/>
  <c r="D502" i="1"/>
  <c r="F502" i="1"/>
  <c r="C503" i="1"/>
  <c r="D503" i="1"/>
  <c r="F503" i="1"/>
  <c r="C504" i="1"/>
  <c r="D504" i="1"/>
  <c r="F504" i="1"/>
  <c r="C505" i="1"/>
  <c r="D505" i="1"/>
  <c r="F505" i="1"/>
  <c r="C506" i="1"/>
  <c r="D506" i="1"/>
  <c r="F506" i="1"/>
  <c r="C507" i="1"/>
  <c r="D507" i="1"/>
  <c r="F507" i="1"/>
  <c r="C508" i="1"/>
  <c r="D508" i="1"/>
  <c r="F508" i="1"/>
  <c r="C509" i="1"/>
  <c r="D509" i="1"/>
  <c r="F509" i="1"/>
  <c r="C510" i="1"/>
  <c r="D510" i="1"/>
  <c r="F510" i="1"/>
  <c r="C511" i="1"/>
  <c r="D511" i="1"/>
  <c r="F511" i="1"/>
  <c r="C512" i="1"/>
  <c r="D512" i="1"/>
  <c r="F512" i="1"/>
  <c r="C513" i="1"/>
  <c r="D513" i="1"/>
  <c r="F513" i="1"/>
  <c r="C514" i="1"/>
  <c r="D514" i="1"/>
  <c r="F514" i="1"/>
  <c r="C515" i="1"/>
  <c r="D515" i="1"/>
  <c r="F515" i="1"/>
  <c r="C516" i="1"/>
  <c r="D516" i="1"/>
  <c r="F516" i="1"/>
  <c r="C517" i="1"/>
  <c r="D517" i="1"/>
  <c r="F517" i="1"/>
  <c r="C518" i="1"/>
  <c r="D518" i="1"/>
  <c r="F518" i="1"/>
  <c r="C519" i="1"/>
  <c r="D519" i="1"/>
  <c r="F519" i="1"/>
  <c r="C520" i="1"/>
  <c r="D520" i="1"/>
  <c r="F520" i="1"/>
  <c r="C521" i="1"/>
  <c r="D521" i="1"/>
  <c r="F521" i="1"/>
  <c r="C522" i="1"/>
  <c r="D522" i="1"/>
  <c r="F522" i="1"/>
  <c r="C523" i="1"/>
  <c r="D523" i="1"/>
  <c r="F523" i="1"/>
  <c r="C524" i="1"/>
  <c r="D524" i="1"/>
  <c r="F524" i="1"/>
  <c r="C525" i="1"/>
  <c r="D525" i="1"/>
  <c r="F525" i="1"/>
  <c r="C526" i="1"/>
  <c r="D526" i="1"/>
  <c r="F526" i="1"/>
  <c r="C527" i="1"/>
  <c r="D527" i="1"/>
  <c r="F527" i="1"/>
  <c r="C528" i="1"/>
  <c r="D528" i="1"/>
  <c r="F528" i="1"/>
  <c r="C529" i="1"/>
  <c r="D529" i="1"/>
  <c r="F529" i="1"/>
  <c r="C530" i="1"/>
  <c r="D530" i="1"/>
  <c r="F530" i="1"/>
  <c r="C531" i="1"/>
  <c r="D531" i="1"/>
  <c r="F531" i="1"/>
  <c r="C532" i="1"/>
  <c r="D532" i="1"/>
  <c r="F532" i="1"/>
  <c r="C533" i="1"/>
  <c r="D533" i="1"/>
  <c r="F533" i="1"/>
  <c r="C534" i="1"/>
  <c r="D534" i="1"/>
  <c r="F534" i="1"/>
  <c r="C535" i="1"/>
  <c r="D535" i="1"/>
  <c r="F535" i="1"/>
  <c r="C536" i="1"/>
  <c r="D536" i="1"/>
  <c r="F536" i="1"/>
  <c r="C537" i="1"/>
  <c r="D537" i="1"/>
  <c r="F537" i="1"/>
  <c r="C538" i="1"/>
  <c r="D538" i="1"/>
  <c r="F538" i="1"/>
  <c r="C539" i="1"/>
  <c r="D539" i="1"/>
  <c r="F539" i="1"/>
  <c r="C540" i="1"/>
  <c r="D540" i="1"/>
  <c r="F540" i="1"/>
  <c r="C541" i="1"/>
  <c r="D541" i="1"/>
  <c r="F541" i="1"/>
  <c r="C542" i="1"/>
  <c r="D542" i="1"/>
  <c r="F542" i="1"/>
  <c r="C543" i="1"/>
  <c r="D543" i="1"/>
  <c r="F543" i="1"/>
  <c r="C544" i="1"/>
  <c r="D544" i="1"/>
  <c r="F544" i="1"/>
  <c r="C545" i="1"/>
  <c r="D545" i="1"/>
  <c r="F545" i="1"/>
  <c r="C546" i="1"/>
  <c r="D546" i="1"/>
  <c r="F546" i="1"/>
  <c r="C547" i="1"/>
  <c r="D547" i="1"/>
  <c r="F547" i="1"/>
  <c r="C548" i="1"/>
  <c r="D548" i="1"/>
  <c r="F548" i="1"/>
  <c r="C549" i="1"/>
  <c r="D549" i="1"/>
  <c r="F549" i="1"/>
  <c r="C550" i="1"/>
  <c r="D550" i="1"/>
  <c r="F550" i="1"/>
  <c r="C551" i="1"/>
  <c r="D551" i="1"/>
  <c r="F551" i="1"/>
  <c r="C552" i="1"/>
  <c r="D552" i="1"/>
  <c r="F552" i="1"/>
  <c r="C553" i="1"/>
  <c r="D553" i="1"/>
  <c r="F553" i="1"/>
  <c r="C554" i="1"/>
  <c r="D554" i="1"/>
  <c r="F554" i="1"/>
  <c r="C555" i="1"/>
  <c r="D555" i="1"/>
  <c r="F555" i="1"/>
  <c r="C556" i="1"/>
  <c r="D556" i="1"/>
  <c r="F556" i="1"/>
  <c r="C557" i="1"/>
  <c r="D557" i="1"/>
  <c r="F557" i="1"/>
  <c r="C558" i="1"/>
  <c r="D558" i="1"/>
  <c r="F558" i="1"/>
  <c r="C559" i="1"/>
  <c r="D559" i="1"/>
  <c r="F559" i="1"/>
  <c r="C560" i="1"/>
  <c r="D560" i="1"/>
  <c r="F560" i="1"/>
  <c r="C561" i="1"/>
  <c r="D561" i="1"/>
  <c r="F561" i="1"/>
  <c r="C562" i="1"/>
  <c r="D562" i="1"/>
  <c r="F562" i="1"/>
  <c r="C563" i="1"/>
  <c r="D563" i="1"/>
  <c r="F563" i="1"/>
  <c r="C564" i="1"/>
  <c r="D564" i="1"/>
  <c r="F564" i="1"/>
  <c r="C565" i="1"/>
  <c r="D565" i="1"/>
  <c r="F565" i="1"/>
  <c r="C566" i="1"/>
  <c r="D566" i="1"/>
  <c r="F566" i="1"/>
  <c r="C567" i="1"/>
  <c r="D567" i="1"/>
  <c r="F567" i="1"/>
  <c r="C568" i="1"/>
  <c r="D568" i="1"/>
  <c r="F568" i="1"/>
  <c r="C569" i="1"/>
  <c r="D569" i="1"/>
  <c r="F569" i="1"/>
  <c r="C570" i="1"/>
  <c r="D570" i="1"/>
  <c r="F570" i="1"/>
  <c r="C571" i="1"/>
  <c r="D571" i="1"/>
  <c r="F571" i="1"/>
  <c r="C572" i="1"/>
  <c r="D572" i="1"/>
  <c r="F572" i="1"/>
  <c r="C573" i="1"/>
  <c r="D573" i="1"/>
  <c r="F573" i="1"/>
  <c r="C574" i="1"/>
  <c r="D574" i="1"/>
  <c r="F574" i="1"/>
  <c r="C575" i="1"/>
  <c r="D575" i="1"/>
  <c r="F575" i="1"/>
  <c r="C576" i="1"/>
  <c r="D576" i="1"/>
  <c r="F576" i="1"/>
  <c r="C577" i="1"/>
  <c r="D577" i="1"/>
  <c r="F577" i="1"/>
  <c r="C578" i="1"/>
  <c r="D578" i="1"/>
  <c r="F578" i="1"/>
  <c r="C579" i="1"/>
  <c r="D579" i="1"/>
  <c r="F579" i="1"/>
  <c r="C580" i="1"/>
  <c r="D580" i="1"/>
  <c r="F580" i="1"/>
  <c r="C581" i="1"/>
  <c r="D581" i="1"/>
  <c r="F581" i="1"/>
  <c r="C582" i="1"/>
  <c r="D582" i="1"/>
  <c r="F582" i="1"/>
  <c r="C583" i="1"/>
  <c r="D583" i="1"/>
  <c r="F583" i="1"/>
  <c r="C584" i="1"/>
  <c r="D584" i="1"/>
  <c r="F584" i="1"/>
  <c r="C585" i="1"/>
  <c r="D585" i="1"/>
  <c r="F585" i="1"/>
  <c r="C586" i="1"/>
  <c r="D586" i="1"/>
  <c r="F586" i="1"/>
  <c r="C587" i="1"/>
  <c r="D587" i="1"/>
  <c r="F587" i="1"/>
  <c r="C588" i="1"/>
  <c r="D588" i="1"/>
  <c r="F588" i="1"/>
  <c r="C589" i="1"/>
  <c r="D589" i="1"/>
  <c r="F589" i="1"/>
  <c r="C590" i="1"/>
  <c r="D590" i="1"/>
  <c r="F590" i="1"/>
  <c r="C591" i="1"/>
  <c r="D591" i="1"/>
  <c r="F591" i="1"/>
  <c r="C592" i="1"/>
  <c r="D592" i="1"/>
  <c r="F592" i="1"/>
  <c r="C593" i="1"/>
  <c r="D593" i="1"/>
  <c r="F593" i="1"/>
  <c r="C594" i="1"/>
  <c r="D594" i="1"/>
  <c r="F594" i="1"/>
  <c r="C595" i="1"/>
  <c r="D595" i="1"/>
  <c r="F595" i="1"/>
  <c r="C596" i="1"/>
  <c r="D596" i="1"/>
  <c r="F596" i="1"/>
  <c r="C597" i="1"/>
  <c r="D597" i="1"/>
  <c r="F597" i="1"/>
  <c r="C598" i="1"/>
  <c r="D598" i="1"/>
  <c r="F598" i="1"/>
  <c r="C599" i="1"/>
  <c r="D599" i="1"/>
  <c r="F599" i="1"/>
  <c r="C600" i="1"/>
  <c r="D600" i="1"/>
  <c r="F600" i="1"/>
  <c r="C601" i="1"/>
  <c r="D601" i="1"/>
  <c r="F601" i="1"/>
  <c r="C602" i="1"/>
  <c r="D602" i="1"/>
  <c r="F602" i="1"/>
  <c r="C603" i="1"/>
  <c r="D603" i="1"/>
  <c r="F603" i="1"/>
  <c r="C604" i="1"/>
  <c r="D604" i="1"/>
  <c r="F604" i="1"/>
  <c r="C605" i="1"/>
  <c r="D605" i="1"/>
  <c r="F605" i="1"/>
  <c r="C606" i="1"/>
  <c r="D606" i="1"/>
  <c r="F606" i="1"/>
  <c r="C607" i="1"/>
  <c r="D607" i="1"/>
  <c r="F607" i="1"/>
  <c r="C608" i="1"/>
  <c r="D608" i="1"/>
  <c r="F608" i="1"/>
  <c r="C609" i="1"/>
  <c r="D609" i="1"/>
  <c r="F609" i="1"/>
  <c r="C610" i="1"/>
  <c r="D610" i="1"/>
  <c r="F610" i="1"/>
  <c r="C611" i="1"/>
  <c r="D611" i="1"/>
  <c r="F611" i="1"/>
  <c r="C612" i="1"/>
  <c r="D612" i="1"/>
  <c r="F612" i="1"/>
  <c r="C613" i="1"/>
  <c r="D613" i="1"/>
  <c r="F613" i="1"/>
  <c r="C614" i="1"/>
  <c r="D614" i="1"/>
  <c r="F614" i="1"/>
  <c r="C615" i="1"/>
  <c r="D615" i="1"/>
  <c r="F615" i="1"/>
  <c r="C616" i="1"/>
  <c r="D616" i="1"/>
  <c r="F616" i="1"/>
  <c r="C617" i="1"/>
  <c r="D617" i="1"/>
  <c r="F617" i="1"/>
  <c r="C618" i="1"/>
  <c r="D618" i="1"/>
  <c r="F618" i="1"/>
  <c r="C619" i="1"/>
  <c r="D619" i="1"/>
  <c r="F619" i="1"/>
  <c r="C620" i="1"/>
  <c r="D620" i="1"/>
  <c r="F620" i="1"/>
  <c r="C621" i="1"/>
  <c r="D621" i="1"/>
  <c r="F621" i="1"/>
  <c r="C622" i="1"/>
  <c r="D622" i="1"/>
  <c r="F622" i="1"/>
  <c r="C623" i="1"/>
  <c r="D623" i="1"/>
  <c r="F623" i="1"/>
  <c r="C624" i="1"/>
  <c r="D624" i="1"/>
  <c r="F624" i="1"/>
  <c r="C625" i="1"/>
  <c r="D625" i="1"/>
  <c r="F625" i="1"/>
  <c r="C626" i="1"/>
  <c r="D626" i="1"/>
  <c r="F626" i="1"/>
  <c r="C627" i="1"/>
  <c r="D627" i="1"/>
  <c r="F627" i="1"/>
  <c r="C628" i="1"/>
  <c r="D628" i="1"/>
  <c r="F628" i="1"/>
  <c r="C629" i="1"/>
  <c r="D629" i="1"/>
  <c r="F629" i="1"/>
  <c r="C630" i="1"/>
  <c r="D630" i="1"/>
  <c r="F630" i="1"/>
  <c r="C631" i="1"/>
  <c r="D631" i="1"/>
  <c r="F631" i="1"/>
  <c r="C632" i="1"/>
  <c r="D632" i="1"/>
  <c r="F632" i="1"/>
  <c r="C633" i="1"/>
  <c r="D633" i="1"/>
  <c r="F633" i="1"/>
  <c r="C634" i="1"/>
  <c r="D634" i="1"/>
  <c r="F634" i="1"/>
  <c r="C635" i="1"/>
  <c r="D635" i="1"/>
  <c r="F635" i="1"/>
  <c r="C636" i="1"/>
  <c r="D636" i="1"/>
  <c r="F636" i="1"/>
  <c r="C637" i="1"/>
  <c r="D637" i="1"/>
  <c r="F637" i="1"/>
  <c r="C638" i="1"/>
  <c r="D638" i="1"/>
  <c r="F638" i="1"/>
  <c r="C639" i="1"/>
  <c r="D639" i="1"/>
  <c r="F639" i="1"/>
  <c r="C640" i="1"/>
  <c r="D640" i="1"/>
  <c r="F640" i="1"/>
  <c r="C641" i="1"/>
  <c r="D641" i="1"/>
  <c r="F641" i="1"/>
  <c r="C642" i="1"/>
  <c r="D642" i="1"/>
  <c r="F642" i="1"/>
  <c r="C643" i="1"/>
  <c r="D643" i="1"/>
  <c r="F643" i="1"/>
  <c r="C644" i="1"/>
  <c r="D644" i="1"/>
  <c r="F644" i="1"/>
  <c r="C645" i="1"/>
  <c r="D645" i="1"/>
  <c r="F645" i="1"/>
  <c r="C646" i="1"/>
  <c r="D646" i="1"/>
  <c r="F646" i="1"/>
  <c r="C647" i="1"/>
  <c r="D647" i="1"/>
  <c r="F647" i="1"/>
  <c r="C648" i="1"/>
  <c r="D648" i="1"/>
  <c r="F648" i="1"/>
  <c r="C649" i="1"/>
  <c r="D649" i="1"/>
  <c r="F649" i="1"/>
  <c r="C650" i="1"/>
  <c r="D650" i="1"/>
  <c r="F650" i="1"/>
  <c r="C651" i="1"/>
  <c r="D651" i="1"/>
  <c r="F651" i="1"/>
  <c r="C652" i="1"/>
  <c r="D652" i="1"/>
  <c r="F652" i="1"/>
  <c r="C653" i="1"/>
  <c r="D653" i="1"/>
  <c r="F653" i="1"/>
  <c r="C654" i="1"/>
  <c r="D654" i="1"/>
  <c r="F654" i="1"/>
  <c r="C655" i="1"/>
  <c r="D655" i="1"/>
  <c r="F655" i="1"/>
  <c r="C656" i="1"/>
  <c r="D656" i="1"/>
  <c r="F656" i="1"/>
  <c r="C657" i="1"/>
  <c r="D657" i="1"/>
  <c r="F657" i="1"/>
  <c r="C658" i="1"/>
  <c r="D658" i="1"/>
  <c r="F658" i="1"/>
  <c r="C659" i="1"/>
  <c r="D659" i="1"/>
  <c r="F659" i="1"/>
  <c r="C660" i="1"/>
  <c r="D660" i="1"/>
  <c r="F660" i="1"/>
  <c r="C661" i="1"/>
  <c r="D661" i="1"/>
  <c r="F661" i="1"/>
  <c r="C662" i="1"/>
  <c r="D662" i="1"/>
  <c r="F662" i="1"/>
  <c r="C663" i="1"/>
  <c r="D663" i="1"/>
  <c r="F663" i="1"/>
  <c r="C664" i="1"/>
  <c r="D664" i="1"/>
  <c r="F664" i="1"/>
  <c r="C665" i="1"/>
  <c r="D665" i="1"/>
  <c r="F665" i="1"/>
  <c r="C666" i="1"/>
  <c r="D666" i="1"/>
  <c r="F666" i="1"/>
  <c r="C667" i="1"/>
  <c r="D667" i="1"/>
  <c r="F667" i="1"/>
  <c r="C668" i="1"/>
  <c r="D668" i="1"/>
  <c r="F668" i="1"/>
  <c r="C669" i="1"/>
  <c r="D669" i="1"/>
  <c r="F669" i="1"/>
  <c r="C670" i="1"/>
  <c r="D670" i="1"/>
  <c r="F670" i="1"/>
  <c r="C671" i="1"/>
  <c r="D671" i="1"/>
  <c r="F671" i="1"/>
  <c r="C672" i="1"/>
  <c r="D672" i="1"/>
  <c r="F672" i="1"/>
  <c r="C673" i="1"/>
  <c r="D673" i="1"/>
  <c r="F673" i="1"/>
  <c r="C674" i="1"/>
  <c r="D674" i="1"/>
  <c r="F674" i="1"/>
  <c r="C675" i="1"/>
  <c r="D675" i="1"/>
  <c r="F675" i="1"/>
  <c r="C676" i="1"/>
  <c r="D676" i="1"/>
  <c r="F676" i="1"/>
  <c r="C677" i="1"/>
  <c r="D677" i="1"/>
  <c r="F677" i="1"/>
  <c r="C678" i="1"/>
  <c r="D678" i="1"/>
  <c r="F678" i="1"/>
  <c r="C679" i="1"/>
  <c r="D679" i="1"/>
  <c r="F679" i="1"/>
  <c r="C680" i="1"/>
  <c r="D680" i="1"/>
  <c r="F680" i="1"/>
  <c r="C681" i="1"/>
  <c r="D681" i="1"/>
  <c r="F681" i="1"/>
  <c r="C682" i="1"/>
  <c r="D682" i="1"/>
  <c r="F682" i="1"/>
  <c r="C683" i="1"/>
  <c r="D683" i="1"/>
  <c r="F683" i="1"/>
  <c r="C684" i="1"/>
  <c r="D684" i="1"/>
  <c r="F684" i="1"/>
  <c r="C685" i="1"/>
  <c r="D685" i="1"/>
  <c r="F685" i="1"/>
  <c r="C686" i="1"/>
  <c r="D686" i="1"/>
  <c r="F686" i="1"/>
  <c r="C687" i="1"/>
  <c r="D687" i="1"/>
  <c r="F687" i="1"/>
  <c r="C688" i="1"/>
  <c r="D688" i="1"/>
  <c r="F688" i="1"/>
  <c r="C689" i="1"/>
  <c r="D689" i="1"/>
  <c r="F689" i="1"/>
  <c r="C690" i="1"/>
  <c r="D690" i="1"/>
  <c r="F690" i="1"/>
  <c r="C691" i="1"/>
  <c r="D691" i="1"/>
  <c r="F691" i="1"/>
  <c r="C692" i="1"/>
  <c r="D692" i="1"/>
  <c r="F692" i="1"/>
  <c r="C693" i="1"/>
  <c r="D693" i="1"/>
  <c r="F693" i="1"/>
  <c r="C694" i="1"/>
  <c r="D694" i="1"/>
  <c r="F694" i="1"/>
  <c r="C695" i="1"/>
  <c r="D695" i="1"/>
  <c r="F695" i="1"/>
  <c r="C696" i="1"/>
  <c r="D696" i="1"/>
  <c r="F696" i="1"/>
  <c r="C697" i="1"/>
  <c r="D697" i="1"/>
  <c r="F697" i="1"/>
  <c r="C698" i="1"/>
  <c r="D698" i="1"/>
  <c r="F698" i="1"/>
  <c r="C699" i="1"/>
  <c r="D699" i="1"/>
  <c r="F699" i="1"/>
  <c r="C700" i="1"/>
  <c r="D700" i="1"/>
  <c r="F700" i="1"/>
  <c r="C701" i="1"/>
  <c r="D701" i="1"/>
  <c r="F701" i="1"/>
  <c r="C702" i="1"/>
  <c r="D702" i="1"/>
  <c r="F702" i="1"/>
  <c r="C703" i="1"/>
  <c r="D703" i="1"/>
  <c r="F703" i="1"/>
  <c r="C704" i="1"/>
  <c r="D704" i="1"/>
  <c r="F704" i="1"/>
  <c r="C705" i="1"/>
  <c r="D705" i="1"/>
  <c r="F705" i="1"/>
  <c r="C706" i="1"/>
  <c r="D706" i="1"/>
  <c r="F706" i="1"/>
  <c r="C707" i="1"/>
  <c r="D707" i="1"/>
  <c r="F707" i="1"/>
  <c r="C708" i="1"/>
  <c r="D708" i="1"/>
  <c r="F708" i="1"/>
  <c r="C709" i="1"/>
  <c r="D709" i="1"/>
  <c r="F709" i="1"/>
  <c r="C710" i="1"/>
  <c r="D710" i="1"/>
  <c r="F710" i="1"/>
  <c r="C711" i="1"/>
  <c r="D711" i="1"/>
  <c r="F711" i="1"/>
  <c r="C712" i="1"/>
  <c r="D712" i="1"/>
  <c r="F712" i="1"/>
  <c r="C713" i="1"/>
  <c r="D713" i="1"/>
  <c r="F713" i="1"/>
  <c r="C714" i="1"/>
  <c r="D714" i="1"/>
  <c r="F714" i="1"/>
  <c r="C715" i="1"/>
  <c r="D715" i="1"/>
  <c r="F715" i="1"/>
  <c r="C716" i="1"/>
  <c r="D716" i="1"/>
  <c r="F716" i="1"/>
  <c r="C717" i="1"/>
  <c r="D717" i="1"/>
  <c r="F717" i="1"/>
  <c r="C718" i="1"/>
  <c r="D718" i="1"/>
  <c r="F718" i="1"/>
  <c r="C719" i="1"/>
  <c r="D719" i="1"/>
  <c r="F719" i="1"/>
  <c r="C720" i="1"/>
  <c r="D720" i="1"/>
  <c r="F720" i="1"/>
  <c r="C721" i="1"/>
  <c r="D721" i="1"/>
  <c r="F721" i="1"/>
  <c r="C722" i="1"/>
  <c r="D722" i="1"/>
  <c r="F722" i="1"/>
  <c r="C723" i="1"/>
  <c r="D723" i="1"/>
  <c r="F723" i="1"/>
  <c r="C724" i="1"/>
  <c r="D724" i="1"/>
  <c r="F724" i="1"/>
  <c r="C725" i="1"/>
  <c r="D725" i="1"/>
  <c r="F725" i="1"/>
  <c r="C726" i="1"/>
  <c r="D726" i="1"/>
  <c r="F726" i="1"/>
  <c r="C727" i="1"/>
  <c r="D727" i="1"/>
  <c r="F727" i="1"/>
  <c r="C728" i="1"/>
  <c r="D728" i="1"/>
  <c r="F728" i="1"/>
  <c r="C729" i="1"/>
  <c r="D729" i="1"/>
  <c r="F729" i="1"/>
  <c r="C730" i="1"/>
  <c r="D730" i="1"/>
  <c r="F730" i="1"/>
  <c r="C731" i="1"/>
  <c r="D731" i="1"/>
  <c r="F731" i="1"/>
  <c r="C732" i="1"/>
  <c r="D732" i="1"/>
  <c r="F732" i="1"/>
  <c r="C733" i="1"/>
  <c r="D733" i="1"/>
  <c r="F733" i="1"/>
  <c r="C734" i="1"/>
  <c r="D734" i="1"/>
  <c r="F734" i="1"/>
  <c r="C735" i="1"/>
  <c r="D735" i="1"/>
  <c r="F735" i="1"/>
  <c r="C736" i="1"/>
  <c r="D736" i="1"/>
  <c r="F736" i="1"/>
  <c r="C737" i="1"/>
  <c r="D737" i="1"/>
  <c r="F737" i="1"/>
  <c r="C738" i="1"/>
  <c r="D738" i="1"/>
  <c r="F738" i="1"/>
  <c r="C739" i="1"/>
  <c r="D739" i="1"/>
  <c r="F739" i="1"/>
  <c r="C740" i="1"/>
  <c r="D740" i="1"/>
  <c r="F740" i="1"/>
  <c r="C741" i="1"/>
  <c r="D741" i="1"/>
  <c r="F741" i="1"/>
  <c r="C742" i="1"/>
  <c r="D742" i="1"/>
  <c r="F742" i="1"/>
  <c r="C743" i="1"/>
  <c r="D743" i="1"/>
  <c r="F743" i="1"/>
  <c r="C744" i="1"/>
  <c r="D744" i="1"/>
  <c r="F744" i="1"/>
  <c r="C745" i="1"/>
  <c r="D745" i="1"/>
  <c r="F745" i="1"/>
  <c r="C746" i="1"/>
  <c r="D746" i="1"/>
  <c r="F746" i="1"/>
  <c r="C747" i="1"/>
  <c r="D747" i="1"/>
  <c r="F747" i="1"/>
  <c r="C748" i="1"/>
  <c r="D748" i="1"/>
  <c r="F748" i="1"/>
  <c r="C749" i="1"/>
  <c r="D749" i="1"/>
  <c r="F749" i="1"/>
  <c r="C750" i="1"/>
  <c r="D750" i="1"/>
  <c r="F750" i="1"/>
  <c r="C751" i="1"/>
  <c r="D751" i="1"/>
  <c r="F751" i="1"/>
  <c r="C752" i="1"/>
  <c r="D752" i="1"/>
  <c r="F752" i="1"/>
  <c r="C753" i="1"/>
  <c r="D753" i="1"/>
  <c r="F753" i="1"/>
  <c r="C754" i="1"/>
  <c r="D754" i="1"/>
  <c r="F754" i="1"/>
  <c r="C755" i="1"/>
  <c r="D755" i="1"/>
  <c r="F755" i="1"/>
  <c r="C756" i="1"/>
  <c r="D756" i="1"/>
  <c r="F756" i="1"/>
  <c r="C757" i="1"/>
  <c r="D757" i="1"/>
  <c r="F757" i="1"/>
  <c r="C758" i="1"/>
  <c r="D758" i="1"/>
  <c r="F758" i="1"/>
  <c r="C759" i="1"/>
  <c r="D759" i="1"/>
  <c r="F759" i="1"/>
  <c r="C760" i="1"/>
  <c r="D760" i="1"/>
  <c r="F760" i="1"/>
  <c r="C761" i="1"/>
  <c r="D761" i="1"/>
  <c r="F761" i="1"/>
  <c r="C762" i="1"/>
  <c r="D762" i="1"/>
  <c r="F762" i="1"/>
  <c r="C763" i="1"/>
  <c r="D763" i="1"/>
  <c r="F763" i="1"/>
  <c r="C764" i="1"/>
  <c r="D764" i="1"/>
  <c r="F764" i="1"/>
  <c r="C765" i="1"/>
  <c r="D765" i="1"/>
  <c r="F765" i="1"/>
  <c r="C766" i="1"/>
  <c r="D766" i="1"/>
  <c r="F766" i="1"/>
  <c r="C767" i="1"/>
  <c r="D767" i="1"/>
  <c r="F767" i="1"/>
  <c r="C768" i="1"/>
  <c r="D768" i="1"/>
  <c r="F768" i="1"/>
  <c r="C769" i="1"/>
  <c r="D769" i="1"/>
  <c r="F769" i="1"/>
  <c r="C770" i="1"/>
  <c r="D770" i="1"/>
  <c r="F770" i="1"/>
  <c r="C771" i="1"/>
  <c r="D771" i="1"/>
  <c r="F771" i="1"/>
  <c r="C772" i="1"/>
  <c r="D772" i="1"/>
  <c r="F772" i="1"/>
  <c r="C773" i="1"/>
  <c r="D773" i="1"/>
  <c r="F773" i="1"/>
  <c r="C774" i="1"/>
  <c r="D774" i="1"/>
  <c r="F774" i="1"/>
  <c r="C775" i="1"/>
  <c r="D775" i="1"/>
  <c r="F775" i="1"/>
  <c r="C776" i="1"/>
  <c r="D776" i="1"/>
  <c r="F776" i="1"/>
  <c r="C777" i="1"/>
  <c r="D777" i="1"/>
  <c r="F777" i="1"/>
  <c r="C778" i="1"/>
  <c r="D778" i="1"/>
  <c r="F778" i="1"/>
  <c r="C779" i="1"/>
  <c r="D779" i="1"/>
  <c r="F779" i="1"/>
  <c r="C780" i="1"/>
  <c r="D780" i="1"/>
  <c r="F780" i="1"/>
  <c r="C781" i="1"/>
  <c r="D781" i="1"/>
  <c r="F781" i="1"/>
  <c r="C782" i="1"/>
  <c r="D782" i="1"/>
  <c r="F782" i="1"/>
  <c r="C783" i="1"/>
  <c r="D783" i="1"/>
  <c r="F783" i="1"/>
  <c r="C784" i="1"/>
  <c r="D784" i="1"/>
  <c r="F784" i="1"/>
  <c r="C785" i="1"/>
  <c r="D785" i="1"/>
  <c r="F785" i="1"/>
  <c r="C786" i="1"/>
  <c r="D786" i="1"/>
  <c r="F786" i="1"/>
  <c r="C787" i="1"/>
  <c r="D787" i="1"/>
  <c r="F787" i="1"/>
  <c r="C788" i="1"/>
  <c r="D788" i="1"/>
  <c r="F788" i="1"/>
  <c r="C789" i="1"/>
  <c r="D789" i="1"/>
  <c r="F789" i="1"/>
  <c r="C790" i="1"/>
  <c r="D790" i="1"/>
  <c r="F790" i="1"/>
  <c r="C791" i="1"/>
  <c r="D791" i="1"/>
  <c r="F791" i="1"/>
  <c r="C792" i="1"/>
  <c r="D792" i="1"/>
  <c r="F792" i="1"/>
  <c r="C793" i="1"/>
  <c r="D793" i="1"/>
  <c r="F793" i="1"/>
  <c r="C794" i="1"/>
  <c r="D794" i="1"/>
  <c r="F794" i="1"/>
  <c r="C795" i="1"/>
  <c r="D795" i="1"/>
  <c r="F795" i="1"/>
  <c r="C796" i="1"/>
  <c r="D796" i="1"/>
  <c r="F796" i="1"/>
  <c r="C797" i="1"/>
  <c r="D797" i="1"/>
  <c r="F797" i="1"/>
  <c r="C798" i="1"/>
  <c r="D798" i="1"/>
  <c r="F798" i="1"/>
  <c r="C799" i="1"/>
  <c r="D799" i="1"/>
  <c r="F799" i="1"/>
  <c r="C800" i="1"/>
  <c r="D800" i="1"/>
  <c r="F800" i="1"/>
  <c r="C801" i="1"/>
  <c r="D801" i="1"/>
  <c r="F801" i="1"/>
  <c r="C802" i="1"/>
  <c r="D802" i="1"/>
  <c r="F802" i="1"/>
  <c r="C803" i="1"/>
  <c r="D803" i="1"/>
  <c r="F803" i="1"/>
  <c r="C804" i="1"/>
  <c r="D804" i="1"/>
  <c r="F804" i="1"/>
  <c r="C805" i="1"/>
  <c r="D805" i="1"/>
  <c r="F805" i="1"/>
  <c r="C806" i="1"/>
  <c r="D806" i="1"/>
  <c r="F806" i="1"/>
  <c r="C807" i="1"/>
  <c r="D807" i="1"/>
  <c r="F807" i="1"/>
  <c r="C808" i="1"/>
  <c r="D808" i="1"/>
  <c r="F808" i="1"/>
  <c r="C809" i="1"/>
  <c r="D809" i="1"/>
  <c r="F809" i="1"/>
  <c r="C810" i="1"/>
  <c r="D810" i="1"/>
  <c r="F810" i="1"/>
  <c r="C811" i="1"/>
  <c r="D811" i="1"/>
  <c r="F811" i="1"/>
  <c r="C812" i="1"/>
  <c r="D812" i="1"/>
  <c r="F812" i="1"/>
  <c r="C813" i="1"/>
  <c r="D813" i="1"/>
  <c r="F813" i="1"/>
  <c r="C814" i="1"/>
  <c r="D814" i="1"/>
  <c r="F814" i="1"/>
  <c r="C815" i="1"/>
  <c r="D815" i="1"/>
  <c r="F815" i="1"/>
  <c r="C816" i="1"/>
  <c r="D816" i="1"/>
  <c r="F816" i="1"/>
  <c r="C817" i="1"/>
  <c r="D817" i="1"/>
  <c r="F817" i="1"/>
  <c r="C818" i="1"/>
  <c r="D818" i="1"/>
  <c r="F818" i="1"/>
  <c r="C819" i="1"/>
  <c r="D819" i="1"/>
  <c r="F819" i="1"/>
  <c r="C820" i="1"/>
  <c r="D820" i="1"/>
  <c r="F820" i="1"/>
  <c r="C821" i="1"/>
  <c r="D821" i="1"/>
  <c r="F821" i="1"/>
  <c r="C822" i="1"/>
  <c r="D822" i="1"/>
  <c r="F822" i="1"/>
  <c r="C823" i="1"/>
  <c r="D823" i="1"/>
  <c r="F823" i="1"/>
  <c r="C824" i="1"/>
  <c r="D824" i="1"/>
  <c r="F824" i="1"/>
  <c r="C825" i="1"/>
  <c r="D825" i="1"/>
  <c r="F825" i="1"/>
  <c r="C826" i="1"/>
  <c r="D826" i="1"/>
  <c r="F826" i="1"/>
  <c r="C827" i="1"/>
  <c r="D827" i="1"/>
  <c r="F827" i="1"/>
  <c r="C828" i="1"/>
  <c r="D828" i="1"/>
  <c r="F828" i="1"/>
  <c r="C829" i="1"/>
  <c r="D829" i="1"/>
  <c r="F829" i="1"/>
  <c r="C830" i="1"/>
  <c r="D830" i="1"/>
  <c r="F830" i="1"/>
  <c r="C831" i="1"/>
  <c r="D831" i="1"/>
  <c r="F831" i="1"/>
  <c r="C832" i="1"/>
  <c r="D832" i="1"/>
  <c r="F832" i="1"/>
  <c r="C833" i="1"/>
  <c r="D833" i="1"/>
  <c r="F833" i="1"/>
  <c r="C834" i="1"/>
  <c r="D834" i="1"/>
  <c r="F834" i="1"/>
  <c r="C835" i="1"/>
  <c r="D835" i="1"/>
  <c r="F835" i="1"/>
  <c r="C836" i="1"/>
  <c r="D836" i="1"/>
  <c r="F836" i="1"/>
  <c r="C837" i="1"/>
  <c r="D837" i="1"/>
  <c r="F837" i="1"/>
  <c r="C838" i="1"/>
  <c r="D838" i="1"/>
  <c r="F838" i="1"/>
  <c r="C839" i="1"/>
  <c r="D839" i="1"/>
  <c r="F839" i="1"/>
  <c r="C840" i="1"/>
  <c r="D840" i="1"/>
  <c r="F840" i="1"/>
  <c r="C841" i="1"/>
  <c r="D841" i="1"/>
  <c r="F841" i="1"/>
  <c r="C842" i="1"/>
  <c r="D842" i="1"/>
  <c r="F842" i="1"/>
  <c r="C843" i="1"/>
  <c r="D843" i="1"/>
  <c r="F843" i="1"/>
  <c r="C844" i="1"/>
  <c r="D844" i="1"/>
  <c r="F844" i="1"/>
  <c r="C845" i="1"/>
  <c r="D845" i="1"/>
  <c r="F845" i="1"/>
  <c r="C846" i="1"/>
  <c r="D846" i="1"/>
  <c r="F846" i="1"/>
  <c r="C847" i="1"/>
  <c r="D847" i="1"/>
  <c r="F847" i="1"/>
  <c r="C848" i="1"/>
  <c r="D848" i="1"/>
  <c r="F848" i="1"/>
  <c r="C849" i="1"/>
  <c r="D849" i="1"/>
  <c r="F849" i="1"/>
  <c r="C850" i="1"/>
  <c r="D850" i="1"/>
  <c r="F850" i="1"/>
  <c r="C851" i="1"/>
  <c r="D851" i="1"/>
  <c r="F851" i="1"/>
  <c r="C852" i="1"/>
  <c r="D852" i="1"/>
  <c r="F852" i="1"/>
  <c r="C853" i="1"/>
  <c r="D853" i="1"/>
  <c r="F853" i="1"/>
  <c r="C854" i="1"/>
  <c r="D854" i="1"/>
  <c r="F854" i="1"/>
  <c r="C855" i="1"/>
  <c r="D855" i="1"/>
  <c r="F855" i="1"/>
  <c r="C856" i="1"/>
  <c r="D856" i="1"/>
  <c r="F856" i="1"/>
  <c r="C857" i="1"/>
  <c r="D857" i="1"/>
  <c r="F857" i="1"/>
  <c r="C858" i="1"/>
  <c r="D858" i="1"/>
  <c r="F858" i="1"/>
  <c r="C859" i="1"/>
  <c r="D859" i="1"/>
  <c r="F859" i="1"/>
  <c r="C860" i="1"/>
  <c r="D860" i="1"/>
  <c r="F860" i="1"/>
  <c r="C861" i="1"/>
  <c r="D861" i="1"/>
  <c r="F861" i="1"/>
  <c r="C862" i="1"/>
  <c r="D862" i="1"/>
  <c r="F862" i="1"/>
  <c r="C863" i="1"/>
  <c r="D863" i="1"/>
  <c r="F863" i="1"/>
  <c r="C864" i="1"/>
  <c r="D864" i="1"/>
  <c r="F864" i="1"/>
  <c r="C865" i="1"/>
  <c r="D865" i="1"/>
  <c r="F865" i="1"/>
  <c r="C866" i="1"/>
  <c r="D866" i="1"/>
  <c r="F866" i="1"/>
  <c r="C867" i="1"/>
  <c r="D867" i="1"/>
  <c r="F867" i="1"/>
  <c r="C868" i="1"/>
  <c r="D868" i="1"/>
  <c r="F868" i="1"/>
  <c r="C869" i="1"/>
  <c r="D869" i="1"/>
  <c r="F869" i="1"/>
  <c r="C870" i="1"/>
  <c r="D870" i="1"/>
  <c r="F870" i="1"/>
  <c r="C871" i="1"/>
  <c r="D871" i="1"/>
  <c r="F871" i="1"/>
  <c r="C872" i="1"/>
  <c r="D872" i="1"/>
  <c r="F872" i="1"/>
  <c r="C873" i="1"/>
  <c r="D873" i="1"/>
  <c r="F873" i="1"/>
  <c r="C874" i="1"/>
  <c r="D874" i="1"/>
  <c r="F874" i="1"/>
  <c r="C875" i="1"/>
  <c r="D875" i="1"/>
  <c r="F875" i="1"/>
  <c r="C876" i="1"/>
  <c r="D876" i="1"/>
  <c r="F876" i="1"/>
  <c r="C877" i="1"/>
  <c r="D877" i="1"/>
  <c r="F877" i="1"/>
  <c r="C878" i="1"/>
  <c r="D878" i="1"/>
  <c r="F878" i="1"/>
  <c r="C879" i="1"/>
  <c r="D879" i="1"/>
  <c r="F879" i="1"/>
  <c r="C880" i="1"/>
  <c r="D880" i="1"/>
  <c r="F880" i="1"/>
  <c r="C881" i="1"/>
  <c r="D881" i="1"/>
  <c r="F881" i="1"/>
  <c r="C882" i="1"/>
  <c r="D882" i="1"/>
  <c r="F882" i="1"/>
  <c r="C883" i="1"/>
  <c r="D883" i="1"/>
  <c r="F883" i="1"/>
  <c r="C884" i="1"/>
  <c r="D884" i="1"/>
  <c r="F884" i="1"/>
  <c r="C885" i="1"/>
  <c r="D885" i="1"/>
  <c r="F885" i="1"/>
  <c r="C886" i="1"/>
  <c r="D886" i="1"/>
  <c r="F886" i="1"/>
  <c r="C887" i="1"/>
  <c r="D887" i="1"/>
  <c r="F887" i="1"/>
  <c r="C888" i="1"/>
  <c r="D888" i="1"/>
  <c r="F888" i="1"/>
  <c r="C889" i="1"/>
  <c r="D889" i="1"/>
  <c r="F889" i="1"/>
  <c r="C890" i="1"/>
  <c r="D890" i="1"/>
  <c r="F890" i="1"/>
  <c r="C891" i="1"/>
  <c r="D891" i="1"/>
  <c r="F891" i="1"/>
  <c r="C892" i="1"/>
  <c r="D892" i="1"/>
  <c r="F892" i="1"/>
  <c r="C893" i="1"/>
  <c r="D893" i="1"/>
  <c r="F893" i="1"/>
  <c r="C894" i="1"/>
  <c r="D894" i="1"/>
  <c r="F894" i="1"/>
  <c r="C895" i="1"/>
  <c r="D895" i="1"/>
  <c r="F895" i="1"/>
  <c r="C896" i="1"/>
  <c r="D896" i="1"/>
  <c r="F896" i="1"/>
  <c r="C897" i="1"/>
  <c r="D897" i="1"/>
  <c r="F897" i="1"/>
  <c r="C898" i="1"/>
  <c r="D898" i="1"/>
  <c r="F898" i="1"/>
  <c r="C899" i="1"/>
  <c r="D899" i="1"/>
  <c r="F899" i="1"/>
  <c r="C900" i="1"/>
  <c r="D900" i="1"/>
  <c r="F900" i="1"/>
  <c r="C901" i="1"/>
  <c r="D901" i="1"/>
  <c r="F901" i="1"/>
  <c r="C902" i="1"/>
  <c r="D902" i="1"/>
  <c r="F902" i="1"/>
  <c r="C903" i="1"/>
  <c r="D903" i="1"/>
  <c r="F903" i="1"/>
  <c r="C904" i="1"/>
  <c r="D904" i="1"/>
  <c r="F904" i="1"/>
  <c r="C905" i="1"/>
  <c r="D905" i="1"/>
  <c r="F905" i="1"/>
  <c r="C906" i="1"/>
  <c r="D906" i="1"/>
  <c r="F906" i="1"/>
  <c r="C907" i="1"/>
  <c r="D907" i="1"/>
  <c r="F907" i="1"/>
  <c r="C908" i="1"/>
  <c r="D908" i="1"/>
  <c r="F908" i="1"/>
  <c r="C909" i="1"/>
  <c r="D909" i="1"/>
  <c r="F909" i="1"/>
  <c r="C910" i="1"/>
  <c r="D910" i="1"/>
  <c r="F910" i="1"/>
  <c r="C911" i="1"/>
  <c r="D911" i="1"/>
  <c r="F911" i="1"/>
  <c r="C912" i="1"/>
  <c r="D912" i="1"/>
  <c r="F912" i="1"/>
  <c r="C913" i="1"/>
  <c r="D913" i="1"/>
  <c r="F913" i="1"/>
  <c r="C914" i="1"/>
  <c r="D914" i="1"/>
  <c r="F914" i="1"/>
  <c r="C915" i="1"/>
  <c r="D915" i="1"/>
  <c r="F915" i="1"/>
  <c r="C916" i="1"/>
  <c r="D916" i="1"/>
  <c r="F916" i="1"/>
  <c r="C917" i="1"/>
  <c r="D917" i="1"/>
  <c r="F917" i="1"/>
  <c r="C918" i="1"/>
  <c r="D918" i="1"/>
  <c r="F918" i="1"/>
  <c r="C919" i="1"/>
  <c r="D919" i="1"/>
  <c r="F919" i="1"/>
  <c r="C920" i="1"/>
  <c r="D920" i="1"/>
  <c r="F920" i="1"/>
  <c r="C921" i="1"/>
  <c r="D921" i="1"/>
  <c r="F921" i="1"/>
  <c r="C922" i="1"/>
  <c r="D922" i="1"/>
  <c r="F922" i="1"/>
  <c r="C923" i="1"/>
  <c r="D923" i="1"/>
  <c r="F923" i="1"/>
  <c r="C924" i="1"/>
  <c r="D924" i="1"/>
  <c r="F924" i="1"/>
  <c r="C925" i="1"/>
  <c r="D925" i="1"/>
  <c r="F925" i="1"/>
  <c r="C926" i="1"/>
  <c r="D926" i="1"/>
  <c r="F926" i="1"/>
  <c r="C927" i="1"/>
  <c r="D927" i="1"/>
  <c r="F927" i="1"/>
  <c r="C928" i="1"/>
  <c r="D928" i="1"/>
  <c r="F928" i="1"/>
  <c r="C929" i="1"/>
  <c r="D929" i="1"/>
  <c r="F929" i="1"/>
  <c r="C930" i="1"/>
  <c r="D930" i="1"/>
  <c r="F930" i="1"/>
  <c r="C931" i="1"/>
  <c r="D931" i="1"/>
  <c r="F931" i="1"/>
  <c r="C932" i="1"/>
  <c r="D932" i="1"/>
  <c r="F932" i="1"/>
  <c r="C933" i="1"/>
  <c r="D933" i="1"/>
  <c r="F933" i="1"/>
  <c r="C934" i="1"/>
  <c r="D934" i="1"/>
  <c r="F934" i="1"/>
  <c r="C935" i="1"/>
  <c r="D935" i="1"/>
  <c r="F935" i="1"/>
  <c r="C936" i="1"/>
  <c r="D936" i="1"/>
  <c r="F936" i="1"/>
  <c r="C937" i="1"/>
  <c r="D937" i="1"/>
  <c r="F937" i="1"/>
  <c r="C938" i="1"/>
  <c r="D938" i="1"/>
  <c r="F938" i="1"/>
  <c r="C939" i="1"/>
  <c r="D939" i="1"/>
  <c r="F939" i="1"/>
  <c r="C940" i="1"/>
  <c r="D940" i="1"/>
  <c r="F940" i="1"/>
  <c r="C941" i="1"/>
  <c r="D941" i="1"/>
  <c r="F941" i="1"/>
  <c r="C942" i="1"/>
  <c r="D942" i="1"/>
  <c r="F942" i="1"/>
  <c r="C943" i="1"/>
  <c r="D943" i="1"/>
  <c r="F943" i="1"/>
  <c r="C944" i="1"/>
  <c r="D944" i="1"/>
  <c r="F944" i="1"/>
  <c r="C945" i="1"/>
  <c r="D945" i="1"/>
  <c r="F945" i="1"/>
  <c r="C946" i="1"/>
  <c r="D946" i="1"/>
  <c r="F946" i="1"/>
  <c r="C947" i="1"/>
  <c r="D947" i="1"/>
  <c r="F947" i="1"/>
  <c r="C948" i="1"/>
  <c r="D948" i="1"/>
  <c r="F948" i="1"/>
  <c r="C949" i="1"/>
  <c r="D949" i="1"/>
  <c r="F949" i="1"/>
  <c r="C950" i="1"/>
  <c r="D950" i="1"/>
  <c r="F950" i="1"/>
  <c r="C951" i="1"/>
  <c r="D951" i="1"/>
  <c r="F951" i="1"/>
  <c r="C952" i="1"/>
  <c r="D952" i="1"/>
  <c r="F952" i="1"/>
  <c r="C953" i="1"/>
  <c r="D953" i="1"/>
  <c r="F953" i="1"/>
  <c r="C954" i="1"/>
  <c r="D954" i="1"/>
  <c r="F954" i="1"/>
  <c r="C955" i="1"/>
  <c r="D955" i="1"/>
  <c r="F955" i="1"/>
  <c r="C956" i="1"/>
  <c r="D956" i="1"/>
  <c r="F956" i="1"/>
  <c r="C957" i="1"/>
  <c r="D957" i="1"/>
  <c r="F957" i="1"/>
  <c r="C958" i="1"/>
  <c r="D958" i="1"/>
  <c r="F958" i="1"/>
  <c r="C959" i="1"/>
  <c r="D959" i="1"/>
  <c r="F959" i="1"/>
  <c r="C960" i="1"/>
  <c r="D960" i="1"/>
  <c r="F960" i="1"/>
  <c r="C961" i="1"/>
  <c r="D961" i="1"/>
  <c r="F961" i="1"/>
  <c r="C962" i="1"/>
  <c r="D962" i="1"/>
  <c r="F962" i="1"/>
  <c r="C963" i="1"/>
  <c r="D963" i="1"/>
  <c r="F963" i="1"/>
  <c r="C964" i="1"/>
  <c r="D964" i="1"/>
  <c r="F964" i="1"/>
  <c r="C965" i="1"/>
  <c r="D965" i="1"/>
  <c r="F965" i="1"/>
  <c r="C966" i="1"/>
  <c r="D966" i="1"/>
  <c r="F966" i="1"/>
  <c r="C967" i="1"/>
  <c r="D967" i="1"/>
  <c r="F967" i="1"/>
  <c r="C968" i="1"/>
  <c r="D968" i="1"/>
  <c r="F968" i="1"/>
  <c r="C969" i="1"/>
  <c r="D969" i="1"/>
  <c r="F969" i="1"/>
  <c r="C970" i="1"/>
  <c r="D970" i="1"/>
  <c r="F970" i="1"/>
  <c r="C971" i="1"/>
  <c r="D971" i="1"/>
  <c r="F971" i="1"/>
  <c r="C972" i="1"/>
  <c r="D972" i="1"/>
  <c r="F972" i="1"/>
  <c r="C973" i="1"/>
  <c r="D973" i="1"/>
  <c r="F973" i="1"/>
  <c r="C974" i="1"/>
  <c r="D974" i="1"/>
  <c r="F974" i="1"/>
  <c r="C975" i="1"/>
  <c r="D975" i="1"/>
  <c r="F975" i="1"/>
  <c r="C976" i="1"/>
  <c r="D976" i="1"/>
  <c r="F976" i="1"/>
  <c r="C977" i="1"/>
  <c r="D977" i="1"/>
  <c r="F977" i="1"/>
  <c r="C978" i="1"/>
  <c r="D978" i="1"/>
  <c r="F978" i="1"/>
  <c r="C979" i="1"/>
  <c r="D979" i="1"/>
  <c r="F979" i="1"/>
  <c r="C980" i="1"/>
  <c r="D980" i="1"/>
  <c r="F980" i="1"/>
  <c r="C981" i="1"/>
  <c r="D981" i="1"/>
  <c r="F981" i="1"/>
  <c r="C982" i="1"/>
  <c r="D982" i="1"/>
  <c r="F982" i="1"/>
  <c r="C983" i="1"/>
  <c r="D983" i="1"/>
  <c r="F983" i="1"/>
  <c r="C984" i="1"/>
  <c r="D984" i="1"/>
  <c r="F984" i="1"/>
  <c r="C985" i="1"/>
  <c r="D985" i="1"/>
  <c r="F985" i="1"/>
  <c r="C986" i="1"/>
  <c r="D986" i="1"/>
  <c r="F986" i="1"/>
  <c r="C987" i="1"/>
  <c r="D987" i="1"/>
  <c r="F987" i="1"/>
  <c r="C988" i="1"/>
  <c r="D988" i="1"/>
  <c r="F988" i="1"/>
  <c r="C989" i="1"/>
  <c r="D989" i="1"/>
  <c r="F989" i="1"/>
  <c r="C990" i="1"/>
  <c r="D990" i="1"/>
  <c r="F990" i="1"/>
  <c r="C991" i="1"/>
  <c r="D991" i="1"/>
  <c r="F991" i="1"/>
  <c r="C992" i="1"/>
  <c r="D992" i="1"/>
  <c r="F992" i="1"/>
  <c r="C993" i="1"/>
  <c r="D993" i="1"/>
  <c r="F993" i="1"/>
  <c r="C994" i="1"/>
  <c r="D994" i="1"/>
  <c r="F994" i="1"/>
  <c r="C995" i="1"/>
  <c r="D995" i="1"/>
  <c r="F995" i="1"/>
  <c r="C996" i="1"/>
  <c r="D996" i="1"/>
  <c r="F996" i="1"/>
  <c r="C997" i="1"/>
  <c r="D997" i="1"/>
  <c r="F997" i="1"/>
  <c r="C998" i="1"/>
  <c r="D998" i="1"/>
  <c r="F998" i="1"/>
  <c r="C999" i="1"/>
  <c r="D999" i="1"/>
  <c r="F999" i="1"/>
  <c r="C1000" i="1"/>
  <c r="D1000" i="1"/>
  <c r="F1000" i="1"/>
  <c r="C1001" i="1"/>
  <c r="D1001" i="1"/>
  <c r="F1001" i="1"/>
  <c r="C1002" i="1"/>
  <c r="D1002" i="1"/>
  <c r="F1002" i="1"/>
  <c r="C1003" i="1"/>
  <c r="D1003" i="1"/>
  <c r="F1003" i="1"/>
  <c r="C1004" i="1"/>
  <c r="D1004" i="1"/>
  <c r="F1004" i="1"/>
  <c r="C1005" i="1"/>
  <c r="D1005" i="1"/>
  <c r="F1005" i="1"/>
  <c r="C1006" i="1"/>
  <c r="D1006" i="1"/>
  <c r="F1006" i="1"/>
  <c r="C1007" i="1"/>
  <c r="D1007" i="1"/>
  <c r="F1007" i="1"/>
  <c r="C1008" i="1"/>
  <c r="D1008" i="1"/>
  <c r="F1008" i="1"/>
  <c r="C1009" i="1"/>
  <c r="D1009" i="1"/>
  <c r="F1009" i="1"/>
  <c r="C1010" i="1"/>
  <c r="D1010" i="1"/>
  <c r="F1010" i="1"/>
  <c r="C1011" i="1"/>
  <c r="D1011" i="1"/>
  <c r="F1011" i="1"/>
  <c r="C1012" i="1"/>
  <c r="D1012" i="1"/>
  <c r="F1012" i="1"/>
  <c r="C1013" i="1"/>
  <c r="D1013" i="1"/>
  <c r="F1013" i="1"/>
  <c r="C1014" i="1"/>
  <c r="D1014" i="1"/>
  <c r="F1014" i="1"/>
  <c r="C1015" i="1"/>
  <c r="D1015" i="1"/>
  <c r="F1015" i="1"/>
  <c r="C1016" i="1"/>
  <c r="D1016" i="1"/>
  <c r="F1016" i="1"/>
  <c r="C1017" i="1"/>
  <c r="D1017" i="1"/>
  <c r="F1017" i="1"/>
  <c r="C1018" i="1"/>
  <c r="D1018" i="1"/>
  <c r="F1018" i="1"/>
  <c r="C1019" i="1"/>
  <c r="D1019" i="1"/>
  <c r="F1019" i="1"/>
  <c r="C1020" i="1"/>
  <c r="D1020" i="1"/>
  <c r="F1020" i="1"/>
  <c r="C1021" i="1"/>
  <c r="D1021" i="1"/>
  <c r="F1021" i="1"/>
  <c r="C1022" i="1"/>
  <c r="D1022" i="1"/>
  <c r="F1022" i="1"/>
  <c r="C1023" i="1"/>
  <c r="D1023" i="1"/>
  <c r="F1023" i="1"/>
  <c r="C1024" i="1"/>
  <c r="D1024" i="1"/>
  <c r="F1024" i="1"/>
  <c r="C1025" i="1"/>
  <c r="D1025" i="1"/>
  <c r="F1025" i="1"/>
  <c r="C1026" i="1"/>
  <c r="D1026" i="1"/>
  <c r="F1026" i="1"/>
  <c r="C1027" i="1"/>
  <c r="D1027" i="1"/>
  <c r="F1027" i="1"/>
  <c r="C1028" i="1"/>
  <c r="D1028" i="1"/>
  <c r="F1028" i="1"/>
  <c r="C1029" i="1"/>
  <c r="D1029" i="1"/>
  <c r="F1029" i="1"/>
  <c r="C1030" i="1"/>
  <c r="D1030" i="1"/>
  <c r="F1030" i="1"/>
  <c r="C1031" i="1"/>
  <c r="D1031" i="1"/>
  <c r="F1031" i="1"/>
  <c r="C1032" i="1"/>
  <c r="D1032" i="1"/>
  <c r="F1032" i="1"/>
  <c r="C1033" i="1"/>
  <c r="D1033" i="1"/>
  <c r="F1033" i="1"/>
  <c r="C1034" i="1"/>
  <c r="D1034" i="1"/>
  <c r="F1034" i="1"/>
  <c r="C1035" i="1"/>
  <c r="D1035" i="1"/>
  <c r="F1035" i="1"/>
  <c r="C1036" i="1"/>
  <c r="D1036" i="1"/>
  <c r="F1036" i="1"/>
  <c r="C1037" i="1"/>
  <c r="D1037" i="1"/>
  <c r="F1037" i="1"/>
  <c r="C1038" i="1"/>
  <c r="D1038" i="1"/>
  <c r="F1038" i="1"/>
  <c r="C1039" i="1"/>
  <c r="D1039" i="1"/>
  <c r="F1039" i="1"/>
  <c r="C1040" i="1"/>
  <c r="D1040" i="1"/>
  <c r="F1040" i="1"/>
  <c r="C1041" i="1"/>
  <c r="D1041" i="1"/>
  <c r="F1041" i="1"/>
  <c r="C1042" i="1"/>
  <c r="D1042" i="1"/>
  <c r="F1042" i="1"/>
  <c r="C1043" i="1"/>
  <c r="D1043" i="1"/>
  <c r="F1043" i="1"/>
  <c r="C1044" i="1"/>
  <c r="D1044" i="1"/>
  <c r="F1044" i="1"/>
  <c r="C1045" i="1"/>
  <c r="D1045" i="1"/>
  <c r="F1045" i="1"/>
  <c r="C1046" i="1"/>
  <c r="D1046" i="1"/>
  <c r="F1046" i="1"/>
  <c r="C1047" i="1"/>
  <c r="D1047" i="1"/>
  <c r="F1047" i="1"/>
  <c r="C1048" i="1"/>
  <c r="D1048" i="1"/>
  <c r="F1048" i="1"/>
  <c r="C1049" i="1"/>
  <c r="D1049" i="1"/>
  <c r="F1049" i="1"/>
  <c r="C1050" i="1"/>
  <c r="D1050" i="1"/>
  <c r="F1050" i="1"/>
  <c r="C1051" i="1"/>
  <c r="D1051" i="1"/>
  <c r="F1051" i="1"/>
  <c r="C1052" i="1"/>
  <c r="D1052" i="1"/>
  <c r="F1052" i="1"/>
  <c r="C1053" i="1"/>
  <c r="D1053" i="1"/>
  <c r="F1053" i="1"/>
  <c r="C1054" i="1"/>
  <c r="D1054" i="1"/>
  <c r="F1054" i="1"/>
  <c r="C1055" i="1"/>
  <c r="D1055" i="1"/>
  <c r="F1055" i="1"/>
  <c r="C1056" i="1"/>
  <c r="D1056" i="1"/>
  <c r="F1056" i="1"/>
  <c r="C1057" i="1"/>
  <c r="D1057" i="1"/>
  <c r="F1057" i="1"/>
  <c r="C1058" i="1"/>
  <c r="D1058" i="1"/>
  <c r="F1058" i="1"/>
  <c r="C1059" i="1"/>
  <c r="D1059" i="1"/>
  <c r="F1059" i="1"/>
  <c r="C1060" i="1"/>
  <c r="D1060" i="1"/>
  <c r="F1060" i="1"/>
  <c r="C1061" i="1"/>
  <c r="D1061" i="1"/>
  <c r="F1061" i="1"/>
  <c r="C1062" i="1"/>
  <c r="D1062" i="1"/>
  <c r="F1062" i="1"/>
  <c r="C1063" i="1"/>
  <c r="D1063" i="1"/>
  <c r="F1063" i="1"/>
  <c r="C1064" i="1"/>
  <c r="D1064" i="1"/>
  <c r="F1064" i="1"/>
  <c r="C1065" i="1"/>
  <c r="D1065" i="1"/>
  <c r="F1065" i="1"/>
  <c r="C1066" i="1"/>
  <c r="D1066" i="1"/>
  <c r="F1066" i="1"/>
  <c r="C1067" i="1"/>
  <c r="D1067" i="1"/>
  <c r="F1067" i="1"/>
  <c r="C1068" i="1"/>
  <c r="D1068" i="1"/>
  <c r="F1068" i="1"/>
  <c r="C1069" i="1"/>
  <c r="D1069" i="1"/>
  <c r="F1069" i="1"/>
  <c r="C1070" i="1"/>
  <c r="D1070" i="1"/>
  <c r="F1070" i="1"/>
  <c r="C1071" i="1"/>
  <c r="D1071" i="1"/>
  <c r="F1071" i="1"/>
  <c r="C1072" i="1"/>
  <c r="D1072" i="1"/>
  <c r="F1072" i="1"/>
  <c r="C1073" i="1"/>
  <c r="D1073" i="1"/>
  <c r="F1073" i="1"/>
  <c r="C1074" i="1"/>
  <c r="D1074" i="1"/>
  <c r="F1074" i="1"/>
  <c r="C1075" i="1"/>
  <c r="D1075" i="1"/>
  <c r="F1075" i="1"/>
  <c r="C1076" i="1"/>
  <c r="D1076" i="1"/>
  <c r="F1076" i="1"/>
  <c r="C1077" i="1"/>
  <c r="D1077" i="1"/>
  <c r="F1077" i="1"/>
  <c r="C1078" i="1"/>
  <c r="D1078" i="1"/>
  <c r="F1078" i="1"/>
  <c r="C1079" i="1"/>
  <c r="D1079" i="1"/>
  <c r="F1079" i="1"/>
  <c r="C1080" i="1"/>
  <c r="D1080" i="1"/>
  <c r="F1080" i="1"/>
  <c r="C1081" i="1"/>
  <c r="D1081" i="1"/>
  <c r="F1081" i="1"/>
  <c r="C1082" i="1"/>
  <c r="D1082" i="1"/>
  <c r="F1082" i="1"/>
  <c r="C1083" i="1"/>
  <c r="D1083" i="1"/>
  <c r="F1083" i="1"/>
  <c r="C1084" i="1"/>
  <c r="D1084" i="1"/>
  <c r="F1084" i="1"/>
  <c r="C1085" i="1"/>
  <c r="D1085" i="1"/>
  <c r="F1085" i="1"/>
  <c r="C1086" i="1"/>
  <c r="D1086" i="1"/>
  <c r="F1086" i="1"/>
  <c r="C1087" i="1"/>
  <c r="D1087" i="1"/>
  <c r="F1087" i="1"/>
  <c r="C1088" i="1"/>
  <c r="D1088" i="1"/>
  <c r="F1088" i="1"/>
  <c r="C1089" i="1"/>
  <c r="D1089" i="1"/>
  <c r="F1089" i="1"/>
  <c r="C1090" i="1"/>
  <c r="D1090" i="1"/>
  <c r="F1090" i="1"/>
  <c r="C1091" i="1"/>
  <c r="D1091" i="1"/>
  <c r="F1091" i="1"/>
  <c r="C1092" i="1"/>
  <c r="D1092" i="1"/>
  <c r="F1092" i="1"/>
  <c r="C1093" i="1"/>
  <c r="D1093" i="1"/>
  <c r="F1093" i="1"/>
  <c r="C1094" i="1"/>
  <c r="D1094" i="1"/>
  <c r="F1094" i="1"/>
  <c r="C1095" i="1"/>
  <c r="D1095" i="1"/>
  <c r="F1095" i="1"/>
  <c r="C1096" i="1"/>
  <c r="D1096" i="1"/>
  <c r="F1096" i="1"/>
  <c r="C1097" i="1"/>
  <c r="D1097" i="1"/>
  <c r="F1097" i="1"/>
  <c r="C1098" i="1"/>
  <c r="D1098" i="1"/>
  <c r="F1098" i="1"/>
  <c r="C1099" i="1"/>
  <c r="D1099" i="1"/>
  <c r="F1099" i="1"/>
  <c r="C1100" i="1"/>
  <c r="D1100" i="1"/>
  <c r="F1100" i="1"/>
  <c r="C1101" i="1"/>
  <c r="D1101" i="1"/>
  <c r="F1101" i="1"/>
  <c r="C1102" i="1"/>
  <c r="D1102" i="1"/>
  <c r="F1102" i="1"/>
  <c r="C1103" i="1"/>
  <c r="D1103" i="1"/>
  <c r="F1103" i="1"/>
  <c r="C1104" i="1"/>
  <c r="D1104" i="1"/>
  <c r="F1104" i="1"/>
  <c r="C1105" i="1"/>
  <c r="D1105" i="1"/>
  <c r="F1105" i="1"/>
  <c r="C1106" i="1"/>
  <c r="D1106" i="1"/>
  <c r="F1106" i="1"/>
  <c r="C1107" i="1"/>
  <c r="D1107" i="1"/>
  <c r="F1107" i="1"/>
  <c r="C1108" i="1"/>
  <c r="D1108" i="1"/>
  <c r="F1108" i="1"/>
  <c r="C1109" i="1"/>
  <c r="D1109" i="1"/>
  <c r="F1109" i="1"/>
  <c r="C1110" i="1"/>
  <c r="D1110" i="1"/>
  <c r="F1110" i="1"/>
  <c r="C1111" i="1"/>
  <c r="D1111" i="1"/>
  <c r="F1111" i="1"/>
  <c r="C1112" i="1"/>
  <c r="D1112" i="1"/>
  <c r="F1112" i="1"/>
  <c r="C1113" i="1"/>
  <c r="D1113" i="1"/>
  <c r="F1113" i="1"/>
  <c r="C1114" i="1"/>
  <c r="D1114" i="1"/>
  <c r="F1114" i="1"/>
  <c r="C1115" i="1"/>
  <c r="D1115" i="1"/>
  <c r="F1115" i="1"/>
  <c r="C1116" i="1"/>
  <c r="D1116" i="1"/>
  <c r="F1116" i="1"/>
  <c r="C1117" i="1"/>
  <c r="D1117" i="1"/>
  <c r="F1117" i="1"/>
  <c r="C1118" i="1"/>
  <c r="D1118" i="1"/>
  <c r="F1118" i="1"/>
  <c r="C1119" i="1"/>
  <c r="D1119" i="1"/>
  <c r="F1119" i="1"/>
  <c r="C1120" i="1"/>
  <c r="D1120" i="1"/>
  <c r="F1120" i="1"/>
  <c r="C1121" i="1"/>
  <c r="D1121" i="1"/>
  <c r="F1121" i="1"/>
  <c r="C1122" i="1"/>
  <c r="D1122" i="1"/>
  <c r="F1122" i="1"/>
  <c r="C1123" i="1"/>
  <c r="D1123" i="1"/>
  <c r="F1123" i="1"/>
  <c r="C1124" i="1"/>
  <c r="D1124" i="1"/>
  <c r="F1124" i="1"/>
  <c r="C1125" i="1"/>
  <c r="D1125" i="1"/>
  <c r="F1125" i="1"/>
  <c r="C1126" i="1"/>
  <c r="D1126" i="1"/>
  <c r="F1126" i="1"/>
  <c r="C1127" i="1"/>
  <c r="D1127" i="1"/>
  <c r="F1127" i="1"/>
  <c r="C1128" i="1"/>
  <c r="D1128" i="1"/>
  <c r="F1128" i="1"/>
  <c r="C1129" i="1"/>
  <c r="D1129" i="1"/>
  <c r="F1129" i="1"/>
  <c r="C1130" i="1"/>
  <c r="D1130" i="1"/>
  <c r="F1130" i="1"/>
  <c r="C1131" i="1"/>
  <c r="D1131" i="1"/>
  <c r="F1131" i="1"/>
  <c r="C1132" i="1"/>
  <c r="D1132" i="1"/>
  <c r="F1132" i="1"/>
  <c r="C1133" i="1"/>
  <c r="D1133" i="1"/>
  <c r="F1133" i="1"/>
  <c r="C1134" i="1"/>
  <c r="D1134" i="1"/>
  <c r="F1134" i="1"/>
  <c r="C1135" i="1"/>
  <c r="D1135" i="1"/>
  <c r="F1135" i="1"/>
  <c r="C1136" i="1"/>
  <c r="D1136" i="1"/>
  <c r="F1136" i="1"/>
  <c r="C1137" i="1"/>
  <c r="D1137" i="1"/>
  <c r="F1137" i="1"/>
  <c r="C1138" i="1"/>
  <c r="D1138" i="1"/>
  <c r="F1138" i="1"/>
  <c r="C1139" i="1"/>
  <c r="D1139" i="1"/>
  <c r="F1139" i="1"/>
  <c r="C1140" i="1"/>
  <c r="D1140" i="1"/>
  <c r="F1140" i="1"/>
  <c r="C1141" i="1"/>
  <c r="D1141" i="1"/>
  <c r="F1141" i="1"/>
  <c r="C1142" i="1"/>
  <c r="D1142" i="1"/>
  <c r="F1142" i="1"/>
  <c r="C1143" i="1"/>
  <c r="D1143" i="1"/>
  <c r="F1143" i="1"/>
  <c r="C1144" i="1"/>
  <c r="D1144" i="1"/>
  <c r="F1144" i="1"/>
  <c r="C1145" i="1"/>
  <c r="D1145" i="1"/>
  <c r="F1145" i="1"/>
  <c r="C1146" i="1"/>
  <c r="D1146" i="1"/>
  <c r="F1146" i="1"/>
  <c r="C1147" i="1"/>
  <c r="D1147" i="1"/>
  <c r="F1147" i="1"/>
  <c r="C1148" i="1"/>
  <c r="D1148" i="1"/>
  <c r="F1148" i="1"/>
  <c r="C1149" i="1"/>
  <c r="D1149" i="1"/>
  <c r="F1149" i="1"/>
  <c r="C1150" i="1"/>
  <c r="D1150" i="1"/>
  <c r="F1150" i="1"/>
  <c r="C1151" i="1"/>
  <c r="D1151" i="1"/>
  <c r="F1151" i="1"/>
  <c r="C1152" i="1"/>
  <c r="D1152" i="1"/>
  <c r="F1152" i="1"/>
  <c r="C1153" i="1"/>
  <c r="D1153" i="1"/>
  <c r="F1153" i="1"/>
  <c r="C1154" i="1"/>
  <c r="D1154" i="1"/>
  <c r="F1154" i="1"/>
  <c r="C1155" i="1"/>
  <c r="D1155" i="1"/>
  <c r="F1155" i="1"/>
  <c r="C1156" i="1"/>
  <c r="D1156" i="1"/>
  <c r="F1156" i="1"/>
  <c r="C1157" i="1"/>
  <c r="D1157" i="1"/>
  <c r="F1157" i="1"/>
  <c r="C1158" i="1"/>
  <c r="D1158" i="1"/>
  <c r="F1158" i="1"/>
  <c r="C1159" i="1"/>
  <c r="D1159" i="1"/>
  <c r="F1159" i="1"/>
  <c r="C1160" i="1"/>
  <c r="D1160" i="1"/>
  <c r="F1160" i="1"/>
  <c r="C1161" i="1"/>
  <c r="D1161" i="1"/>
  <c r="F1161" i="1"/>
  <c r="C1162" i="1"/>
  <c r="D1162" i="1"/>
  <c r="F1162" i="1"/>
  <c r="C1163" i="1"/>
  <c r="D1163" i="1"/>
  <c r="F1163" i="1"/>
  <c r="C1164" i="1"/>
  <c r="D1164" i="1"/>
  <c r="F1164" i="1"/>
  <c r="C1165" i="1"/>
  <c r="D1165" i="1"/>
  <c r="F1165" i="1"/>
  <c r="C1166" i="1"/>
  <c r="D1166" i="1"/>
  <c r="F1166" i="1"/>
  <c r="C1167" i="1"/>
  <c r="D1167" i="1"/>
  <c r="F1167" i="1"/>
  <c r="C1168" i="1"/>
  <c r="D1168" i="1"/>
  <c r="F1168" i="1"/>
  <c r="C1169" i="1"/>
  <c r="D1169" i="1"/>
  <c r="F1169" i="1"/>
  <c r="C1170" i="1"/>
  <c r="D1170" i="1"/>
  <c r="F1170" i="1"/>
  <c r="C1171" i="1"/>
  <c r="D1171" i="1"/>
  <c r="F1171" i="1"/>
  <c r="C1172" i="1"/>
  <c r="D1172" i="1"/>
  <c r="F1172" i="1"/>
  <c r="C1173" i="1"/>
  <c r="D1173" i="1"/>
  <c r="F1173" i="1"/>
  <c r="C1174" i="1"/>
  <c r="D1174" i="1"/>
  <c r="F1174" i="1"/>
  <c r="C1175" i="1"/>
  <c r="D1175" i="1"/>
  <c r="F1175" i="1"/>
  <c r="C1176" i="1"/>
  <c r="D1176" i="1"/>
  <c r="F1176" i="1"/>
  <c r="C1177" i="1"/>
  <c r="D1177" i="1"/>
  <c r="F1177" i="1"/>
  <c r="C1178" i="1"/>
  <c r="D1178" i="1"/>
  <c r="F1178" i="1"/>
  <c r="C1179" i="1"/>
  <c r="D1179" i="1"/>
  <c r="F1179" i="1"/>
  <c r="C1180" i="1"/>
  <c r="D1180" i="1"/>
  <c r="F1180" i="1"/>
  <c r="C1181" i="1"/>
  <c r="D1181" i="1"/>
  <c r="F1181" i="1"/>
  <c r="C1182" i="1"/>
  <c r="D1182" i="1"/>
  <c r="F1182" i="1"/>
  <c r="C1183" i="1"/>
  <c r="D1183" i="1"/>
  <c r="F1183" i="1"/>
  <c r="C1184" i="1"/>
  <c r="D1184" i="1"/>
  <c r="F1184" i="1"/>
  <c r="C1185" i="1"/>
  <c r="D1185" i="1"/>
  <c r="F1185" i="1"/>
  <c r="C1186" i="1"/>
  <c r="D1186" i="1"/>
  <c r="F1186" i="1"/>
  <c r="C1187" i="1"/>
  <c r="D1187" i="1"/>
  <c r="F1187" i="1"/>
  <c r="C1188" i="1"/>
  <c r="D1188" i="1"/>
  <c r="F1188" i="1"/>
  <c r="C1189" i="1"/>
  <c r="D1189" i="1"/>
  <c r="F1189" i="1"/>
  <c r="C1190" i="1"/>
  <c r="D1190" i="1"/>
  <c r="F1190" i="1"/>
  <c r="C1191" i="1"/>
  <c r="D1191" i="1"/>
  <c r="F1191" i="1"/>
  <c r="C1192" i="1"/>
  <c r="D1192" i="1"/>
  <c r="F1192" i="1"/>
  <c r="C1193" i="1"/>
  <c r="D1193" i="1"/>
  <c r="F1193" i="1"/>
  <c r="C1194" i="1"/>
  <c r="D1194" i="1"/>
  <c r="F1194" i="1"/>
  <c r="C1195" i="1"/>
  <c r="D1195" i="1"/>
  <c r="F1195" i="1"/>
  <c r="C1196" i="1"/>
  <c r="D1196" i="1"/>
  <c r="F1196" i="1"/>
  <c r="C1197" i="1"/>
  <c r="D1197" i="1"/>
  <c r="F1197" i="1"/>
  <c r="C1198" i="1"/>
  <c r="D1198" i="1"/>
  <c r="F1198" i="1"/>
  <c r="C1199" i="1"/>
  <c r="D1199" i="1"/>
  <c r="F1199" i="1"/>
  <c r="C1200" i="1"/>
  <c r="D1200" i="1"/>
  <c r="F1200" i="1"/>
  <c r="C1201" i="1"/>
  <c r="D1201" i="1"/>
  <c r="F1201" i="1"/>
  <c r="C1202" i="1"/>
  <c r="D1202" i="1"/>
  <c r="F1202" i="1"/>
  <c r="C1203" i="1"/>
  <c r="D1203" i="1"/>
  <c r="F1203" i="1"/>
  <c r="C1204" i="1"/>
  <c r="D1204" i="1"/>
  <c r="F1204" i="1"/>
  <c r="C1205" i="1"/>
  <c r="D1205" i="1"/>
  <c r="F1205" i="1"/>
  <c r="C1206" i="1"/>
  <c r="D1206" i="1"/>
  <c r="F1206" i="1"/>
  <c r="C1207" i="1"/>
  <c r="D1207" i="1"/>
  <c r="F1207" i="1"/>
  <c r="C1208" i="1"/>
  <c r="D1208" i="1"/>
  <c r="F1208" i="1"/>
  <c r="C1209" i="1"/>
  <c r="D1209" i="1"/>
  <c r="F1209" i="1"/>
  <c r="C1210" i="1"/>
  <c r="D1210" i="1"/>
  <c r="F1210" i="1"/>
  <c r="C1211" i="1"/>
  <c r="D1211" i="1"/>
  <c r="F1211" i="1"/>
  <c r="C1212" i="1"/>
  <c r="D1212" i="1"/>
  <c r="F1212" i="1"/>
  <c r="C1213" i="1"/>
  <c r="D1213" i="1"/>
  <c r="F1213" i="1"/>
  <c r="C1214" i="1"/>
  <c r="D1214" i="1"/>
  <c r="F1214" i="1"/>
  <c r="C1215" i="1"/>
  <c r="D1215" i="1"/>
  <c r="F1215" i="1"/>
  <c r="C1216" i="1"/>
  <c r="D1216" i="1"/>
  <c r="F1216" i="1"/>
  <c r="C1217" i="1"/>
  <c r="D1217" i="1"/>
  <c r="F1217" i="1"/>
  <c r="C1218" i="1"/>
  <c r="D1218" i="1"/>
  <c r="F1218" i="1"/>
  <c r="C1219" i="1"/>
  <c r="D1219" i="1"/>
  <c r="F1219" i="1"/>
  <c r="C1220" i="1"/>
  <c r="D1220" i="1"/>
  <c r="F1220" i="1"/>
  <c r="C1221" i="1"/>
  <c r="D1221" i="1"/>
  <c r="F1221" i="1"/>
  <c r="C1222" i="1"/>
  <c r="D1222" i="1"/>
  <c r="F1222" i="1"/>
  <c r="C1223" i="1"/>
  <c r="D1223" i="1"/>
  <c r="F1223" i="1"/>
  <c r="C1224" i="1"/>
  <c r="D1224" i="1"/>
  <c r="F1224" i="1"/>
  <c r="C1225" i="1"/>
  <c r="D1225" i="1"/>
  <c r="F1225" i="1"/>
  <c r="C1226" i="1"/>
  <c r="D1226" i="1"/>
  <c r="F1226" i="1"/>
  <c r="C1227" i="1"/>
  <c r="D1227" i="1"/>
  <c r="F1227" i="1"/>
  <c r="C1228" i="1"/>
  <c r="D1228" i="1"/>
  <c r="F1228" i="1"/>
  <c r="C1229" i="1"/>
  <c r="D1229" i="1"/>
  <c r="F1229" i="1"/>
  <c r="C1230" i="1"/>
  <c r="D1230" i="1"/>
  <c r="F1230" i="1"/>
  <c r="C1231" i="1"/>
  <c r="D1231" i="1"/>
  <c r="F1231" i="1"/>
  <c r="C1232" i="1"/>
  <c r="D1232" i="1"/>
  <c r="F1232" i="1"/>
  <c r="C1233" i="1"/>
  <c r="D1233" i="1"/>
  <c r="F1233" i="1"/>
  <c r="C1234" i="1"/>
  <c r="D1234" i="1"/>
  <c r="F1234" i="1"/>
  <c r="C1235" i="1"/>
  <c r="D1235" i="1"/>
  <c r="F1235" i="1"/>
  <c r="C1236" i="1"/>
  <c r="D1236" i="1"/>
  <c r="F1236" i="1"/>
  <c r="C1237" i="1"/>
  <c r="D1237" i="1"/>
  <c r="F1237" i="1"/>
  <c r="C1238" i="1"/>
  <c r="D1238" i="1"/>
  <c r="F1238" i="1"/>
  <c r="C1239" i="1"/>
  <c r="D1239" i="1"/>
  <c r="F1239" i="1"/>
  <c r="C1240" i="1"/>
  <c r="D1240" i="1"/>
  <c r="F1240" i="1"/>
  <c r="C1241" i="1"/>
  <c r="D1241" i="1"/>
  <c r="F1241" i="1"/>
  <c r="C1242" i="1"/>
  <c r="D1242" i="1"/>
  <c r="F1242" i="1"/>
  <c r="C1243" i="1"/>
  <c r="D1243" i="1"/>
  <c r="F1243" i="1"/>
  <c r="C1244" i="1"/>
  <c r="D1244" i="1"/>
  <c r="F1244" i="1"/>
  <c r="C1245" i="1"/>
  <c r="D1245" i="1"/>
  <c r="F1245" i="1"/>
  <c r="C1246" i="1"/>
  <c r="D1246" i="1"/>
  <c r="F1246" i="1"/>
  <c r="C1247" i="1"/>
  <c r="D1247" i="1"/>
  <c r="F1247" i="1"/>
  <c r="C1248" i="1"/>
  <c r="D1248" i="1"/>
  <c r="F1248" i="1"/>
  <c r="C1249" i="1"/>
  <c r="D1249" i="1"/>
  <c r="F1249" i="1"/>
  <c r="C1250" i="1"/>
  <c r="D1250" i="1"/>
  <c r="F1250" i="1"/>
  <c r="C1251" i="1"/>
  <c r="D1251" i="1"/>
  <c r="F1251" i="1"/>
  <c r="C1252" i="1"/>
  <c r="D1252" i="1"/>
  <c r="F1252" i="1"/>
  <c r="C1253" i="1"/>
  <c r="D1253" i="1"/>
  <c r="F1253" i="1"/>
  <c r="C1254" i="1"/>
  <c r="D1254" i="1"/>
  <c r="F1254" i="1"/>
  <c r="C1255" i="1"/>
  <c r="D1255" i="1"/>
  <c r="F1255" i="1"/>
  <c r="C1256" i="1"/>
  <c r="D1256" i="1"/>
  <c r="F1256" i="1"/>
  <c r="C1257" i="1"/>
  <c r="D1257" i="1"/>
  <c r="F1257" i="1"/>
  <c r="C1258" i="1"/>
  <c r="D1258" i="1"/>
  <c r="F1258" i="1"/>
  <c r="C1259" i="1"/>
  <c r="D1259" i="1"/>
  <c r="F1259" i="1"/>
  <c r="C1260" i="1"/>
  <c r="D1260" i="1"/>
  <c r="F1260" i="1"/>
  <c r="C1261" i="1"/>
  <c r="D1261" i="1"/>
  <c r="F1261" i="1"/>
  <c r="C1262" i="1"/>
  <c r="D1262" i="1"/>
  <c r="F1262" i="1"/>
  <c r="C1263" i="1"/>
  <c r="D1263" i="1"/>
  <c r="F1263" i="1"/>
  <c r="C1264" i="1"/>
  <c r="D1264" i="1"/>
  <c r="F1264" i="1"/>
  <c r="C1265" i="1"/>
  <c r="D1265" i="1"/>
  <c r="F1265" i="1"/>
  <c r="C1266" i="1"/>
  <c r="D1266" i="1"/>
  <c r="F1266" i="1"/>
  <c r="C1267" i="1"/>
  <c r="D1267" i="1"/>
  <c r="F1267" i="1"/>
  <c r="C1268" i="1"/>
  <c r="D1268" i="1"/>
  <c r="F1268" i="1"/>
  <c r="C1269" i="1"/>
  <c r="D1269" i="1"/>
  <c r="F1269" i="1"/>
  <c r="C1270" i="1"/>
  <c r="D1270" i="1"/>
  <c r="F1270" i="1"/>
  <c r="C1271" i="1"/>
  <c r="D1271" i="1"/>
  <c r="F1271" i="1"/>
  <c r="C1272" i="1"/>
  <c r="D1272" i="1"/>
  <c r="F1272" i="1"/>
  <c r="C1273" i="1"/>
  <c r="D1273" i="1"/>
  <c r="F1273" i="1"/>
  <c r="C1274" i="1"/>
  <c r="D1274" i="1"/>
  <c r="F1274" i="1"/>
  <c r="C1275" i="1"/>
  <c r="D1275" i="1"/>
  <c r="F1275" i="1"/>
  <c r="C1276" i="1"/>
  <c r="D1276" i="1"/>
  <c r="F1276" i="1"/>
  <c r="C1277" i="1"/>
  <c r="D1277" i="1"/>
  <c r="F1277" i="1"/>
  <c r="C1278" i="1"/>
  <c r="D1278" i="1"/>
  <c r="F1278" i="1"/>
  <c r="C1279" i="1"/>
  <c r="D1279" i="1"/>
  <c r="F1279" i="1"/>
  <c r="C1280" i="1"/>
  <c r="D1280" i="1"/>
  <c r="F1280" i="1"/>
  <c r="C1281" i="1"/>
  <c r="D1281" i="1"/>
  <c r="F1281" i="1"/>
  <c r="C1282" i="1"/>
  <c r="D1282" i="1"/>
  <c r="F1282" i="1"/>
  <c r="C1283" i="1"/>
  <c r="D1283" i="1"/>
  <c r="F1283" i="1"/>
  <c r="C1284" i="1"/>
  <c r="D1284" i="1"/>
  <c r="F1284" i="1"/>
  <c r="C1285" i="1"/>
  <c r="D1285" i="1"/>
  <c r="F1285" i="1"/>
  <c r="C1286" i="1"/>
  <c r="D1286" i="1"/>
  <c r="F1286" i="1"/>
  <c r="C1287" i="1"/>
  <c r="D1287" i="1"/>
  <c r="F1287" i="1"/>
  <c r="C1288" i="1"/>
  <c r="D1288" i="1"/>
  <c r="F1288" i="1"/>
  <c r="C1289" i="1"/>
  <c r="D1289" i="1"/>
  <c r="F1289" i="1"/>
  <c r="C1290" i="1"/>
  <c r="D1290" i="1"/>
  <c r="F1290" i="1"/>
  <c r="C1291" i="1"/>
  <c r="D1291" i="1"/>
  <c r="F1291" i="1"/>
  <c r="C1292" i="1"/>
  <c r="D1292" i="1"/>
  <c r="F1292" i="1"/>
  <c r="C1293" i="1"/>
  <c r="D1293" i="1"/>
  <c r="F1293" i="1"/>
  <c r="C1294" i="1"/>
  <c r="D1294" i="1"/>
  <c r="F1294" i="1"/>
  <c r="C1295" i="1"/>
  <c r="D1295" i="1"/>
  <c r="F1295" i="1"/>
  <c r="C1296" i="1"/>
  <c r="D1296" i="1"/>
  <c r="F1296" i="1"/>
  <c r="C1297" i="1"/>
  <c r="D1297" i="1"/>
  <c r="F1297" i="1"/>
  <c r="C1298" i="1"/>
  <c r="D1298" i="1"/>
  <c r="F1298" i="1"/>
  <c r="C1299" i="1"/>
  <c r="D1299" i="1"/>
  <c r="F1299" i="1"/>
  <c r="C1300" i="1"/>
  <c r="D1300" i="1"/>
  <c r="F1300" i="1"/>
  <c r="C1301" i="1"/>
  <c r="D1301" i="1"/>
  <c r="F1301" i="1"/>
  <c r="C1302" i="1"/>
  <c r="D1302" i="1"/>
  <c r="F1302" i="1"/>
  <c r="C1303" i="1"/>
  <c r="D1303" i="1"/>
  <c r="F1303" i="1"/>
  <c r="C1304" i="1"/>
  <c r="D1304" i="1"/>
  <c r="F1304" i="1"/>
  <c r="C1305" i="1"/>
  <c r="D1305" i="1"/>
  <c r="F1305" i="1"/>
  <c r="C1306" i="1"/>
  <c r="D1306" i="1"/>
  <c r="F1306" i="1"/>
  <c r="C1307" i="1"/>
  <c r="D1307" i="1"/>
  <c r="F1307" i="1"/>
  <c r="C1308" i="1"/>
  <c r="D1308" i="1"/>
  <c r="F1308" i="1"/>
  <c r="C1309" i="1"/>
  <c r="D1309" i="1"/>
  <c r="F1309" i="1"/>
  <c r="C1310" i="1"/>
  <c r="D1310" i="1"/>
  <c r="F1310" i="1"/>
  <c r="C1311" i="1"/>
  <c r="D1311" i="1"/>
  <c r="F1311" i="1"/>
  <c r="C1312" i="1"/>
  <c r="D1312" i="1"/>
  <c r="F1312" i="1"/>
  <c r="C1313" i="1"/>
  <c r="D1313" i="1"/>
  <c r="F1313" i="1"/>
  <c r="C1314" i="1"/>
  <c r="D1314" i="1"/>
  <c r="F1314" i="1"/>
  <c r="C1315" i="1"/>
  <c r="D1315" i="1"/>
  <c r="F1315" i="1"/>
  <c r="C1316" i="1"/>
  <c r="D1316" i="1"/>
  <c r="F1316" i="1"/>
  <c r="C1317" i="1"/>
  <c r="D1317" i="1"/>
  <c r="F1317" i="1"/>
  <c r="C1318" i="1"/>
  <c r="D1318" i="1"/>
  <c r="F1318" i="1"/>
  <c r="C1319" i="1"/>
  <c r="D1319" i="1"/>
  <c r="F1319" i="1"/>
  <c r="C1320" i="1"/>
  <c r="D1320" i="1"/>
  <c r="F1320" i="1"/>
  <c r="C1321" i="1"/>
  <c r="D1321" i="1"/>
  <c r="F1321" i="1"/>
  <c r="C1322" i="1"/>
  <c r="D1322" i="1"/>
  <c r="F1322" i="1"/>
  <c r="C1323" i="1"/>
  <c r="D1323" i="1"/>
  <c r="F1323" i="1"/>
  <c r="C1324" i="1"/>
  <c r="D1324" i="1"/>
  <c r="F1324" i="1"/>
  <c r="C1325" i="1"/>
  <c r="D1325" i="1"/>
  <c r="F1325" i="1"/>
  <c r="C1326" i="1"/>
  <c r="D1326" i="1"/>
  <c r="F1326" i="1"/>
  <c r="C1327" i="1"/>
  <c r="D1327" i="1"/>
  <c r="F1327" i="1"/>
  <c r="C1328" i="1"/>
  <c r="D1328" i="1"/>
  <c r="F1328" i="1"/>
  <c r="C1329" i="1"/>
  <c r="D1329" i="1"/>
  <c r="F1329" i="1"/>
  <c r="C1330" i="1"/>
  <c r="D1330" i="1"/>
  <c r="F1330" i="1"/>
  <c r="C1331" i="1"/>
  <c r="D1331" i="1"/>
  <c r="F1331" i="1"/>
  <c r="C1332" i="1"/>
  <c r="D1332" i="1"/>
  <c r="F1332" i="1"/>
  <c r="C1333" i="1"/>
  <c r="D1333" i="1"/>
  <c r="F1333" i="1"/>
  <c r="C1334" i="1"/>
  <c r="D1334" i="1"/>
  <c r="F1334" i="1"/>
  <c r="C1335" i="1"/>
  <c r="D1335" i="1"/>
  <c r="F1335" i="1"/>
  <c r="C1336" i="1"/>
  <c r="D1336" i="1"/>
  <c r="F1336" i="1"/>
  <c r="C1337" i="1"/>
  <c r="D1337" i="1"/>
  <c r="F1337" i="1"/>
  <c r="C1338" i="1"/>
  <c r="D1338" i="1"/>
  <c r="F1338" i="1"/>
  <c r="C1339" i="1"/>
  <c r="D1339" i="1"/>
  <c r="F1339" i="1"/>
  <c r="C1340" i="1"/>
  <c r="D1340" i="1"/>
  <c r="F1340" i="1"/>
  <c r="C1341" i="1"/>
  <c r="D1341" i="1"/>
  <c r="F1341" i="1"/>
  <c r="C1342" i="1"/>
  <c r="D1342" i="1"/>
  <c r="F1342" i="1"/>
  <c r="C1343" i="1"/>
  <c r="D1343" i="1"/>
  <c r="F1343" i="1"/>
  <c r="C1344" i="1"/>
  <c r="D1344" i="1"/>
  <c r="F1344" i="1"/>
  <c r="C1345" i="1"/>
  <c r="D1345" i="1"/>
  <c r="F1345" i="1"/>
  <c r="C1346" i="1"/>
  <c r="D1346" i="1"/>
  <c r="F1346" i="1"/>
  <c r="C1347" i="1"/>
  <c r="D1347" i="1"/>
  <c r="F1347" i="1"/>
  <c r="C1348" i="1"/>
  <c r="D1348" i="1"/>
  <c r="F1348" i="1"/>
  <c r="C1349" i="1"/>
  <c r="D1349" i="1"/>
  <c r="F1349" i="1"/>
  <c r="C1350" i="1"/>
  <c r="D1350" i="1"/>
  <c r="F1350" i="1"/>
  <c r="C1351" i="1"/>
  <c r="D1351" i="1"/>
  <c r="F1351" i="1"/>
  <c r="C1352" i="1"/>
  <c r="D1352" i="1"/>
  <c r="F1352" i="1"/>
  <c r="C1353" i="1"/>
  <c r="D1353" i="1"/>
  <c r="F1353" i="1"/>
  <c r="C1354" i="1"/>
  <c r="D1354" i="1"/>
  <c r="F1354" i="1"/>
  <c r="C1355" i="1"/>
  <c r="D1355" i="1"/>
  <c r="F1355" i="1"/>
  <c r="C1356" i="1"/>
  <c r="D1356" i="1"/>
  <c r="F1356" i="1"/>
  <c r="C1357" i="1"/>
  <c r="D1357" i="1"/>
  <c r="F1357" i="1"/>
  <c r="C1358" i="1"/>
  <c r="D1358" i="1"/>
  <c r="F1358" i="1"/>
  <c r="C1359" i="1"/>
  <c r="D1359" i="1"/>
  <c r="F1359" i="1"/>
  <c r="C1360" i="1"/>
  <c r="D1360" i="1"/>
  <c r="F1360" i="1"/>
  <c r="C1361" i="1"/>
  <c r="D1361" i="1"/>
  <c r="F1361" i="1"/>
  <c r="C1362" i="1"/>
  <c r="D1362" i="1"/>
  <c r="F1362" i="1"/>
  <c r="C1363" i="1"/>
  <c r="D1363" i="1"/>
  <c r="F1363" i="1"/>
  <c r="C1364" i="1"/>
  <c r="D1364" i="1"/>
  <c r="F1364" i="1"/>
  <c r="C1365" i="1"/>
  <c r="D1365" i="1"/>
  <c r="F1365" i="1"/>
  <c r="C1366" i="1"/>
  <c r="D1366" i="1"/>
  <c r="F1366" i="1"/>
  <c r="C1367" i="1"/>
  <c r="D1367" i="1"/>
  <c r="F1367" i="1"/>
  <c r="C1368" i="1"/>
  <c r="D1368" i="1"/>
  <c r="F1368" i="1"/>
  <c r="C1369" i="1"/>
  <c r="D1369" i="1"/>
  <c r="F1369" i="1"/>
  <c r="C1370" i="1"/>
  <c r="D1370" i="1"/>
  <c r="F1370" i="1"/>
  <c r="C1371" i="1"/>
  <c r="D1371" i="1"/>
  <c r="F1371" i="1"/>
  <c r="C1372" i="1"/>
  <c r="D1372" i="1"/>
  <c r="F1372" i="1"/>
  <c r="C1373" i="1"/>
  <c r="D1373" i="1"/>
  <c r="F1373" i="1"/>
  <c r="C1374" i="1"/>
  <c r="D1374" i="1"/>
  <c r="F1374" i="1"/>
  <c r="C1375" i="1"/>
  <c r="D1375" i="1"/>
  <c r="F1375" i="1"/>
  <c r="C1376" i="1"/>
  <c r="D1376" i="1"/>
  <c r="F1376" i="1"/>
  <c r="C1377" i="1"/>
  <c r="D1377" i="1"/>
  <c r="F1377" i="1"/>
  <c r="C1378" i="1"/>
  <c r="D1378" i="1"/>
  <c r="F1378" i="1"/>
  <c r="C1379" i="1"/>
  <c r="D1379" i="1"/>
  <c r="F1379" i="1"/>
  <c r="C1380" i="1"/>
  <c r="D1380" i="1"/>
  <c r="F1380" i="1"/>
  <c r="C1381" i="1"/>
  <c r="D1381" i="1"/>
  <c r="F1381" i="1"/>
  <c r="C1382" i="1"/>
  <c r="D1382" i="1"/>
  <c r="F1382" i="1"/>
  <c r="C1383" i="1"/>
  <c r="D1383" i="1"/>
  <c r="F1383" i="1"/>
  <c r="C1384" i="1"/>
  <c r="D1384" i="1"/>
  <c r="F1384" i="1"/>
  <c r="C1385" i="1"/>
  <c r="D1385" i="1"/>
  <c r="F1385" i="1"/>
  <c r="C1386" i="1"/>
  <c r="D1386" i="1"/>
  <c r="F1386" i="1"/>
  <c r="C1387" i="1"/>
  <c r="D1387" i="1"/>
  <c r="F1387" i="1"/>
  <c r="C1388" i="1"/>
  <c r="D1388" i="1"/>
  <c r="F1388" i="1"/>
  <c r="C1389" i="1"/>
  <c r="D1389" i="1"/>
  <c r="F1389" i="1"/>
  <c r="C1390" i="1"/>
  <c r="D1390" i="1"/>
  <c r="F1390" i="1"/>
  <c r="C1391" i="1"/>
  <c r="D1391" i="1"/>
  <c r="F1391" i="1"/>
  <c r="C1392" i="1"/>
  <c r="D1392" i="1"/>
  <c r="F1392" i="1"/>
  <c r="C1393" i="1"/>
  <c r="D1393" i="1"/>
  <c r="F1393" i="1"/>
  <c r="C1394" i="1"/>
  <c r="D1394" i="1"/>
  <c r="F1394" i="1"/>
  <c r="C1395" i="1"/>
  <c r="D1395" i="1"/>
  <c r="F1395" i="1"/>
  <c r="C1396" i="1"/>
  <c r="D1396" i="1"/>
  <c r="F1396" i="1"/>
  <c r="C1397" i="1"/>
  <c r="D1397" i="1"/>
  <c r="F1397" i="1"/>
  <c r="C1398" i="1"/>
  <c r="D1398" i="1"/>
  <c r="F1398" i="1"/>
  <c r="C1399" i="1"/>
  <c r="D1399" i="1"/>
  <c r="F1399" i="1"/>
  <c r="C1400" i="1"/>
  <c r="D1400" i="1"/>
  <c r="F1400" i="1"/>
  <c r="C1401" i="1"/>
  <c r="D1401" i="1"/>
  <c r="F1401" i="1"/>
  <c r="C1402" i="1"/>
  <c r="D1402" i="1"/>
  <c r="F1402" i="1"/>
  <c r="C1403" i="1"/>
  <c r="D1403" i="1"/>
  <c r="F1403" i="1"/>
  <c r="C1404" i="1"/>
  <c r="D1404" i="1"/>
  <c r="F1404" i="1"/>
  <c r="C1405" i="1"/>
  <c r="D1405" i="1"/>
  <c r="F1405" i="1"/>
  <c r="C1406" i="1"/>
  <c r="D1406" i="1"/>
  <c r="F1406" i="1"/>
  <c r="C1407" i="1"/>
  <c r="D1407" i="1"/>
  <c r="F1407" i="1"/>
  <c r="C1408" i="1"/>
  <c r="D1408" i="1"/>
  <c r="F1408" i="1"/>
  <c r="C1409" i="1"/>
  <c r="D1409" i="1"/>
  <c r="F1409" i="1"/>
  <c r="C1410" i="1"/>
  <c r="D1410" i="1"/>
  <c r="F1410" i="1"/>
  <c r="C1411" i="1"/>
  <c r="D1411" i="1"/>
  <c r="F1411" i="1"/>
  <c r="C1412" i="1"/>
  <c r="D1412" i="1"/>
  <c r="F1412" i="1"/>
  <c r="C1413" i="1"/>
  <c r="D1413" i="1"/>
  <c r="F1413" i="1"/>
  <c r="C1414" i="1"/>
  <c r="D1414" i="1"/>
  <c r="F1414" i="1"/>
  <c r="C1415" i="1"/>
  <c r="D1415" i="1"/>
  <c r="F1415" i="1"/>
  <c r="C1416" i="1"/>
  <c r="D1416" i="1"/>
  <c r="F1416" i="1"/>
  <c r="C1417" i="1"/>
  <c r="D1417" i="1"/>
  <c r="F1417" i="1"/>
  <c r="C1418" i="1"/>
  <c r="D1418" i="1"/>
  <c r="F1418" i="1"/>
  <c r="C1419" i="1"/>
  <c r="D1419" i="1"/>
  <c r="F1419" i="1"/>
  <c r="C1420" i="1"/>
  <c r="D1420" i="1"/>
  <c r="F1420" i="1"/>
  <c r="C1421" i="1"/>
  <c r="D1421" i="1"/>
  <c r="F1421" i="1"/>
  <c r="C1422" i="1"/>
  <c r="D1422" i="1"/>
  <c r="F1422" i="1"/>
  <c r="C1423" i="1"/>
  <c r="D1423" i="1"/>
  <c r="F1423" i="1"/>
  <c r="C1424" i="1"/>
  <c r="D1424" i="1"/>
  <c r="F1424" i="1"/>
  <c r="C1425" i="1"/>
  <c r="D1425" i="1"/>
  <c r="F1425" i="1"/>
  <c r="C1426" i="1"/>
  <c r="D1426" i="1"/>
  <c r="F1426" i="1"/>
  <c r="C1427" i="1"/>
  <c r="D1427" i="1"/>
  <c r="F1427" i="1"/>
  <c r="C1428" i="1"/>
  <c r="D1428" i="1"/>
  <c r="F1428" i="1"/>
  <c r="C1429" i="1"/>
  <c r="D1429" i="1"/>
  <c r="F1429" i="1"/>
  <c r="C1430" i="1"/>
  <c r="D1430" i="1"/>
  <c r="F1430" i="1"/>
  <c r="C1431" i="1"/>
  <c r="D1431" i="1"/>
  <c r="F1431" i="1"/>
  <c r="C1432" i="1"/>
  <c r="D1432" i="1"/>
  <c r="F1432" i="1"/>
  <c r="C1433" i="1"/>
  <c r="D1433" i="1"/>
  <c r="F1433" i="1"/>
  <c r="C1434" i="1"/>
  <c r="D1434" i="1"/>
  <c r="F1434" i="1"/>
  <c r="C1435" i="1"/>
  <c r="D1435" i="1"/>
  <c r="F1435" i="1"/>
  <c r="C1436" i="1"/>
  <c r="D1436" i="1"/>
  <c r="F1436" i="1"/>
  <c r="C1437" i="1"/>
  <c r="D1437" i="1"/>
  <c r="F1437" i="1"/>
  <c r="C1438" i="1"/>
  <c r="D1438" i="1"/>
  <c r="F1438" i="1"/>
  <c r="C1439" i="1"/>
  <c r="D1439" i="1"/>
  <c r="F1439" i="1"/>
  <c r="C1440" i="1"/>
  <c r="D1440" i="1"/>
  <c r="F1440" i="1"/>
  <c r="C1441" i="1"/>
  <c r="D1441" i="1"/>
  <c r="F1441" i="1"/>
  <c r="C1442" i="1"/>
  <c r="D1442" i="1"/>
  <c r="F1442" i="1"/>
  <c r="C1443" i="1"/>
  <c r="D1443" i="1"/>
  <c r="F1443" i="1"/>
  <c r="C1444" i="1"/>
  <c r="D1444" i="1"/>
  <c r="F1444" i="1"/>
  <c r="C1445" i="1"/>
  <c r="D1445" i="1"/>
  <c r="F1445" i="1"/>
  <c r="C1446" i="1"/>
  <c r="D1446" i="1"/>
  <c r="F1446" i="1"/>
  <c r="C1447" i="1"/>
  <c r="D1447" i="1"/>
  <c r="F1447" i="1"/>
  <c r="C1448" i="1"/>
  <c r="D1448" i="1"/>
  <c r="F1448" i="1"/>
  <c r="C1449" i="1"/>
  <c r="D1449" i="1"/>
  <c r="F1449" i="1"/>
  <c r="C1450" i="1"/>
  <c r="D1450" i="1"/>
  <c r="F1450" i="1"/>
  <c r="C1451" i="1"/>
  <c r="D1451" i="1"/>
  <c r="F1451" i="1"/>
  <c r="C1452" i="1"/>
  <c r="D1452" i="1"/>
  <c r="F1452" i="1"/>
  <c r="C1453" i="1"/>
  <c r="D1453" i="1"/>
  <c r="F1453" i="1"/>
  <c r="C1454" i="1"/>
  <c r="D1454" i="1"/>
  <c r="F1454" i="1"/>
  <c r="C1455" i="1"/>
  <c r="D1455" i="1"/>
  <c r="F1455" i="1"/>
  <c r="C1456" i="1"/>
  <c r="D1456" i="1"/>
  <c r="F1456" i="1"/>
  <c r="C1457" i="1"/>
  <c r="D1457" i="1"/>
  <c r="F1457" i="1"/>
  <c r="C1458" i="1"/>
  <c r="D1458" i="1"/>
  <c r="F1458" i="1"/>
  <c r="C1459" i="1"/>
  <c r="D1459" i="1"/>
  <c r="F1459" i="1"/>
  <c r="C1460" i="1"/>
  <c r="D1460" i="1"/>
  <c r="F1460" i="1"/>
  <c r="C1461" i="1"/>
  <c r="D1461" i="1"/>
  <c r="F1461" i="1"/>
  <c r="C1462" i="1"/>
  <c r="D1462" i="1"/>
  <c r="F1462" i="1"/>
  <c r="C1463" i="1"/>
  <c r="D1463" i="1"/>
  <c r="F1463" i="1"/>
  <c r="C1464" i="1"/>
  <c r="D1464" i="1"/>
  <c r="F1464" i="1"/>
  <c r="C1465" i="1"/>
  <c r="D1465" i="1"/>
  <c r="F1465" i="1"/>
  <c r="C1466" i="1"/>
  <c r="D1466" i="1"/>
  <c r="F1466" i="1"/>
  <c r="C1467" i="1"/>
  <c r="D1467" i="1"/>
  <c r="F1467" i="1"/>
  <c r="C1468" i="1"/>
  <c r="D1468" i="1"/>
  <c r="F1468" i="1"/>
  <c r="C1469" i="1"/>
  <c r="D1469" i="1"/>
  <c r="F1469" i="1"/>
  <c r="C1470" i="1"/>
  <c r="D1470" i="1"/>
  <c r="F1470" i="1"/>
  <c r="C1471" i="1"/>
  <c r="D1471" i="1"/>
  <c r="F1471" i="1"/>
  <c r="C1472" i="1"/>
  <c r="D1472" i="1"/>
  <c r="F1472" i="1"/>
  <c r="C1473" i="1"/>
  <c r="D1473" i="1"/>
  <c r="F1473" i="1"/>
  <c r="C1474" i="1"/>
  <c r="D1474" i="1"/>
  <c r="F1474" i="1"/>
  <c r="C1475" i="1"/>
  <c r="D1475" i="1"/>
  <c r="F1475" i="1"/>
  <c r="C1476" i="1"/>
  <c r="D1476" i="1"/>
  <c r="F1476" i="1"/>
  <c r="C1477" i="1"/>
  <c r="D1477" i="1"/>
  <c r="F1477" i="1"/>
  <c r="C1478" i="1"/>
  <c r="D1478" i="1"/>
  <c r="F1478" i="1"/>
  <c r="C1479" i="1"/>
  <c r="D1479" i="1"/>
  <c r="F1479" i="1"/>
  <c r="C1480" i="1"/>
  <c r="D1480" i="1"/>
  <c r="F1480" i="1"/>
  <c r="C1481" i="1"/>
  <c r="D1481" i="1"/>
  <c r="F1481" i="1"/>
  <c r="C1482" i="1"/>
  <c r="D1482" i="1"/>
  <c r="F1482" i="1"/>
  <c r="C1483" i="1"/>
  <c r="D1483" i="1"/>
  <c r="F1483" i="1"/>
  <c r="C1484" i="1"/>
  <c r="D1484" i="1"/>
  <c r="F1484" i="1"/>
  <c r="C1485" i="1"/>
  <c r="D1485" i="1"/>
  <c r="F1485" i="1"/>
  <c r="C1486" i="1"/>
  <c r="D1486" i="1"/>
  <c r="F1486" i="1"/>
  <c r="C1487" i="1"/>
  <c r="D1487" i="1"/>
  <c r="F1487" i="1"/>
  <c r="C1488" i="1"/>
  <c r="D1488" i="1"/>
  <c r="F1488" i="1"/>
  <c r="C1489" i="1"/>
  <c r="D1489" i="1"/>
  <c r="F1489" i="1"/>
  <c r="C1490" i="1"/>
  <c r="D1490" i="1"/>
  <c r="F1490" i="1"/>
  <c r="C1491" i="1"/>
  <c r="D1491" i="1"/>
  <c r="F1491" i="1"/>
  <c r="C1492" i="1"/>
  <c r="D1492" i="1"/>
  <c r="F1492" i="1"/>
  <c r="C1493" i="1"/>
  <c r="D1493" i="1"/>
  <c r="F1493" i="1"/>
  <c r="C1494" i="1"/>
  <c r="D1494" i="1"/>
  <c r="F1494" i="1"/>
  <c r="C1495" i="1"/>
  <c r="D1495" i="1"/>
  <c r="F1495" i="1"/>
  <c r="C1496" i="1"/>
  <c r="D1496" i="1"/>
  <c r="F1496" i="1"/>
  <c r="C1497" i="1"/>
  <c r="D1497" i="1"/>
  <c r="F1497" i="1"/>
  <c r="C1498" i="1"/>
  <c r="D1498" i="1"/>
  <c r="F1498" i="1"/>
  <c r="C1499" i="1"/>
  <c r="D1499" i="1"/>
  <c r="F1499" i="1"/>
  <c r="C1500" i="1"/>
  <c r="D1500" i="1"/>
  <c r="F1500" i="1"/>
  <c r="C1501" i="1"/>
  <c r="D1501" i="1"/>
  <c r="F1501" i="1"/>
  <c r="C1502" i="1"/>
  <c r="D1502" i="1"/>
  <c r="F1502" i="1"/>
  <c r="C1503" i="1"/>
  <c r="D1503" i="1"/>
  <c r="F1503" i="1"/>
  <c r="C1504" i="1"/>
  <c r="D1504" i="1"/>
  <c r="F1504" i="1"/>
  <c r="C1505" i="1"/>
  <c r="D1505" i="1"/>
  <c r="F1505" i="1"/>
  <c r="C1506" i="1"/>
  <c r="D1506" i="1"/>
  <c r="F1506" i="1"/>
  <c r="C1507" i="1"/>
  <c r="D1507" i="1"/>
  <c r="F1507" i="1"/>
  <c r="C1508" i="1"/>
  <c r="D1508" i="1"/>
  <c r="F1508" i="1"/>
  <c r="C1509" i="1"/>
  <c r="D1509" i="1"/>
  <c r="F1509" i="1"/>
  <c r="C1510" i="1"/>
  <c r="D1510" i="1"/>
  <c r="F1510" i="1"/>
  <c r="C1511" i="1"/>
  <c r="D1511" i="1"/>
  <c r="F1511" i="1"/>
  <c r="C1512" i="1"/>
  <c r="D1512" i="1"/>
  <c r="F1512" i="1"/>
  <c r="C1513" i="1"/>
  <c r="D1513" i="1"/>
  <c r="F1513" i="1"/>
  <c r="C1514" i="1"/>
  <c r="D1514" i="1"/>
  <c r="F1514" i="1"/>
  <c r="C1515" i="1"/>
  <c r="D1515" i="1"/>
  <c r="F1515" i="1"/>
  <c r="C1516" i="1"/>
  <c r="D1516" i="1"/>
  <c r="F1516" i="1"/>
  <c r="C1517" i="1"/>
  <c r="D1517" i="1"/>
  <c r="F1517" i="1"/>
  <c r="C1518" i="1"/>
  <c r="D1518" i="1"/>
  <c r="F1518" i="1"/>
  <c r="C1519" i="1"/>
  <c r="D1519" i="1"/>
  <c r="F1519" i="1"/>
  <c r="C1520" i="1"/>
  <c r="D1520" i="1"/>
  <c r="F1520" i="1"/>
  <c r="C1521" i="1"/>
  <c r="D1521" i="1"/>
  <c r="F1521" i="1"/>
  <c r="C1522" i="1"/>
  <c r="D1522" i="1"/>
  <c r="F1522" i="1"/>
  <c r="C1523" i="1"/>
  <c r="D1523" i="1"/>
  <c r="F1523" i="1"/>
  <c r="C1524" i="1"/>
  <c r="D1524" i="1"/>
  <c r="F1524" i="1"/>
  <c r="C1525" i="1"/>
  <c r="D1525" i="1"/>
  <c r="F1525" i="1"/>
  <c r="C1526" i="1"/>
  <c r="D1526" i="1"/>
  <c r="F1526" i="1"/>
  <c r="C1527" i="1"/>
  <c r="D1527" i="1"/>
  <c r="F1527" i="1"/>
  <c r="C1528" i="1"/>
  <c r="D1528" i="1"/>
  <c r="F1528" i="1"/>
  <c r="C1529" i="1"/>
  <c r="D1529" i="1"/>
  <c r="F1529" i="1"/>
  <c r="C1530" i="1"/>
  <c r="D1530" i="1"/>
  <c r="F1530" i="1"/>
  <c r="C1531" i="1"/>
  <c r="D1531" i="1"/>
  <c r="F1531" i="1"/>
  <c r="C1532" i="1"/>
  <c r="D1532" i="1"/>
  <c r="F1532" i="1"/>
  <c r="C1533" i="1"/>
  <c r="D1533" i="1"/>
  <c r="F1533" i="1"/>
  <c r="C1534" i="1"/>
  <c r="D1534" i="1"/>
  <c r="F1534" i="1"/>
  <c r="C1535" i="1"/>
  <c r="D1535" i="1"/>
  <c r="F1535" i="1"/>
  <c r="C1536" i="1"/>
  <c r="D1536" i="1"/>
  <c r="F1536" i="1"/>
  <c r="C1537" i="1"/>
  <c r="D1537" i="1"/>
  <c r="F1537" i="1"/>
  <c r="C1538" i="1"/>
  <c r="D1538" i="1"/>
  <c r="F1538" i="1"/>
  <c r="C1539" i="1"/>
  <c r="D1539" i="1"/>
  <c r="F1539" i="1"/>
  <c r="C1540" i="1"/>
  <c r="D1540" i="1"/>
  <c r="F1540" i="1"/>
  <c r="C1541" i="1"/>
  <c r="D1541" i="1"/>
  <c r="F1541" i="1"/>
  <c r="C1542" i="1"/>
  <c r="D1542" i="1"/>
  <c r="F1542" i="1"/>
  <c r="C1543" i="1"/>
  <c r="D1543" i="1"/>
  <c r="F1543" i="1"/>
  <c r="C1544" i="1"/>
  <c r="D1544" i="1"/>
  <c r="F1544" i="1"/>
  <c r="C1545" i="1"/>
  <c r="D1545" i="1"/>
  <c r="F1545" i="1"/>
  <c r="C1546" i="1"/>
  <c r="D1546" i="1"/>
  <c r="F1546" i="1"/>
  <c r="C1547" i="1"/>
  <c r="D1547" i="1"/>
  <c r="F1547" i="1"/>
  <c r="C1548" i="1"/>
  <c r="D1548" i="1"/>
  <c r="F1548" i="1"/>
  <c r="C1549" i="1"/>
  <c r="D1549" i="1"/>
  <c r="F1549" i="1"/>
  <c r="C1550" i="1"/>
  <c r="D1550" i="1"/>
  <c r="F1550" i="1"/>
  <c r="C1551" i="1"/>
  <c r="D1551" i="1"/>
  <c r="F1551" i="1"/>
  <c r="C1552" i="1"/>
  <c r="D1552" i="1"/>
  <c r="F1552" i="1"/>
  <c r="C1553" i="1"/>
  <c r="D1553" i="1"/>
  <c r="F1553" i="1"/>
  <c r="C1554" i="1"/>
  <c r="D1554" i="1"/>
  <c r="F1554" i="1"/>
  <c r="C1555" i="1"/>
  <c r="D1555" i="1"/>
  <c r="F1555" i="1"/>
  <c r="C1556" i="1"/>
  <c r="D1556" i="1"/>
  <c r="F1556" i="1"/>
  <c r="C1557" i="1"/>
  <c r="D1557" i="1"/>
  <c r="F1557" i="1"/>
  <c r="C1558" i="1"/>
  <c r="D1558" i="1"/>
  <c r="F1558" i="1"/>
  <c r="C1559" i="1"/>
  <c r="D1559" i="1"/>
  <c r="F1559" i="1"/>
  <c r="C1560" i="1"/>
  <c r="D1560" i="1"/>
  <c r="F1560" i="1"/>
  <c r="C1561" i="1"/>
  <c r="D1561" i="1"/>
  <c r="F1561" i="1"/>
  <c r="C1562" i="1"/>
  <c r="D1562" i="1"/>
  <c r="F1562" i="1"/>
  <c r="C1563" i="1"/>
  <c r="D1563" i="1"/>
  <c r="F1563" i="1"/>
  <c r="C1564" i="1"/>
  <c r="D1564" i="1"/>
  <c r="F1564" i="1"/>
  <c r="C1565" i="1"/>
  <c r="D1565" i="1"/>
  <c r="F1565" i="1"/>
  <c r="C1566" i="1"/>
  <c r="D1566" i="1"/>
  <c r="F1566" i="1"/>
  <c r="C1567" i="1"/>
  <c r="D1567" i="1"/>
  <c r="F1567" i="1"/>
  <c r="C1568" i="1"/>
  <c r="D1568" i="1"/>
  <c r="F1568" i="1"/>
  <c r="C1569" i="1"/>
  <c r="D1569" i="1"/>
  <c r="F1569" i="1"/>
  <c r="C1570" i="1"/>
  <c r="D1570" i="1"/>
  <c r="F1570" i="1"/>
  <c r="C1571" i="1"/>
  <c r="D1571" i="1"/>
  <c r="F1571" i="1"/>
  <c r="C1572" i="1"/>
  <c r="D1572" i="1"/>
  <c r="F1572" i="1"/>
  <c r="C1573" i="1"/>
  <c r="D1573" i="1"/>
  <c r="F1573" i="1"/>
  <c r="C1574" i="1"/>
  <c r="D1574" i="1"/>
  <c r="F1574" i="1"/>
  <c r="C1575" i="1"/>
  <c r="D1575" i="1"/>
  <c r="F1575" i="1"/>
  <c r="C1576" i="1"/>
  <c r="D1576" i="1"/>
  <c r="F1576" i="1"/>
  <c r="C1577" i="1"/>
  <c r="D1577" i="1"/>
  <c r="F1577" i="1"/>
  <c r="C1578" i="1"/>
  <c r="D1578" i="1"/>
  <c r="F1578" i="1"/>
  <c r="C1579" i="1"/>
  <c r="D1579" i="1"/>
  <c r="F1579" i="1"/>
  <c r="C1580" i="1"/>
  <c r="D1580" i="1"/>
  <c r="F1580" i="1"/>
  <c r="C1581" i="1"/>
  <c r="D1581" i="1"/>
  <c r="F1581" i="1"/>
  <c r="C1582" i="1"/>
  <c r="D1582" i="1"/>
  <c r="F1582" i="1"/>
  <c r="C1583" i="1"/>
  <c r="D1583" i="1"/>
  <c r="F1583" i="1"/>
  <c r="C1584" i="1"/>
  <c r="D1584" i="1"/>
  <c r="F1584" i="1"/>
  <c r="C1585" i="1"/>
  <c r="D1585" i="1"/>
  <c r="F1585" i="1"/>
  <c r="C1586" i="1"/>
  <c r="D1586" i="1"/>
  <c r="F1586" i="1"/>
  <c r="C1587" i="1"/>
  <c r="D1587" i="1"/>
  <c r="F1587" i="1"/>
  <c r="C1588" i="1"/>
  <c r="D1588" i="1"/>
  <c r="F1588" i="1"/>
  <c r="C1589" i="1"/>
  <c r="D1589" i="1"/>
  <c r="F1589" i="1"/>
  <c r="C1590" i="1"/>
  <c r="D1590" i="1"/>
  <c r="F1590" i="1"/>
  <c r="C1591" i="1"/>
  <c r="D1591" i="1"/>
  <c r="F1591" i="1"/>
  <c r="C1592" i="1"/>
  <c r="D1592" i="1"/>
  <c r="F1592" i="1"/>
  <c r="C1593" i="1"/>
  <c r="D1593" i="1"/>
  <c r="F1593" i="1"/>
  <c r="C1594" i="1"/>
  <c r="D1594" i="1"/>
  <c r="F1594" i="1"/>
  <c r="C1595" i="1"/>
  <c r="D1595" i="1"/>
  <c r="F1595" i="1"/>
  <c r="C1596" i="1"/>
  <c r="D1596" i="1"/>
  <c r="F1596" i="1"/>
  <c r="C1597" i="1"/>
  <c r="D1597" i="1"/>
  <c r="F1597" i="1"/>
  <c r="C1598" i="1"/>
  <c r="D1598" i="1"/>
  <c r="F1598" i="1"/>
  <c r="C1599" i="1"/>
  <c r="D1599" i="1"/>
  <c r="F1599" i="1"/>
  <c r="C1600" i="1"/>
  <c r="D1600" i="1"/>
  <c r="F1600" i="1"/>
  <c r="C1601" i="1"/>
  <c r="D1601" i="1"/>
  <c r="F1601" i="1"/>
  <c r="C1602" i="1"/>
  <c r="D1602" i="1"/>
  <c r="F1602" i="1"/>
  <c r="C1603" i="1"/>
  <c r="D1603" i="1"/>
  <c r="F1603" i="1"/>
  <c r="C1604" i="1"/>
  <c r="D1604" i="1"/>
  <c r="F1604" i="1"/>
  <c r="C1605" i="1"/>
  <c r="D1605" i="1"/>
  <c r="F1605" i="1"/>
  <c r="C1606" i="1"/>
  <c r="D1606" i="1"/>
  <c r="F1606" i="1"/>
  <c r="C1607" i="1"/>
  <c r="D1607" i="1"/>
  <c r="F1607" i="1"/>
  <c r="C1608" i="1"/>
  <c r="D1608" i="1"/>
  <c r="F1608" i="1"/>
  <c r="C1609" i="1"/>
  <c r="D1609" i="1"/>
  <c r="F1609" i="1"/>
  <c r="C1610" i="1"/>
  <c r="D1610" i="1"/>
  <c r="F1610" i="1"/>
  <c r="C1611" i="1"/>
  <c r="D1611" i="1"/>
  <c r="F1611" i="1"/>
  <c r="C1612" i="1"/>
  <c r="D1612" i="1"/>
  <c r="F1612" i="1"/>
  <c r="C1613" i="1"/>
  <c r="D1613" i="1"/>
  <c r="F1613" i="1"/>
  <c r="C1614" i="1"/>
  <c r="D1614" i="1"/>
  <c r="F1614" i="1"/>
  <c r="C1615" i="1"/>
  <c r="D1615" i="1"/>
  <c r="F1615" i="1"/>
  <c r="C1616" i="1"/>
  <c r="D1616" i="1"/>
  <c r="F1616" i="1"/>
  <c r="C1617" i="1"/>
  <c r="D1617" i="1"/>
  <c r="F1617" i="1"/>
  <c r="C1618" i="1"/>
  <c r="D1618" i="1"/>
  <c r="F1618" i="1"/>
  <c r="C1619" i="1"/>
  <c r="D1619" i="1"/>
  <c r="F1619" i="1"/>
  <c r="C1620" i="1"/>
  <c r="D1620" i="1"/>
  <c r="F1620" i="1"/>
  <c r="C1621" i="1"/>
  <c r="D1621" i="1"/>
  <c r="F1621" i="1"/>
  <c r="C1622" i="1"/>
  <c r="D1622" i="1"/>
  <c r="F1622" i="1"/>
  <c r="C1623" i="1"/>
  <c r="D1623" i="1"/>
  <c r="F1623" i="1"/>
  <c r="C1624" i="1"/>
  <c r="D1624" i="1"/>
  <c r="F1624" i="1"/>
  <c r="C1625" i="1"/>
  <c r="D1625" i="1"/>
  <c r="F1625" i="1"/>
  <c r="C1626" i="1"/>
  <c r="D1626" i="1"/>
  <c r="F1626" i="1"/>
  <c r="C1627" i="1"/>
  <c r="D1627" i="1"/>
  <c r="F1627" i="1"/>
  <c r="C1628" i="1"/>
  <c r="D1628" i="1"/>
  <c r="F1628" i="1"/>
  <c r="C1629" i="1"/>
  <c r="D1629" i="1"/>
  <c r="F1629" i="1"/>
  <c r="C1630" i="1"/>
  <c r="D1630" i="1"/>
  <c r="F1630" i="1"/>
  <c r="C1631" i="1"/>
  <c r="D1631" i="1"/>
  <c r="F1631" i="1"/>
  <c r="C1632" i="1"/>
  <c r="D1632" i="1"/>
  <c r="F1632" i="1"/>
  <c r="C1633" i="1"/>
  <c r="D1633" i="1"/>
  <c r="F1633" i="1"/>
  <c r="C1634" i="1"/>
  <c r="D1634" i="1"/>
  <c r="F1634" i="1"/>
  <c r="C1635" i="1"/>
  <c r="D1635" i="1"/>
  <c r="F1635" i="1"/>
  <c r="C1636" i="1"/>
  <c r="D1636" i="1"/>
  <c r="F1636" i="1"/>
  <c r="C1637" i="1"/>
  <c r="D1637" i="1"/>
  <c r="F1637" i="1"/>
  <c r="C1638" i="1"/>
  <c r="D1638" i="1"/>
  <c r="F1638" i="1"/>
  <c r="C1639" i="1"/>
  <c r="D1639" i="1"/>
  <c r="F1639" i="1"/>
  <c r="C1640" i="1"/>
  <c r="D1640" i="1"/>
  <c r="F1640" i="1"/>
  <c r="C1641" i="1"/>
  <c r="D1641" i="1"/>
  <c r="F1641" i="1"/>
  <c r="C1642" i="1"/>
  <c r="D1642" i="1"/>
  <c r="F1642" i="1"/>
  <c r="C1643" i="1"/>
  <c r="D1643" i="1"/>
  <c r="F1643" i="1"/>
  <c r="C1644" i="1"/>
  <c r="D1644" i="1"/>
  <c r="F1644" i="1"/>
  <c r="C1645" i="1"/>
  <c r="D1645" i="1"/>
  <c r="F1645" i="1"/>
  <c r="C1646" i="1"/>
  <c r="D1646" i="1"/>
  <c r="F1646" i="1"/>
  <c r="C1647" i="1"/>
  <c r="D1647" i="1"/>
  <c r="F1647" i="1"/>
  <c r="C1648" i="1"/>
  <c r="D1648" i="1"/>
  <c r="F1648" i="1"/>
  <c r="C1649" i="1"/>
  <c r="D1649" i="1"/>
  <c r="F1649" i="1"/>
  <c r="C1650" i="1"/>
  <c r="D1650" i="1"/>
  <c r="F1650" i="1"/>
  <c r="C1651" i="1"/>
  <c r="D1651" i="1"/>
  <c r="F1651" i="1"/>
  <c r="C1652" i="1"/>
  <c r="D1652" i="1"/>
  <c r="F1652" i="1"/>
  <c r="C1653" i="1"/>
  <c r="D1653" i="1"/>
  <c r="F1653" i="1"/>
  <c r="C1654" i="1"/>
  <c r="D1654" i="1"/>
  <c r="F1654" i="1"/>
  <c r="C1655" i="1"/>
  <c r="D1655" i="1"/>
  <c r="F1655" i="1"/>
  <c r="C1656" i="1"/>
  <c r="D1656" i="1"/>
  <c r="F1656" i="1"/>
  <c r="C1657" i="1"/>
  <c r="D1657" i="1"/>
  <c r="F1657" i="1"/>
  <c r="C1658" i="1"/>
  <c r="D1658" i="1"/>
  <c r="F1658" i="1"/>
  <c r="C1659" i="1"/>
  <c r="D1659" i="1"/>
  <c r="F1659" i="1"/>
  <c r="C1660" i="1"/>
  <c r="D1660" i="1"/>
  <c r="F1660" i="1"/>
  <c r="C1661" i="1"/>
  <c r="D1661" i="1"/>
  <c r="F1661" i="1"/>
  <c r="C1662" i="1"/>
  <c r="D1662" i="1"/>
  <c r="F1662" i="1"/>
  <c r="C1663" i="1"/>
  <c r="D1663" i="1"/>
  <c r="F1663" i="1"/>
  <c r="C1664" i="1"/>
  <c r="D1664" i="1"/>
  <c r="F1664" i="1"/>
  <c r="C1665" i="1"/>
  <c r="D1665" i="1"/>
  <c r="F1665" i="1"/>
  <c r="C1666" i="1"/>
  <c r="D1666" i="1"/>
  <c r="F1666" i="1"/>
  <c r="C1667" i="1"/>
  <c r="D1667" i="1"/>
  <c r="F1667" i="1"/>
  <c r="C1668" i="1"/>
  <c r="D1668" i="1"/>
  <c r="F1668" i="1"/>
  <c r="C1669" i="1"/>
  <c r="D1669" i="1"/>
  <c r="F1669" i="1"/>
  <c r="C1670" i="1"/>
  <c r="D1670" i="1"/>
  <c r="F1670" i="1"/>
  <c r="C1671" i="1"/>
  <c r="D1671" i="1"/>
  <c r="F1671" i="1"/>
  <c r="C1672" i="1"/>
  <c r="D1672" i="1"/>
  <c r="F1672" i="1"/>
  <c r="C1673" i="1"/>
  <c r="D1673" i="1"/>
  <c r="F1673" i="1"/>
  <c r="C1674" i="1"/>
  <c r="D1674" i="1"/>
  <c r="F1674" i="1"/>
  <c r="C1675" i="1"/>
  <c r="D1675" i="1"/>
  <c r="F1675" i="1"/>
  <c r="C1676" i="1"/>
  <c r="D1676" i="1"/>
  <c r="F1676" i="1"/>
  <c r="C1677" i="1"/>
  <c r="D1677" i="1"/>
  <c r="F1677" i="1"/>
  <c r="C1678" i="1"/>
  <c r="D1678" i="1"/>
  <c r="F1678" i="1"/>
  <c r="C1679" i="1"/>
  <c r="D1679" i="1"/>
  <c r="F1679" i="1"/>
  <c r="C1680" i="1"/>
  <c r="D1680" i="1"/>
  <c r="F1680" i="1"/>
  <c r="C1681" i="1"/>
  <c r="D1681" i="1"/>
  <c r="F1681" i="1"/>
  <c r="C1682" i="1"/>
  <c r="D1682" i="1"/>
  <c r="F1682" i="1"/>
  <c r="C1683" i="1"/>
  <c r="D1683" i="1"/>
  <c r="F1683" i="1"/>
  <c r="C1684" i="1"/>
  <c r="D1684" i="1"/>
  <c r="F1684" i="1"/>
  <c r="C1685" i="1"/>
  <c r="D1685" i="1"/>
  <c r="F1685" i="1"/>
  <c r="C1686" i="1"/>
  <c r="D1686" i="1"/>
  <c r="F1686" i="1"/>
  <c r="C1687" i="1"/>
  <c r="D1687" i="1"/>
  <c r="F1687" i="1"/>
  <c r="C1688" i="1"/>
  <c r="D1688" i="1"/>
  <c r="F1688" i="1"/>
  <c r="C1689" i="1"/>
  <c r="D1689" i="1"/>
  <c r="F1689" i="1"/>
  <c r="C1690" i="1"/>
  <c r="D1690" i="1"/>
  <c r="F1690" i="1"/>
  <c r="C1691" i="1"/>
  <c r="D1691" i="1"/>
  <c r="F1691" i="1"/>
  <c r="C1692" i="1"/>
  <c r="D1692" i="1"/>
  <c r="F1692" i="1"/>
  <c r="C1693" i="1"/>
  <c r="D1693" i="1"/>
  <c r="F1693" i="1"/>
  <c r="C1694" i="1"/>
  <c r="D1694" i="1"/>
  <c r="F1694" i="1"/>
  <c r="C1695" i="1"/>
  <c r="D1695" i="1"/>
  <c r="F1695" i="1"/>
  <c r="C1696" i="1"/>
  <c r="D1696" i="1"/>
  <c r="F1696" i="1"/>
  <c r="C1697" i="1"/>
  <c r="D1697" i="1"/>
  <c r="F1697" i="1"/>
  <c r="C1698" i="1"/>
  <c r="D1698" i="1"/>
  <c r="F1698" i="1"/>
  <c r="C1699" i="1"/>
  <c r="D1699" i="1"/>
  <c r="F1699" i="1"/>
  <c r="C1700" i="1"/>
  <c r="D1700" i="1"/>
  <c r="F1700" i="1"/>
  <c r="C1701" i="1"/>
  <c r="D1701" i="1"/>
  <c r="F1701" i="1"/>
  <c r="C1702" i="1"/>
  <c r="D1702" i="1"/>
  <c r="F1702" i="1"/>
  <c r="C1703" i="1"/>
  <c r="D1703" i="1"/>
  <c r="F1703" i="1"/>
  <c r="C1704" i="1"/>
  <c r="D1704" i="1"/>
  <c r="F1704" i="1"/>
  <c r="C1705" i="1"/>
  <c r="D1705" i="1"/>
  <c r="F1705" i="1"/>
  <c r="C1706" i="1"/>
  <c r="D1706" i="1"/>
  <c r="F1706" i="1"/>
  <c r="C1707" i="1"/>
  <c r="D1707" i="1"/>
  <c r="F1707" i="1"/>
  <c r="C1708" i="1"/>
  <c r="D1708" i="1"/>
  <c r="F1708" i="1"/>
  <c r="C1709" i="1"/>
  <c r="D1709" i="1"/>
  <c r="F1709" i="1"/>
  <c r="C1710" i="1"/>
  <c r="D1710" i="1"/>
  <c r="F1710" i="1"/>
  <c r="C1711" i="1"/>
  <c r="D1711" i="1"/>
  <c r="F1711" i="1"/>
  <c r="C1712" i="1"/>
  <c r="D1712" i="1"/>
  <c r="F1712" i="1"/>
  <c r="C1713" i="1"/>
  <c r="D1713" i="1"/>
  <c r="F1713" i="1"/>
  <c r="C1714" i="1"/>
  <c r="D1714" i="1"/>
  <c r="F1714" i="1"/>
  <c r="C1715" i="1"/>
  <c r="D1715" i="1"/>
  <c r="F1715" i="1"/>
  <c r="C1716" i="1"/>
  <c r="D1716" i="1"/>
  <c r="F1716" i="1"/>
  <c r="C1717" i="1"/>
  <c r="D1717" i="1"/>
  <c r="F1717" i="1"/>
  <c r="C1718" i="1"/>
  <c r="D1718" i="1"/>
  <c r="F1718" i="1"/>
  <c r="C1719" i="1"/>
  <c r="D1719" i="1"/>
  <c r="F1719" i="1"/>
  <c r="C1720" i="1"/>
  <c r="D1720" i="1"/>
  <c r="F1720" i="1"/>
  <c r="C1721" i="1"/>
  <c r="D1721" i="1"/>
  <c r="F1721" i="1"/>
  <c r="C1722" i="1"/>
  <c r="D1722" i="1"/>
  <c r="F1722" i="1"/>
  <c r="C1723" i="1"/>
  <c r="D1723" i="1"/>
  <c r="F1723" i="1"/>
  <c r="C1724" i="1"/>
  <c r="D1724" i="1"/>
  <c r="F1724" i="1"/>
  <c r="C1725" i="1"/>
  <c r="D1725" i="1"/>
  <c r="F1725" i="1"/>
  <c r="C1726" i="1"/>
  <c r="D1726" i="1"/>
  <c r="F1726" i="1"/>
  <c r="C1727" i="1"/>
  <c r="D1727" i="1"/>
  <c r="F1727" i="1"/>
  <c r="C1728" i="1"/>
  <c r="D1728" i="1"/>
  <c r="F1728" i="1"/>
  <c r="C1729" i="1"/>
  <c r="D1729" i="1"/>
  <c r="F1729" i="1"/>
  <c r="C1730" i="1"/>
  <c r="D1730" i="1"/>
  <c r="F1730" i="1"/>
  <c r="C1731" i="1"/>
  <c r="D1731" i="1"/>
  <c r="F1731" i="1"/>
  <c r="C1732" i="1"/>
  <c r="D1732" i="1"/>
  <c r="F1732" i="1"/>
  <c r="C1733" i="1"/>
  <c r="D1733" i="1"/>
  <c r="F1733" i="1"/>
  <c r="C1734" i="1"/>
  <c r="D1734" i="1"/>
  <c r="F1734" i="1"/>
  <c r="C1735" i="1"/>
  <c r="D1735" i="1"/>
  <c r="F1735" i="1"/>
  <c r="C1736" i="1"/>
  <c r="D1736" i="1"/>
  <c r="F1736" i="1"/>
  <c r="C1737" i="1"/>
  <c r="D1737" i="1"/>
  <c r="F1737" i="1"/>
  <c r="C1738" i="1"/>
  <c r="D1738" i="1"/>
  <c r="F1738" i="1"/>
  <c r="C1739" i="1"/>
  <c r="D1739" i="1"/>
  <c r="F1739" i="1"/>
  <c r="C1740" i="1"/>
  <c r="D1740" i="1"/>
  <c r="F1740" i="1"/>
  <c r="C1741" i="1"/>
  <c r="D1741" i="1"/>
  <c r="F1741" i="1"/>
  <c r="C1742" i="1"/>
  <c r="D1742" i="1"/>
  <c r="F1742" i="1"/>
  <c r="C1743" i="1"/>
  <c r="D1743" i="1"/>
  <c r="F1743" i="1"/>
  <c r="C1744" i="1"/>
  <c r="D1744" i="1"/>
  <c r="F1744" i="1"/>
  <c r="C1745" i="1"/>
  <c r="D1745" i="1"/>
  <c r="F1745" i="1"/>
  <c r="C1746" i="1"/>
  <c r="D1746" i="1"/>
  <c r="F1746" i="1"/>
  <c r="C1747" i="1"/>
  <c r="D1747" i="1"/>
  <c r="F1747" i="1"/>
  <c r="C1748" i="1"/>
  <c r="D1748" i="1"/>
  <c r="F1748" i="1"/>
  <c r="C1749" i="1"/>
  <c r="D1749" i="1"/>
  <c r="F1749" i="1"/>
  <c r="C1750" i="1"/>
  <c r="D1750" i="1"/>
  <c r="F1750" i="1"/>
  <c r="C1751" i="1"/>
  <c r="D1751" i="1"/>
  <c r="F1751" i="1"/>
  <c r="C1752" i="1"/>
  <c r="D1752" i="1"/>
  <c r="F1752" i="1"/>
  <c r="C1753" i="1"/>
  <c r="D1753" i="1"/>
  <c r="F1753" i="1"/>
  <c r="C1754" i="1"/>
  <c r="D1754" i="1"/>
  <c r="F1754" i="1"/>
  <c r="C1755" i="1"/>
  <c r="D1755" i="1"/>
  <c r="F1755" i="1"/>
  <c r="C1756" i="1"/>
  <c r="D1756" i="1"/>
  <c r="F1756" i="1"/>
  <c r="C1757" i="1"/>
  <c r="D1757" i="1"/>
  <c r="F1757" i="1"/>
  <c r="C1758" i="1"/>
  <c r="D1758" i="1"/>
  <c r="F1758" i="1"/>
  <c r="C1759" i="1"/>
  <c r="D1759" i="1"/>
  <c r="F1759" i="1"/>
  <c r="C1760" i="1"/>
  <c r="D1760" i="1"/>
  <c r="F1760" i="1"/>
  <c r="C1761" i="1"/>
  <c r="D1761" i="1"/>
  <c r="F1761" i="1"/>
  <c r="C1762" i="1"/>
  <c r="D1762" i="1"/>
  <c r="F1762" i="1"/>
  <c r="C1763" i="1"/>
  <c r="D1763" i="1"/>
  <c r="F1763" i="1"/>
  <c r="C1764" i="1"/>
  <c r="D1764" i="1"/>
  <c r="F1764" i="1"/>
  <c r="C1765" i="1"/>
  <c r="D1765" i="1"/>
  <c r="F1765" i="1"/>
  <c r="C1766" i="1"/>
  <c r="D1766" i="1"/>
  <c r="F1766" i="1"/>
  <c r="C1767" i="1"/>
  <c r="D1767" i="1"/>
  <c r="F1767" i="1"/>
  <c r="C1768" i="1"/>
  <c r="D1768" i="1"/>
  <c r="F1768" i="1"/>
  <c r="C1769" i="1"/>
  <c r="D1769" i="1"/>
  <c r="F1769" i="1"/>
  <c r="C1770" i="1"/>
  <c r="D1770" i="1"/>
  <c r="F1770" i="1"/>
  <c r="C1771" i="1"/>
  <c r="D1771" i="1"/>
  <c r="F1771" i="1"/>
  <c r="C1772" i="1"/>
  <c r="D1772" i="1"/>
  <c r="F1772" i="1"/>
  <c r="C1773" i="1"/>
  <c r="D1773" i="1"/>
  <c r="F1773" i="1"/>
  <c r="C1774" i="1"/>
  <c r="D1774" i="1"/>
  <c r="F1774" i="1"/>
  <c r="C1775" i="1"/>
  <c r="D1775" i="1"/>
  <c r="F1775" i="1"/>
  <c r="C1776" i="1"/>
  <c r="D1776" i="1"/>
  <c r="F1776" i="1"/>
  <c r="C1777" i="1"/>
  <c r="D1777" i="1"/>
  <c r="F1777" i="1"/>
  <c r="C1778" i="1"/>
  <c r="D1778" i="1"/>
  <c r="F1778" i="1"/>
  <c r="C1779" i="1"/>
  <c r="D1779" i="1"/>
  <c r="F1779" i="1"/>
  <c r="C1780" i="1"/>
  <c r="D1780" i="1"/>
  <c r="F1780" i="1"/>
  <c r="C1781" i="1"/>
  <c r="D1781" i="1"/>
  <c r="F1781" i="1"/>
  <c r="C1782" i="1"/>
  <c r="D1782" i="1"/>
  <c r="F1782" i="1"/>
  <c r="C1783" i="1"/>
  <c r="D1783" i="1"/>
  <c r="F1783" i="1"/>
  <c r="C1784" i="1"/>
  <c r="D1784" i="1"/>
  <c r="F1784" i="1"/>
  <c r="C1785" i="1"/>
  <c r="D1785" i="1"/>
  <c r="F1785" i="1"/>
  <c r="C1786" i="1"/>
  <c r="D1786" i="1"/>
  <c r="F1786" i="1"/>
  <c r="C1787" i="1"/>
  <c r="D1787" i="1"/>
  <c r="F1787" i="1"/>
  <c r="C1788" i="1"/>
  <c r="D1788" i="1"/>
  <c r="F1788" i="1"/>
  <c r="C1789" i="1"/>
  <c r="D1789" i="1"/>
  <c r="F1789" i="1"/>
  <c r="C1790" i="1"/>
  <c r="D1790" i="1"/>
  <c r="F1790" i="1"/>
  <c r="C1791" i="1"/>
  <c r="D1791" i="1"/>
  <c r="F1791" i="1"/>
  <c r="C1792" i="1"/>
  <c r="D1792" i="1"/>
  <c r="F1792" i="1"/>
  <c r="C1793" i="1"/>
  <c r="D1793" i="1"/>
  <c r="F1793" i="1"/>
  <c r="C1794" i="1"/>
  <c r="D1794" i="1"/>
  <c r="F1794" i="1"/>
  <c r="C1795" i="1"/>
  <c r="D1795" i="1"/>
  <c r="F1795" i="1"/>
  <c r="C1796" i="1"/>
  <c r="D1796" i="1"/>
  <c r="F1796" i="1"/>
  <c r="C1797" i="1"/>
  <c r="D1797" i="1"/>
  <c r="F1797" i="1"/>
  <c r="C1798" i="1"/>
  <c r="D1798" i="1"/>
  <c r="F1798" i="1"/>
  <c r="C1799" i="1"/>
  <c r="D1799" i="1"/>
  <c r="F1799" i="1"/>
  <c r="C1800" i="1"/>
  <c r="D1800" i="1"/>
  <c r="F1800" i="1"/>
  <c r="C1801" i="1"/>
  <c r="D1801" i="1"/>
  <c r="F1801" i="1"/>
  <c r="C1802" i="1"/>
  <c r="D1802" i="1"/>
  <c r="F1802" i="1"/>
  <c r="C1803" i="1"/>
  <c r="D1803" i="1"/>
  <c r="F1803" i="1"/>
  <c r="C1804" i="1"/>
  <c r="D1804" i="1"/>
  <c r="F1804" i="1"/>
  <c r="C1805" i="1"/>
  <c r="D1805" i="1"/>
  <c r="F1805" i="1"/>
  <c r="C1806" i="1"/>
  <c r="D1806" i="1"/>
  <c r="F1806" i="1"/>
  <c r="C1807" i="1"/>
  <c r="D1807" i="1"/>
  <c r="F1807" i="1"/>
  <c r="C1808" i="1"/>
  <c r="D1808" i="1"/>
  <c r="F1808" i="1"/>
  <c r="C1809" i="1"/>
  <c r="D1809" i="1"/>
  <c r="F1809" i="1"/>
  <c r="C1810" i="1"/>
  <c r="D1810" i="1"/>
  <c r="F1810" i="1"/>
  <c r="C1811" i="1"/>
  <c r="D1811" i="1"/>
  <c r="F1811" i="1"/>
  <c r="C1812" i="1"/>
  <c r="D1812" i="1"/>
  <c r="F1812" i="1"/>
  <c r="C1813" i="1"/>
  <c r="D1813" i="1"/>
  <c r="F1813" i="1"/>
  <c r="C1814" i="1"/>
  <c r="D1814" i="1"/>
  <c r="F1814" i="1"/>
  <c r="C1815" i="1"/>
  <c r="D1815" i="1"/>
  <c r="F1815" i="1"/>
  <c r="C1816" i="1"/>
  <c r="D1816" i="1"/>
  <c r="F1816" i="1"/>
  <c r="C1817" i="1"/>
  <c r="D1817" i="1"/>
  <c r="F1817" i="1"/>
  <c r="C1818" i="1"/>
  <c r="D1818" i="1"/>
  <c r="F1818" i="1"/>
  <c r="C1819" i="1"/>
  <c r="D1819" i="1"/>
  <c r="F1819" i="1"/>
  <c r="C1820" i="1"/>
  <c r="D1820" i="1"/>
  <c r="F1820" i="1"/>
  <c r="C1821" i="1"/>
  <c r="D1821" i="1"/>
  <c r="F1821" i="1"/>
  <c r="C1822" i="1"/>
  <c r="D1822" i="1"/>
  <c r="F1822" i="1"/>
  <c r="C1823" i="1"/>
  <c r="D1823" i="1"/>
  <c r="F1823" i="1"/>
  <c r="C1824" i="1"/>
  <c r="D1824" i="1"/>
  <c r="F1824" i="1"/>
  <c r="C1825" i="1"/>
  <c r="D1825" i="1"/>
  <c r="F1825" i="1"/>
  <c r="C1826" i="1"/>
  <c r="D1826" i="1"/>
  <c r="F1826" i="1"/>
  <c r="C1827" i="1"/>
  <c r="D1827" i="1"/>
  <c r="F1827" i="1"/>
  <c r="C1828" i="1"/>
  <c r="D1828" i="1"/>
  <c r="F1828" i="1"/>
  <c r="C1829" i="1"/>
  <c r="D1829" i="1"/>
  <c r="F1829" i="1"/>
  <c r="C1830" i="1"/>
  <c r="D1830" i="1"/>
  <c r="F1830" i="1"/>
  <c r="C1831" i="1"/>
  <c r="D1831" i="1"/>
  <c r="F1831" i="1"/>
  <c r="C1832" i="1"/>
  <c r="D1832" i="1"/>
  <c r="F1832" i="1"/>
  <c r="C1833" i="1"/>
  <c r="D1833" i="1"/>
  <c r="F1833" i="1"/>
  <c r="C1834" i="1"/>
  <c r="D1834" i="1"/>
  <c r="F1834" i="1"/>
  <c r="C1835" i="1"/>
  <c r="D1835" i="1"/>
  <c r="F1835" i="1"/>
  <c r="C1836" i="1"/>
  <c r="D1836" i="1"/>
  <c r="F1836" i="1"/>
  <c r="C1837" i="1"/>
  <c r="D1837" i="1"/>
  <c r="F1837" i="1"/>
  <c r="C1838" i="1"/>
  <c r="D1838" i="1"/>
  <c r="F1838" i="1"/>
  <c r="C1839" i="1"/>
  <c r="D1839" i="1"/>
  <c r="F1839" i="1"/>
  <c r="C1840" i="1"/>
  <c r="D1840" i="1"/>
  <c r="F1840" i="1"/>
  <c r="C1841" i="1"/>
  <c r="D1841" i="1"/>
  <c r="F1841" i="1"/>
  <c r="C1842" i="1"/>
  <c r="D1842" i="1"/>
  <c r="F1842" i="1"/>
  <c r="C1843" i="1"/>
  <c r="D1843" i="1"/>
  <c r="F1843" i="1"/>
  <c r="C1844" i="1"/>
  <c r="D1844" i="1"/>
  <c r="F1844" i="1"/>
  <c r="C1845" i="1"/>
  <c r="D1845" i="1"/>
  <c r="F1845" i="1"/>
  <c r="C1846" i="1"/>
  <c r="D1846" i="1"/>
  <c r="F1846" i="1"/>
  <c r="C1847" i="1"/>
  <c r="D1847" i="1"/>
  <c r="F1847" i="1"/>
  <c r="C1848" i="1"/>
  <c r="D1848" i="1"/>
  <c r="F1848" i="1"/>
  <c r="C1849" i="1"/>
  <c r="D1849" i="1"/>
  <c r="F1849" i="1"/>
  <c r="C1850" i="1"/>
  <c r="D1850" i="1"/>
  <c r="F1850" i="1"/>
  <c r="C1851" i="1"/>
  <c r="D1851" i="1"/>
  <c r="F1851" i="1"/>
  <c r="C1852" i="1"/>
  <c r="D1852" i="1"/>
  <c r="F1852" i="1"/>
  <c r="C1853" i="1"/>
  <c r="D1853" i="1"/>
  <c r="F1853" i="1"/>
  <c r="C1854" i="1"/>
  <c r="D1854" i="1"/>
  <c r="F1854" i="1"/>
  <c r="C1855" i="1"/>
  <c r="D1855" i="1"/>
  <c r="F1855" i="1"/>
  <c r="C1856" i="1"/>
  <c r="D1856" i="1"/>
  <c r="F1856" i="1"/>
  <c r="C1857" i="1"/>
  <c r="D1857" i="1"/>
  <c r="F1857" i="1"/>
  <c r="C1858" i="1"/>
  <c r="D1858" i="1"/>
  <c r="F1858" i="1"/>
  <c r="C1859" i="1"/>
  <c r="D1859" i="1"/>
  <c r="F1859" i="1"/>
  <c r="C1860" i="1"/>
  <c r="D1860" i="1"/>
  <c r="F1860" i="1"/>
  <c r="C1861" i="1"/>
  <c r="D1861" i="1"/>
  <c r="F1861" i="1"/>
  <c r="C1862" i="1"/>
  <c r="D1862" i="1"/>
  <c r="F1862" i="1"/>
  <c r="C1863" i="1"/>
  <c r="D1863" i="1"/>
  <c r="F1863" i="1"/>
  <c r="C1864" i="1"/>
  <c r="D1864" i="1"/>
  <c r="F1864" i="1"/>
  <c r="C1865" i="1"/>
  <c r="D1865" i="1"/>
  <c r="F1865" i="1"/>
  <c r="C1866" i="1"/>
  <c r="D1866" i="1"/>
  <c r="F1866" i="1"/>
  <c r="C1867" i="1"/>
  <c r="D1867" i="1"/>
  <c r="F1867" i="1"/>
  <c r="C1868" i="1"/>
  <c r="D1868" i="1"/>
  <c r="F1868" i="1"/>
  <c r="C1869" i="1"/>
  <c r="D1869" i="1"/>
  <c r="F1869" i="1"/>
  <c r="C1870" i="1"/>
  <c r="D1870" i="1"/>
  <c r="F1870" i="1"/>
  <c r="C1871" i="1"/>
  <c r="D1871" i="1"/>
  <c r="F1871" i="1"/>
  <c r="C1872" i="1"/>
  <c r="D1872" i="1"/>
  <c r="F1872" i="1"/>
  <c r="C1873" i="1"/>
  <c r="D1873" i="1"/>
  <c r="F1873" i="1"/>
  <c r="C1874" i="1"/>
  <c r="D1874" i="1"/>
  <c r="F1874" i="1"/>
  <c r="C1875" i="1"/>
  <c r="D1875" i="1"/>
  <c r="F1875" i="1"/>
  <c r="C1876" i="1"/>
  <c r="D1876" i="1"/>
  <c r="F1876" i="1"/>
  <c r="C1877" i="1"/>
  <c r="D1877" i="1"/>
  <c r="F1877" i="1"/>
  <c r="C1878" i="1"/>
  <c r="D1878" i="1"/>
  <c r="F1878" i="1"/>
  <c r="C1879" i="1"/>
  <c r="D1879" i="1"/>
  <c r="F1879" i="1"/>
  <c r="C1880" i="1"/>
  <c r="D1880" i="1"/>
  <c r="F1880" i="1"/>
  <c r="C1881" i="1"/>
  <c r="D1881" i="1"/>
  <c r="F1881" i="1"/>
  <c r="C1882" i="1"/>
  <c r="D1882" i="1"/>
  <c r="F1882" i="1"/>
  <c r="C1883" i="1"/>
  <c r="D1883" i="1"/>
  <c r="F1883" i="1"/>
  <c r="C1884" i="1"/>
  <c r="D1884" i="1"/>
  <c r="F1884" i="1"/>
  <c r="C1885" i="1"/>
  <c r="D1885" i="1"/>
  <c r="F1885" i="1"/>
  <c r="C1886" i="1"/>
  <c r="D1886" i="1"/>
  <c r="F1886" i="1"/>
  <c r="C1887" i="1"/>
  <c r="D1887" i="1"/>
  <c r="F1887" i="1"/>
  <c r="C1888" i="1"/>
  <c r="D1888" i="1"/>
  <c r="F1888" i="1"/>
  <c r="C1889" i="1"/>
  <c r="D1889" i="1"/>
  <c r="F1889" i="1"/>
  <c r="C1890" i="1"/>
  <c r="D1890" i="1"/>
  <c r="F1890" i="1"/>
  <c r="C1891" i="1"/>
  <c r="D1891" i="1"/>
  <c r="F1891" i="1"/>
  <c r="C1892" i="1"/>
  <c r="D1892" i="1"/>
  <c r="F1892" i="1"/>
  <c r="C1893" i="1"/>
  <c r="D1893" i="1"/>
  <c r="F1893" i="1"/>
  <c r="C1894" i="1"/>
  <c r="D1894" i="1"/>
  <c r="F1894" i="1"/>
  <c r="C1895" i="1"/>
  <c r="D1895" i="1"/>
  <c r="F1895" i="1"/>
  <c r="C1896" i="1"/>
  <c r="D1896" i="1"/>
  <c r="F1896" i="1"/>
  <c r="C1897" i="1"/>
  <c r="D1897" i="1"/>
  <c r="F1897" i="1"/>
  <c r="C1898" i="1"/>
  <c r="D1898" i="1"/>
  <c r="F1898" i="1"/>
  <c r="C1899" i="1"/>
  <c r="D1899" i="1"/>
  <c r="F1899" i="1"/>
  <c r="C1900" i="1"/>
  <c r="D1900" i="1"/>
  <c r="F1900" i="1"/>
  <c r="C1901" i="1"/>
  <c r="D1901" i="1"/>
  <c r="F1901" i="1"/>
  <c r="C1902" i="1"/>
  <c r="D1902" i="1"/>
  <c r="F1902" i="1"/>
  <c r="C1903" i="1"/>
  <c r="D1903" i="1"/>
  <c r="F1903" i="1"/>
  <c r="C1904" i="1"/>
  <c r="D1904" i="1"/>
  <c r="F1904" i="1"/>
  <c r="C1905" i="1"/>
  <c r="D1905" i="1"/>
  <c r="F1905" i="1"/>
  <c r="C1906" i="1"/>
  <c r="D1906" i="1"/>
  <c r="F1906" i="1"/>
  <c r="C1907" i="1"/>
  <c r="D1907" i="1"/>
  <c r="F1907" i="1"/>
  <c r="C1908" i="1"/>
  <c r="D1908" i="1"/>
  <c r="F1908" i="1"/>
  <c r="C1909" i="1"/>
  <c r="D1909" i="1"/>
  <c r="F1909" i="1"/>
  <c r="C1910" i="1"/>
  <c r="D1910" i="1"/>
  <c r="F1910" i="1"/>
  <c r="C1911" i="1"/>
  <c r="D1911" i="1"/>
  <c r="F1911" i="1"/>
  <c r="C1912" i="1"/>
  <c r="D1912" i="1"/>
  <c r="F1912" i="1"/>
  <c r="C1913" i="1"/>
  <c r="D1913" i="1"/>
  <c r="F1913" i="1"/>
  <c r="C1914" i="1"/>
  <c r="D1914" i="1"/>
  <c r="F1914" i="1"/>
  <c r="C1915" i="1"/>
  <c r="D1915" i="1"/>
  <c r="F1915" i="1"/>
  <c r="C1916" i="1"/>
  <c r="D1916" i="1"/>
  <c r="F1916" i="1"/>
  <c r="C1917" i="1"/>
  <c r="D1917" i="1"/>
  <c r="F1917" i="1"/>
  <c r="C1918" i="1"/>
  <c r="D1918" i="1"/>
  <c r="F1918" i="1"/>
  <c r="C1919" i="1"/>
  <c r="D1919" i="1"/>
  <c r="F1919" i="1"/>
  <c r="C1920" i="1"/>
  <c r="D1920" i="1"/>
  <c r="F1920" i="1"/>
  <c r="C1921" i="1"/>
  <c r="D1921" i="1"/>
  <c r="F1921" i="1"/>
  <c r="C1922" i="1"/>
  <c r="D1922" i="1"/>
  <c r="F1922" i="1"/>
  <c r="C1923" i="1"/>
  <c r="D1923" i="1"/>
  <c r="F1923" i="1"/>
  <c r="C1924" i="1"/>
  <c r="D1924" i="1"/>
  <c r="F1924" i="1"/>
  <c r="C1925" i="1"/>
  <c r="D1925" i="1"/>
  <c r="F1925" i="1"/>
  <c r="C1926" i="1"/>
  <c r="D1926" i="1"/>
  <c r="F1926" i="1"/>
  <c r="C1927" i="1"/>
  <c r="D1927" i="1"/>
  <c r="F1927" i="1"/>
  <c r="C1928" i="1"/>
  <c r="D1928" i="1"/>
  <c r="F1928" i="1"/>
  <c r="C1929" i="1"/>
  <c r="D1929" i="1"/>
  <c r="F1929" i="1"/>
  <c r="C1930" i="1"/>
  <c r="D1930" i="1"/>
  <c r="F1930" i="1"/>
  <c r="C1931" i="1"/>
  <c r="D1931" i="1"/>
  <c r="F1931" i="1"/>
  <c r="C1932" i="1"/>
  <c r="D1932" i="1"/>
  <c r="F1932" i="1"/>
  <c r="C1933" i="1"/>
  <c r="D1933" i="1"/>
  <c r="F1933" i="1"/>
  <c r="C1934" i="1"/>
  <c r="D1934" i="1"/>
  <c r="F1934" i="1"/>
  <c r="C1935" i="1"/>
  <c r="D1935" i="1"/>
  <c r="F1935" i="1"/>
  <c r="C1936" i="1"/>
  <c r="D1936" i="1"/>
  <c r="F1936" i="1"/>
  <c r="C1937" i="1"/>
  <c r="D1937" i="1"/>
  <c r="F1937" i="1"/>
  <c r="C1938" i="1"/>
  <c r="D1938" i="1"/>
  <c r="F1938" i="1"/>
  <c r="C1939" i="1"/>
  <c r="D1939" i="1"/>
  <c r="F1939" i="1"/>
  <c r="C1940" i="1"/>
  <c r="D1940" i="1"/>
  <c r="F1940" i="1"/>
  <c r="C1941" i="1"/>
  <c r="D1941" i="1"/>
  <c r="F1941" i="1"/>
  <c r="C1942" i="1"/>
  <c r="D1942" i="1"/>
  <c r="F1942" i="1"/>
  <c r="C1943" i="1"/>
  <c r="D1943" i="1"/>
  <c r="F1943" i="1"/>
  <c r="C1944" i="1"/>
  <c r="D1944" i="1"/>
  <c r="F1944" i="1"/>
  <c r="C1945" i="1"/>
  <c r="D1945" i="1"/>
  <c r="F1945" i="1"/>
  <c r="C1946" i="1"/>
  <c r="D1946" i="1"/>
  <c r="F1946" i="1"/>
  <c r="C1947" i="1"/>
  <c r="D1947" i="1"/>
  <c r="F1947" i="1"/>
  <c r="C1948" i="1"/>
  <c r="D1948" i="1"/>
  <c r="F1948" i="1"/>
  <c r="C1949" i="1"/>
  <c r="D1949" i="1"/>
  <c r="F1949" i="1"/>
  <c r="C1950" i="1"/>
  <c r="D1950" i="1"/>
  <c r="F1950" i="1"/>
  <c r="C1951" i="1"/>
  <c r="D1951" i="1"/>
  <c r="F1951" i="1"/>
  <c r="C1952" i="1"/>
  <c r="D1952" i="1"/>
  <c r="F1952" i="1"/>
  <c r="C1953" i="1"/>
  <c r="D1953" i="1"/>
  <c r="F1953" i="1"/>
  <c r="C1954" i="1"/>
  <c r="D1954" i="1"/>
  <c r="F1954" i="1"/>
  <c r="C1955" i="1"/>
  <c r="D1955" i="1"/>
  <c r="F1955" i="1"/>
  <c r="C1956" i="1"/>
  <c r="D1956" i="1"/>
  <c r="F1956" i="1"/>
  <c r="C1957" i="1"/>
  <c r="D1957" i="1"/>
  <c r="F1957" i="1"/>
  <c r="C1958" i="1"/>
  <c r="D1958" i="1"/>
  <c r="F1958" i="1"/>
  <c r="C1959" i="1"/>
  <c r="D1959" i="1"/>
  <c r="F1959" i="1"/>
  <c r="C1960" i="1"/>
  <c r="D1960" i="1"/>
  <c r="F1960" i="1"/>
  <c r="C1961" i="1"/>
  <c r="D1961" i="1"/>
  <c r="F1961" i="1"/>
  <c r="C1962" i="1"/>
  <c r="D1962" i="1"/>
  <c r="F1962" i="1"/>
  <c r="C1963" i="1"/>
  <c r="D1963" i="1"/>
  <c r="F1963" i="1"/>
  <c r="C1964" i="1"/>
  <c r="D1964" i="1"/>
  <c r="F1964" i="1"/>
  <c r="C1965" i="1"/>
  <c r="D1965" i="1"/>
  <c r="F1965" i="1"/>
  <c r="C1966" i="1"/>
  <c r="D1966" i="1"/>
  <c r="F1966" i="1"/>
  <c r="C1967" i="1"/>
  <c r="D1967" i="1"/>
  <c r="F1967" i="1"/>
  <c r="C1968" i="1"/>
  <c r="D1968" i="1"/>
  <c r="F1968" i="1"/>
  <c r="C1969" i="1"/>
  <c r="D1969" i="1"/>
  <c r="F1969" i="1"/>
  <c r="C1970" i="1"/>
  <c r="D1970" i="1"/>
  <c r="F1970" i="1"/>
  <c r="C1971" i="1"/>
  <c r="D1971" i="1"/>
  <c r="F1971" i="1"/>
  <c r="C1972" i="1"/>
  <c r="D1972" i="1"/>
  <c r="F1972" i="1"/>
  <c r="C1973" i="1"/>
  <c r="D1973" i="1"/>
  <c r="F1973" i="1"/>
  <c r="C1974" i="1"/>
  <c r="D1974" i="1"/>
  <c r="F1974" i="1"/>
  <c r="C1975" i="1"/>
  <c r="D1975" i="1"/>
  <c r="F1975" i="1"/>
  <c r="C1976" i="1"/>
  <c r="D1976" i="1"/>
  <c r="F1976" i="1"/>
  <c r="C1977" i="1"/>
  <c r="D1977" i="1"/>
  <c r="F1977" i="1"/>
  <c r="C1978" i="1"/>
  <c r="D1978" i="1"/>
  <c r="F1978" i="1"/>
  <c r="C1979" i="1"/>
  <c r="D1979" i="1"/>
  <c r="F1979" i="1"/>
  <c r="C1980" i="1"/>
  <c r="D1980" i="1"/>
  <c r="F1980" i="1"/>
  <c r="C1981" i="1"/>
  <c r="D1981" i="1"/>
  <c r="F1981" i="1"/>
  <c r="C1982" i="1"/>
  <c r="D1982" i="1"/>
  <c r="F1982" i="1"/>
  <c r="C1983" i="1"/>
  <c r="D1983" i="1"/>
  <c r="F1983" i="1"/>
  <c r="C1984" i="1"/>
  <c r="D1984" i="1"/>
  <c r="F1984" i="1"/>
  <c r="C1985" i="1"/>
  <c r="D1985" i="1"/>
  <c r="F1985" i="1"/>
  <c r="C1986" i="1"/>
  <c r="D1986" i="1"/>
  <c r="F1986" i="1"/>
  <c r="C1987" i="1"/>
  <c r="D1987" i="1"/>
  <c r="F1987" i="1"/>
  <c r="C1988" i="1"/>
  <c r="D1988" i="1"/>
  <c r="F1988" i="1"/>
  <c r="C1989" i="1"/>
  <c r="D1989" i="1"/>
  <c r="F1989" i="1"/>
  <c r="C1990" i="1"/>
  <c r="D1990" i="1"/>
  <c r="F1990" i="1"/>
  <c r="C1991" i="1"/>
  <c r="D1991" i="1"/>
  <c r="F1991" i="1"/>
  <c r="C1992" i="1"/>
  <c r="D1992" i="1"/>
  <c r="F1992" i="1"/>
  <c r="C1993" i="1"/>
  <c r="D1993" i="1"/>
  <c r="F1993" i="1"/>
  <c r="C1994" i="1"/>
  <c r="D1994" i="1"/>
  <c r="F1994" i="1"/>
  <c r="C1995" i="1"/>
  <c r="D1995" i="1"/>
  <c r="F1995" i="1"/>
  <c r="C1996" i="1"/>
  <c r="D1996" i="1"/>
  <c r="F1996" i="1"/>
  <c r="C1997" i="1"/>
  <c r="D1997" i="1"/>
  <c r="F1997" i="1"/>
  <c r="C1998" i="1"/>
  <c r="D1998" i="1"/>
  <c r="F1998" i="1"/>
  <c r="C1999" i="1"/>
  <c r="D1999" i="1"/>
  <c r="F1999" i="1"/>
  <c r="C2000" i="1"/>
  <c r="D2000" i="1"/>
  <c r="F2000" i="1"/>
  <c r="C2001" i="1"/>
  <c r="D2001" i="1"/>
  <c r="F2001" i="1"/>
  <c r="C2002" i="1"/>
  <c r="D2002" i="1"/>
  <c r="F2002" i="1"/>
  <c r="C2003" i="1"/>
  <c r="D2003" i="1"/>
  <c r="F2003" i="1"/>
  <c r="C2004" i="1"/>
  <c r="D2004" i="1"/>
  <c r="F2004" i="1"/>
  <c r="C2005" i="1"/>
  <c r="D2005" i="1"/>
  <c r="F2005" i="1"/>
  <c r="C2006" i="1"/>
  <c r="D2006" i="1"/>
  <c r="F2006" i="1"/>
  <c r="C2007" i="1"/>
  <c r="D2007" i="1"/>
  <c r="F2007" i="1"/>
  <c r="C2008" i="1"/>
  <c r="D2008" i="1"/>
  <c r="F2008" i="1"/>
  <c r="C2009" i="1"/>
  <c r="D2009" i="1"/>
  <c r="F2009" i="1"/>
  <c r="C2010" i="1"/>
  <c r="D2010" i="1"/>
  <c r="F2010" i="1"/>
  <c r="C2011" i="1"/>
  <c r="D2011" i="1"/>
  <c r="F2011" i="1"/>
  <c r="C2012" i="1"/>
  <c r="D2012" i="1"/>
  <c r="F2012" i="1"/>
  <c r="C2013" i="1"/>
  <c r="D2013" i="1"/>
  <c r="F2013" i="1"/>
  <c r="C2014" i="1"/>
  <c r="D2014" i="1"/>
  <c r="F2014" i="1"/>
  <c r="C2015" i="1"/>
  <c r="D2015" i="1"/>
  <c r="F2015" i="1"/>
  <c r="C2016" i="1"/>
  <c r="D2016" i="1"/>
  <c r="F2016" i="1"/>
  <c r="C2017" i="1"/>
  <c r="D2017" i="1"/>
  <c r="F2017" i="1"/>
  <c r="C2018" i="1"/>
  <c r="D2018" i="1"/>
  <c r="F2018" i="1"/>
  <c r="C2019" i="1"/>
  <c r="D2019" i="1"/>
  <c r="F2019" i="1"/>
  <c r="C2020" i="1"/>
  <c r="D2020" i="1"/>
  <c r="F2020" i="1"/>
  <c r="C2021" i="1"/>
  <c r="D2021" i="1"/>
  <c r="F2021" i="1"/>
  <c r="C2022" i="1"/>
  <c r="D2022" i="1"/>
  <c r="F2022" i="1"/>
  <c r="C2023" i="1"/>
  <c r="D2023" i="1"/>
  <c r="F2023" i="1"/>
  <c r="C2024" i="1"/>
  <c r="D2024" i="1"/>
  <c r="F2024" i="1"/>
  <c r="C2025" i="1"/>
  <c r="D2025" i="1"/>
  <c r="F2025" i="1"/>
  <c r="C2026" i="1"/>
  <c r="D2026" i="1"/>
  <c r="F2026" i="1"/>
  <c r="C2027" i="1"/>
  <c r="D2027" i="1"/>
  <c r="F2027" i="1"/>
  <c r="C2028" i="1"/>
  <c r="D2028" i="1"/>
  <c r="F2028" i="1"/>
  <c r="C2029" i="1"/>
  <c r="D2029" i="1"/>
  <c r="F2029" i="1"/>
  <c r="C2030" i="1"/>
  <c r="D2030" i="1"/>
  <c r="F2030" i="1"/>
  <c r="C2031" i="1"/>
  <c r="D2031" i="1"/>
  <c r="F2031" i="1"/>
  <c r="C2032" i="1"/>
  <c r="D2032" i="1"/>
  <c r="F2032" i="1"/>
  <c r="C2033" i="1"/>
  <c r="D2033" i="1"/>
  <c r="F2033" i="1"/>
  <c r="C2034" i="1"/>
  <c r="D2034" i="1"/>
  <c r="F2034" i="1"/>
  <c r="C2035" i="1"/>
  <c r="D2035" i="1"/>
  <c r="F2035" i="1"/>
  <c r="C2036" i="1"/>
  <c r="D2036" i="1"/>
  <c r="F2036" i="1"/>
  <c r="C2037" i="1"/>
  <c r="D2037" i="1"/>
  <c r="F2037" i="1"/>
  <c r="C2038" i="1"/>
  <c r="D2038" i="1"/>
  <c r="F2038" i="1"/>
  <c r="C2039" i="1"/>
  <c r="D2039" i="1"/>
  <c r="F2039" i="1"/>
  <c r="C2040" i="1"/>
  <c r="D2040" i="1"/>
  <c r="F2040" i="1"/>
  <c r="C2041" i="1"/>
  <c r="D2041" i="1"/>
  <c r="F2041" i="1"/>
  <c r="C2042" i="1"/>
  <c r="D2042" i="1"/>
  <c r="F2042" i="1"/>
  <c r="C2043" i="1"/>
  <c r="D2043" i="1"/>
  <c r="F2043" i="1"/>
  <c r="C2044" i="1"/>
  <c r="D2044" i="1"/>
  <c r="F2044" i="1"/>
  <c r="C2045" i="1"/>
  <c r="D2045" i="1"/>
  <c r="F2045" i="1"/>
  <c r="C2046" i="1"/>
  <c r="D2046" i="1"/>
  <c r="F2046" i="1"/>
  <c r="C2047" i="1"/>
  <c r="D2047" i="1"/>
  <c r="F2047" i="1"/>
  <c r="C2048" i="1"/>
  <c r="D2048" i="1"/>
  <c r="F2048" i="1"/>
  <c r="C2049" i="1"/>
  <c r="D2049" i="1"/>
  <c r="F2049" i="1"/>
  <c r="C2050" i="1"/>
  <c r="D2050" i="1"/>
  <c r="F2050" i="1"/>
  <c r="C2051" i="1"/>
  <c r="D2051" i="1"/>
  <c r="F2051" i="1"/>
  <c r="C2052" i="1"/>
  <c r="D2052" i="1"/>
  <c r="F2052" i="1"/>
  <c r="C2053" i="1"/>
  <c r="D2053" i="1"/>
  <c r="F2053" i="1"/>
  <c r="C2054" i="1"/>
  <c r="D2054" i="1"/>
  <c r="F2054" i="1"/>
  <c r="C2055" i="1"/>
  <c r="D2055" i="1"/>
  <c r="F2055" i="1"/>
  <c r="C2056" i="1"/>
  <c r="D2056" i="1"/>
  <c r="F2056" i="1"/>
  <c r="C2057" i="1"/>
  <c r="D2057" i="1"/>
  <c r="F2057" i="1"/>
  <c r="C2058" i="1"/>
  <c r="D2058" i="1"/>
  <c r="F2058" i="1"/>
  <c r="C2059" i="1"/>
  <c r="D2059" i="1"/>
  <c r="F2059" i="1"/>
  <c r="C2060" i="1"/>
  <c r="D2060" i="1"/>
  <c r="F2060" i="1"/>
  <c r="C2061" i="1"/>
  <c r="D2061" i="1"/>
  <c r="F2061" i="1"/>
  <c r="C2062" i="1"/>
  <c r="D2062" i="1"/>
  <c r="F2062" i="1"/>
  <c r="C2063" i="1"/>
  <c r="D2063" i="1"/>
  <c r="F2063" i="1"/>
  <c r="C2064" i="1"/>
  <c r="D2064" i="1"/>
  <c r="F2064" i="1"/>
  <c r="C2065" i="1"/>
  <c r="D2065" i="1"/>
  <c r="F2065" i="1"/>
  <c r="C2066" i="1"/>
  <c r="D2066" i="1"/>
  <c r="F2066" i="1"/>
  <c r="C2067" i="1"/>
  <c r="D2067" i="1"/>
  <c r="F2067" i="1"/>
  <c r="C2068" i="1"/>
  <c r="D2068" i="1"/>
  <c r="F2068" i="1"/>
  <c r="C2069" i="1"/>
  <c r="D2069" i="1"/>
  <c r="F2069" i="1"/>
  <c r="C2070" i="1"/>
  <c r="D2070" i="1"/>
  <c r="F2070" i="1"/>
  <c r="C2071" i="1"/>
  <c r="D2071" i="1"/>
  <c r="F2071" i="1"/>
  <c r="C2072" i="1"/>
  <c r="D2072" i="1"/>
  <c r="F2072" i="1"/>
  <c r="C2073" i="1"/>
  <c r="D2073" i="1"/>
  <c r="F2073" i="1"/>
  <c r="C2074" i="1"/>
  <c r="D2074" i="1"/>
  <c r="F2074" i="1"/>
  <c r="C2075" i="1"/>
  <c r="D2075" i="1"/>
  <c r="F2075" i="1"/>
  <c r="C2076" i="1"/>
  <c r="D2076" i="1"/>
  <c r="F2076" i="1"/>
  <c r="C2077" i="1"/>
  <c r="D2077" i="1"/>
  <c r="F2077" i="1"/>
  <c r="C2078" i="1"/>
  <c r="D2078" i="1"/>
  <c r="F2078" i="1"/>
  <c r="C2079" i="1"/>
  <c r="D2079" i="1"/>
  <c r="F2079" i="1"/>
  <c r="C2080" i="1"/>
  <c r="D2080" i="1"/>
  <c r="F2080" i="1"/>
  <c r="C2081" i="1"/>
  <c r="D2081" i="1"/>
  <c r="F2081" i="1"/>
  <c r="C2082" i="1"/>
  <c r="D2082" i="1"/>
  <c r="F2082" i="1"/>
  <c r="C2083" i="1"/>
  <c r="D2083" i="1"/>
  <c r="F2083" i="1"/>
  <c r="C2084" i="1"/>
  <c r="D2084" i="1"/>
  <c r="F2084" i="1"/>
  <c r="C2085" i="1"/>
  <c r="D2085" i="1"/>
  <c r="F2085" i="1"/>
  <c r="C2086" i="1"/>
  <c r="D2086" i="1"/>
  <c r="F2086" i="1"/>
  <c r="C2087" i="1"/>
  <c r="D2087" i="1"/>
  <c r="F2087" i="1"/>
  <c r="C2088" i="1"/>
  <c r="D2088" i="1"/>
  <c r="F2088" i="1"/>
  <c r="C2089" i="1"/>
  <c r="D2089" i="1"/>
  <c r="F2089" i="1"/>
  <c r="C2090" i="1"/>
  <c r="D2090" i="1"/>
  <c r="F2090" i="1"/>
  <c r="C2091" i="1"/>
  <c r="D2091" i="1"/>
  <c r="F2091" i="1"/>
  <c r="C2092" i="1"/>
  <c r="D2092" i="1"/>
  <c r="F2092" i="1"/>
  <c r="C2093" i="1"/>
  <c r="D2093" i="1"/>
  <c r="F2093" i="1"/>
  <c r="C2094" i="1"/>
  <c r="D2094" i="1"/>
  <c r="F2094" i="1"/>
  <c r="C2095" i="1"/>
  <c r="D2095" i="1"/>
  <c r="F2095" i="1"/>
  <c r="C2096" i="1"/>
  <c r="D2096" i="1"/>
  <c r="F2096" i="1"/>
  <c r="C2097" i="1"/>
  <c r="D2097" i="1"/>
  <c r="F2097" i="1"/>
  <c r="C2098" i="1"/>
  <c r="D2098" i="1"/>
  <c r="F2098" i="1"/>
  <c r="C2099" i="1"/>
  <c r="D2099" i="1"/>
  <c r="F2099" i="1"/>
  <c r="C2100" i="1"/>
  <c r="D2100" i="1"/>
  <c r="F2100" i="1"/>
  <c r="C2101" i="1"/>
  <c r="D2101" i="1"/>
  <c r="F2101" i="1"/>
  <c r="C2102" i="1"/>
  <c r="D2102" i="1"/>
  <c r="F2102" i="1"/>
  <c r="C2103" i="1"/>
  <c r="D2103" i="1"/>
  <c r="F2103" i="1"/>
  <c r="C2104" i="1"/>
  <c r="D2104" i="1"/>
  <c r="F2104" i="1"/>
  <c r="C2105" i="1"/>
  <c r="D2105" i="1"/>
  <c r="F2105" i="1"/>
  <c r="C2106" i="1"/>
  <c r="D2106" i="1"/>
  <c r="F2106" i="1"/>
  <c r="C2107" i="1"/>
  <c r="D2107" i="1"/>
  <c r="F2107" i="1"/>
  <c r="C2108" i="1"/>
  <c r="D2108" i="1"/>
  <c r="F2108" i="1"/>
  <c r="C2109" i="1"/>
  <c r="D2109" i="1"/>
  <c r="F2109" i="1"/>
  <c r="C2110" i="1"/>
  <c r="D2110" i="1"/>
  <c r="F2110" i="1"/>
  <c r="C2111" i="1"/>
  <c r="D2111" i="1"/>
  <c r="F2111" i="1"/>
  <c r="C2112" i="1"/>
  <c r="D2112" i="1"/>
  <c r="F2112" i="1"/>
  <c r="C2113" i="1"/>
  <c r="D2113" i="1"/>
  <c r="F2113" i="1"/>
  <c r="C2114" i="1"/>
  <c r="D2114" i="1"/>
  <c r="F2114" i="1"/>
  <c r="C2115" i="1"/>
  <c r="D2115" i="1"/>
  <c r="F2115" i="1"/>
  <c r="C2116" i="1"/>
  <c r="D2116" i="1"/>
  <c r="F2116" i="1"/>
  <c r="C2117" i="1"/>
  <c r="D2117" i="1"/>
  <c r="F2117" i="1"/>
  <c r="C2118" i="1"/>
  <c r="D2118" i="1"/>
  <c r="F2118" i="1"/>
  <c r="C2119" i="1"/>
  <c r="D2119" i="1"/>
  <c r="F2119" i="1"/>
  <c r="C2120" i="1"/>
  <c r="D2120" i="1"/>
  <c r="F2120" i="1"/>
  <c r="C2121" i="1"/>
  <c r="D2121" i="1"/>
  <c r="F2121" i="1"/>
  <c r="C2122" i="1"/>
  <c r="D2122" i="1"/>
  <c r="F2122" i="1"/>
  <c r="C2123" i="1"/>
  <c r="D2123" i="1"/>
  <c r="F2123" i="1"/>
  <c r="C2124" i="1"/>
  <c r="D2124" i="1"/>
  <c r="F2124" i="1"/>
  <c r="C2125" i="1"/>
  <c r="D2125" i="1"/>
  <c r="F2125" i="1"/>
  <c r="C2126" i="1"/>
  <c r="D2126" i="1"/>
  <c r="F2126" i="1"/>
  <c r="C2127" i="1"/>
  <c r="D2127" i="1"/>
  <c r="F2127" i="1"/>
  <c r="C2128" i="1"/>
  <c r="D2128" i="1"/>
  <c r="F2128" i="1"/>
  <c r="C2129" i="1"/>
  <c r="D2129" i="1"/>
  <c r="F2129" i="1"/>
  <c r="C2130" i="1"/>
  <c r="D2130" i="1"/>
  <c r="F2130" i="1"/>
  <c r="C2131" i="1"/>
  <c r="D2131" i="1"/>
  <c r="F2131" i="1"/>
  <c r="C2132" i="1"/>
  <c r="D2132" i="1"/>
  <c r="F2132" i="1"/>
  <c r="C2133" i="1"/>
  <c r="D2133" i="1"/>
  <c r="F2133" i="1"/>
  <c r="C2134" i="1"/>
  <c r="D2134" i="1"/>
  <c r="F2134" i="1"/>
  <c r="C2135" i="1"/>
  <c r="D2135" i="1"/>
  <c r="F2135" i="1"/>
  <c r="C2136" i="1"/>
  <c r="D2136" i="1"/>
  <c r="F2136" i="1"/>
  <c r="C2137" i="1"/>
  <c r="D2137" i="1"/>
  <c r="F2137" i="1"/>
  <c r="C2138" i="1"/>
  <c r="D2138" i="1"/>
  <c r="F2138" i="1"/>
  <c r="C2139" i="1"/>
  <c r="D2139" i="1"/>
  <c r="F2139" i="1"/>
  <c r="C2140" i="1"/>
  <c r="D2140" i="1"/>
  <c r="F2140" i="1"/>
  <c r="C2141" i="1"/>
  <c r="D2141" i="1"/>
  <c r="F2141" i="1"/>
  <c r="C2142" i="1"/>
  <c r="D2142" i="1"/>
  <c r="F2142" i="1"/>
  <c r="C2143" i="1"/>
  <c r="D2143" i="1"/>
  <c r="F2143" i="1"/>
  <c r="C2144" i="1"/>
  <c r="D2144" i="1"/>
  <c r="F2144" i="1"/>
  <c r="C2145" i="1"/>
  <c r="D2145" i="1"/>
  <c r="F2145" i="1"/>
  <c r="C2146" i="1"/>
  <c r="D2146" i="1"/>
  <c r="F2146" i="1"/>
  <c r="C2147" i="1"/>
  <c r="D2147" i="1"/>
  <c r="F2147" i="1"/>
  <c r="C2148" i="1"/>
  <c r="D2148" i="1"/>
  <c r="F2148" i="1"/>
  <c r="C2149" i="1"/>
  <c r="D2149" i="1"/>
  <c r="F2149" i="1"/>
  <c r="C2150" i="1"/>
  <c r="D2150" i="1"/>
  <c r="F2150" i="1"/>
  <c r="C2151" i="1"/>
  <c r="D2151" i="1"/>
  <c r="F2151" i="1"/>
  <c r="C2152" i="1"/>
  <c r="D2152" i="1"/>
  <c r="F2152" i="1"/>
  <c r="C2153" i="1"/>
  <c r="D2153" i="1"/>
  <c r="F2153" i="1"/>
  <c r="C2154" i="1"/>
  <c r="D2154" i="1"/>
  <c r="F2154" i="1"/>
  <c r="C2155" i="1"/>
  <c r="D2155" i="1"/>
  <c r="F2155" i="1"/>
  <c r="C2156" i="1"/>
  <c r="D2156" i="1"/>
  <c r="F2156" i="1"/>
  <c r="C2157" i="1"/>
  <c r="D2157" i="1"/>
  <c r="F2157" i="1"/>
  <c r="C2158" i="1"/>
  <c r="D2158" i="1"/>
  <c r="F2158" i="1"/>
  <c r="C2159" i="1"/>
  <c r="D2159" i="1"/>
  <c r="F2159" i="1"/>
  <c r="C2160" i="1"/>
  <c r="D2160" i="1"/>
  <c r="F2160" i="1"/>
  <c r="C2161" i="1"/>
  <c r="D2161" i="1"/>
  <c r="F2161" i="1"/>
  <c r="C2162" i="1"/>
  <c r="D2162" i="1"/>
  <c r="F2162" i="1"/>
  <c r="C2163" i="1"/>
  <c r="D2163" i="1"/>
  <c r="F2163" i="1"/>
  <c r="C2164" i="1"/>
  <c r="D2164" i="1"/>
  <c r="F2164" i="1"/>
  <c r="C2165" i="1"/>
  <c r="D2165" i="1"/>
  <c r="F2165" i="1"/>
  <c r="C2166" i="1"/>
  <c r="D2166" i="1"/>
  <c r="F2166" i="1"/>
  <c r="C2167" i="1"/>
  <c r="D2167" i="1"/>
  <c r="F2167" i="1"/>
  <c r="C2168" i="1"/>
  <c r="D2168" i="1"/>
  <c r="F2168" i="1"/>
  <c r="C2169" i="1"/>
  <c r="D2169" i="1"/>
  <c r="F2169" i="1"/>
  <c r="C2170" i="1"/>
  <c r="D2170" i="1"/>
  <c r="F2170" i="1"/>
  <c r="C2171" i="1"/>
  <c r="D2171" i="1"/>
  <c r="F2171" i="1"/>
  <c r="C2172" i="1"/>
  <c r="D2172" i="1"/>
  <c r="F2172" i="1"/>
  <c r="C2173" i="1"/>
  <c r="D2173" i="1"/>
  <c r="F2173" i="1"/>
  <c r="C2174" i="1"/>
  <c r="D2174" i="1"/>
  <c r="F2174" i="1"/>
  <c r="C2175" i="1"/>
  <c r="D2175" i="1"/>
  <c r="F2175" i="1"/>
  <c r="C2176" i="1"/>
  <c r="D2176" i="1"/>
  <c r="F2176" i="1"/>
  <c r="C2177" i="1"/>
  <c r="D2177" i="1"/>
  <c r="F2177" i="1"/>
  <c r="C2178" i="1"/>
  <c r="D2178" i="1"/>
  <c r="F2178" i="1"/>
  <c r="C2179" i="1"/>
  <c r="D2179" i="1"/>
  <c r="F2179" i="1"/>
  <c r="C2180" i="1"/>
  <c r="D2180" i="1"/>
  <c r="F2180" i="1"/>
  <c r="C2181" i="1"/>
  <c r="D2181" i="1"/>
  <c r="F2181" i="1"/>
  <c r="C2182" i="1"/>
  <c r="D2182" i="1"/>
  <c r="F2182" i="1"/>
  <c r="C2183" i="1"/>
  <c r="D2183" i="1"/>
  <c r="F2183" i="1"/>
  <c r="C2184" i="1"/>
  <c r="D2184" i="1"/>
  <c r="F2184" i="1"/>
  <c r="C2185" i="1"/>
  <c r="D2185" i="1"/>
  <c r="F2185" i="1"/>
  <c r="C2186" i="1"/>
  <c r="D2186" i="1"/>
  <c r="F2186" i="1"/>
  <c r="C2187" i="1"/>
  <c r="D2187" i="1"/>
  <c r="F2187" i="1"/>
  <c r="C2188" i="1"/>
  <c r="D2188" i="1"/>
  <c r="F2188" i="1"/>
  <c r="C2189" i="1"/>
  <c r="D2189" i="1"/>
  <c r="F2189" i="1"/>
  <c r="C2190" i="1"/>
  <c r="D2190" i="1"/>
  <c r="F2190" i="1"/>
  <c r="C2191" i="1"/>
  <c r="D2191" i="1"/>
  <c r="F2191" i="1"/>
  <c r="C2192" i="1"/>
  <c r="D2192" i="1"/>
  <c r="F2192" i="1"/>
  <c r="C2193" i="1"/>
  <c r="D2193" i="1"/>
  <c r="F2193" i="1"/>
  <c r="C2194" i="1"/>
  <c r="D2194" i="1"/>
  <c r="F2194" i="1"/>
  <c r="C2195" i="1"/>
  <c r="D2195" i="1"/>
  <c r="F2195" i="1"/>
  <c r="C2196" i="1"/>
  <c r="D2196" i="1"/>
  <c r="F2196" i="1"/>
  <c r="C2197" i="1"/>
  <c r="D2197" i="1"/>
  <c r="F2197" i="1"/>
  <c r="C2198" i="1"/>
  <c r="D2198" i="1"/>
  <c r="F2198" i="1"/>
  <c r="C2199" i="1"/>
  <c r="D2199" i="1"/>
  <c r="F2199" i="1"/>
  <c r="C2200" i="1"/>
  <c r="D2200" i="1"/>
  <c r="F2200" i="1"/>
  <c r="C2201" i="1"/>
  <c r="D2201" i="1"/>
  <c r="F2201" i="1"/>
  <c r="C2202" i="1"/>
  <c r="D2202" i="1"/>
  <c r="F2202" i="1"/>
  <c r="C2203" i="1"/>
  <c r="D2203" i="1"/>
  <c r="F2203" i="1"/>
  <c r="C2204" i="1"/>
  <c r="D2204" i="1"/>
  <c r="F2204" i="1"/>
  <c r="C2205" i="1"/>
  <c r="D2205" i="1"/>
  <c r="F2205" i="1"/>
  <c r="C2206" i="1"/>
  <c r="D2206" i="1"/>
  <c r="F2206" i="1"/>
  <c r="C2207" i="1"/>
  <c r="D2207" i="1"/>
  <c r="F2207" i="1"/>
  <c r="C2208" i="1"/>
  <c r="D2208" i="1"/>
  <c r="F2208" i="1"/>
  <c r="C2209" i="1"/>
  <c r="D2209" i="1"/>
  <c r="F2209" i="1"/>
  <c r="C2210" i="1"/>
  <c r="D2210" i="1"/>
  <c r="F2210" i="1"/>
  <c r="C2211" i="1"/>
  <c r="D2211" i="1"/>
  <c r="F2211" i="1"/>
  <c r="C2212" i="1"/>
  <c r="D2212" i="1"/>
  <c r="F2212" i="1"/>
  <c r="C2213" i="1"/>
  <c r="D2213" i="1"/>
  <c r="F2213" i="1"/>
  <c r="C2214" i="1"/>
  <c r="D2214" i="1"/>
  <c r="F2214" i="1"/>
  <c r="C2215" i="1"/>
  <c r="D2215" i="1"/>
  <c r="F2215" i="1"/>
  <c r="C2216" i="1"/>
  <c r="D2216" i="1"/>
  <c r="F2216" i="1"/>
  <c r="C2217" i="1"/>
  <c r="D2217" i="1"/>
  <c r="F2217" i="1"/>
  <c r="C2218" i="1"/>
  <c r="D2218" i="1"/>
  <c r="F2218" i="1"/>
  <c r="C2219" i="1"/>
  <c r="D2219" i="1"/>
  <c r="F2219" i="1"/>
  <c r="C2220" i="1"/>
  <c r="D2220" i="1"/>
  <c r="F2220" i="1"/>
  <c r="C2221" i="1"/>
  <c r="D2221" i="1"/>
  <c r="F2221" i="1"/>
  <c r="C2222" i="1"/>
  <c r="D2222" i="1"/>
  <c r="F2222" i="1"/>
  <c r="C2223" i="1"/>
  <c r="D2223" i="1"/>
  <c r="F2223" i="1"/>
  <c r="C2224" i="1"/>
  <c r="D2224" i="1"/>
  <c r="F2224" i="1"/>
  <c r="C2225" i="1"/>
  <c r="D2225" i="1"/>
  <c r="F2225" i="1"/>
  <c r="C2226" i="1"/>
  <c r="D2226" i="1"/>
  <c r="F2226" i="1"/>
  <c r="C2227" i="1"/>
  <c r="D2227" i="1"/>
  <c r="F2227" i="1"/>
  <c r="C2228" i="1"/>
  <c r="D2228" i="1"/>
  <c r="F2228" i="1"/>
  <c r="C2229" i="1"/>
  <c r="D2229" i="1"/>
  <c r="F2229" i="1"/>
  <c r="C2230" i="1"/>
  <c r="D2230" i="1"/>
  <c r="F2230" i="1"/>
  <c r="C2231" i="1"/>
  <c r="D2231" i="1"/>
  <c r="F2231" i="1"/>
  <c r="C2232" i="1"/>
  <c r="D2232" i="1"/>
  <c r="F2232" i="1"/>
  <c r="C2233" i="1"/>
  <c r="D2233" i="1"/>
  <c r="F2233" i="1"/>
  <c r="C2234" i="1"/>
  <c r="D2234" i="1"/>
  <c r="F2234" i="1"/>
  <c r="C2235" i="1"/>
  <c r="D2235" i="1"/>
  <c r="F2235" i="1"/>
  <c r="C2236" i="1"/>
  <c r="D2236" i="1"/>
  <c r="F2236" i="1"/>
  <c r="C2237" i="1"/>
  <c r="D2237" i="1"/>
  <c r="F2237" i="1"/>
  <c r="C2238" i="1"/>
  <c r="D2238" i="1"/>
  <c r="F2238" i="1"/>
  <c r="C2239" i="1"/>
  <c r="D2239" i="1"/>
  <c r="F2239" i="1"/>
  <c r="C2240" i="1"/>
  <c r="D2240" i="1"/>
  <c r="F2240" i="1"/>
  <c r="C2241" i="1"/>
  <c r="D2241" i="1"/>
  <c r="F2241" i="1"/>
  <c r="C2242" i="1"/>
  <c r="D2242" i="1"/>
  <c r="F2242" i="1"/>
  <c r="C2243" i="1"/>
  <c r="D2243" i="1"/>
  <c r="F2243" i="1"/>
  <c r="C2244" i="1"/>
  <c r="D2244" i="1"/>
  <c r="F2244" i="1"/>
  <c r="C2245" i="1"/>
  <c r="D2245" i="1"/>
  <c r="F2245" i="1"/>
  <c r="C2246" i="1"/>
  <c r="D2246" i="1"/>
  <c r="F2246" i="1"/>
  <c r="C2247" i="1"/>
  <c r="D2247" i="1"/>
  <c r="F2247" i="1"/>
  <c r="C2248" i="1"/>
  <c r="D2248" i="1"/>
  <c r="F2248" i="1"/>
  <c r="C2249" i="1"/>
  <c r="D2249" i="1"/>
  <c r="F2249" i="1"/>
  <c r="C2250" i="1"/>
  <c r="D2250" i="1"/>
  <c r="F2250" i="1"/>
  <c r="C2251" i="1"/>
  <c r="D2251" i="1"/>
  <c r="F2251" i="1"/>
  <c r="C2252" i="1"/>
  <c r="D2252" i="1"/>
  <c r="F2252" i="1"/>
  <c r="C2253" i="1"/>
  <c r="D2253" i="1"/>
  <c r="F2253" i="1"/>
  <c r="C2254" i="1"/>
  <c r="D2254" i="1"/>
  <c r="F2254" i="1"/>
  <c r="C2255" i="1"/>
  <c r="D2255" i="1"/>
  <c r="F2255" i="1"/>
  <c r="C2256" i="1"/>
  <c r="D2256" i="1"/>
  <c r="F2256" i="1"/>
  <c r="C2257" i="1"/>
  <c r="D2257" i="1"/>
  <c r="F2257" i="1"/>
  <c r="C2258" i="1"/>
  <c r="D2258" i="1"/>
  <c r="F2258" i="1"/>
  <c r="C2259" i="1"/>
  <c r="D2259" i="1"/>
  <c r="F2259" i="1"/>
  <c r="C2260" i="1"/>
  <c r="D2260" i="1"/>
  <c r="F2260" i="1"/>
  <c r="C2261" i="1"/>
  <c r="D2261" i="1"/>
  <c r="F2261" i="1"/>
  <c r="C2262" i="1"/>
  <c r="D2262" i="1"/>
  <c r="F2262" i="1"/>
  <c r="C2263" i="1"/>
  <c r="D2263" i="1"/>
  <c r="F2263" i="1"/>
  <c r="C2264" i="1"/>
  <c r="D2264" i="1"/>
  <c r="F2264" i="1"/>
  <c r="C2265" i="1"/>
  <c r="D2265" i="1"/>
  <c r="F2265" i="1"/>
  <c r="C2266" i="1"/>
  <c r="D2266" i="1"/>
  <c r="F2266" i="1"/>
  <c r="C2267" i="1"/>
  <c r="D2267" i="1"/>
  <c r="F2267" i="1"/>
  <c r="C2268" i="1"/>
  <c r="D2268" i="1"/>
  <c r="F2268" i="1"/>
  <c r="C2269" i="1"/>
  <c r="D2269" i="1"/>
  <c r="F2269" i="1"/>
  <c r="C2270" i="1"/>
  <c r="D2270" i="1"/>
  <c r="F2270" i="1"/>
  <c r="C2271" i="1"/>
  <c r="D2271" i="1"/>
  <c r="F2271" i="1"/>
  <c r="C2272" i="1"/>
  <c r="D2272" i="1"/>
  <c r="F2272" i="1"/>
  <c r="C2273" i="1"/>
  <c r="D2273" i="1"/>
  <c r="F2273" i="1"/>
  <c r="C2274" i="1"/>
  <c r="D2274" i="1"/>
  <c r="F2274" i="1"/>
  <c r="C2275" i="1"/>
  <c r="D2275" i="1"/>
  <c r="F2275" i="1"/>
  <c r="C2276" i="1"/>
  <c r="D2276" i="1"/>
  <c r="F2276" i="1"/>
  <c r="C2277" i="1"/>
  <c r="D2277" i="1"/>
  <c r="F2277" i="1"/>
  <c r="C2278" i="1"/>
  <c r="D2278" i="1"/>
  <c r="F2278" i="1"/>
  <c r="C2279" i="1"/>
  <c r="D2279" i="1"/>
  <c r="F2279" i="1"/>
  <c r="C2280" i="1"/>
  <c r="D2280" i="1"/>
  <c r="F2280" i="1"/>
  <c r="C2281" i="1"/>
  <c r="D2281" i="1"/>
  <c r="F2281" i="1"/>
  <c r="C2282" i="1"/>
  <c r="D2282" i="1"/>
  <c r="F2282" i="1"/>
  <c r="C2283" i="1"/>
  <c r="D2283" i="1"/>
  <c r="F2283" i="1"/>
  <c r="C2284" i="1"/>
  <c r="D2284" i="1"/>
  <c r="F2284" i="1"/>
  <c r="C2285" i="1"/>
  <c r="D2285" i="1"/>
  <c r="F2285" i="1"/>
  <c r="C2286" i="1"/>
  <c r="D2286" i="1"/>
  <c r="F2286" i="1"/>
  <c r="C2287" i="1"/>
  <c r="D2287" i="1"/>
  <c r="F2287" i="1"/>
  <c r="C2288" i="1"/>
  <c r="D2288" i="1"/>
  <c r="F2288" i="1"/>
  <c r="C2289" i="1"/>
  <c r="D2289" i="1"/>
  <c r="F2289" i="1"/>
  <c r="C2290" i="1"/>
  <c r="D2290" i="1"/>
  <c r="F2290" i="1"/>
  <c r="C2291" i="1"/>
  <c r="D2291" i="1"/>
  <c r="F2291" i="1"/>
  <c r="C2292" i="1"/>
  <c r="D2292" i="1"/>
  <c r="F2292" i="1"/>
  <c r="C2293" i="1"/>
  <c r="D2293" i="1"/>
  <c r="F2293" i="1"/>
  <c r="C2294" i="1"/>
  <c r="D2294" i="1"/>
  <c r="F2294" i="1"/>
  <c r="C2295" i="1"/>
  <c r="D2295" i="1"/>
  <c r="F2295" i="1"/>
  <c r="C2296" i="1"/>
  <c r="D2296" i="1"/>
  <c r="F2296" i="1"/>
  <c r="C2297" i="1"/>
  <c r="D2297" i="1"/>
  <c r="F2297" i="1"/>
  <c r="C2298" i="1"/>
  <c r="D2298" i="1"/>
  <c r="F2298" i="1"/>
  <c r="C2299" i="1"/>
  <c r="D2299" i="1"/>
  <c r="F2299" i="1"/>
  <c r="C2300" i="1"/>
  <c r="D2300" i="1"/>
  <c r="F2300" i="1"/>
  <c r="C2301" i="1"/>
  <c r="D2301" i="1"/>
  <c r="F2301" i="1"/>
  <c r="C2302" i="1"/>
  <c r="D2302" i="1"/>
  <c r="F2302" i="1"/>
  <c r="C2303" i="1"/>
  <c r="D2303" i="1"/>
  <c r="F2303" i="1"/>
  <c r="C2304" i="1"/>
  <c r="D2304" i="1"/>
  <c r="F2304" i="1"/>
  <c r="C2305" i="1"/>
  <c r="D2305" i="1"/>
  <c r="F2305" i="1"/>
  <c r="C2306" i="1"/>
  <c r="D2306" i="1"/>
  <c r="F2306" i="1"/>
  <c r="C2307" i="1"/>
  <c r="D2307" i="1"/>
  <c r="F2307" i="1"/>
  <c r="C2308" i="1"/>
  <c r="D2308" i="1"/>
  <c r="F2308" i="1"/>
  <c r="C2309" i="1"/>
  <c r="D2309" i="1"/>
  <c r="F2309" i="1"/>
  <c r="C2310" i="1"/>
  <c r="D2310" i="1"/>
  <c r="F2310" i="1"/>
  <c r="C2311" i="1"/>
  <c r="D2311" i="1"/>
  <c r="F2311" i="1"/>
  <c r="C2312" i="1"/>
  <c r="D2312" i="1"/>
  <c r="F2312" i="1"/>
  <c r="C2313" i="1"/>
  <c r="D2313" i="1"/>
  <c r="F2313" i="1"/>
  <c r="C2314" i="1"/>
  <c r="D2314" i="1"/>
  <c r="F2314" i="1"/>
  <c r="C2315" i="1"/>
  <c r="D2315" i="1"/>
  <c r="F2315" i="1"/>
  <c r="C2316" i="1"/>
  <c r="D2316" i="1"/>
  <c r="F2316" i="1"/>
  <c r="C2317" i="1"/>
  <c r="D2317" i="1"/>
  <c r="F2317" i="1"/>
  <c r="C2318" i="1"/>
  <c r="D2318" i="1"/>
  <c r="F2318" i="1"/>
  <c r="C2319" i="1"/>
  <c r="D2319" i="1"/>
  <c r="F2319" i="1"/>
  <c r="C2320" i="1"/>
  <c r="D2320" i="1"/>
  <c r="F2320" i="1"/>
  <c r="C2321" i="1"/>
  <c r="D2321" i="1"/>
  <c r="F2321" i="1"/>
  <c r="C2322" i="1"/>
  <c r="D2322" i="1"/>
  <c r="F2322" i="1"/>
  <c r="C2323" i="1"/>
  <c r="D2323" i="1"/>
  <c r="F2323" i="1"/>
  <c r="C2324" i="1"/>
  <c r="D2324" i="1"/>
  <c r="F2324" i="1"/>
  <c r="C2325" i="1"/>
  <c r="D2325" i="1"/>
  <c r="F2325" i="1"/>
  <c r="C2326" i="1"/>
  <c r="D2326" i="1"/>
  <c r="F2326" i="1"/>
  <c r="C2327" i="1"/>
  <c r="D2327" i="1"/>
  <c r="F2327" i="1"/>
  <c r="C2328" i="1"/>
  <c r="D2328" i="1"/>
  <c r="F2328" i="1"/>
  <c r="C2329" i="1"/>
  <c r="D2329" i="1"/>
  <c r="F2329" i="1"/>
  <c r="C2330" i="1"/>
  <c r="D2330" i="1"/>
  <c r="F2330" i="1"/>
  <c r="C2331" i="1"/>
  <c r="D2331" i="1"/>
  <c r="F2331" i="1"/>
  <c r="C2332" i="1"/>
  <c r="D2332" i="1"/>
  <c r="F2332" i="1"/>
  <c r="C2333" i="1"/>
  <c r="D2333" i="1"/>
  <c r="F2333" i="1"/>
  <c r="C2334" i="1"/>
  <c r="D2334" i="1"/>
  <c r="F2334" i="1"/>
  <c r="C2335" i="1"/>
  <c r="D2335" i="1"/>
  <c r="F2335" i="1"/>
  <c r="C2336" i="1"/>
  <c r="D2336" i="1"/>
  <c r="F2336" i="1"/>
  <c r="C2337" i="1"/>
  <c r="D2337" i="1"/>
  <c r="F2337" i="1"/>
  <c r="C2338" i="1"/>
  <c r="D2338" i="1"/>
  <c r="F2338" i="1"/>
  <c r="C2339" i="1"/>
  <c r="D2339" i="1"/>
  <c r="F2339" i="1"/>
  <c r="C2340" i="1"/>
  <c r="D2340" i="1"/>
  <c r="F2340" i="1"/>
  <c r="C2341" i="1"/>
  <c r="D2341" i="1"/>
  <c r="F2341" i="1"/>
  <c r="C2342" i="1"/>
  <c r="D2342" i="1"/>
  <c r="F2342" i="1"/>
  <c r="C2343" i="1"/>
  <c r="D2343" i="1"/>
  <c r="F2343" i="1"/>
  <c r="C2344" i="1"/>
  <c r="D2344" i="1"/>
  <c r="F2344" i="1"/>
  <c r="C2345" i="1"/>
  <c r="D2345" i="1"/>
  <c r="F2345" i="1"/>
  <c r="C2346" i="1"/>
  <c r="D2346" i="1"/>
  <c r="F2346" i="1"/>
  <c r="C2347" i="1"/>
  <c r="D2347" i="1"/>
  <c r="F2347" i="1"/>
  <c r="C2348" i="1"/>
  <c r="D2348" i="1"/>
  <c r="F2348" i="1"/>
  <c r="C2349" i="1"/>
  <c r="D2349" i="1"/>
  <c r="F2349" i="1"/>
  <c r="C2350" i="1"/>
  <c r="D2350" i="1"/>
  <c r="F2350" i="1"/>
  <c r="C2351" i="1"/>
  <c r="D2351" i="1"/>
  <c r="F2351" i="1"/>
  <c r="C2352" i="1"/>
  <c r="D2352" i="1"/>
  <c r="F2352" i="1"/>
  <c r="C2353" i="1"/>
  <c r="D2353" i="1"/>
  <c r="F2353" i="1"/>
  <c r="C2354" i="1"/>
  <c r="D2354" i="1"/>
  <c r="F2354" i="1"/>
  <c r="C2355" i="1"/>
  <c r="D2355" i="1"/>
  <c r="F2355" i="1"/>
  <c r="C2356" i="1"/>
  <c r="D2356" i="1"/>
  <c r="F2356" i="1"/>
  <c r="C2357" i="1"/>
  <c r="D2357" i="1"/>
  <c r="F2357" i="1"/>
  <c r="C2358" i="1"/>
  <c r="D2358" i="1"/>
  <c r="F2358" i="1"/>
  <c r="C2359" i="1"/>
  <c r="D2359" i="1"/>
  <c r="F2359" i="1"/>
  <c r="C2360" i="1"/>
  <c r="D2360" i="1"/>
  <c r="F2360" i="1"/>
  <c r="C2361" i="1"/>
  <c r="D2361" i="1"/>
  <c r="F2361" i="1"/>
  <c r="C2362" i="1"/>
  <c r="D2362" i="1"/>
  <c r="F2362" i="1"/>
  <c r="C2363" i="1"/>
  <c r="D2363" i="1"/>
  <c r="F2363" i="1"/>
  <c r="C2364" i="1"/>
  <c r="D2364" i="1"/>
  <c r="F2364" i="1"/>
  <c r="C2365" i="1"/>
  <c r="D2365" i="1"/>
  <c r="F2365" i="1"/>
  <c r="C2366" i="1"/>
  <c r="D2366" i="1"/>
  <c r="F2366" i="1"/>
  <c r="C2367" i="1"/>
  <c r="D2367" i="1"/>
  <c r="F2367" i="1"/>
  <c r="C2368" i="1"/>
  <c r="D2368" i="1"/>
  <c r="F2368" i="1"/>
  <c r="C2369" i="1"/>
  <c r="D2369" i="1"/>
  <c r="F2369" i="1"/>
  <c r="C2370" i="1"/>
  <c r="D2370" i="1"/>
  <c r="F2370" i="1"/>
  <c r="C2371" i="1"/>
  <c r="D2371" i="1"/>
  <c r="F2371" i="1"/>
  <c r="C2372" i="1"/>
  <c r="D2372" i="1"/>
  <c r="F2372" i="1"/>
  <c r="C2373" i="1"/>
  <c r="D2373" i="1"/>
  <c r="F2373" i="1"/>
  <c r="C2374" i="1"/>
  <c r="D2374" i="1"/>
  <c r="F2374" i="1"/>
  <c r="C2375" i="1"/>
  <c r="D2375" i="1"/>
  <c r="F2375" i="1"/>
  <c r="C2376" i="1"/>
  <c r="D2376" i="1"/>
  <c r="F2376" i="1"/>
  <c r="C2377" i="1"/>
  <c r="D2377" i="1"/>
  <c r="F2377" i="1"/>
  <c r="C2378" i="1"/>
  <c r="D2378" i="1"/>
  <c r="F2378" i="1"/>
  <c r="C2379" i="1"/>
  <c r="D2379" i="1"/>
  <c r="F2379" i="1"/>
  <c r="C2380" i="1"/>
  <c r="D2380" i="1"/>
  <c r="F2380" i="1"/>
  <c r="C2381" i="1"/>
  <c r="D2381" i="1"/>
  <c r="F2381" i="1"/>
  <c r="C2382" i="1"/>
  <c r="D2382" i="1"/>
  <c r="F2382" i="1"/>
  <c r="C2383" i="1"/>
  <c r="D2383" i="1"/>
  <c r="F2383" i="1"/>
  <c r="C2384" i="1"/>
  <c r="D2384" i="1"/>
  <c r="F2384" i="1"/>
  <c r="C2385" i="1"/>
  <c r="D2385" i="1"/>
  <c r="F2385" i="1"/>
  <c r="C2386" i="1"/>
  <c r="D2386" i="1"/>
  <c r="F2386" i="1"/>
  <c r="C2387" i="1"/>
  <c r="D2387" i="1"/>
  <c r="F2387" i="1"/>
  <c r="C2388" i="1"/>
  <c r="D2388" i="1"/>
  <c r="F2388" i="1"/>
  <c r="C2389" i="1"/>
  <c r="D2389" i="1"/>
  <c r="F2389" i="1"/>
  <c r="C2390" i="1"/>
  <c r="D2390" i="1"/>
  <c r="F2390" i="1"/>
  <c r="C2391" i="1"/>
  <c r="D2391" i="1"/>
  <c r="F2391" i="1"/>
  <c r="C2392" i="1"/>
  <c r="D2392" i="1"/>
  <c r="F2392" i="1"/>
  <c r="C2393" i="1"/>
  <c r="D2393" i="1"/>
  <c r="F2393" i="1"/>
  <c r="C2394" i="1"/>
  <c r="D2394" i="1"/>
  <c r="F2394" i="1"/>
  <c r="C2395" i="1"/>
  <c r="D2395" i="1"/>
  <c r="F2395" i="1"/>
  <c r="C2396" i="1"/>
  <c r="D2396" i="1"/>
  <c r="F2396" i="1"/>
  <c r="C2397" i="1"/>
  <c r="D2397" i="1"/>
  <c r="F2397" i="1"/>
  <c r="C2398" i="1"/>
  <c r="D2398" i="1"/>
  <c r="F2398" i="1"/>
  <c r="C2399" i="1"/>
  <c r="D2399" i="1"/>
  <c r="F2399" i="1"/>
  <c r="C2400" i="1"/>
  <c r="D2400" i="1"/>
  <c r="F2400" i="1"/>
  <c r="C2401" i="1"/>
  <c r="D2401" i="1"/>
  <c r="F2401" i="1"/>
  <c r="C2402" i="1"/>
  <c r="D2402" i="1"/>
  <c r="F2402" i="1"/>
  <c r="C2403" i="1"/>
  <c r="D2403" i="1"/>
  <c r="F2403" i="1"/>
  <c r="C2404" i="1"/>
  <c r="D2404" i="1"/>
  <c r="F2404" i="1"/>
  <c r="C2405" i="1"/>
  <c r="D2405" i="1"/>
  <c r="F2405" i="1"/>
  <c r="C2406" i="1"/>
  <c r="D2406" i="1"/>
  <c r="F2406" i="1"/>
  <c r="C2407" i="1"/>
  <c r="D2407" i="1"/>
  <c r="F2407" i="1"/>
  <c r="C2408" i="1"/>
  <c r="D2408" i="1"/>
  <c r="F2408" i="1"/>
  <c r="C2409" i="1"/>
  <c r="D2409" i="1"/>
  <c r="F2409" i="1"/>
  <c r="C2410" i="1"/>
  <c r="D2410" i="1"/>
  <c r="F2410" i="1"/>
  <c r="C2411" i="1"/>
  <c r="D2411" i="1"/>
  <c r="F2411" i="1"/>
  <c r="C2412" i="1"/>
  <c r="D2412" i="1"/>
  <c r="F2412" i="1"/>
  <c r="C2413" i="1"/>
  <c r="D2413" i="1"/>
  <c r="F2413" i="1"/>
  <c r="C2414" i="1"/>
  <c r="D2414" i="1"/>
  <c r="F2414" i="1"/>
  <c r="C2415" i="1"/>
  <c r="D2415" i="1"/>
  <c r="F2415" i="1"/>
  <c r="C2416" i="1"/>
  <c r="D2416" i="1"/>
  <c r="F2416" i="1"/>
  <c r="C2417" i="1"/>
  <c r="D2417" i="1"/>
  <c r="F2417" i="1"/>
  <c r="C2418" i="1"/>
  <c r="D2418" i="1"/>
  <c r="F2418" i="1"/>
  <c r="C2419" i="1"/>
  <c r="D2419" i="1"/>
  <c r="F2419" i="1"/>
  <c r="C2420" i="1"/>
  <c r="D2420" i="1"/>
  <c r="F2420" i="1"/>
  <c r="C2421" i="1"/>
  <c r="D2421" i="1"/>
  <c r="F2421" i="1"/>
  <c r="C2422" i="1"/>
  <c r="D2422" i="1"/>
  <c r="F2422" i="1"/>
  <c r="C2423" i="1"/>
  <c r="D2423" i="1"/>
  <c r="F2423" i="1"/>
  <c r="C2424" i="1"/>
  <c r="D2424" i="1"/>
  <c r="F2424" i="1"/>
  <c r="C2425" i="1"/>
  <c r="D2425" i="1"/>
  <c r="F2425" i="1"/>
  <c r="C2426" i="1"/>
  <c r="D2426" i="1"/>
  <c r="F2426" i="1"/>
  <c r="C2427" i="1"/>
  <c r="D2427" i="1"/>
  <c r="F2427" i="1"/>
  <c r="C2428" i="1"/>
  <c r="D2428" i="1"/>
  <c r="F2428" i="1"/>
  <c r="C2429" i="1"/>
  <c r="D2429" i="1"/>
  <c r="F2429" i="1"/>
  <c r="C2430" i="1"/>
  <c r="D2430" i="1"/>
  <c r="F2430" i="1"/>
  <c r="C2431" i="1"/>
  <c r="D2431" i="1"/>
  <c r="F2431" i="1"/>
  <c r="C2432" i="1"/>
  <c r="D2432" i="1"/>
  <c r="F2432" i="1"/>
  <c r="C2433" i="1"/>
  <c r="D2433" i="1"/>
  <c r="F2433" i="1"/>
  <c r="C2434" i="1"/>
  <c r="D2434" i="1"/>
  <c r="F2434" i="1"/>
  <c r="C2435" i="1"/>
  <c r="D2435" i="1"/>
  <c r="F2435" i="1"/>
  <c r="C2436" i="1"/>
  <c r="D2436" i="1"/>
  <c r="F2436" i="1"/>
  <c r="C2437" i="1"/>
  <c r="D2437" i="1"/>
  <c r="F2437" i="1"/>
  <c r="C2438" i="1"/>
  <c r="D2438" i="1"/>
  <c r="F2438" i="1"/>
  <c r="C2439" i="1"/>
  <c r="D2439" i="1"/>
  <c r="F2439" i="1"/>
  <c r="C2440" i="1"/>
  <c r="D2440" i="1"/>
  <c r="F2440" i="1"/>
  <c r="C2441" i="1"/>
  <c r="D2441" i="1"/>
  <c r="F2441" i="1"/>
  <c r="C2442" i="1"/>
  <c r="D2442" i="1"/>
  <c r="F2442" i="1"/>
  <c r="C2443" i="1"/>
  <c r="D2443" i="1"/>
  <c r="F2443" i="1"/>
  <c r="C2444" i="1"/>
  <c r="D2444" i="1"/>
  <c r="F2444" i="1"/>
  <c r="C2445" i="1"/>
  <c r="D2445" i="1"/>
  <c r="F2445" i="1"/>
  <c r="C2446" i="1"/>
  <c r="D2446" i="1"/>
  <c r="F2446" i="1"/>
  <c r="C2447" i="1"/>
  <c r="D2447" i="1"/>
  <c r="F2447" i="1"/>
  <c r="C2448" i="1"/>
  <c r="D2448" i="1"/>
  <c r="F2448" i="1"/>
  <c r="C2449" i="1"/>
  <c r="D2449" i="1"/>
  <c r="F2449" i="1"/>
  <c r="C2450" i="1"/>
  <c r="D2450" i="1"/>
  <c r="F2450" i="1"/>
  <c r="C2451" i="1"/>
  <c r="D2451" i="1"/>
  <c r="F2451" i="1"/>
  <c r="C2452" i="1"/>
  <c r="D2452" i="1"/>
  <c r="F2452" i="1"/>
  <c r="C2453" i="1"/>
  <c r="D2453" i="1"/>
  <c r="F2453" i="1"/>
  <c r="C2454" i="1"/>
  <c r="D2454" i="1"/>
  <c r="F2454" i="1"/>
  <c r="C2455" i="1"/>
  <c r="D2455" i="1"/>
  <c r="F2455" i="1"/>
  <c r="C2456" i="1"/>
  <c r="D2456" i="1"/>
  <c r="F2456" i="1"/>
  <c r="C2457" i="1"/>
  <c r="D2457" i="1"/>
  <c r="F2457" i="1"/>
  <c r="C2458" i="1"/>
  <c r="D2458" i="1"/>
  <c r="F2458" i="1"/>
  <c r="C2459" i="1"/>
  <c r="D2459" i="1"/>
  <c r="F2459" i="1"/>
  <c r="C2460" i="1"/>
  <c r="D2460" i="1"/>
  <c r="F2460" i="1"/>
  <c r="C2461" i="1"/>
  <c r="D2461" i="1"/>
  <c r="F2461" i="1"/>
  <c r="C2462" i="1"/>
  <c r="D2462" i="1"/>
  <c r="F2462" i="1"/>
  <c r="C2463" i="1"/>
  <c r="D2463" i="1"/>
  <c r="F2463" i="1"/>
  <c r="C2464" i="1"/>
  <c r="D2464" i="1"/>
  <c r="F2464" i="1"/>
  <c r="C2465" i="1"/>
  <c r="D2465" i="1"/>
  <c r="F2465" i="1"/>
  <c r="C2466" i="1"/>
  <c r="D2466" i="1"/>
  <c r="F2466" i="1"/>
  <c r="C2467" i="1"/>
  <c r="D2467" i="1"/>
  <c r="F2467" i="1"/>
  <c r="C2468" i="1"/>
  <c r="D2468" i="1"/>
  <c r="F2468" i="1"/>
  <c r="C2469" i="1"/>
  <c r="D2469" i="1"/>
  <c r="F2469" i="1"/>
  <c r="C2470" i="1"/>
  <c r="D2470" i="1"/>
  <c r="F2470" i="1"/>
  <c r="C2471" i="1"/>
  <c r="D2471" i="1"/>
  <c r="F2471" i="1"/>
  <c r="C2472" i="1"/>
  <c r="D2472" i="1"/>
  <c r="F2472" i="1"/>
  <c r="C2473" i="1"/>
  <c r="D2473" i="1"/>
  <c r="F2473" i="1"/>
  <c r="C2474" i="1"/>
  <c r="D2474" i="1"/>
  <c r="F2474" i="1"/>
  <c r="C2475" i="1"/>
  <c r="D2475" i="1"/>
  <c r="F2475" i="1"/>
  <c r="C2476" i="1"/>
  <c r="D2476" i="1"/>
  <c r="F2476" i="1"/>
  <c r="C2477" i="1"/>
  <c r="D2477" i="1"/>
  <c r="F2477" i="1"/>
  <c r="C2478" i="1"/>
  <c r="D2478" i="1"/>
  <c r="F2478" i="1"/>
  <c r="C2479" i="1"/>
  <c r="D2479" i="1"/>
  <c r="F2479" i="1"/>
  <c r="C2480" i="1"/>
  <c r="D2480" i="1"/>
  <c r="F2480" i="1"/>
  <c r="C2481" i="1"/>
  <c r="D2481" i="1"/>
  <c r="F2481" i="1"/>
  <c r="C2482" i="1"/>
  <c r="D2482" i="1"/>
  <c r="F2482" i="1"/>
  <c r="C2483" i="1"/>
  <c r="D2483" i="1"/>
  <c r="F2483" i="1"/>
  <c r="C2484" i="1"/>
  <c r="D2484" i="1"/>
  <c r="F2484" i="1"/>
  <c r="C2485" i="1"/>
  <c r="D2485" i="1"/>
  <c r="F2485" i="1"/>
  <c r="C2486" i="1"/>
  <c r="D2486" i="1"/>
  <c r="F2486" i="1"/>
  <c r="C2487" i="1"/>
  <c r="D2487" i="1"/>
  <c r="F2487" i="1"/>
  <c r="C2488" i="1"/>
  <c r="D2488" i="1"/>
  <c r="F2488" i="1"/>
  <c r="C2489" i="1"/>
  <c r="D2489" i="1"/>
  <c r="F2489" i="1"/>
  <c r="C2490" i="1"/>
  <c r="D2490" i="1"/>
  <c r="F2490" i="1"/>
  <c r="C2491" i="1"/>
  <c r="D2491" i="1"/>
  <c r="F2491" i="1"/>
  <c r="C2492" i="1"/>
  <c r="D2492" i="1"/>
  <c r="F2492" i="1"/>
  <c r="C2493" i="1"/>
  <c r="D2493" i="1"/>
  <c r="F2493" i="1"/>
  <c r="C2494" i="1"/>
  <c r="D2494" i="1"/>
  <c r="F2494" i="1"/>
  <c r="C2495" i="1"/>
  <c r="D2495" i="1"/>
  <c r="F2495" i="1"/>
  <c r="C2496" i="1"/>
  <c r="D2496" i="1"/>
  <c r="F2496" i="1"/>
  <c r="C2497" i="1"/>
  <c r="D2497" i="1"/>
  <c r="F2497" i="1"/>
  <c r="C2498" i="1"/>
  <c r="D2498" i="1"/>
  <c r="F2498" i="1"/>
  <c r="C2499" i="1"/>
  <c r="D2499" i="1"/>
  <c r="F2499" i="1"/>
  <c r="C2500" i="1"/>
  <c r="D2500" i="1"/>
  <c r="F2500" i="1"/>
  <c r="C2501" i="1"/>
  <c r="D2501" i="1"/>
  <c r="F2501" i="1"/>
  <c r="C2502" i="1"/>
  <c r="D2502" i="1"/>
  <c r="F2502" i="1"/>
  <c r="C2503" i="1"/>
  <c r="D2503" i="1"/>
  <c r="F2503" i="1"/>
  <c r="C2504" i="1"/>
  <c r="D2504" i="1"/>
  <c r="F2504" i="1"/>
  <c r="C2505" i="1"/>
  <c r="D2505" i="1"/>
  <c r="F2505" i="1"/>
  <c r="C2506" i="1"/>
  <c r="D2506" i="1"/>
  <c r="F2506" i="1"/>
  <c r="C2507" i="1"/>
  <c r="D2507" i="1"/>
  <c r="F2507" i="1"/>
  <c r="C2508" i="1"/>
  <c r="D2508" i="1"/>
  <c r="F2508" i="1"/>
  <c r="C2509" i="1"/>
  <c r="D2509" i="1"/>
  <c r="F2509" i="1"/>
  <c r="C2510" i="1"/>
  <c r="D2510" i="1"/>
  <c r="F2510" i="1"/>
  <c r="C2511" i="1"/>
  <c r="D2511" i="1"/>
  <c r="F2511" i="1"/>
  <c r="C2512" i="1"/>
  <c r="D2512" i="1"/>
  <c r="F2512" i="1"/>
  <c r="C2513" i="1"/>
  <c r="D2513" i="1"/>
  <c r="F2513" i="1"/>
  <c r="C2514" i="1"/>
  <c r="D2514" i="1"/>
  <c r="F2514" i="1"/>
  <c r="C2515" i="1"/>
  <c r="D2515" i="1"/>
  <c r="F2515" i="1"/>
  <c r="C2516" i="1"/>
  <c r="D2516" i="1"/>
  <c r="F2516" i="1"/>
  <c r="C2517" i="1"/>
  <c r="D2517" i="1"/>
  <c r="F2517" i="1"/>
  <c r="C2518" i="1"/>
  <c r="D2518" i="1"/>
  <c r="F2518" i="1"/>
  <c r="C2519" i="1"/>
  <c r="D2519" i="1"/>
  <c r="F2519" i="1"/>
  <c r="C2520" i="1"/>
  <c r="D2520" i="1"/>
  <c r="F2520" i="1"/>
  <c r="C2521" i="1"/>
  <c r="D2521" i="1"/>
  <c r="F2521" i="1"/>
  <c r="C2522" i="1"/>
  <c r="D2522" i="1"/>
  <c r="F2522" i="1"/>
  <c r="C2523" i="1"/>
  <c r="D2523" i="1"/>
  <c r="F2523" i="1"/>
  <c r="C2524" i="1"/>
  <c r="D2524" i="1"/>
  <c r="F2524" i="1"/>
  <c r="C2525" i="1"/>
  <c r="D2525" i="1"/>
  <c r="F2525" i="1"/>
  <c r="C2526" i="1"/>
  <c r="D2526" i="1"/>
  <c r="F2526" i="1"/>
  <c r="C2527" i="1"/>
  <c r="D2527" i="1"/>
  <c r="F2527" i="1"/>
  <c r="C2528" i="1"/>
  <c r="D2528" i="1"/>
  <c r="F2528" i="1"/>
  <c r="C2529" i="1"/>
  <c r="D2529" i="1"/>
  <c r="F2529" i="1"/>
  <c r="C2530" i="1"/>
  <c r="D2530" i="1"/>
  <c r="F2530" i="1"/>
  <c r="C2531" i="1"/>
  <c r="D2531" i="1"/>
  <c r="F2531" i="1"/>
  <c r="C2532" i="1"/>
  <c r="D2532" i="1"/>
  <c r="F2532" i="1"/>
  <c r="C2533" i="1"/>
  <c r="D2533" i="1"/>
  <c r="F2533" i="1"/>
  <c r="C2534" i="1"/>
  <c r="D2534" i="1"/>
  <c r="F2534" i="1"/>
  <c r="C2535" i="1"/>
  <c r="D2535" i="1"/>
  <c r="F2535" i="1"/>
  <c r="C2536" i="1"/>
  <c r="D2536" i="1"/>
  <c r="F2536" i="1"/>
  <c r="C2537" i="1"/>
  <c r="D2537" i="1"/>
  <c r="F2537" i="1"/>
  <c r="C2538" i="1"/>
  <c r="D2538" i="1"/>
  <c r="F2538" i="1"/>
  <c r="C2539" i="1"/>
  <c r="D2539" i="1"/>
  <c r="F2539" i="1"/>
  <c r="C2540" i="1"/>
  <c r="D2540" i="1"/>
  <c r="F2540" i="1"/>
  <c r="C2541" i="1"/>
  <c r="D2541" i="1"/>
  <c r="F2541" i="1"/>
  <c r="C2542" i="1"/>
  <c r="D2542" i="1"/>
  <c r="F2542" i="1"/>
  <c r="C2543" i="1"/>
  <c r="D2543" i="1"/>
  <c r="F2543" i="1"/>
  <c r="C2544" i="1"/>
  <c r="D2544" i="1"/>
  <c r="F2544" i="1"/>
  <c r="C2545" i="1"/>
  <c r="D2545" i="1"/>
  <c r="F2545" i="1"/>
  <c r="C2546" i="1"/>
  <c r="D2546" i="1"/>
  <c r="F2546" i="1"/>
  <c r="C2547" i="1"/>
  <c r="D2547" i="1"/>
  <c r="F2547" i="1"/>
  <c r="C2548" i="1"/>
  <c r="D2548" i="1"/>
  <c r="F2548" i="1"/>
  <c r="C2549" i="1"/>
  <c r="D2549" i="1"/>
  <c r="F2549" i="1"/>
  <c r="C2550" i="1"/>
  <c r="D2550" i="1"/>
  <c r="F2550" i="1"/>
  <c r="C2551" i="1"/>
  <c r="D2551" i="1"/>
  <c r="F2551" i="1"/>
  <c r="C2552" i="1"/>
  <c r="D2552" i="1"/>
  <c r="F2552" i="1"/>
  <c r="C2553" i="1"/>
  <c r="D2553" i="1"/>
  <c r="F2553" i="1"/>
  <c r="C2554" i="1"/>
  <c r="D2554" i="1"/>
  <c r="F2554" i="1"/>
  <c r="C2555" i="1"/>
  <c r="D2555" i="1"/>
  <c r="F2555" i="1"/>
  <c r="C2556" i="1"/>
  <c r="D2556" i="1"/>
  <c r="F2556" i="1"/>
  <c r="C2557" i="1"/>
  <c r="D2557" i="1"/>
  <c r="F2557" i="1"/>
  <c r="C2558" i="1"/>
  <c r="D2558" i="1"/>
  <c r="F2558" i="1"/>
  <c r="C2559" i="1"/>
  <c r="D2559" i="1"/>
  <c r="F2559" i="1"/>
  <c r="C2560" i="1"/>
  <c r="D2560" i="1"/>
  <c r="F2560" i="1"/>
  <c r="C2561" i="1"/>
  <c r="D2561" i="1"/>
  <c r="F2561" i="1"/>
  <c r="C2562" i="1"/>
  <c r="D2562" i="1"/>
  <c r="F2562" i="1"/>
  <c r="C2563" i="1"/>
  <c r="D2563" i="1"/>
  <c r="F2563" i="1"/>
  <c r="C2564" i="1"/>
  <c r="D2564" i="1"/>
  <c r="F2564" i="1"/>
  <c r="C2565" i="1"/>
  <c r="D2565" i="1"/>
  <c r="F2565" i="1"/>
  <c r="C2566" i="1"/>
  <c r="D2566" i="1"/>
  <c r="F2566" i="1"/>
  <c r="C2567" i="1"/>
  <c r="D2567" i="1"/>
  <c r="F2567" i="1"/>
  <c r="C2568" i="1"/>
  <c r="D2568" i="1"/>
  <c r="F2568" i="1"/>
  <c r="C2569" i="1"/>
  <c r="D2569" i="1"/>
  <c r="F2569" i="1"/>
  <c r="C2570" i="1"/>
  <c r="D2570" i="1"/>
  <c r="F2570" i="1"/>
  <c r="C2571" i="1"/>
  <c r="D2571" i="1"/>
  <c r="F2571" i="1"/>
  <c r="C2572" i="1"/>
  <c r="D2572" i="1"/>
  <c r="F2572" i="1"/>
  <c r="C2573" i="1"/>
  <c r="D2573" i="1"/>
  <c r="F2573" i="1"/>
  <c r="C2574" i="1"/>
  <c r="D2574" i="1"/>
  <c r="F2574" i="1"/>
  <c r="C2575" i="1"/>
  <c r="D2575" i="1"/>
  <c r="F2575" i="1"/>
  <c r="C2576" i="1"/>
  <c r="D2576" i="1"/>
  <c r="F2576" i="1"/>
  <c r="C2577" i="1"/>
  <c r="D2577" i="1"/>
  <c r="F2577" i="1"/>
  <c r="C2578" i="1"/>
  <c r="D2578" i="1"/>
  <c r="F2578" i="1"/>
  <c r="C2579" i="1"/>
  <c r="D2579" i="1"/>
  <c r="F2579" i="1"/>
  <c r="C2580" i="1"/>
  <c r="D2580" i="1"/>
  <c r="F2580" i="1"/>
  <c r="C2581" i="1"/>
  <c r="D2581" i="1"/>
  <c r="F2581" i="1"/>
  <c r="C2582" i="1"/>
  <c r="D2582" i="1"/>
  <c r="F2582" i="1"/>
  <c r="C2583" i="1"/>
  <c r="D2583" i="1"/>
  <c r="F2583" i="1"/>
  <c r="C2584" i="1"/>
  <c r="D2584" i="1"/>
  <c r="F2584" i="1"/>
  <c r="C2585" i="1"/>
  <c r="D2585" i="1"/>
  <c r="F2585" i="1"/>
  <c r="C2586" i="1"/>
  <c r="D2586" i="1"/>
  <c r="F2586" i="1"/>
  <c r="C2587" i="1"/>
  <c r="D2587" i="1"/>
  <c r="F2587" i="1"/>
  <c r="C2588" i="1"/>
  <c r="D2588" i="1"/>
  <c r="F2588" i="1"/>
  <c r="C2589" i="1"/>
  <c r="D2589" i="1"/>
  <c r="F2589" i="1"/>
  <c r="C2590" i="1"/>
  <c r="D2590" i="1"/>
  <c r="F2590" i="1"/>
  <c r="C2591" i="1"/>
  <c r="D2591" i="1"/>
  <c r="F2591" i="1"/>
  <c r="C2592" i="1"/>
  <c r="D2592" i="1"/>
  <c r="F2592" i="1"/>
  <c r="C2593" i="1"/>
  <c r="D2593" i="1"/>
  <c r="F2593" i="1"/>
  <c r="C2594" i="1"/>
  <c r="D2594" i="1"/>
  <c r="F2594" i="1"/>
  <c r="C2595" i="1"/>
  <c r="D2595" i="1"/>
  <c r="F2595" i="1"/>
  <c r="C2596" i="1"/>
  <c r="D2596" i="1"/>
  <c r="F2596" i="1"/>
  <c r="C2597" i="1"/>
  <c r="D2597" i="1"/>
  <c r="F2597" i="1"/>
  <c r="C2598" i="1"/>
  <c r="D2598" i="1"/>
  <c r="F2598" i="1"/>
  <c r="C2599" i="1"/>
  <c r="D2599" i="1"/>
  <c r="F2599" i="1"/>
  <c r="C2600" i="1"/>
  <c r="D2600" i="1"/>
  <c r="F2600" i="1"/>
  <c r="C2601" i="1"/>
  <c r="D2601" i="1"/>
  <c r="F2601" i="1"/>
  <c r="C2602" i="1"/>
  <c r="D2602" i="1"/>
  <c r="F2602" i="1"/>
  <c r="C2603" i="1"/>
  <c r="D2603" i="1"/>
  <c r="F2603" i="1"/>
  <c r="C2604" i="1"/>
  <c r="D2604" i="1"/>
  <c r="F2604" i="1"/>
  <c r="C2605" i="1"/>
  <c r="D2605" i="1"/>
  <c r="F2605" i="1"/>
  <c r="C2606" i="1"/>
  <c r="D2606" i="1"/>
  <c r="F2606" i="1"/>
  <c r="C2607" i="1"/>
  <c r="D2607" i="1"/>
  <c r="F2607" i="1"/>
  <c r="C2608" i="1"/>
  <c r="D2608" i="1"/>
  <c r="F2608" i="1"/>
  <c r="C2609" i="1"/>
  <c r="D2609" i="1"/>
  <c r="F2609" i="1"/>
  <c r="C2610" i="1"/>
  <c r="D2610" i="1"/>
  <c r="F2610" i="1"/>
  <c r="C2611" i="1"/>
  <c r="D2611" i="1"/>
  <c r="F2611" i="1"/>
  <c r="C2612" i="1"/>
  <c r="D2612" i="1"/>
  <c r="F2612" i="1"/>
  <c r="C2613" i="1"/>
  <c r="D2613" i="1"/>
  <c r="F2613" i="1"/>
  <c r="C2614" i="1"/>
  <c r="D2614" i="1"/>
  <c r="F2614" i="1"/>
  <c r="C2615" i="1"/>
  <c r="D2615" i="1"/>
  <c r="F2615" i="1"/>
  <c r="C2616" i="1"/>
  <c r="D2616" i="1"/>
  <c r="F2616" i="1"/>
  <c r="C2617" i="1"/>
  <c r="D2617" i="1"/>
  <c r="F2617" i="1"/>
  <c r="C2618" i="1"/>
  <c r="D2618" i="1"/>
  <c r="F2618" i="1"/>
  <c r="C2619" i="1"/>
  <c r="D2619" i="1"/>
  <c r="F2619" i="1"/>
  <c r="C2620" i="1"/>
  <c r="D2620" i="1"/>
  <c r="F2620" i="1"/>
  <c r="C2621" i="1"/>
  <c r="D2621" i="1"/>
  <c r="F2621" i="1"/>
  <c r="C2622" i="1"/>
  <c r="D2622" i="1"/>
  <c r="F2622" i="1"/>
  <c r="C2623" i="1"/>
  <c r="D2623" i="1"/>
  <c r="F2623" i="1"/>
  <c r="C2624" i="1"/>
  <c r="D2624" i="1"/>
  <c r="F2624" i="1"/>
  <c r="C2625" i="1"/>
  <c r="D2625" i="1"/>
  <c r="F2625" i="1"/>
  <c r="C2626" i="1"/>
  <c r="D2626" i="1"/>
  <c r="F2626" i="1"/>
  <c r="C2627" i="1"/>
  <c r="D2627" i="1"/>
  <c r="F2627" i="1"/>
  <c r="C2628" i="1"/>
  <c r="D2628" i="1"/>
  <c r="F2628" i="1"/>
  <c r="C2629" i="1"/>
  <c r="D2629" i="1"/>
  <c r="F2629" i="1"/>
  <c r="C2630" i="1"/>
  <c r="D2630" i="1"/>
  <c r="F2630" i="1"/>
  <c r="C2631" i="1"/>
  <c r="D2631" i="1"/>
  <c r="F2631" i="1"/>
  <c r="C2632" i="1"/>
  <c r="D2632" i="1"/>
  <c r="F2632" i="1"/>
  <c r="C2633" i="1"/>
  <c r="D2633" i="1"/>
  <c r="F2633" i="1"/>
  <c r="C2634" i="1"/>
  <c r="D2634" i="1"/>
  <c r="F2634" i="1"/>
  <c r="C2635" i="1"/>
  <c r="D2635" i="1"/>
  <c r="F2635" i="1"/>
  <c r="C2636" i="1"/>
  <c r="D2636" i="1"/>
  <c r="F2636" i="1"/>
  <c r="C2637" i="1"/>
  <c r="D2637" i="1"/>
  <c r="F2637" i="1"/>
  <c r="C2638" i="1"/>
  <c r="D2638" i="1"/>
  <c r="F2638" i="1"/>
  <c r="C2639" i="1"/>
  <c r="D2639" i="1"/>
  <c r="F2639" i="1"/>
  <c r="C2640" i="1"/>
  <c r="D2640" i="1"/>
  <c r="F2640" i="1"/>
  <c r="C2641" i="1"/>
  <c r="D2641" i="1"/>
  <c r="F2641" i="1"/>
  <c r="C2642" i="1"/>
  <c r="D2642" i="1"/>
  <c r="F2642" i="1"/>
  <c r="C2643" i="1"/>
  <c r="D2643" i="1"/>
  <c r="F2643" i="1"/>
  <c r="C2644" i="1"/>
  <c r="D2644" i="1"/>
  <c r="F2644" i="1"/>
  <c r="C2645" i="1"/>
  <c r="D2645" i="1"/>
  <c r="F2645" i="1"/>
  <c r="C2646" i="1"/>
  <c r="D2646" i="1"/>
  <c r="F2646" i="1"/>
  <c r="C2647" i="1"/>
  <c r="D2647" i="1"/>
  <c r="F2647" i="1"/>
  <c r="C2648" i="1"/>
  <c r="D2648" i="1"/>
  <c r="F2648" i="1"/>
  <c r="C2649" i="1"/>
  <c r="D2649" i="1"/>
  <c r="F2649" i="1"/>
  <c r="C2650" i="1"/>
  <c r="D2650" i="1"/>
  <c r="F2650" i="1"/>
  <c r="C2651" i="1"/>
  <c r="D2651" i="1"/>
  <c r="F2651" i="1"/>
  <c r="C2652" i="1"/>
  <c r="D2652" i="1"/>
  <c r="F2652" i="1"/>
  <c r="C2653" i="1"/>
  <c r="D2653" i="1"/>
  <c r="F2653" i="1"/>
  <c r="C2654" i="1"/>
  <c r="D2654" i="1"/>
  <c r="F2654" i="1"/>
  <c r="C2655" i="1"/>
  <c r="D2655" i="1"/>
  <c r="F2655" i="1"/>
  <c r="C2656" i="1"/>
  <c r="D2656" i="1"/>
  <c r="F2656" i="1"/>
  <c r="C2657" i="1"/>
  <c r="D2657" i="1"/>
  <c r="F2657" i="1"/>
  <c r="C2658" i="1"/>
  <c r="D2658" i="1"/>
  <c r="F2658" i="1"/>
  <c r="C2659" i="1"/>
  <c r="D2659" i="1"/>
  <c r="F2659" i="1"/>
  <c r="C2660" i="1"/>
  <c r="D2660" i="1"/>
  <c r="F2660" i="1"/>
  <c r="C2661" i="1"/>
  <c r="D2661" i="1"/>
  <c r="F2661" i="1"/>
  <c r="C2662" i="1"/>
  <c r="D2662" i="1"/>
  <c r="F2662" i="1"/>
  <c r="C2663" i="1"/>
  <c r="D2663" i="1"/>
  <c r="F2663" i="1"/>
  <c r="C2664" i="1"/>
  <c r="D2664" i="1"/>
  <c r="F2664" i="1"/>
  <c r="C2665" i="1"/>
  <c r="D2665" i="1"/>
  <c r="F2665" i="1"/>
  <c r="C2666" i="1"/>
  <c r="D2666" i="1"/>
  <c r="F2666" i="1"/>
  <c r="C2667" i="1"/>
  <c r="D2667" i="1"/>
  <c r="F2667" i="1"/>
  <c r="C2668" i="1"/>
  <c r="D2668" i="1"/>
  <c r="F2668" i="1"/>
  <c r="C2669" i="1"/>
  <c r="D2669" i="1"/>
  <c r="F2669" i="1"/>
  <c r="C2670" i="1"/>
  <c r="D2670" i="1"/>
  <c r="F2670" i="1"/>
  <c r="C2671" i="1"/>
  <c r="D2671" i="1"/>
  <c r="F2671" i="1"/>
  <c r="C2672" i="1"/>
  <c r="D2672" i="1"/>
  <c r="F2672" i="1"/>
  <c r="C2673" i="1"/>
  <c r="D2673" i="1"/>
  <c r="F2673" i="1"/>
  <c r="C2674" i="1"/>
  <c r="D2674" i="1"/>
  <c r="F2674" i="1"/>
  <c r="C2675" i="1"/>
  <c r="D2675" i="1"/>
  <c r="F2675" i="1"/>
  <c r="C2676" i="1"/>
  <c r="D2676" i="1"/>
  <c r="F2676" i="1"/>
  <c r="C2677" i="1"/>
  <c r="D2677" i="1"/>
  <c r="F2677" i="1"/>
  <c r="C2678" i="1"/>
  <c r="D2678" i="1"/>
  <c r="F2678" i="1"/>
  <c r="C2679" i="1"/>
  <c r="D2679" i="1"/>
  <c r="F2679" i="1"/>
  <c r="C2680" i="1"/>
  <c r="D2680" i="1"/>
  <c r="F2680" i="1"/>
  <c r="C2681" i="1"/>
  <c r="D2681" i="1"/>
  <c r="F2681" i="1"/>
  <c r="C2682" i="1"/>
  <c r="D2682" i="1"/>
  <c r="F2682" i="1"/>
  <c r="C2683" i="1"/>
  <c r="D2683" i="1"/>
  <c r="F2683" i="1"/>
  <c r="C2684" i="1"/>
  <c r="D2684" i="1"/>
  <c r="F2684" i="1"/>
  <c r="C2685" i="1"/>
  <c r="D2685" i="1"/>
  <c r="F2685" i="1"/>
  <c r="C2686" i="1"/>
  <c r="D2686" i="1"/>
  <c r="F2686" i="1"/>
  <c r="C2687" i="1"/>
  <c r="D2687" i="1"/>
  <c r="F2687" i="1"/>
  <c r="C2688" i="1"/>
  <c r="D2688" i="1"/>
  <c r="F2688" i="1"/>
  <c r="C2689" i="1"/>
  <c r="D2689" i="1"/>
  <c r="F2689" i="1"/>
  <c r="C2690" i="1"/>
  <c r="D2690" i="1"/>
  <c r="F2690" i="1"/>
  <c r="C2691" i="1"/>
  <c r="D2691" i="1"/>
  <c r="F2691" i="1"/>
  <c r="C2692" i="1"/>
  <c r="D2692" i="1"/>
  <c r="F2692" i="1"/>
  <c r="C2693" i="1"/>
  <c r="D2693" i="1"/>
  <c r="F2693" i="1"/>
  <c r="C2694" i="1"/>
  <c r="D2694" i="1"/>
  <c r="F2694" i="1"/>
  <c r="C2695" i="1"/>
  <c r="D2695" i="1"/>
  <c r="F2695" i="1"/>
  <c r="C2696" i="1"/>
  <c r="D2696" i="1"/>
  <c r="F2696" i="1"/>
  <c r="C2697" i="1"/>
  <c r="D2697" i="1"/>
  <c r="F2697" i="1"/>
  <c r="C2698" i="1"/>
  <c r="D2698" i="1"/>
  <c r="F2698" i="1"/>
  <c r="C2699" i="1"/>
  <c r="D2699" i="1"/>
  <c r="F2699" i="1"/>
  <c r="C2700" i="1"/>
  <c r="D2700" i="1"/>
  <c r="F2700" i="1"/>
  <c r="C2701" i="1"/>
  <c r="D2701" i="1"/>
  <c r="F2701" i="1"/>
  <c r="C2702" i="1"/>
  <c r="D2702" i="1"/>
  <c r="F2702" i="1"/>
  <c r="C2703" i="1"/>
  <c r="D2703" i="1"/>
  <c r="F2703" i="1"/>
  <c r="C2704" i="1"/>
  <c r="D2704" i="1"/>
  <c r="F2704" i="1"/>
  <c r="C2705" i="1"/>
  <c r="D2705" i="1"/>
  <c r="F2705" i="1"/>
  <c r="C2706" i="1"/>
  <c r="D2706" i="1"/>
  <c r="F2706" i="1"/>
  <c r="C2707" i="1"/>
  <c r="D2707" i="1"/>
  <c r="F2707" i="1"/>
  <c r="C2708" i="1"/>
  <c r="D2708" i="1"/>
  <c r="F2708" i="1"/>
  <c r="C2709" i="1"/>
  <c r="D2709" i="1"/>
  <c r="F2709" i="1"/>
  <c r="C2710" i="1"/>
  <c r="D2710" i="1"/>
  <c r="F2710" i="1"/>
  <c r="C2711" i="1"/>
  <c r="D2711" i="1"/>
  <c r="F2711" i="1"/>
  <c r="C2712" i="1"/>
  <c r="D2712" i="1"/>
  <c r="F2712" i="1"/>
  <c r="C2713" i="1"/>
  <c r="D2713" i="1"/>
  <c r="F2713" i="1"/>
  <c r="C2714" i="1"/>
  <c r="D2714" i="1"/>
  <c r="F2714" i="1"/>
  <c r="C2715" i="1"/>
  <c r="D2715" i="1"/>
  <c r="F2715" i="1"/>
  <c r="C2716" i="1"/>
  <c r="D2716" i="1"/>
  <c r="F2716" i="1"/>
  <c r="C2717" i="1"/>
  <c r="D2717" i="1"/>
  <c r="F2717" i="1"/>
  <c r="C2718" i="1"/>
  <c r="D2718" i="1"/>
  <c r="F2718" i="1"/>
  <c r="C2719" i="1"/>
  <c r="D2719" i="1"/>
  <c r="F2719" i="1"/>
  <c r="C2720" i="1"/>
  <c r="D2720" i="1"/>
  <c r="F2720" i="1"/>
  <c r="C2721" i="1"/>
  <c r="D2721" i="1"/>
  <c r="F2721" i="1"/>
  <c r="C2722" i="1"/>
  <c r="D2722" i="1"/>
  <c r="F2722" i="1"/>
  <c r="C2723" i="1"/>
  <c r="D2723" i="1"/>
  <c r="F2723" i="1"/>
  <c r="C2724" i="1"/>
  <c r="D2724" i="1"/>
  <c r="F2724" i="1"/>
  <c r="C2725" i="1"/>
  <c r="D2725" i="1"/>
  <c r="F2725" i="1"/>
  <c r="C2726" i="1"/>
  <c r="D2726" i="1"/>
  <c r="F2726" i="1"/>
  <c r="C2727" i="1"/>
  <c r="D2727" i="1"/>
  <c r="F2727" i="1"/>
  <c r="C2728" i="1"/>
  <c r="D2728" i="1"/>
  <c r="F2728" i="1"/>
  <c r="C2729" i="1"/>
  <c r="D2729" i="1"/>
  <c r="F2729" i="1"/>
  <c r="C2730" i="1"/>
  <c r="D2730" i="1"/>
  <c r="F2730" i="1"/>
  <c r="C2731" i="1"/>
  <c r="D2731" i="1"/>
  <c r="F2731" i="1"/>
  <c r="C2732" i="1"/>
  <c r="D2732" i="1"/>
  <c r="F2732" i="1"/>
  <c r="C2733" i="1"/>
  <c r="D2733" i="1"/>
  <c r="F2733" i="1"/>
  <c r="C2734" i="1"/>
  <c r="D2734" i="1"/>
  <c r="F2734" i="1"/>
  <c r="C2735" i="1"/>
  <c r="D2735" i="1"/>
  <c r="F2735" i="1"/>
  <c r="C2736" i="1"/>
  <c r="D2736" i="1"/>
  <c r="F2736" i="1"/>
  <c r="C2737" i="1"/>
  <c r="D2737" i="1"/>
  <c r="F2737" i="1"/>
  <c r="C2738" i="1"/>
  <c r="D2738" i="1"/>
  <c r="F2738" i="1"/>
  <c r="C2739" i="1"/>
  <c r="D2739" i="1"/>
  <c r="F2739" i="1"/>
  <c r="C2740" i="1"/>
  <c r="D2740" i="1"/>
  <c r="F2740" i="1"/>
  <c r="C2741" i="1"/>
  <c r="D2741" i="1"/>
  <c r="F2741" i="1"/>
  <c r="C2742" i="1"/>
  <c r="D2742" i="1"/>
  <c r="F2742" i="1"/>
  <c r="C2743" i="1"/>
  <c r="D2743" i="1"/>
  <c r="F2743" i="1"/>
  <c r="C2744" i="1"/>
  <c r="D2744" i="1"/>
  <c r="F2744" i="1"/>
  <c r="C2745" i="1"/>
  <c r="D2745" i="1"/>
  <c r="F2745" i="1"/>
  <c r="C2746" i="1"/>
  <c r="D2746" i="1"/>
  <c r="F2746" i="1"/>
  <c r="C2747" i="1"/>
  <c r="D2747" i="1"/>
  <c r="F2747" i="1"/>
  <c r="C2748" i="1"/>
  <c r="D2748" i="1"/>
  <c r="F2748" i="1"/>
  <c r="C2749" i="1"/>
  <c r="D2749" i="1"/>
  <c r="F2749" i="1"/>
  <c r="C2750" i="1"/>
  <c r="D2750" i="1"/>
  <c r="F2750" i="1"/>
  <c r="C2751" i="1"/>
  <c r="D2751" i="1"/>
  <c r="F2751" i="1"/>
  <c r="C2752" i="1"/>
  <c r="D2752" i="1"/>
  <c r="F2752" i="1"/>
  <c r="C2753" i="1"/>
  <c r="D2753" i="1"/>
  <c r="F2753" i="1"/>
  <c r="C2754" i="1"/>
  <c r="D2754" i="1"/>
  <c r="F2754" i="1"/>
  <c r="C2755" i="1"/>
  <c r="D2755" i="1"/>
  <c r="F2755" i="1"/>
  <c r="C2756" i="1"/>
  <c r="D2756" i="1"/>
  <c r="F2756" i="1"/>
  <c r="C2757" i="1"/>
  <c r="D2757" i="1"/>
  <c r="F2757" i="1"/>
  <c r="C2758" i="1"/>
  <c r="D2758" i="1"/>
  <c r="F2758" i="1"/>
  <c r="C2759" i="1"/>
  <c r="D2759" i="1"/>
  <c r="F2759" i="1"/>
  <c r="C2760" i="1"/>
  <c r="D2760" i="1"/>
  <c r="F2760" i="1"/>
  <c r="C2761" i="1"/>
  <c r="D2761" i="1"/>
  <c r="F2761" i="1"/>
  <c r="C2762" i="1"/>
  <c r="D2762" i="1"/>
  <c r="F2762" i="1"/>
  <c r="C2763" i="1"/>
  <c r="D2763" i="1"/>
  <c r="F2763" i="1"/>
  <c r="C2764" i="1"/>
  <c r="D2764" i="1"/>
  <c r="F2764" i="1"/>
  <c r="C2765" i="1"/>
  <c r="D2765" i="1"/>
  <c r="F2765" i="1"/>
  <c r="C2766" i="1"/>
  <c r="D2766" i="1"/>
  <c r="F2766" i="1"/>
  <c r="C2767" i="1"/>
  <c r="D2767" i="1"/>
  <c r="F2767" i="1"/>
  <c r="C2768" i="1"/>
  <c r="D2768" i="1"/>
  <c r="F2768" i="1"/>
  <c r="C2769" i="1"/>
  <c r="D2769" i="1"/>
  <c r="F2769" i="1"/>
  <c r="C2770" i="1"/>
  <c r="D2770" i="1"/>
  <c r="F2770" i="1"/>
  <c r="C2771" i="1"/>
  <c r="D2771" i="1"/>
  <c r="F2771" i="1"/>
  <c r="C2772" i="1"/>
  <c r="D2772" i="1"/>
  <c r="F2772" i="1"/>
  <c r="C2773" i="1"/>
  <c r="D2773" i="1"/>
  <c r="F2773" i="1"/>
  <c r="C2774" i="1"/>
  <c r="D2774" i="1"/>
  <c r="F2774" i="1"/>
  <c r="C2775" i="1"/>
  <c r="D2775" i="1"/>
  <c r="F2775" i="1"/>
  <c r="C2776" i="1"/>
  <c r="D2776" i="1"/>
  <c r="F2776" i="1"/>
  <c r="C2777" i="1"/>
  <c r="D2777" i="1"/>
  <c r="F2777" i="1"/>
  <c r="C2778" i="1"/>
  <c r="D2778" i="1"/>
  <c r="F2778" i="1"/>
  <c r="C2779" i="1"/>
  <c r="D2779" i="1"/>
  <c r="F2779" i="1"/>
  <c r="C2780" i="1"/>
  <c r="D2780" i="1"/>
  <c r="F2780" i="1"/>
  <c r="C2781" i="1"/>
  <c r="D2781" i="1"/>
  <c r="F2781" i="1"/>
  <c r="C2782" i="1"/>
  <c r="D2782" i="1"/>
  <c r="F2782" i="1"/>
  <c r="C2783" i="1"/>
  <c r="D2783" i="1"/>
  <c r="F2783" i="1"/>
  <c r="C2784" i="1"/>
  <c r="D2784" i="1"/>
  <c r="F2784" i="1"/>
  <c r="C2785" i="1"/>
  <c r="D2785" i="1"/>
  <c r="F2785" i="1"/>
  <c r="C2786" i="1"/>
  <c r="D2786" i="1"/>
  <c r="F2786" i="1"/>
  <c r="C2787" i="1"/>
  <c r="D2787" i="1"/>
  <c r="F2787" i="1"/>
  <c r="C2788" i="1"/>
  <c r="D2788" i="1"/>
  <c r="F2788" i="1"/>
  <c r="C2789" i="1"/>
  <c r="D2789" i="1"/>
  <c r="F2789" i="1"/>
  <c r="C2790" i="1"/>
  <c r="D2790" i="1"/>
  <c r="F2790" i="1"/>
  <c r="C2791" i="1"/>
  <c r="D2791" i="1"/>
  <c r="F2791" i="1"/>
  <c r="C2792" i="1"/>
  <c r="D2792" i="1"/>
  <c r="F2792" i="1"/>
  <c r="C2793" i="1"/>
  <c r="D2793" i="1"/>
  <c r="F2793" i="1"/>
  <c r="C2794" i="1"/>
  <c r="D2794" i="1"/>
  <c r="F2794" i="1"/>
  <c r="C2795" i="1"/>
  <c r="D2795" i="1"/>
  <c r="F2795" i="1"/>
  <c r="C2796" i="1"/>
  <c r="D2796" i="1"/>
  <c r="F2796" i="1"/>
  <c r="C2797" i="1"/>
  <c r="D2797" i="1"/>
  <c r="F2797" i="1"/>
  <c r="C2798" i="1"/>
  <c r="D2798" i="1"/>
  <c r="F2798" i="1"/>
  <c r="C2799" i="1"/>
  <c r="D2799" i="1"/>
  <c r="F2799" i="1"/>
  <c r="C2800" i="1"/>
  <c r="D2800" i="1"/>
  <c r="F2800" i="1"/>
  <c r="C2801" i="1"/>
  <c r="D2801" i="1"/>
  <c r="F2801" i="1"/>
  <c r="C2802" i="1"/>
  <c r="D2802" i="1"/>
  <c r="F2802" i="1"/>
  <c r="C2803" i="1"/>
  <c r="D2803" i="1"/>
  <c r="F2803" i="1"/>
  <c r="C2804" i="1"/>
  <c r="D2804" i="1"/>
  <c r="F2804" i="1"/>
  <c r="C2805" i="1"/>
  <c r="D2805" i="1"/>
  <c r="F2805" i="1"/>
  <c r="C2806" i="1"/>
  <c r="D2806" i="1"/>
  <c r="F2806" i="1"/>
  <c r="C2807" i="1"/>
  <c r="D2807" i="1"/>
  <c r="F2807" i="1"/>
  <c r="C2808" i="1"/>
  <c r="D2808" i="1"/>
  <c r="F2808" i="1"/>
  <c r="C2809" i="1"/>
  <c r="D2809" i="1"/>
  <c r="F2809" i="1"/>
  <c r="C2810" i="1"/>
  <c r="D2810" i="1"/>
  <c r="F2810" i="1"/>
  <c r="C2811" i="1"/>
  <c r="D2811" i="1"/>
  <c r="F2811" i="1"/>
  <c r="C2812" i="1"/>
  <c r="D2812" i="1"/>
  <c r="F2812" i="1"/>
  <c r="C2813" i="1"/>
  <c r="D2813" i="1"/>
  <c r="F2813" i="1"/>
  <c r="C2814" i="1"/>
  <c r="D2814" i="1"/>
  <c r="F2814" i="1"/>
  <c r="C2815" i="1"/>
  <c r="D2815" i="1"/>
  <c r="F2815" i="1"/>
  <c r="C2816" i="1"/>
  <c r="D2816" i="1"/>
  <c r="F2816" i="1"/>
  <c r="C2817" i="1"/>
  <c r="D2817" i="1"/>
  <c r="F2817" i="1"/>
  <c r="C2818" i="1"/>
  <c r="D2818" i="1"/>
  <c r="F2818" i="1"/>
  <c r="C2819" i="1"/>
  <c r="D2819" i="1"/>
  <c r="F2819" i="1"/>
  <c r="C2820" i="1"/>
  <c r="D2820" i="1"/>
  <c r="F2820" i="1"/>
  <c r="C2821" i="1"/>
  <c r="D2821" i="1"/>
  <c r="F2821" i="1"/>
  <c r="C2822" i="1"/>
  <c r="D2822" i="1"/>
  <c r="F2822" i="1"/>
  <c r="C2823" i="1"/>
  <c r="D2823" i="1"/>
  <c r="F2823" i="1"/>
  <c r="C2824" i="1"/>
  <c r="D2824" i="1"/>
  <c r="F2824" i="1"/>
  <c r="C2825" i="1"/>
  <c r="D2825" i="1"/>
  <c r="F2825" i="1"/>
  <c r="C2826" i="1"/>
  <c r="D2826" i="1"/>
  <c r="F2826" i="1"/>
  <c r="C2827" i="1"/>
  <c r="D2827" i="1"/>
  <c r="F2827" i="1"/>
  <c r="C2828" i="1"/>
  <c r="D2828" i="1"/>
  <c r="F2828" i="1"/>
  <c r="C2829" i="1"/>
  <c r="D2829" i="1"/>
  <c r="F2829" i="1"/>
  <c r="C2830" i="1"/>
  <c r="D2830" i="1"/>
  <c r="F2830" i="1"/>
  <c r="C2831" i="1"/>
  <c r="D2831" i="1"/>
  <c r="F2831" i="1"/>
  <c r="C2832" i="1"/>
  <c r="D2832" i="1"/>
  <c r="F2832" i="1"/>
  <c r="C2833" i="1"/>
  <c r="D2833" i="1"/>
  <c r="F2833" i="1"/>
  <c r="C2834" i="1"/>
  <c r="D2834" i="1"/>
  <c r="F2834" i="1"/>
  <c r="C2835" i="1"/>
  <c r="D2835" i="1"/>
  <c r="F2835" i="1"/>
  <c r="C2836" i="1"/>
  <c r="D2836" i="1"/>
  <c r="F2836" i="1"/>
  <c r="C2837" i="1"/>
  <c r="D2837" i="1"/>
  <c r="F2837" i="1"/>
  <c r="C2838" i="1"/>
  <c r="D2838" i="1"/>
  <c r="F2838" i="1"/>
  <c r="C2839" i="1"/>
  <c r="D2839" i="1"/>
  <c r="F2839" i="1"/>
  <c r="C2840" i="1"/>
  <c r="D2840" i="1"/>
  <c r="F2840" i="1"/>
  <c r="C2841" i="1"/>
  <c r="D2841" i="1"/>
  <c r="F2841" i="1"/>
  <c r="C2842" i="1"/>
  <c r="D2842" i="1"/>
  <c r="F2842" i="1"/>
  <c r="C2843" i="1"/>
  <c r="D2843" i="1"/>
  <c r="F2843" i="1"/>
  <c r="C2844" i="1"/>
  <c r="D2844" i="1"/>
  <c r="F2844" i="1"/>
  <c r="C2845" i="1"/>
  <c r="D2845" i="1"/>
  <c r="F2845" i="1"/>
  <c r="C2846" i="1"/>
  <c r="D2846" i="1"/>
  <c r="F2846" i="1"/>
  <c r="C2847" i="1"/>
  <c r="D2847" i="1"/>
  <c r="F2847" i="1"/>
  <c r="C2848" i="1"/>
  <c r="D2848" i="1"/>
  <c r="F2848" i="1"/>
  <c r="C2849" i="1"/>
  <c r="D2849" i="1"/>
  <c r="F2849" i="1"/>
  <c r="C2850" i="1"/>
  <c r="D2850" i="1"/>
  <c r="F2850" i="1"/>
  <c r="C2851" i="1"/>
  <c r="D2851" i="1"/>
  <c r="F2851" i="1"/>
  <c r="C2852" i="1"/>
  <c r="D2852" i="1"/>
  <c r="F2852" i="1"/>
  <c r="C2853" i="1"/>
  <c r="D2853" i="1"/>
  <c r="F2853" i="1"/>
  <c r="C2854" i="1"/>
  <c r="D2854" i="1"/>
  <c r="F2854" i="1"/>
  <c r="C2855" i="1"/>
  <c r="D2855" i="1"/>
  <c r="F2855" i="1"/>
  <c r="C2856" i="1"/>
  <c r="D2856" i="1"/>
  <c r="F2856" i="1"/>
  <c r="C2857" i="1"/>
  <c r="D2857" i="1"/>
  <c r="F2857" i="1"/>
  <c r="C2858" i="1"/>
  <c r="D2858" i="1"/>
  <c r="F2858" i="1"/>
  <c r="C2859" i="1"/>
  <c r="D2859" i="1"/>
  <c r="F2859" i="1"/>
  <c r="C2860" i="1"/>
  <c r="D2860" i="1"/>
  <c r="F2860" i="1"/>
  <c r="C2861" i="1"/>
  <c r="D2861" i="1"/>
  <c r="F2861" i="1"/>
  <c r="C2862" i="1"/>
  <c r="D2862" i="1"/>
  <c r="F2862" i="1"/>
  <c r="C2863" i="1"/>
  <c r="D2863" i="1"/>
  <c r="F2863" i="1"/>
  <c r="C2864" i="1"/>
  <c r="D2864" i="1"/>
  <c r="F2864" i="1"/>
  <c r="C2865" i="1"/>
  <c r="D2865" i="1"/>
  <c r="F2865" i="1"/>
  <c r="C2866" i="1"/>
  <c r="D2866" i="1"/>
  <c r="F2866" i="1"/>
  <c r="C2867" i="1"/>
  <c r="D2867" i="1"/>
  <c r="F2867" i="1"/>
  <c r="C2868" i="1"/>
  <c r="D2868" i="1"/>
  <c r="F2868" i="1"/>
  <c r="C2869" i="1"/>
  <c r="D2869" i="1"/>
  <c r="F2869" i="1"/>
  <c r="C2870" i="1"/>
  <c r="D2870" i="1"/>
  <c r="F2870" i="1"/>
  <c r="C2871" i="1"/>
  <c r="D2871" i="1"/>
  <c r="F2871" i="1"/>
  <c r="C2872" i="1"/>
  <c r="D2872" i="1"/>
  <c r="F2872" i="1"/>
  <c r="C2873" i="1"/>
  <c r="D2873" i="1"/>
  <c r="F2873" i="1"/>
  <c r="C2874" i="1"/>
  <c r="D2874" i="1"/>
  <c r="F2874" i="1"/>
  <c r="C2875" i="1"/>
  <c r="D2875" i="1"/>
  <c r="F2875" i="1"/>
  <c r="C2876" i="1"/>
  <c r="D2876" i="1"/>
  <c r="F2876" i="1"/>
  <c r="C2877" i="1"/>
  <c r="D2877" i="1"/>
  <c r="F2877" i="1"/>
  <c r="C2878" i="1"/>
  <c r="D2878" i="1"/>
  <c r="F2878" i="1"/>
  <c r="C2879" i="1"/>
  <c r="D2879" i="1"/>
  <c r="F2879" i="1"/>
  <c r="C2880" i="1"/>
  <c r="D2880" i="1"/>
  <c r="F2880" i="1"/>
  <c r="C2881" i="1"/>
  <c r="D2881" i="1"/>
  <c r="F2881" i="1"/>
  <c r="C2882" i="1"/>
  <c r="D2882" i="1"/>
  <c r="F2882" i="1"/>
  <c r="C2883" i="1"/>
  <c r="D2883" i="1"/>
  <c r="F2883" i="1"/>
  <c r="C2884" i="1"/>
  <c r="D2884" i="1"/>
  <c r="F2884" i="1"/>
  <c r="C2885" i="1"/>
  <c r="D2885" i="1"/>
  <c r="F2885" i="1"/>
  <c r="C2886" i="1"/>
  <c r="D2886" i="1"/>
  <c r="F2886" i="1"/>
  <c r="C2887" i="1"/>
  <c r="D2887" i="1"/>
  <c r="F2887" i="1"/>
  <c r="C2888" i="1"/>
  <c r="D2888" i="1"/>
  <c r="F2888" i="1"/>
  <c r="C2889" i="1"/>
  <c r="D2889" i="1"/>
  <c r="F2889" i="1"/>
  <c r="C2890" i="1"/>
  <c r="D2890" i="1"/>
  <c r="F2890" i="1"/>
  <c r="C2891" i="1"/>
  <c r="D2891" i="1"/>
  <c r="F2891" i="1"/>
  <c r="C2892" i="1"/>
  <c r="D2892" i="1"/>
  <c r="F2892" i="1"/>
  <c r="C2893" i="1"/>
  <c r="D2893" i="1"/>
  <c r="F2893" i="1"/>
  <c r="C2894" i="1"/>
  <c r="D2894" i="1"/>
  <c r="F2894" i="1"/>
  <c r="C2895" i="1"/>
  <c r="D2895" i="1"/>
  <c r="F2895" i="1"/>
  <c r="C2896" i="1"/>
  <c r="D2896" i="1"/>
  <c r="F2896" i="1"/>
  <c r="C2897" i="1"/>
  <c r="D2897" i="1"/>
  <c r="F2897" i="1"/>
  <c r="C2898" i="1"/>
  <c r="D2898" i="1"/>
  <c r="F2898" i="1"/>
  <c r="C2899" i="1"/>
  <c r="D2899" i="1"/>
  <c r="F2899" i="1"/>
  <c r="C2900" i="1"/>
  <c r="D2900" i="1"/>
  <c r="F2900" i="1"/>
  <c r="C2901" i="1"/>
  <c r="D2901" i="1"/>
  <c r="F2901" i="1"/>
  <c r="C2902" i="1"/>
  <c r="D2902" i="1"/>
  <c r="F2902" i="1"/>
  <c r="C2903" i="1"/>
  <c r="D2903" i="1"/>
  <c r="F2903" i="1"/>
  <c r="C2904" i="1"/>
  <c r="D2904" i="1"/>
  <c r="F2904" i="1"/>
  <c r="C2905" i="1"/>
  <c r="D2905" i="1"/>
  <c r="F2905" i="1"/>
  <c r="C2906" i="1"/>
  <c r="D2906" i="1"/>
  <c r="F2906" i="1"/>
  <c r="C2907" i="1"/>
  <c r="D2907" i="1"/>
  <c r="F2907" i="1"/>
  <c r="C2908" i="1"/>
  <c r="D2908" i="1"/>
  <c r="F2908" i="1"/>
  <c r="C2909" i="1"/>
  <c r="D2909" i="1"/>
  <c r="F2909" i="1"/>
  <c r="C2910" i="1"/>
  <c r="D2910" i="1"/>
  <c r="F2910" i="1"/>
  <c r="C2911" i="1"/>
  <c r="D2911" i="1"/>
  <c r="F2911" i="1"/>
  <c r="C2912" i="1"/>
  <c r="D2912" i="1"/>
  <c r="F2912" i="1"/>
  <c r="C2913" i="1"/>
  <c r="D2913" i="1"/>
  <c r="F2913" i="1"/>
  <c r="C2914" i="1"/>
  <c r="D2914" i="1"/>
  <c r="F2914" i="1"/>
  <c r="C2915" i="1"/>
  <c r="D2915" i="1"/>
  <c r="F2915" i="1"/>
  <c r="C2916" i="1"/>
  <c r="D2916" i="1"/>
  <c r="F2916" i="1"/>
  <c r="C2917" i="1"/>
  <c r="D2917" i="1"/>
  <c r="F2917" i="1"/>
  <c r="C2918" i="1"/>
  <c r="D2918" i="1"/>
  <c r="F2918" i="1"/>
  <c r="C2919" i="1"/>
  <c r="D2919" i="1"/>
  <c r="F2919" i="1"/>
  <c r="C2920" i="1"/>
  <c r="D2920" i="1"/>
  <c r="F2920" i="1"/>
  <c r="C2921" i="1"/>
  <c r="D2921" i="1"/>
  <c r="F2921" i="1"/>
  <c r="C2922" i="1"/>
  <c r="D2922" i="1"/>
  <c r="F2922" i="1"/>
  <c r="C2923" i="1"/>
  <c r="D2923" i="1"/>
  <c r="F2923" i="1"/>
  <c r="F2" i="1"/>
  <c r="D2" i="1"/>
  <c r="C2" i="1"/>
  <c r="K2918" i="1" l="1"/>
  <c r="O2918" i="1"/>
  <c r="K2846" i="1"/>
  <c r="O2846" i="1"/>
  <c r="K2816" i="1"/>
  <c r="O2816" i="1"/>
  <c r="K2714" i="1"/>
  <c r="O2714" i="1"/>
  <c r="K2684" i="1"/>
  <c r="L2685" i="1" s="1"/>
  <c r="M2685" i="1" s="1"/>
  <c r="N2685" i="1" s="1"/>
  <c r="O2684" i="1"/>
  <c r="K2654" i="1"/>
  <c r="O2654" i="1"/>
  <c r="K2576" i="1"/>
  <c r="O2576" i="1"/>
  <c r="K2552" i="1"/>
  <c r="O2552" i="1"/>
  <c r="K2534" i="1"/>
  <c r="O2534" i="1"/>
  <c r="K2516" i="1"/>
  <c r="O2516" i="1"/>
  <c r="K2492" i="1"/>
  <c r="O2492" i="1"/>
  <c r="K2474" i="1"/>
  <c r="O2474" i="1"/>
  <c r="K2462" i="1"/>
  <c r="O2462" i="1"/>
  <c r="K2450" i="1"/>
  <c r="O2450" i="1"/>
  <c r="K2438" i="1"/>
  <c r="O2438" i="1"/>
  <c r="K2420" i="1"/>
  <c r="O2420" i="1"/>
  <c r="K2402" i="1"/>
  <c r="O2402" i="1"/>
  <c r="K2923" i="1"/>
  <c r="O2923" i="1"/>
  <c r="K2917" i="1"/>
  <c r="O2917" i="1"/>
  <c r="K2911" i="1"/>
  <c r="O2911" i="1"/>
  <c r="K2905" i="1"/>
  <c r="O2905" i="1"/>
  <c r="K2899" i="1"/>
  <c r="O2899" i="1"/>
  <c r="K2893" i="1"/>
  <c r="L2901" i="1" s="1"/>
  <c r="M2901" i="1" s="1"/>
  <c r="N2901" i="1" s="1"/>
  <c r="O2893" i="1"/>
  <c r="K2887" i="1"/>
  <c r="O2887" i="1"/>
  <c r="K2881" i="1"/>
  <c r="O2881" i="1"/>
  <c r="K2875" i="1"/>
  <c r="O2875" i="1"/>
  <c r="K2869" i="1"/>
  <c r="O2869" i="1"/>
  <c r="K2863" i="1"/>
  <c r="O2863" i="1"/>
  <c r="K2857" i="1"/>
  <c r="O2857" i="1"/>
  <c r="K2851" i="1"/>
  <c r="O2851" i="1"/>
  <c r="K2845" i="1"/>
  <c r="O2845" i="1"/>
  <c r="K2839" i="1"/>
  <c r="O2839" i="1"/>
  <c r="K2833" i="1"/>
  <c r="O2833" i="1"/>
  <c r="K2827" i="1"/>
  <c r="O2827" i="1"/>
  <c r="K2821" i="1"/>
  <c r="O2821" i="1"/>
  <c r="K2815" i="1"/>
  <c r="O2815" i="1"/>
  <c r="K2809" i="1"/>
  <c r="O2809" i="1"/>
  <c r="K2803" i="1"/>
  <c r="O2803" i="1"/>
  <c r="K2797" i="1"/>
  <c r="O2797" i="1"/>
  <c r="K2791" i="1"/>
  <c r="O2791" i="1"/>
  <c r="K2785" i="1"/>
  <c r="O2785" i="1"/>
  <c r="K2779" i="1"/>
  <c r="O2779" i="1"/>
  <c r="K2773" i="1"/>
  <c r="O2773" i="1"/>
  <c r="K2767" i="1"/>
  <c r="O2767" i="1"/>
  <c r="K2761" i="1"/>
  <c r="O2761" i="1"/>
  <c r="K2755" i="1"/>
  <c r="O2755" i="1"/>
  <c r="K2749" i="1"/>
  <c r="O2749" i="1"/>
  <c r="K2743" i="1"/>
  <c r="O2743" i="1"/>
  <c r="K2737" i="1"/>
  <c r="O2737" i="1"/>
  <c r="K2731" i="1"/>
  <c r="O2731" i="1"/>
  <c r="K2725" i="1"/>
  <c r="O2725" i="1"/>
  <c r="K2719" i="1"/>
  <c r="O2719" i="1"/>
  <c r="K2713" i="1"/>
  <c r="O2713" i="1"/>
  <c r="K2707" i="1"/>
  <c r="O2707" i="1"/>
  <c r="K2701" i="1"/>
  <c r="O2701" i="1"/>
  <c r="K2695" i="1"/>
  <c r="O2695" i="1"/>
  <c r="K2689" i="1"/>
  <c r="O2689" i="1"/>
  <c r="K2683" i="1"/>
  <c r="O2683" i="1"/>
  <c r="K2677" i="1"/>
  <c r="O2677" i="1"/>
  <c r="K2671" i="1"/>
  <c r="O2671" i="1"/>
  <c r="K2665" i="1"/>
  <c r="O2665" i="1"/>
  <c r="K2659" i="1"/>
  <c r="O2659" i="1"/>
  <c r="K2653" i="1"/>
  <c r="O2653" i="1"/>
  <c r="K2647" i="1"/>
  <c r="O2647" i="1"/>
  <c r="K2641" i="1"/>
  <c r="O2641" i="1"/>
  <c r="K2635" i="1"/>
  <c r="O2635" i="1"/>
  <c r="K2629" i="1"/>
  <c r="O2629" i="1"/>
  <c r="K2623" i="1"/>
  <c r="O2623" i="1"/>
  <c r="K2617" i="1"/>
  <c r="O2617" i="1"/>
  <c r="K2611" i="1"/>
  <c r="O2611" i="1"/>
  <c r="K2605" i="1"/>
  <c r="O2605" i="1"/>
  <c r="K2599" i="1"/>
  <c r="O2599" i="1"/>
  <c r="K2593" i="1"/>
  <c r="O2593" i="1"/>
  <c r="K2587" i="1"/>
  <c r="O2587" i="1"/>
  <c r="K2581" i="1"/>
  <c r="O2581" i="1"/>
  <c r="K2575" i="1"/>
  <c r="O2575" i="1"/>
  <c r="K2569" i="1"/>
  <c r="O2569" i="1"/>
  <c r="K2563" i="1"/>
  <c r="O2563" i="1"/>
  <c r="K2557" i="1"/>
  <c r="O2557" i="1"/>
  <c r="K2551" i="1"/>
  <c r="O2551" i="1"/>
  <c r="K2545" i="1"/>
  <c r="O2545" i="1"/>
  <c r="K2539" i="1"/>
  <c r="O2539" i="1"/>
  <c r="K2533" i="1"/>
  <c r="O2533" i="1"/>
  <c r="K2527" i="1"/>
  <c r="O2527" i="1"/>
  <c r="K2521" i="1"/>
  <c r="O2521" i="1"/>
  <c r="K2515" i="1"/>
  <c r="O2515" i="1"/>
  <c r="K2509" i="1"/>
  <c r="O2509" i="1"/>
  <c r="K2503" i="1"/>
  <c r="O2503" i="1"/>
  <c r="K2497" i="1"/>
  <c r="O2497" i="1"/>
  <c r="K2491" i="1"/>
  <c r="O2491" i="1"/>
  <c r="K2485" i="1"/>
  <c r="O2485" i="1"/>
  <c r="K2479" i="1"/>
  <c r="O2479" i="1"/>
  <c r="K2473" i="1"/>
  <c r="O2473" i="1"/>
  <c r="K2467" i="1"/>
  <c r="O2467" i="1"/>
  <c r="K2461" i="1"/>
  <c r="O2461" i="1"/>
  <c r="K2455" i="1"/>
  <c r="O2455" i="1"/>
  <c r="K2449" i="1"/>
  <c r="O2449" i="1"/>
  <c r="K2443" i="1"/>
  <c r="O2443" i="1"/>
  <c r="K2437" i="1"/>
  <c r="O2437" i="1"/>
  <c r="K2431" i="1"/>
  <c r="O2431" i="1"/>
  <c r="K2425" i="1"/>
  <c r="O2425" i="1"/>
  <c r="K2419" i="1"/>
  <c r="O2419" i="1"/>
  <c r="K2413" i="1"/>
  <c r="O2413" i="1"/>
  <c r="K2407" i="1"/>
  <c r="O2407" i="1"/>
  <c r="K2401" i="1"/>
  <c r="O2401" i="1"/>
  <c r="K2852" i="1"/>
  <c r="O2852" i="1"/>
  <c r="K2600" i="1"/>
  <c r="O2600" i="1"/>
  <c r="K2922" i="1"/>
  <c r="O2922" i="1"/>
  <c r="K2916" i="1"/>
  <c r="O2916" i="1"/>
  <c r="K2910" i="1"/>
  <c r="O2910" i="1"/>
  <c r="K2904" i="1"/>
  <c r="O2904" i="1"/>
  <c r="K2898" i="1"/>
  <c r="O2898" i="1"/>
  <c r="K2892" i="1"/>
  <c r="O2892" i="1"/>
  <c r="K2886" i="1"/>
  <c r="O2886" i="1"/>
  <c r="K2880" i="1"/>
  <c r="O2880" i="1"/>
  <c r="K2874" i="1"/>
  <c r="O2874" i="1"/>
  <c r="K2868" i="1"/>
  <c r="O2868" i="1"/>
  <c r="K2862" i="1"/>
  <c r="O2862" i="1"/>
  <c r="K2856" i="1"/>
  <c r="O2856" i="1"/>
  <c r="K2850" i="1"/>
  <c r="O2850" i="1"/>
  <c r="K2844" i="1"/>
  <c r="O2844" i="1"/>
  <c r="K2838" i="1"/>
  <c r="O2838" i="1"/>
  <c r="K2832" i="1"/>
  <c r="O2832" i="1"/>
  <c r="K2826" i="1"/>
  <c r="O2826" i="1"/>
  <c r="K2820" i="1"/>
  <c r="O2820" i="1"/>
  <c r="K2814" i="1"/>
  <c r="O2814" i="1"/>
  <c r="K2808" i="1"/>
  <c r="O2808" i="1"/>
  <c r="K2802" i="1"/>
  <c r="O2802" i="1"/>
  <c r="K2796" i="1"/>
  <c r="O2796" i="1"/>
  <c r="K2790" i="1"/>
  <c r="O2790" i="1"/>
  <c r="K2784" i="1"/>
  <c r="O2784" i="1"/>
  <c r="K2778" i="1"/>
  <c r="O2778" i="1"/>
  <c r="K2772" i="1"/>
  <c r="O2772" i="1"/>
  <c r="K2766" i="1"/>
  <c r="O2766" i="1"/>
  <c r="K2760" i="1"/>
  <c r="O2760" i="1"/>
  <c r="K2754" i="1"/>
  <c r="O2754" i="1"/>
  <c r="K2748" i="1"/>
  <c r="O2748" i="1"/>
  <c r="K2742" i="1"/>
  <c r="O2742" i="1"/>
  <c r="K2736" i="1"/>
  <c r="O2736" i="1"/>
  <c r="K2730" i="1"/>
  <c r="O2730" i="1"/>
  <c r="K2724" i="1"/>
  <c r="O2724" i="1"/>
  <c r="K2718" i="1"/>
  <c r="O2718" i="1"/>
  <c r="K2712" i="1"/>
  <c r="L2733" i="1" s="1"/>
  <c r="M2733" i="1" s="1"/>
  <c r="N2733" i="1" s="1"/>
  <c r="O2712" i="1"/>
  <c r="K2706" i="1"/>
  <c r="O2706" i="1"/>
  <c r="K2700" i="1"/>
  <c r="O2700" i="1"/>
  <c r="K2694" i="1"/>
  <c r="O2694" i="1"/>
  <c r="K2688" i="1"/>
  <c r="O2688" i="1"/>
  <c r="K2682" i="1"/>
  <c r="O2682" i="1"/>
  <c r="K2676" i="1"/>
  <c r="O2676" i="1"/>
  <c r="K2670" i="1"/>
  <c r="O2670" i="1"/>
  <c r="K2664" i="1"/>
  <c r="O2664" i="1"/>
  <c r="K2658" i="1"/>
  <c r="O2658" i="1"/>
  <c r="K2652" i="1"/>
  <c r="O2652" i="1"/>
  <c r="K2646" i="1"/>
  <c r="O2646" i="1"/>
  <c r="K2640" i="1"/>
  <c r="O2640" i="1"/>
  <c r="K2634" i="1"/>
  <c r="O2634" i="1"/>
  <c r="K2628" i="1"/>
  <c r="O2628" i="1"/>
  <c r="K2622" i="1"/>
  <c r="O2622" i="1"/>
  <c r="K2616" i="1"/>
  <c r="O2616" i="1"/>
  <c r="K2610" i="1"/>
  <c r="O2610" i="1"/>
  <c r="K2604" i="1"/>
  <c r="O2604" i="1"/>
  <c r="K2598" i="1"/>
  <c r="O2598" i="1"/>
  <c r="K2592" i="1"/>
  <c r="O2592" i="1"/>
  <c r="K2586" i="1"/>
  <c r="O2586" i="1"/>
  <c r="K2580" i="1"/>
  <c r="O2580" i="1"/>
  <c r="K2574" i="1"/>
  <c r="O2574" i="1"/>
  <c r="K2568" i="1"/>
  <c r="O2568" i="1"/>
  <c r="K2562" i="1"/>
  <c r="O2562" i="1"/>
  <c r="K2556" i="1"/>
  <c r="O2556" i="1"/>
  <c r="K2550" i="1"/>
  <c r="O2550" i="1"/>
  <c r="K2544" i="1"/>
  <c r="O2544" i="1"/>
  <c r="K2538" i="1"/>
  <c r="O2538" i="1"/>
  <c r="K2532" i="1"/>
  <c r="O2532" i="1"/>
  <c r="K2526" i="1"/>
  <c r="O2526" i="1"/>
  <c r="K2520" i="1"/>
  <c r="O2520" i="1"/>
  <c r="K2514" i="1"/>
  <c r="O2514" i="1"/>
  <c r="K2508" i="1"/>
  <c r="O2508" i="1"/>
  <c r="K2502" i="1"/>
  <c r="O2502" i="1"/>
  <c r="K2496" i="1"/>
  <c r="O2496" i="1"/>
  <c r="K2490" i="1"/>
  <c r="O2490" i="1"/>
  <c r="K2484" i="1"/>
  <c r="O2484" i="1"/>
  <c r="K2478" i="1"/>
  <c r="O2478" i="1"/>
  <c r="K2472" i="1"/>
  <c r="O2472" i="1"/>
  <c r="K2466" i="1"/>
  <c r="O2466" i="1"/>
  <c r="K2460" i="1"/>
  <c r="O2460" i="1"/>
  <c r="K2454" i="1"/>
  <c r="O2454" i="1"/>
  <c r="K2448" i="1"/>
  <c r="O2448" i="1"/>
  <c r="K2442" i="1"/>
  <c r="O2442" i="1"/>
  <c r="K2436" i="1"/>
  <c r="O2436" i="1"/>
  <c r="K2430" i="1"/>
  <c r="O2430" i="1"/>
  <c r="K2424" i="1"/>
  <c r="O2424" i="1"/>
  <c r="K2418" i="1"/>
  <c r="O2418" i="1"/>
  <c r="K2412" i="1"/>
  <c r="O2412" i="1"/>
  <c r="K2406" i="1"/>
  <c r="O2406" i="1"/>
  <c r="K2400" i="1"/>
  <c r="O2400" i="1"/>
  <c r="K2394" i="1"/>
  <c r="O2394" i="1"/>
  <c r="K2388" i="1"/>
  <c r="L2397" i="1" s="1"/>
  <c r="M2397" i="1" s="1"/>
  <c r="N2397" i="1" s="1"/>
  <c r="O2388" i="1"/>
  <c r="K2900" i="1"/>
  <c r="O2900" i="1"/>
  <c r="K2876" i="1"/>
  <c r="O2876" i="1"/>
  <c r="K2840" i="1"/>
  <c r="O2840" i="1"/>
  <c r="K2822" i="1"/>
  <c r="O2822" i="1"/>
  <c r="K2804" i="1"/>
  <c r="O2804" i="1"/>
  <c r="K2786" i="1"/>
  <c r="O2786" i="1"/>
  <c r="K2768" i="1"/>
  <c r="O2768" i="1"/>
  <c r="K2750" i="1"/>
  <c r="O2750" i="1"/>
  <c r="K2732" i="1"/>
  <c r="O2732" i="1"/>
  <c r="K2708" i="1"/>
  <c r="O2708" i="1"/>
  <c r="K2696" i="1"/>
  <c r="O2696" i="1"/>
  <c r="K2672" i="1"/>
  <c r="O2672" i="1"/>
  <c r="K2648" i="1"/>
  <c r="O2648" i="1"/>
  <c r="K2636" i="1"/>
  <c r="O2636" i="1"/>
  <c r="K2618" i="1"/>
  <c r="O2618" i="1"/>
  <c r="K2582" i="1"/>
  <c r="O2582" i="1"/>
  <c r="K2558" i="1"/>
  <c r="O2558" i="1"/>
  <c r="K2528" i="1"/>
  <c r="L2529" i="1" s="1"/>
  <c r="M2529" i="1" s="1"/>
  <c r="N2529" i="1" s="1"/>
  <c r="O2528" i="1"/>
  <c r="K2510" i="1"/>
  <c r="O2510" i="1"/>
  <c r="K2486" i="1"/>
  <c r="O2486" i="1"/>
  <c r="K2468" i="1"/>
  <c r="O2468" i="1"/>
  <c r="K2432" i="1"/>
  <c r="O2432" i="1"/>
  <c r="K2921" i="1"/>
  <c r="O2921" i="1"/>
  <c r="K2915" i="1"/>
  <c r="O2915" i="1"/>
  <c r="K2909" i="1"/>
  <c r="O2909" i="1"/>
  <c r="K2903" i="1"/>
  <c r="O2903" i="1"/>
  <c r="K2897" i="1"/>
  <c r="O2897" i="1"/>
  <c r="K2891" i="1"/>
  <c r="O2891" i="1"/>
  <c r="K2885" i="1"/>
  <c r="O2885" i="1"/>
  <c r="K2879" i="1"/>
  <c r="O2879" i="1"/>
  <c r="K2873" i="1"/>
  <c r="O2873" i="1"/>
  <c r="K2867" i="1"/>
  <c r="O2867" i="1"/>
  <c r="K2861" i="1"/>
  <c r="O2861" i="1"/>
  <c r="K2855" i="1"/>
  <c r="O2855" i="1"/>
  <c r="K2849" i="1"/>
  <c r="O2849" i="1"/>
  <c r="K2843" i="1"/>
  <c r="L2853" i="1" s="1"/>
  <c r="M2853" i="1" s="1"/>
  <c r="N2853" i="1" s="1"/>
  <c r="O2843" i="1"/>
  <c r="K2837" i="1"/>
  <c r="O2837" i="1"/>
  <c r="K2831" i="1"/>
  <c r="O2831" i="1"/>
  <c r="K2825" i="1"/>
  <c r="O2825" i="1"/>
  <c r="K2819" i="1"/>
  <c r="O2819" i="1"/>
  <c r="K2813" i="1"/>
  <c r="O2813" i="1"/>
  <c r="K2807" i="1"/>
  <c r="L2829" i="1" s="1"/>
  <c r="M2829" i="1" s="1"/>
  <c r="N2829" i="1" s="1"/>
  <c r="O2807" i="1"/>
  <c r="K2801" i="1"/>
  <c r="O2801" i="1"/>
  <c r="K2795" i="1"/>
  <c r="O2795" i="1"/>
  <c r="K2789" i="1"/>
  <c r="O2789" i="1"/>
  <c r="K2783" i="1"/>
  <c r="O2783" i="1"/>
  <c r="K2777" i="1"/>
  <c r="O2777" i="1"/>
  <c r="K2771" i="1"/>
  <c r="L2781" i="1" s="1"/>
  <c r="M2781" i="1" s="1"/>
  <c r="N2781" i="1" s="1"/>
  <c r="O2771" i="1"/>
  <c r="K2765" i="1"/>
  <c r="O2765" i="1"/>
  <c r="K2759" i="1"/>
  <c r="O2759" i="1"/>
  <c r="K2753" i="1"/>
  <c r="O2753" i="1"/>
  <c r="K2747" i="1"/>
  <c r="O2747" i="1"/>
  <c r="K2741" i="1"/>
  <c r="O2741" i="1"/>
  <c r="K2735" i="1"/>
  <c r="O2735" i="1"/>
  <c r="K2729" i="1"/>
  <c r="O2729" i="1"/>
  <c r="K2723" i="1"/>
  <c r="O2723" i="1"/>
  <c r="K2717" i="1"/>
  <c r="O2717" i="1"/>
  <c r="K2711" i="1"/>
  <c r="O2711" i="1"/>
  <c r="K2705" i="1"/>
  <c r="O2705" i="1"/>
  <c r="K2699" i="1"/>
  <c r="O2699" i="1"/>
  <c r="K2693" i="1"/>
  <c r="O2693" i="1"/>
  <c r="K2687" i="1"/>
  <c r="O2687" i="1"/>
  <c r="K2681" i="1"/>
  <c r="O2681" i="1"/>
  <c r="K2675" i="1"/>
  <c r="O2675" i="1"/>
  <c r="K2669" i="1"/>
  <c r="O2669" i="1"/>
  <c r="K2663" i="1"/>
  <c r="O2663" i="1"/>
  <c r="K2657" i="1"/>
  <c r="O2657" i="1"/>
  <c r="K2651" i="1"/>
  <c r="O2651" i="1"/>
  <c r="K2645" i="1"/>
  <c r="O2645" i="1"/>
  <c r="K2639" i="1"/>
  <c r="O2639" i="1"/>
  <c r="K2633" i="1"/>
  <c r="O2633" i="1"/>
  <c r="K2627" i="1"/>
  <c r="L2637" i="1" s="1"/>
  <c r="M2637" i="1" s="1"/>
  <c r="N2637" i="1" s="1"/>
  <c r="O2627" i="1"/>
  <c r="K2621" i="1"/>
  <c r="O2621" i="1"/>
  <c r="K2615" i="1"/>
  <c r="O2615" i="1"/>
  <c r="K2609" i="1"/>
  <c r="O2609" i="1"/>
  <c r="K2603" i="1"/>
  <c r="O2603" i="1"/>
  <c r="K2597" i="1"/>
  <c r="O2597" i="1"/>
  <c r="K2591" i="1"/>
  <c r="L2613" i="1" s="1"/>
  <c r="M2613" i="1" s="1"/>
  <c r="N2613" i="1" s="1"/>
  <c r="O2591" i="1"/>
  <c r="K2585" i="1"/>
  <c r="O2585" i="1"/>
  <c r="K2579" i="1"/>
  <c r="O2579" i="1"/>
  <c r="K2573" i="1"/>
  <c r="O2573" i="1"/>
  <c r="K2567" i="1"/>
  <c r="O2567" i="1"/>
  <c r="K2561" i="1"/>
  <c r="O2561" i="1"/>
  <c r="K2555" i="1"/>
  <c r="O2555" i="1"/>
  <c r="K2549" i="1"/>
  <c r="O2549" i="1"/>
  <c r="K2543" i="1"/>
  <c r="O2543" i="1"/>
  <c r="K2537" i="1"/>
  <c r="O2537" i="1"/>
  <c r="K2531" i="1"/>
  <c r="O2531" i="1"/>
  <c r="K2525" i="1"/>
  <c r="O2525" i="1"/>
  <c r="K2519" i="1"/>
  <c r="O2519" i="1"/>
  <c r="K2513" i="1"/>
  <c r="O2513" i="1"/>
  <c r="K2507" i="1"/>
  <c r="O2507" i="1"/>
  <c r="K2501" i="1"/>
  <c r="O2501" i="1"/>
  <c r="K2495" i="1"/>
  <c r="O2495" i="1"/>
  <c r="K2489" i="1"/>
  <c r="O2489" i="1"/>
  <c r="K2483" i="1"/>
  <c r="O2483" i="1"/>
  <c r="K2477" i="1"/>
  <c r="O2477" i="1"/>
  <c r="K2471" i="1"/>
  <c r="O2471" i="1"/>
  <c r="K2465" i="1"/>
  <c r="O2465" i="1"/>
  <c r="K2459" i="1"/>
  <c r="O2459" i="1"/>
  <c r="K2453" i="1"/>
  <c r="O2453" i="1"/>
  <c r="K2447" i="1"/>
  <c r="L2457" i="1" s="1"/>
  <c r="M2457" i="1" s="1"/>
  <c r="N2457" i="1" s="1"/>
  <c r="O2447" i="1"/>
  <c r="K2441" i="1"/>
  <c r="O2441" i="1"/>
  <c r="K2435" i="1"/>
  <c r="O2435" i="1"/>
  <c r="K2429" i="1"/>
  <c r="O2429" i="1"/>
  <c r="K2423" i="1"/>
  <c r="O2423" i="1"/>
  <c r="K2417" i="1"/>
  <c r="O2417" i="1"/>
  <c r="K2411" i="1"/>
  <c r="L2421" i="1" s="1"/>
  <c r="M2421" i="1" s="1"/>
  <c r="N2421" i="1" s="1"/>
  <c r="O2411" i="1"/>
  <c r="K2405" i="1"/>
  <c r="O2405" i="1"/>
  <c r="O2882" i="1"/>
  <c r="K2870" i="1"/>
  <c r="O2870" i="1"/>
  <c r="O2738" i="1"/>
  <c r="K2912" i="1"/>
  <c r="O2912" i="1"/>
  <c r="K2894" i="1"/>
  <c r="O2894" i="1"/>
  <c r="K2864" i="1"/>
  <c r="L2889" i="1" s="1"/>
  <c r="M2889" i="1" s="1"/>
  <c r="N2889" i="1" s="1"/>
  <c r="O2864" i="1"/>
  <c r="K2828" i="1"/>
  <c r="O2828" i="1"/>
  <c r="K2798" i="1"/>
  <c r="O2798" i="1"/>
  <c r="K2774" i="1"/>
  <c r="O2774" i="1"/>
  <c r="K2756" i="1"/>
  <c r="O2756" i="1"/>
  <c r="K2720" i="1"/>
  <c r="O2720" i="1"/>
  <c r="K2690" i="1"/>
  <c r="O2690" i="1"/>
  <c r="K2660" i="1"/>
  <c r="O2660" i="1"/>
  <c r="K2624" i="1"/>
  <c r="O2624" i="1"/>
  <c r="K2570" i="1"/>
  <c r="O2570" i="1"/>
  <c r="K2546" i="1"/>
  <c r="O2546" i="1"/>
  <c r="K2522" i="1"/>
  <c r="O2522" i="1"/>
  <c r="K2498" i="1"/>
  <c r="L2517" i="1" s="1"/>
  <c r="M2517" i="1" s="1"/>
  <c r="N2517" i="1" s="1"/>
  <c r="O2498" i="1"/>
  <c r="K2426" i="1"/>
  <c r="O2426" i="1"/>
  <c r="K2408" i="1"/>
  <c r="O2408" i="1"/>
  <c r="K2920" i="1"/>
  <c r="O2920" i="1"/>
  <c r="K2914" i="1"/>
  <c r="O2914" i="1"/>
  <c r="K2908" i="1"/>
  <c r="O2908" i="1"/>
  <c r="K2902" i="1"/>
  <c r="O2902" i="1"/>
  <c r="K2896" i="1"/>
  <c r="O2896" i="1"/>
  <c r="K2890" i="1"/>
  <c r="O2890" i="1"/>
  <c r="K2884" i="1"/>
  <c r="O2884" i="1"/>
  <c r="K2878" i="1"/>
  <c r="O2878" i="1"/>
  <c r="K2872" i="1"/>
  <c r="O2872" i="1"/>
  <c r="K2866" i="1"/>
  <c r="O2866" i="1"/>
  <c r="K2860" i="1"/>
  <c r="O2860" i="1"/>
  <c r="K2854" i="1"/>
  <c r="O2854" i="1"/>
  <c r="K2848" i="1"/>
  <c r="O2848" i="1"/>
  <c r="K2842" i="1"/>
  <c r="O2842" i="1"/>
  <c r="K2836" i="1"/>
  <c r="O2836" i="1"/>
  <c r="K2830" i="1"/>
  <c r="O2830" i="1"/>
  <c r="K2824" i="1"/>
  <c r="O2824" i="1"/>
  <c r="K2818" i="1"/>
  <c r="O2818" i="1"/>
  <c r="K2812" i="1"/>
  <c r="O2812" i="1"/>
  <c r="K2806" i="1"/>
  <c r="O2806" i="1"/>
  <c r="K2800" i="1"/>
  <c r="O2800" i="1"/>
  <c r="K2794" i="1"/>
  <c r="O2794" i="1"/>
  <c r="K2788" i="1"/>
  <c r="O2788" i="1"/>
  <c r="K2782" i="1"/>
  <c r="O2782" i="1"/>
  <c r="K2776" i="1"/>
  <c r="O2776" i="1"/>
  <c r="K2770" i="1"/>
  <c r="O2770" i="1"/>
  <c r="K2764" i="1"/>
  <c r="O2764" i="1"/>
  <c r="K2758" i="1"/>
  <c r="O2758" i="1"/>
  <c r="K2752" i="1"/>
  <c r="O2752" i="1"/>
  <c r="K2746" i="1"/>
  <c r="O2746" i="1"/>
  <c r="K2740" i="1"/>
  <c r="O2740" i="1"/>
  <c r="K2734" i="1"/>
  <c r="O2734" i="1"/>
  <c r="K2728" i="1"/>
  <c r="O2728" i="1"/>
  <c r="K2722" i="1"/>
  <c r="O2722" i="1"/>
  <c r="K2716" i="1"/>
  <c r="O2716" i="1"/>
  <c r="K2710" i="1"/>
  <c r="O2710" i="1"/>
  <c r="K2704" i="1"/>
  <c r="O2704" i="1"/>
  <c r="K2698" i="1"/>
  <c r="O2698" i="1"/>
  <c r="K2692" i="1"/>
  <c r="O2692" i="1"/>
  <c r="K2686" i="1"/>
  <c r="O2686" i="1"/>
  <c r="K2680" i="1"/>
  <c r="O2680" i="1"/>
  <c r="K2674" i="1"/>
  <c r="O2674" i="1"/>
  <c r="K2668" i="1"/>
  <c r="O2668" i="1"/>
  <c r="K2662" i="1"/>
  <c r="O2662" i="1"/>
  <c r="K2656" i="1"/>
  <c r="O2656" i="1"/>
  <c r="K2650" i="1"/>
  <c r="O2650" i="1"/>
  <c r="K2644" i="1"/>
  <c r="O2644" i="1"/>
  <c r="K2638" i="1"/>
  <c r="O2638" i="1"/>
  <c r="K2632" i="1"/>
  <c r="O2632" i="1"/>
  <c r="K2626" i="1"/>
  <c r="O2626" i="1"/>
  <c r="K2620" i="1"/>
  <c r="O2620" i="1"/>
  <c r="K2614" i="1"/>
  <c r="O2614" i="1"/>
  <c r="K2608" i="1"/>
  <c r="O2608" i="1"/>
  <c r="K2602" i="1"/>
  <c r="O2602" i="1"/>
  <c r="K2596" i="1"/>
  <c r="O2596" i="1"/>
  <c r="K2590" i="1"/>
  <c r="O2590" i="1"/>
  <c r="K2584" i="1"/>
  <c r="O2584" i="1"/>
  <c r="K2578" i="1"/>
  <c r="O2578" i="1"/>
  <c r="K2572" i="1"/>
  <c r="O2572" i="1"/>
  <c r="K2566" i="1"/>
  <c r="O2566" i="1"/>
  <c r="K2560" i="1"/>
  <c r="O2560" i="1"/>
  <c r="K2554" i="1"/>
  <c r="O2554" i="1"/>
  <c r="K2548" i="1"/>
  <c r="O2548" i="1"/>
  <c r="K2542" i="1"/>
  <c r="O2542" i="1"/>
  <c r="K2536" i="1"/>
  <c r="O2536" i="1"/>
  <c r="K2530" i="1"/>
  <c r="O2530" i="1"/>
  <c r="K2524" i="1"/>
  <c r="O2524" i="1"/>
  <c r="K2518" i="1"/>
  <c r="O2518" i="1"/>
  <c r="K2512" i="1"/>
  <c r="O2512" i="1"/>
  <c r="K2506" i="1"/>
  <c r="O2506" i="1"/>
  <c r="K2500" i="1"/>
  <c r="O2500" i="1"/>
  <c r="K2494" i="1"/>
  <c r="O2494" i="1"/>
  <c r="K2488" i="1"/>
  <c r="O2488" i="1"/>
  <c r="K2482" i="1"/>
  <c r="O2482" i="1"/>
  <c r="K2476" i="1"/>
  <c r="O2476" i="1"/>
  <c r="K2470" i="1"/>
  <c r="O2470" i="1"/>
  <c r="K2464" i="1"/>
  <c r="O2464" i="1"/>
  <c r="K2458" i="1"/>
  <c r="O2458" i="1"/>
  <c r="K2452" i="1"/>
  <c r="O2452" i="1"/>
  <c r="K2446" i="1"/>
  <c r="O2446" i="1"/>
  <c r="K2440" i="1"/>
  <c r="O2440" i="1"/>
  <c r="K2434" i="1"/>
  <c r="O2434" i="1"/>
  <c r="K2428" i="1"/>
  <c r="O2428" i="1"/>
  <c r="K2422" i="1"/>
  <c r="O2422" i="1"/>
  <c r="K2416" i="1"/>
  <c r="O2416" i="1"/>
  <c r="K2410" i="1"/>
  <c r="O2410" i="1"/>
  <c r="K2404" i="1"/>
  <c r="O2404" i="1"/>
  <c r="K2398" i="1"/>
  <c r="O2398" i="1"/>
  <c r="K2392" i="1"/>
  <c r="O2392" i="1"/>
  <c r="K2386" i="1"/>
  <c r="O2386" i="1"/>
  <c r="K2380" i="1"/>
  <c r="O2380" i="1"/>
  <c r="K2374" i="1"/>
  <c r="O2374" i="1"/>
  <c r="K2368" i="1"/>
  <c r="O2368" i="1"/>
  <c r="K2362" i="1"/>
  <c r="O2362" i="1"/>
  <c r="K2356" i="1"/>
  <c r="O2356" i="1"/>
  <c r="K2350" i="1"/>
  <c r="O2350" i="1"/>
  <c r="K2344" i="1"/>
  <c r="O2344" i="1"/>
  <c r="K2338" i="1"/>
  <c r="O2338" i="1"/>
  <c r="K2332" i="1"/>
  <c r="O2332" i="1"/>
  <c r="K2326" i="1"/>
  <c r="L2337" i="1" s="1"/>
  <c r="M2337" i="1" s="1"/>
  <c r="N2337" i="1" s="1"/>
  <c r="O2326" i="1"/>
  <c r="K2320" i="1"/>
  <c r="O2320" i="1"/>
  <c r="K2314" i="1"/>
  <c r="O2314" i="1"/>
  <c r="K2308" i="1"/>
  <c r="O2308" i="1"/>
  <c r="K2302" i="1"/>
  <c r="O2302" i="1"/>
  <c r="K2296" i="1"/>
  <c r="O2296" i="1"/>
  <c r="K2290" i="1"/>
  <c r="L2301" i="1" s="1"/>
  <c r="M2301" i="1" s="1"/>
  <c r="N2301" i="1" s="1"/>
  <c r="O2290" i="1"/>
  <c r="K2284" i="1"/>
  <c r="O2284" i="1"/>
  <c r="K2278" i="1"/>
  <c r="O2278" i="1"/>
  <c r="K2272" i="1"/>
  <c r="O2272" i="1"/>
  <c r="K2266" i="1"/>
  <c r="O2266" i="1"/>
  <c r="K2260" i="1"/>
  <c r="O2260" i="1"/>
  <c r="K2254" i="1"/>
  <c r="L2265" i="1" s="1"/>
  <c r="M2265" i="1" s="1"/>
  <c r="N2265" i="1" s="1"/>
  <c r="O2254" i="1"/>
  <c r="K2248" i="1"/>
  <c r="O2248" i="1"/>
  <c r="K2242" i="1"/>
  <c r="O2242" i="1"/>
  <c r="K2236" i="1"/>
  <c r="O2236" i="1"/>
  <c r="K2230" i="1"/>
  <c r="O2230" i="1"/>
  <c r="K2224" i="1"/>
  <c r="O2224" i="1"/>
  <c r="K2218" i="1"/>
  <c r="O2218" i="1"/>
  <c r="K2212" i="1"/>
  <c r="O2212" i="1"/>
  <c r="K2206" i="1"/>
  <c r="O2206" i="1"/>
  <c r="K2200" i="1"/>
  <c r="O2200" i="1"/>
  <c r="K2194" i="1"/>
  <c r="O2194" i="1"/>
  <c r="K2188" i="1"/>
  <c r="O2188" i="1"/>
  <c r="K2182" i="1"/>
  <c r="O2182" i="1"/>
  <c r="K2176" i="1"/>
  <c r="O2176" i="1"/>
  <c r="K2170" i="1"/>
  <c r="O2170" i="1"/>
  <c r="K2164" i="1"/>
  <c r="O2164" i="1"/>
  <c r="K2158" i="1"/>
  <c r="O2158" i="1"/>
  <c r="K2152" i="1"/>
  <c r="O2152" i="1"/>
  <c r="K2146" i="1"/>
  <c r="L2146" i="1" s="1"/>
  <c r="M2146" i="1" s="1"/>
  <c r="N2146" i="1" s="1"/>
  <c r="O2146" i="1"/>
  <c r="K2140" i="1"/>
  <c r="O2140" i="1"/>
  <c r="K2134" i="1"/>
  <c r="O2134" i="1"/>
  <c r="K2128" i="1"/>
  <c r="O2128" i="1"/>
  <c r="K2122" i="1"/>
  <c r="O2122" i="1"/>
  <c r="K2116" i="1"/>
  <c r="O2116" i="1"/>
  <c r="K2110" i="1"/>
  <c r="L2120" i="1" s="1"/>
  <c r="M2120" i="1" s="1"/>
  <c r="N2120" i="1" s="1"/>
  <c r="O2110" i="1"/>
  <c r="K2104" i="1"/>
  <c r="O2104" i="1"/>
  <c r="K2098" i="1"/>
  <c r="O2098" i="1"/>
  <c r="K2092" i="1"/>
  <c r="O2092" i="1"/>
  <c r="K2086" i="1"/>
  <c r="O2086" i="1"/>
  <c r="K2080" i="1"/>
  <c r="O2080" i="1"/>
  <c r="K2074" i="1"/>
  <c r="L2088" i="1" s="1"/>
  <c r="M2088" i="1" s="1"/>
  <c r="N2088" i="1" s="1"/>
  <c r="O2074" i="1"/>
  <c r="K2068" i="1"/>
  <c r="O2068" i="1"/>
  <c r="K2062" i="1"/>
  <c r="O2062" i="1"/>
  <c r="K2056" i="1"/>
  <c r="O2056" i="1"/>
  <c r="K2050" i="1"/>
  <c r="O2050" i="1"/>
  <c r="K2044" i="1"/>
  <c r="O2044" i="1"/>
  <c r="K2038" i="1"/>
  <c r="O2038" i="1"/>
  <c r="K2032" i="1"/>
  <c r="O2032" i="1"/>
  <c r="K2026" i="1"/>
  <c r="O2026" i="1"/>
  <c r="K2020" i="1"/>
  <c r="O2020" i="1"/>
  <c r="K2014" i="1"/>
  <c r="O2014" i="1"/>
  <c r="K2008" i="1"/>
  <c r="O2008" i="1"/>
  <c r="K2002" i="1"/>
  <c r="L2002" i="1" s="1"/>
  <c r="M2002" i="1" s="1"/>
  <c r="N2002" i="1" s="1"/>
  <c r="O2002" i="1"/>
  <c r="K1996" i="1"/>
  <c r="O1996" i="1"/>
  <c r="K1990" i="1"/>
  <c r="O1990" i="1"/>
  <c r="K1984" i="1"/>
  <c r="O1984" i="1"/>
  <c r="K1978" i="1"/>
  <c r="O1978" i="1"/>
  <c r="K1972" i="1"/>
  <c r="O1972" i="1"/>
  <c r="K1966" i="1"/>
  <c r="O1966" i="1"/>
  <c r="K1960" i="1"/>
  <c r="O1960" i="1"/>
  <c r="K1954" i="1"/>
  <c r="O1954" i="1"/>
  <c r="K1948" i="1"/>
  <c r="O1948" i="1"/>
  <c r="K1942" i="1"/>
  <c r="O1942" i="1"/>
  <c r="K1936" i="1"/>
  <c r="O1936" i="1"/>
  <c r="K1930" i="1"/>
  <c r="O1930" i="1"/>
  <c r="O2594" i="1"/>
  <c r="K2906" i="1"/>
  <c r="O2906" i="1"/>
  <c r="K2888" i="1"/>
  <c r="O2888" i="1"/>
  <c r="K2858" i="1"/>
  <c r="O2858" i="1"/>
  <c r="K2834" i="1"/>
  <c r="O2834" i="1"/>
  <c r="K2810" i="1"/>
  <c r="O2810" i="1"/>
  <c r="K2792" i="1"/>
  <c r="O2792" i="1"/>
  <c r="K2780" i="1"/>
  <c r="O2780" i="1"/>
  <c r="K2762" i="1"/>
  <c r="O2762" i="1"/>
  <c r="K2744" i="1"/>
  <c r="O2744" i="1"/>
  <c r="K2726" i="1"/>
  <c r="O2726" i="1"/>
  <c r="K2702" i="1"/>
  <c r="O2702" i="1"/>
  <c r="K2678" i="1"/>
  <c r="O2678" i="1"/>
  <c r="K2666" i="1"/>
  <c r="O2666" i="1"/>
  <c r="K2642" i="1"/>
  <c r="O2642" i="1"/>
  <c r="K2630" i="1"/>
  <c r="O2630" i="1"/>
  <c r="K2612" i="1"/>
  <c r="O2612" i="1"/>
  <c r="K2606" i="1"/>
  <c r="O2606" i="1"/>
  <c r="K2588" i="1"/>
  <c r="O2588" i="1"/>
  <c r="K2564" i="1"/>
  <c r="O2564" i="1"/>
  <c r="K2540" i="1"/>
  <c r="O2540" i="1"/>
  <c r="K2504" i="1"/>
  <c r="O2504" i="1"/>
  <c r="K2480" i="1"/>
  <c r="O2480" i="1"/>
  <c r="K2456" i="1"/>
  <c r="O2456" i="1"/>
  <c r="K2414" i="1"/>
  <c r="O2414" i="1"/>
  <c r="K2" i="1"/>
  <c r="O2" i="1"/>
  <c r="O2444" i="1"/>
  <c r="K2919" i="1"/>
  <c r="O2919" i="1"/>
  <c r="K2913" i="1"/>
  <c r="O2913" i="1"/>
  <c r="K2907" i="1"/>
  <c r="O2907" i="1"/>
  <c r="K2901" i="1"/>
  <c r="O2901" i="1"/>
  <c r="K2895" i="1"/>
  <c r="O2895" i="1"/>
  <c r="K2889" i="1"/>
  <c r="O2889" i="1"/>
  <c r="K2883" i="1"/>
  <c r="O2883" i="1"/>
  <c r="K2877" i="1"/>
  <c r="O2877" i="1"/>
  <c r="K2871" i="1"/>
  <c r="O2871" i="1"/>
  <c r="K2865" i="1"/>
  <c r="O2865" i="1"/>
  <c r="K2859" i="1"/>
  <c r="O2859" i="1"/>
  <c r="K2853" i="1"/>
  <c r="O2853" i="1"/>
  <c r="K2847" i="1"/>
  <c r="O2847" i="1"/>
  <c r="K2841" i="1"/>
  <c r="O2841" i="1"/>
  <c r="K2835" i="1"/>
  <c r="O2835" i="1"/>
  <c r="K2829" i="1"/>
  <c r="O2829" i="1"/>
  <c r="K2823" i="1"/>
  <c r="O2823" i="1"/>
  <c r="K2817" i="1"/>
  <c r="O2817" i="1"/>
  <c r="K2811" i="1"/>
  <c r="O2811" i="1"/>
  <c r="K2805" i="1"/>
  <c r="O2805" i="1"/>
  <c r="K2799" i="1"/>
  <c r="O2799" i="1"/>
  <c r="K2793" i="1"/>
  <c r="O2793" i="1"/>
  <c r="K2787" i="1"/>
  <c r="O2787" i="1"/>
  <c r="K2781" i="1"/>
  <c r="O2781" i="1"/>
  <c r="K2775" i="1"/>
  <c r="O2775" i="1"/>
  <c r="K2769" i="1"/>
  <c r="O2769" i="1"/>
  <c r="K2763" i="1"/>
  <c r="O2763" i="1"/>
  <c r="K2757" i="1"/>
  <c r="O2757" i="1"/>
  <c r="K2751" i="1"/>
  <c r="O2751" i="1"/>
  <c r="K2745" i="1"/>
  <c r="O2745" i="1"/>
  <c r="K2739" i="1"/>
  <c r="O2739" i="1"/>
  <c r="K2733" i="1"/>
  <c r="O2733" i="1"/>
  <c r="K2727" i="1"/>
  <c r="O2727" i="1"/>
  <c r="K2721" i="1"/>
  <c r="O2721" i="1"/>
  <c r="K2715" i="1"/>
  <c r="O2715" i="1"/>
  <c r="K2709" i="1"/>
  <c r="O2709" i="1"/>
  <c r="K2703" i="1"/>
  <c r="O2703" i="1"/>
  <c r="K2697" i="1"/>
  <c r="O2697" i="1"/>
  <c r="K2691" i="1"/>
  <c r="O2691" i="1"/>
  <c r="K2685" i="1"/>
  <c r="O2685" i="1"/>
  <c r="K2679" i="1"/>
  <c r="O2679" i="1"/>
  <c r="K2673" i="1"/>
  <c r="O2673" i="1"/>
  <c r="K2667" i="1"/>
  <c r="O2667" i="1"/>
  <c r="K2661" i="1"/>
  <c r="O2661" i="1"/>
  <c r="K2655" i="1"/>
  <c r="O2655" i="1"/>
  <c r="K2649" i="1"/>
  <c r="L2649" i="1" s="1"/>
  <c r="M2649" i="1" s="1"/>
  <c r="N2649" i="1" s="1"/>
  <c r="O2649" i="1"/>
  <c r="K2643" i="1"/>
  <c r="O2643" i="1"/>
  <c r="K2637" i="1"/>
  <c r="O2637" i="1"/>
  <c r="K2631" i="1"/>
  <c r="O2631" i="1"/>
  <c r="K2625" i="1"/>
  <c r="O2625" i="1"/>
  <c r="K2619" i="1"/>
  <c r="O2619" i="1"/>
  <c r="K2613" i="1"/>
  <c r="O2613" i="1"/>
  <c r="K2607" i="1"/>
  <c r="O2607" i="1"/>
  <c r="K2601" i="1"/>
  <c r="O2601" i="1"/>
  <c r="K2595" i="1"/>
  <c r="O2595" i="1"/>
  <c r="K2589" i="1"/>
  <c r="O2589" i="1"/>
  <c r="K2583" i="1"/>
  <c r="O2583" i="1"/>
  <c r="K2577" i="1"/>
  <c r="O2577" i="1"/>
  <c r="K2571" i="1"/>
  <c r="O2571" i="1"/>
  <c r="K2565" i="1"/>
  <c r="O2565" i="1"/>
  <c r="K2559" i="1"/>
  <c r="O2559" i="1"/>
  <c r="K2553" i="1"/>
  <c r="O2553" i="1"/>
  <c r="K2547" i="1"/>
  <c r="O2547" i="1"/>
  <c r="K2541" i="1"/>
  <c r="O2541" i="1"/>
  <c r="K2535" i="1"/>
  <c r="O2535" i="1"/>
  <c r="K2529" i="1"/>
  <c r="O2529" i="1"/>
  <c r="K2523" i="1"/>
  <c r="O2523" i="1"/>
  <c r="K2517" i="1"/>
  <c r="O2517" i="1"/>
  <c r="K2511" i="1"/>
  <c r="O2511" i="1"/>
  <c r="K2505" i="1"/>
  <c r="O2505" i="1"/>
  <c r="K2499" i="1"/>
  <c r="O2499" i="1"/>
  <c r="K2493" i="1"/>
  <c r="O2493" i="1"/>
  <c r="K2487" i="1"/>
  <c r="O2487" i="1"/>
  <c r="K2481" i="1"/>
  <c r="O2481" i="1"/>
  <c r="K2475" i="1"/>
  <c r="O2475" i="1"/>
  <c r="K2469" i="1"/>
  <c r="L2469" i="1" s="1"/>
  <c r="M2469" i="1" s="1"/>
  <c r="N2469" i="1" s="1"/>
  <c r="O2469" i="1"/>
  <c r="K2463" i="1"/>
  <c r="O2463" i="1"/>
  <c r="K2457" i="1"/>
  <c r="O2457" i="1"/>
  <c r="K2451" i="1"/>
  <c r="O2451" i="1"/>
  <c r="K2445" i="1"/>
  <c r="O2445" i="1"/>
  <c r="K2439" i="1"/>
  <c r="O2439" i="1"/>
  <c r="K2433" i="1"/>
  <c r="O2433" i="1"/>
  <c r="K2427" i="1"/>
  <c r="O2427" i="1"/>
  <c r="K2421" i="1"/>
  <c r="O2421" i="1"/>
  <c r="K2415" i="1"/>
  <c r="O2415" i="1"/>
  <c r="K2409" i="1"/>
  <c r="O2409" i="1"/>
  <c r="K2403" i="1"/>
  <c r="O2403" i="1"/>
  <c r="K1924" i="1"/>
  <c r="L1933" i="1" s="1"/>
  <c r="M1933" i="1" s="1"/>
  <c r="N1933" i="1" s="1"/>
  <c r="O1924" i="1"/>
  <c r="K1918" i="1"/>
  <c r="O1918" i="1"/>
  <c r="K1912" i="1"/>
  <c r="O1912" i="1"/>
  <c r="K1906" i="1"/>
  <c r="O1906" i="1"/>
  <c r="K1900" i="1"/>
  <c r="O1900" i="1"/>
  <c r="K1894" i="1"/>
  <c r="O1894" i="1"/>
  <c r="K1888" i="1"/>
  <c r="L1897" i="1" s="1"/>
  <c r="M1897" i="1" s="1"/>
  <c r="N1897" i="1" s="1"/>
  <c r="O1888" i="1"/>
  <c r="K1882" i="1"/>
  <c r="O1882" i="1"/>
  <c r="K1876" i="1"/>
  <c r="O1876" i="1"/>
  <c r="K1870" i="1"/>
  <c r="O1870" i="1"/>
  <c r="K1864" i="1"/>
  <c r="O1864" i="1"/>
  <c r="K1858" i="1"/>
  <c r="O1858" i="1"/>
  <c r="K1852" i="1"/>
  <c r="O1852" i="1"/>
  <c r="K1846" i="1"/>
  <c r="O1846" i="1"/>
  <c r="K1840" i="1"/>
  <c r="O1840" i="1"/>
  <c r="K1834" i="1"/>
  <c r="O1834" i="1"/>
  <c r="K1828" i="1"/>
  <c r="O1828" i="1"/>
  <c r="K1822" i="1"/>
  <c r="O1822" i="1"/>
  <c r="K1816" i="1"/>
  <c r="L1818" i="1" s="1"/>
  <c r="M1818" i="1" s="1"/>
  <c r="N1818" i="1" s="1"/>
  <c r="O1816" i="1"/>
  <c r="K1810" i="1"/>
  <c r="O1810" i="1"/>
  <c r="K1804" i="1"/>
  <c r="O1804" i="1"/>
  <c r="K1798" i="1"/>
  <c r="O1798" i="1"/>
  <c r="K1792" i="1"/>
  <c r="O1792" i="1"/>
  <c r="K1786" i="1"/>
  <c r="O1786" i="1"/>
  <c r="K1780" i="1"/>
  <c r="L1794" i="1" s="1"/>
  <c r="M1794" i="1" s="1"/>
  <c r="N1794" i="1" s="1"/>
  <c r="O1780" i="1"/>
  <c r="K1774" i="1"/>
  <c r="O1774" i="1"/>
  <c r="K1768" i="1"/>
  <c r="O1768" i="1"/>
  <c r="K1762" i="1"/>
  <c r="O1762" i="1"/>
  <c r="K1756" i="1"/>
  <c r="O1756" i="1"/>
  <c r="K1750" i="1"/>
  <c r="O1750" i="1"/>
  <c r="K1744" i="1"/>
  <c r="L1753" i="1" s="1"/>
  <c r="M1753" i="1" s="1"/>
  <c r="N1753" i="1" s="1"/>
  <c r="O1744" i="1"/>
  <c r="K1738" i="1"/>
  <c r="O1738" i="1"/>
  <c r="K1732" i="1"/>
  <c r="O1732" i="1"/>
  <c r="K1726" i="1"/>
  <c r="O1726" i="1"/>
  <c r="K1720" i="1"/>
  <c r="O1720" i="1"/>
  <c r="K1714" i="1"/>
  <c r="O1714" i="1"/>
  <c r="K1708" i="1"/>
  <c r="L1717" i="1" s="1"/>
  <c r="M1717" i="1" s="1"/>
  <c r="N1717" i="1" s="1"/>
  <c r="O1708" i="1"/>
  <c r="K1702" i="1"/>
  <c r="O1702" i="1"/>
  <c r="K1696" i="1"/>
  <c r="O1696" i="1"/>
  <c r="K1690" i="1"/>
  <c r="O1690" i="1"/>
  <c r="K1684" i="1"/>
  <c r="O1684" i="1"/>
  <c r="K1678" i="1"/>
  <c r="O1678" i="1"/>
  <c r="K1672" i="1"/>
  <c r="O1672" i="1"/>
  <c r="K1666" i="1"/>
  <c r="O1666" i="1"/>
  <c r="K1660" i="1"/>
  <c r="O1660" i="1"/>
  <c r="K1654" i="1"/>
  <c r="O1654" i="1"/>
  <c r="K1648" i="1"/>
  <c r="O1648" i="1"/>
  <c r="K1642" i="1"/>
  <c r="O1642" i="1"/>
  <c r="K1636" i="1"/>
  <c r="O1636" i="1"/>
  <c r="K1630" i="1"/>
  <c r="O1630" i="1"/>
  <c r="K1624" i="1"/>
  <c r="O1624" i="1"/>
  <c r="K1618" i="1"/>
  <c r="O1618" i="1"/>
  <c r="K1612" i="1"/>
  <c r="O1612" i="1"/>
  <c r="K1606" i="1"/>
  <c r="O1606" i="1"/>
  <c r="K1600" i="1"/>
  <c r="L1608" i="1" s="1"/>
  <c r="M1608" i="1" s="1"/>
  <c r="N1608" i="1" s="1"/>
  <c r="O1600" i="1"/>
  <c r="K1594" i="1"/>
  <c r="O1594" i="1"/>
  <c r="K1588" i="1"/>
  <c r="O1588" i="1"/>
  <c r="K1582" i="1"/>
  <c r="O1582" i="1"/>
  <c r="K1576" i="1"/>
  <c r="O1576" i="1"/>
  <c r="K1570" i="1"/>
  <c r="O1570" i="1"/>
  <c r="K1564" i="1"/>
  <c r="L1573" i="1" s="1"/>
  <c r="M1573" i="1" s="1"/>
  <c r="N1573" i="1" s="1"/>
  <c r="O1564" i="1"/>
  <c r="K1558" i="1"/>
  <c r="O1558" i="1"/>
  <c r="K1552" i="1"/>
  <c r="O1552" i="1"/>
  <c r="K1546" i="1"/>
  <c r="O1546" i="1"/>
  <c r="K1540" i="1"/>
  <c r="O1540" i="1"/>
  <c r="K1534" i="1"/>
  <c r="O1534" i="1"/>
  <c r="K1528" i="1"/>
  <c r="L1537" i="1" s="1"/>
  <c r="M1537" i="1" s="1"/>
  <c r="N1537" i="1" s="1"/>
  <c r="O1528" i="1"/>
  <c r="K1522" i="1"/>
  <c r="O1522" i="1"/>
  <c r="K1510" i="1"/>
  <c r="O1510" i="1"/>
  <c r="K1504" i="1"/>
  <c r="O1504" i="1"/>
  <c r="K1498" i="1"/>
  <c r="O1498" i="1"/>
  <c r="K1492" i="1"/>
  <c r="O1492" i="1"/>
  <c r="K1486" i="1"/>
  <c r="L1488" i="1" s="1"/>
  <c r="M1488" i="1" s="1"/>
  <c r="N1488" i="1" s="1"/>
  <c r="O1486" i="1"/>
  <c r="K1480" i="1"/>
  <c r="O1480" i="1"/>
  <c r="K1474" i="1"/>
  <c r="O1474" i="1"/>
  <c r="K1468" i="1"/>
  <c r="O1468" i="1"/>
  <c r="K1462" i="1"/>
  <c r="O1462" i="1"/>
  <c r="K1456" i="1"/>
  <c r="O1456" i="1"/>
  <c r="K1450" i="1"/>
  <c r="L1452" i="1" s="1"/>
  <c r="M1452" i="1" s="1"/>
  <c r="N1452" i="1" s="1"/>
  <c r="O1450" i="1"/>
  <c r="K1444" i="1"/>
  <c r="O1444" i="1"/>
  <c r="K1438" i="1"/>
  <c r="O1438" i="1"/>
  <c r="K1432" i="1"/>
  <c r="O1432" i="1"/>
  <c r="K1426" i="1"/>
  <c r="O1426" i="1"/>
  <c r="K1420" i="1"/>
  <c r="O1420" i="1"/>
  <c r="K1414" i="1"/>
  <c r="O1414" i="1"/>
  <c r="K1408" i="1"/>
  <c r="O1408" i="1"/>
  <c r="K1402" i="1"/>
  <c r="O1402" i="1"/>
  <c r="K1396" i="1"/>
  <c r="O1396" i="1"/>
  <c r="K1390" i="1"/>
  <c r="O1390" i="1"/>
  <c r="K1384" i="1"/>
  <c r="O1384" i="1"/>
  <c r="K1378" i="1"/>
  <c r="L1381" i="1" s="1"/>
  <c r="M1381" i="1" s="1"/>
  <c r="N1381" i="1" s="1"/>
  <c r="O1378" i="1"/>
  <c r="K1372" i="1"/>
  <c r="O1372" i="1"/>
  <c r="K1366" i="1"/>
  <c r="O1366" i="1"/>
  <c r="K1360" i="1"/>
  <c r="O1360" i="1"/>
  <c r="K1354" i="1"/>
  <c r="O1354" i="1"/>
  <c r="K1348" i="1"/>
  <c r="O1348" i="1"/>
  <c r="K1342" i="1"/>
  <c r="L1357" i="1" s="1"/>
  <c r="M1357" i="1" s="1"/>
  <c r="N1357" i="1" s="1"/>
  <c r="O1342" i="1"/>
  <c r="K1336" i="1"/>
  <c r="O1336" i="1"/>
  <c r="K1330" i="1"/>
  <c r="O1330" i="1"/>
  <c r="K1324" i="1"/>
  <c r="O1324" i="1"/>
  <c r="K1318" i="1"/>
  <c r="O1318" i="1"/>
  <c r="K1312" i="1"/>
  <c r="O1312" i="1"/>
  <c r="K1306" i="1"/>
  <c r="O1306" i="1"/>
  <c r="K1300" i="1"/>
  <c r="O1300" i="1"/>
  <c r="K1294" i="1"/>
  <c r="O1294" i="1"/>
  <c r="K1288" i="1"/>
  <c r="O1288" i="1"/>
  <c r="K1282" i="1"/>
  <c r="O1282" i="1"/>
  <c r="K1276" i="1"/>
  <c r="O1276" i="1"/>
  <c r="K1270" i="1"/>
  <c r="L1270" i="1" s="1"/>
  <c r="M1270" i="1" s="1"/>
  <c r="N1270" i="1" s="1"/>
  <c r="O1270" i="1"/>
  <c r="K1264" i="1"/>
  <c r="O1264" i="1"/>
  <c r="K1258" i="1"/>
  <c r="O1258" i="1"/>
  <c r="K1252" i="1"/>
  <c r="O1252" i="1"/>
  <c r="K1246" i="1"/>
  <c r="O1246" i="1"/>
  <c r="K1240" i="1"/>
  <c r="O1240" i="1"/>
  <c r="K1228" i="1"/>
  <c r="L1231" i="1" s="1"/>
  <c r="M1231" i="1" s="1"/>
  <c r="N1231" i="1" s="1"/>
  <c r="O1228" i="1"/>
  <c r="K1222" i="1"/>
  <c r="O1222" i="1"/>
  <c r="K1216" i="1"/>
  <c r="O1216" i="1"/>
  <c r="K1210" i="1"/>
  <c r="O1210" i="1"/>
  <c r="K1204" i="1"/>
  <c r="O1204" i="1"/>
  <c r="K1198" i="1"/>
  <c r="O1198" i="1"/>
  <c r="K1192" i="1"/>
  <c r="L1211" i="1" s="1"/>
  <c r="M1211" i="1" s="1"/>
  <c r="N1211" i="1" s="1"/>
  <c r="O1192" i="1"/>
  <c r="K1186" i="1"/>
  <c r="O1186" i="1"/>
  <c r="K1180" i="1"/>
  <c r="O1180" i="1"/>
  <c r="K1168" i="1"/>
  <c r="O1168" i="1"/>
  <c r="K1162" i="1"/>
  <c r="O1162" i="1"/>
  <c r="K1156" i="1"/>
  <c r="O1156" i="1"/>
  <c r="K1150" i="1"/>
  <c r="L1150" i="1" s="1"/>
  <c r="M1150" i="1" s="1"/>
  <c r="N1150" i="1" s="1"/>
  <c r="O1150" i="1"/>
  <c r="K1144" i="1"/>
  <c r="O1144" i="1"/>
  <c r="K1138" i="1"/>
  <c r="O1138" i="1"/>
  <c r="K1132" i="1"/>
  <c r="O1132" i="1"/>
  <c r="K1126" i="1"/>
  <c r="O1126" i="1"/>
  <c r="K1120" i="1"/>
  <c r="O1120" i="1"/>
  <c r="K1114" i="1"/>
  <c r="L1114" i="1" s="1"/>
  <c r="M1114" i="1" s="1"/>
  <c r="N1114" i="1" s="1"/>
  <c r="O1114" i="1"/>
  <c r="K1108" i="1"/>
  <c r="O1108" i="1"/>
  <c r="K1102" i="1"/>
  <c r="O1102" i="1"/>
  <c r="K1096" i="1"/>
  <c r="O1096" i="1"/>
  <c r="K1090" i="1"/>
  <c r="O1090" i="1"/>
  <c r="K1084" i="1"/>
  <c r="O1084" i="1"/>
  <c r="K1078" i="1"/>
  <c r="L1078" i="1" s="1"/>
  <c r="M1078" i="1" s="1"/>
  <c r="N1078" i="1" s="1"/>
  <c r="O1078" i="1"/>
  <c r="K1072" i="1"/>
  <c r="O1072" i="1"/>
  <c r="K1066" i="1"/>
  <c r="O1066" i="1"/>
  <c r="K1060" i="1"/>
  <c r="O1060" i="1"/>
  <c r="K1054" i="1"/>
  <c r="O1054" i="1"/>
  <c r="K1048" i="1"/>
  <c r="O1048" i="1"/>
  <c r="K1042" i="1"/>
  <c r="L1043" i="1" s="1"/>
  <c r="M1043" i="1" s="1"/>
  <c r="N1043" i="1" s="1"/>
  <c r="O1042" i="1"/>
  <c r="K1036" i="1"/>
  <c r="O1036" i="1"/>
  <c r="K1024" i="1"/>
  <c r="O1024" i="1"/>
  <c r="K1012" i="1"/>
  <c r="O1012" i="1"/>
  <c r="K1006" i="1"/>
  <c r="O1006" i="1"/>
  <c r="K1000" i="1"/>
  <c r="O1000" i="1"/>
  <c r="K988" i="1"/>
  <c r="L991" i="1" s="1"/>
  <c r="M991" i="1" s="1"/>
  <c r="N991" i="1" s="1"/>
  <c r="O988" i="1"/>
  <c r="K982" i="1"/>
  <c r="O982" i="1"/>
  <c r="K976" i="1"/>
  <c r="O976" i="1"/>
  <c r="K964" i="1"/>
  <c r="O964" i="1"/>
  <c r="K952" i="1"/>
  <c r="O952" i="1"/>
  <c r="K934" i="1"/>
  <c r="O934" i="1"/>
  <c r="K922" i="1"/>
  <c r="L924" i="1" s="1"/>
  <c r="M924" i="1" s="1"/>
  <c r="N924" i="1" s="1"/>
  <c r="O922" i="1"/>
  <c r="K916" i="1"/>
  <c r="O916" i="1"/>
  <c r="K910" i="1"/>
  <c r="O910" i="1"/>
  <c r="K904" i="1"/>
  <c r="O904" i="1"/>
  <c r="K868" i="1"/>
  <c r="O868" i="1"/>
  <c r="K856" i="1"/>
  <c r="O856" i="1"/>
  <c r="K850" i="1"/>
  <c r="O850" i="1"/>
  <c r="K844" i="1"/>
  <c r="O844" i="1"/>
  <c r="K838" i="1"/>
  <c r="O838" i="1"/>
  <c r="K832" i="1"/>
  <c r="O832" i="1"/>
  <c r="K802" i="1"/>
  <c r="O802" i="1"/>
  <c r="K790" i="1"/>
  <c r="O790" i="1"/>
  <c r="K778" i="1"/>
  <c r="O778" i="1"/>
  <c r="K772" i="1"/>
  <c r="O772" i="1"/>
  <c r="K766" i="1"/>
  <c r="O766" i="1"/>
  <c r="K760" i="1"/>
  <c r="O760" i="1"/>
  <c r="K724" i="1"/>
  <c r="O724" i="1"/>
  <c r="K712" i="1"/>
  <c r="O712" i="1"/>
  <c r="K706" i="1"/>
  <c r="O706" i="1"/>
  <c r="K700" i="1"/>
  <c r="O700" i="1"/>
  <c r="K694" i="1"/>
  <c r="O694" i="1"/>
  <c r="K688" i="1"/>
  <c r="O688" i="1"/>
  <c r="K658" i="1"/>
  <c r="O658" i="1"/>
  <c r="K646" i="1"/>
  <c r="O646" i="1"/>
  <c r="K634" i="1"/>
  <c r="O634" i="1"/>
  <c r="K628" i="1"/>
  <c r="O628" i="1"/>
  <c r="K622" i="1"/>
  <c r="O622" i="1"/>
  <c r="K616" i="1"/>
  <c r="O616" i="1"/>
  <c r="K580" i="1"/>
  <c r="O580" i="1"/>
  <c r="K568" i="1"/>
  <c r="O568" i="1"/>
  <c r="K562" i="1"/>
  <c r="O562" i="1"/>
  <c r="K556" i="1"/>
  <c r="O556" i="1"/>
  <c r="K550" i="1"/>
  <c r="O550" i="1"/>
  <c r="K544" i="1"/>
  <c r="O544" i="1"/>
  <c r="K514" i="1"/>
  <c r="O514" i="1"/>
  <c r="K502" i="1"/>
  <c r="O502" i="1"/>
  <c r="K490" i="1"/>
  <c r="L490" i="1" s="1"/>
  <c r="M490" i="1" s="1"/>
  <c r="N490" i="1" s="1"/>
  <c r="O490" i="1"/>
  <c r="K484" i="1"/>
  <c r="O484" i="1"/>
  <c r="K478" i="1"/>
  <c r="O478" i="1"/>
  <c r="K472" i="1"/>
  <c r="O472" i="1"/>
  <c r="K466" i="1"/>
  <c r="O466" i="1"/>
  <c r="K460" i="1"/>
  <c r="O460" i="1"/>
  <c r="K454" i="1"/>
  <c r="O454" i="1"/>
  <c r="K448" i="1"/>
  <c r="O448" i="1"/>
  <c r="K442" i="1"/>
  <c r="O442" i="1"/>
  <c r="K436" i="1"/>
  <c r="O436" i="1"/>
  <c r="K430" i="1"/>
  <c r="O430" i="1"/>
  <c r="K424" i="1"/>
  <c r="O424" i="1"/>
  <c r="K418" i="1"/>
  <c r="O418" i="1"/>
  <c r="K412" i="1"/>
  <c r="O412" i="1"/>
  <c r="K406" i="1"/>
  <c r="O406" i="1"/>
  <c r="K400" i="1"/>
  <c r="O400" i="1"/>
  <c r="K394" i="1"/>
  <c r="O394" i="1"/>
  <c r="K388" i="1"/>
  <c r="O388" i="1"/>
  <c r="K382" i="1"/>
  <c r="O382" i="1"/>
  <c r="K376" i="1"/>
  <c r="O376" i="1"/>
  <c r="K370" i="1"/>
  <c r="O370" i="1"/>
  <c r="K364" i="1"/>
  <c r="O364" i="1"/>
  <c r="K358" i="1"/>
  <c r="O358" i="1"/>
  <c r="K352" i="1"/>
  <c r="O352" i="1"/>
  <c r="K346" i="1"/>
  <c r="O346" i="1"/>
  <c r="K340" i="1"/>
  <c r="O340" i="1"/>
  <c r="K334" i="1"/>
  <c r="O334" i="1"/>
  <c r="K328" i="1"/>
  <c r="O328" i="1"/>
  <c r="K322" i="1"/>
  <c r="O322" i="1"/>
  <c r="K316" i="1"/>
  <c r="O316" i="1"/>
  <c r="K310" i="1"/>
  <c r="O310" i="1"/>
  <c r="K304" i="1"/>
  <c r="O304" i="1"/>
  <c r="K298" i="1"/>
  <c r="O298" i="1"/>
  <c r="K292" i="1"/>
  <c r="O292" i="1"/>
  <c r="O2186" i="1"/>
  <c r="K2397" i="1"/>
  <c r="O2397" i="1"/>
  <c r="K2391" i="1"/>
  <c r="O2391" i="1"/>
  <c r="K2385" i="1"/>
  <c r="O2385" i="1"/>
  <c r="K2373" i="1"/>
  <c r="O2373" i="1"/>
  <c r="K2367" i="1"/>
  <c r="O2367" i="1"/>
  <c r="K2361" i="1"/>
  <c r="O2361" i="1"/>
  <c r="K2349" i="1"/>
  <c r="O2349" i="1"/>
  <c r="K2343" i="1"/>
  <c r="O2343" i="1"/>
  <c r="K2337" i="1"/>
  <c r="O2337" i="1"/>
  <c r="K2325" i="1"/>
  <c r="O2325" i="1"/>
  <c r="K2319" i="1"/>
  <c r="O2319" i="1"/>
  <c r="K2313" i="1"/>
  <c r="O2313" i="1"/>
  <c r="K2301" i="1"/>
  <c r="O2301" i="1"/>
  <c r="K2295" i="1"/>
  <c r="O2295" i="1"/>
  <c r="K2289" i="1"/>
  <c r="O2289" i="1"/>
  <c r="K2277" i="1"/>
  <c r="O2277" i="1"/>
  <c r="K2271" i="1"/>
  <c r="O2271" i="1"/>
  <c r="K2265" i="1"/>
  <c r="O2265" i="1"/>
  <c r="K2253" i="1"/>
  <c r="O2253" i="1"/>
  <c r="K2247" i="1"/>
  <c r="O2247" i="1"/>
  <c r="K2241" i="1"/>
  <c r="O2241" i="1"/>
  <c r="K2229" i="1"/>
  <c r="O2229" i="1"/>
  <c r="K2223" i="1"/>
  <c r="O2223" i="1"/>
  <c r="K2217" i="1"/>
  <c r="O2217" i="1"/>
  <c r="K2205" i="1"/>
  <c r="O2205" i="1"/>
  <c r="K2199" i="1"/>
  <c r="O2199" i="1"/>
  <c r="K2193" i="1"/>
  <c r="O2193" i="1"/>
  <c r="K2187" i="1"/>
  <c r="O2187" i="1"/>
  <c r="K2181" i="1"/>
  <c r="O2181" i="1"/>
  <c r="K2175" i="1"/>
  <c r="O2175" i="1"/>
  <c r="K2169" i="1"/>
  <c r="O2169" i="1"/>
  <c r="K2163" i="1"/>
  <c r="O2163" i="1"/>
  <c r="K2157" i="1"/>
  <c r="O2157" i="1"/>
  <c r="K2151" i="1"/>
  <c r="O2151" i="1"/>
  <c r="K2145" i="1"/>
  <c r="O2145" i="1"/>
  <c r="K2139" i="1"/>
  <c r="O2139" i="1"/>
  <c r="K2133" i="1"/>
  <c r="O2133" i="1"/>
  <c r="K2121" i="1"/>
  <c r="O2121" i="1"/>
  <c r="K2115" i="1"/>
  <c r="O2115" i="1"/>
  <c r="K2109" i="1"/>
  <c r="O2109" i="1"/>
  <c r="K2103" i="1"/>
  <c r="O2103" i="1"/>
  <c r="K2097" i="1"/>
  <c r="O2097" i="1"/>
  <c r="K2091" i="1"/>
  <c r="O2091" i="1"/>
  <c r="K2085" i="1"/>
  <c r="O2085" i="1"/>
  <c r="K2079" i="1"/>
  <c r="O2079" i="1"/>
  <c r="K2073" i="1"/>
  <c r="O2073" i="1"/>
  <c r="K2067" i="1"/>
  <c r="O2067" i="1"/>
  <c r="K2061" i="1"/>
  <c r="O2061" i="1"/>
  <c r="K2055" i="1"/>
  <c r="O2055" i="1"/>
  <c r="K2049" i="1"/>
  <c r="O2049" i="1"/>
  <c r="K2043" i="1"/>
  <c r="O2043" i="1"/>
  <c r="K2037" i="1"/>
  <c r="O2037" i="1"/>
  <c r="K2031" i="1"/>
  <c r="O2031" i="1"/>
  <c r="K2025" i="1"/>
  <c r="O2025" i="1"/>
  <c r="K2019" i="1"/>
  <c r="O2019" i="1"/>
  <c r="K2013" i="1"/>
  <c r="O2013" i="1"/>
  <c r="K2007" i="1"/>
  <c r="O2007" i="1"/>
  <c r="K2001" i="1"/>
  <c r="O2001" i="1"/>
  <c r="K1995" i="1"/>
  <c r="O1995" i="1"/>
  <c r="K1989" i="1"/>
  <c r="O1989" i="1"/>
  <c r="K1983" i="1"/>
  <c r="O1983" i="1"/>
  <c r="K1977" i="1"/>
  <c r="O1977" i="1"/>
  <c r="K1971" i="1"/>
  <c r="O1971" i="1"/>
  <c r="K1965" i="1"/>
  <c r="O1965" i="1"/>
  <c r="K1959" i="1"/>
  <c r="O1959" i="1"/>
  <c r="K1953" i="1"/>
  <c r="O1953" i="1"/>
  <c r="K1947" i="1"/>
  <c r="O1947" i="1"/>
  <c r="K1941" i="1"/>
  <c r="O1941" i="1"/>
  <c r="K1935" i="1"/>
  <c r="O1935" i="1"/>
  <c r="K1929" i="1"/>
  <c r="O1929" i="1"/>
  <c r="K1923" i="1"/>
  <c r="O1923" i="1"/>
  <c r="K1917" i="1"/>
  <c r="O1917" i="1"/>
  <c r="K1911" i="1"/>
  <c r="O1911" i="1"/>
  <c r="K1905" i="1"/>
  <c r="O1905" i="1"/>
  <c r="K1899" i="1"/>
  <c r="O1899" i="1"/>
  <c r="K1893" i="1"/>
  <c r="O1893" i="1"/>
  <c r="K1887" i="1"/>
  <c r="O1887" i="1"/>
  <c r="K1881" i="1"/>
  <c r="O1881" i="1"/>
  <c r="K1875" i="1"/>
  <c r="O1875" i="1"/>
  <c r="K1869" i="1"/>
  <c r="L1873" i="1" s="1"/>
  <c r="M1873" i="1" s="1"/>
  <c r="N1873" i="1" s="1"/>
  <c r="O1869" i="1"/>
  <c r="K1863" i="1"/>
  <c r="O1863" i="1"/>
  <c r="K1857" i="1"/>
  <c r="O1857" i="1"/>
  <c r="K1851" i="1"/>
  <c r="O1851" i="1"/>
  <c r="K1845" i="1"/>
  <c r="O1845" i="1"/>
  <c r="K1839" i="1"/>
  <c r="O1839" i="1"/>
  <c r="K1833" i="1"/>
  <c r="O1833" i="1"/>
  <c r="K1827" i="1"/>
  <c r="O1827" i="1"/>
  <c r="K1821" i="1"/>
  <c r="O1821" i="1"/>
  <c r="K1815" i="1"/>
  <c r="O1815" i="1"/>
  <c r="K1809" i="1"/>
  <c r="O1809" i="1"/>
  <c r="K1803" i="1"/>
  <c r="O1803" i="1"/>
  <c r="K1797" i="1"/>
  <c r="O1797" i="1"/>
  <c r="K1791" i="1"/>
  <c r="O1791" i="1"/>
  <c r="K1785" i="1"/>
  <c r="O1785" i="1"/>
  <c r="K1779" i="1"/>
  <c r="O1779" i="1"/>
  <c r="K1773" i="1"/>
  <c r="O1773" i="1"/>
  <c r="K1767" i="1"/>
  <c r="O1767" i="1"/>
  <c r="K1761" i="1"/>
  <c r="O1761" i="1"/>
  <c r="K1755" i="1"/>
  <c r="O1755" i="1"/>
  <c r="K1749" i="1"/>
  <c r="O1749" i="1"/>
  <c r="K1743" i="1"/>
  <c r="O1743" i="1"/>
  <c r="K1737" i="1"/>
  <c r="O1737" i="1"/>
  <c r="K1731" i="1"/>
  <c r="O1731" i="1"/>
  <c r="K1725" i="1"/>
  <c r="O1725" i="1"/>
  <c r="K1719" i="1"/>
  <c r="O1719" i="1"/>
  <c r="K1713" i="1"/>
  <c r="O1713" i="1"/>
  <c r="K1707" i="1"/>
  <c r="O1707" i="1"/>
  <c r="K1701" i="1"/>
  <c r="O1701" i="1"/>
  <c r="K1695" i="1"/>
  <c r="O1695" i="1"/>
  <c r="K1689" i="1"/>
  <c r="O1689" i="1"/>
  <c r="K1683" i="1"/>
  <c r="O1683" i="1"/>
  <c r="K1677" i="1"/>
  <c r="O1677" i="1"/>
  <c r="K1671" i="1"/>
  <c r="O1671" i="1"/>
  <c r="K1665" i="1"/>
  <c r="O1665" i="1"/>
  <c r="K1659" i="1"/>
  <c r="O1659" i="1"/>
  <c r="K1653" i="1"/>
  <c r="O1653" i="1"/>
  <c r="K1647" i="1"/>
  <c r="O1647" i="1"/>
  <c r="K1641" i="1"/>
  <c r="O1641" i="1"/>
  <c r="K1635" i="1"/>
  <c r="O1635" i="1"/>
  <c r="K1629" i="1"/>
  <c r="O1629" i="1"/>
  <c r="K1623" i="1"/>
  <c r="O1623" i="1"/>
  <c r="K1617" i="1"/>
  <c r="L1638" i="1" s="1"/>
  <c r="M1638" i="1" s="1"/>
  <c r="N1638" i="1" s="1"/>
  <c r="O1617" i="1"/>
  <c r="K1611" i="1"/>
  <c r="O1611" i="1"/>
  <c r="K1605" i="1"/>
  <c r="O1605" i="1"/>
  <c r="K1599" i="1"/>
  <c r="O1599" i="1"/>
  <c r="K1593" i="1"/>
  <c r="O1593" i="1"/>
  <c r="K1587" i="1"/>
  <c r="O1587" i="1"/>
  <c r="K1581" i="1"/>
  <c r="O1581" i="1"/>
  <c r="K1575" i="1"/>
  <c r="O1575" i="1"/>
  <c r="K1569" i="1"/>
  <c r="O1569" i="1"/>
  <c r="K1563" i="1"/>
  <c r="O1563" i="1"/>
  <c r="K1557" i="1"/>
  <c r="O1557" i="1"/>
  <c r="K1551" i="1"/>
  <c r="O1551" i="1"/>
  <c r="K1545" i="1"/>
  <c r="O1545" i="1"/>
  <c r="K1539" i="1"/>
  <c r="O1539" i="1"/>
  <c r="K1533" i="1"/>
  <c r="O1533" i="1"/>
  <c r="K1527" i="1"/>
  <c r="O1527" i="1"/>
  <c r="K1521" i="1"/>
  <c r="O1521" i="1"/>
  <c r="K1515" i="1"/>
  <c r="O1515" i="1"/>
  <c r="K1509" i="1"/>
  <c r="O1509" i="1"/>
  <c r="K1503" i="1"/>
  <c r="O1503" i="1"/>
  <c r="K1497" i="1"/>
  <c r="O1497" i="1"/>
  <c r="K1491" i="1"/>
  <c r="O1491" i="1"/>
  <c r="K1485" i="1"/>
  <c r="O1485" i="1"/>
  <c r="K1479" i="1"/>
  <c r="O1479" i="1"/>
  <c r="K1473" i="1"/>
  <c r="O1473" i="1"/>
  <c r="K1467" i="1"/>
  <c r="O1467" i="1"/>
  <c r="K1461" i="1"/>
  <c r="O1461" i="1"/>
  <c r="K1455" i="1"/>
  <c r="O1455" i="1"/>
  <c r="K1449" i="1"/>
  <c r="O1449" i="1"/>
  <c r="K1443" i="1"/>
  <c r="O1443" i="1"/>
  <c r="K1437" i="1"/>
  <c r="L1446" i="1" s="1"/>
  <c r="M1446" i="1" s="1"/>
  <c r="N1446" i="1" s="1"/>
  <c r="O1437" i="1"/>
  <c r="K1431" i="1"/>
  <c r="O1431" i="1"/>
  <c r="K1425" i="1"/>
  <c r="O1425" i="1"/>
  <c r="K1419" i="1"/>
  <c r="O1419" i="1"/>
  <c r="K1413" i="1"/>
  <c r="O1413" i="1"/>
  <c r="K1407" i="1"/>
  <c r="O1407" i="1"/>
  <c r="K1401" i="1"/>
  <c r="O1401" i="1"/>
  <c r="K1395" i="1"/>
  <c r="O1395" i="1"/>
  <c r="K1389" i="1"/>
  <c r="O1389" i="1"/>
  <c r="K1383" i="1"/>
  <c r="O1383" i="1"/>
  <c r="K1377" i="1"/>
  <c r="O1377" i="1"/>
  <c r="K1371" i="1"/>
  <c r="O1371" i="1"/>
  <c r="K1365" i="1"/>
  <c r="O1365" i="1"/>
  <c r="K1359" i="1"/>
  <c r="O1359" i="1"/>
  <c r="K1353" i="1"/>
  <c r="O1353" i="1"/>
  <c r="K1341" i="1"/>
  <c r="O1341" i="1"/>
  <c r="K1335" i="1"/>
  <c r="O1335" i="1"/>
  <c r="K1329" i="1"/>
  <c r="O1329" i="1"/>
  <c r="K1323" i="1"/>
  <c r="L1338" i="1" s="1"/>
  <c r="M1338" i="1" s="1"/>
  <c r="N1338" i="1" s="1"/>
  <c r="O1323" i="1"/>
  <c r="K1317" i="1"/>
  <c r="O1317" i="1"/>
  <c r="K1311" i="1"/>
  <c r="O1311" i="1"/>
  <c r="K1305" i="1"/>
  <c r="O1305" i="1"/>
  <c r="K1299" i="1"/>
  <c r="O1299" i="1"/>
  <c r="K1281" i="1"/>
  <c r="O1281" i="1"/>
  <c r="K1275" i="1"/>
  <c r="O1275" i="1"/>
  <c r="K1269" i="1"/>
  <c r="O1269" i="1"/>
  <c r="K1263" i="1"/>
  <c r="O1263" i="1"/>
  <c r="K1257" i="1"/>
  <c r="O1257" i="1"/>
  <c r="K1251" i="1"/>
  <c r="O1251" i="1"/>
  <c r="K1245" i="1"/>
  <c r="O1245" i="1"/>
  <c r="K1239" i="1"/>
  <c r="O1239" i="1"/>
  <c r="K1227" i="1"/>
  <c r="O1227" i="1"/>
  <c r="K1221" i="1"/>
  <c r="O1221" i="1"/>
  <c r="K1215" i="1"/>
  <c r="O1215" i="1"/>
  <c r="K1209" i="1"/>
  <c r="O1209" i="1"/>
  <c r="K1203" i="1"/>
  <c r="O1203" i="1"/>
  <c r="K1197" i="1"/>
  <c r="O1197" i="1"/>
  <c r="K1191" i="1"/>
  <c r="O1191" i="1"/>
  <c r="K1185" i="1"/>
  <c r="O1185" i="1"/>
  <c r="K1179" i="1"/>
  <c r="O1179" i="1"/>
  <c r="K1173" i="1"/>
  <c r="O1173" i="1"/>
  <c r="K1161" i="1"/>
  <c r="O1161" i="1"/>
  <c r="K1155" i="1"/>
  <c r="O1155" i="1"/>
  <c r="K1149" i="1"/>
  <c r="O1149" i="1"/>
  <c r="K1143" i="1"/>
  <c r="O1143" i="1"/>
  <c r="K1137" i="1"/>
  <c r="O1137" i="1"/>
  <c r="K1131" i="1"/>
  <c r="O1131" i="1"/>
  <c r="K1125" i="1"/>
  <c r="O1125" i="1"/>
  <c r="K1119" i="1"/>
  <c r="O1119" i="1"/>
  <c r="K1113" i="1"/>
  <c r="O1113" i="1"/>
  <c r="K1107" i="1"/>
  <c r="O1107" i="1"/>
  <c r="K1101" i="1"/>
  <c r="O1101" i="1"/>
  <c r="K1095" i="1"/>
  <c r="O1095" i="1"/>
  <c r="K1089" i="1"/>
  <c r="O1089" i="1"/>
  <c r="K1083" i="1"/>
  <c r="O1083" i="1"/>
  <c r="K1077" i="1"/>
  <c r="O1077" i="1"/>
  <c r="K1071" i="1"/>
  <c r="O1071" i="1"/>
  <c r="K1065" i="1"/>
  <c r="O1065" i="1"/>
  <c r="K1053" i="1"/>
  <c r="O1053" i="1"/>
  <c r="K1047" i="1"/>
  <c r="O1047" i="1"/>
  <c r="K1041" i="1"/>
  <c r="O1041" i="1"/>
  <c r="K1035" i="1"/>
  <c r="O1035" i="1"/>
  <c r="K1029" i="1"/>
  <c r="O1029" i="1"/>
  <c r="K1023" i="1"/>
  <c r="O1023" i="1"/>
  <c r="K1017" i="1"/>
  <c r="O1017" i="1"/>
  <c r="K1011" i="1"/>
  <c r="O1011" i="1"/>
  <c r="K993" i="1"/>
  <c r="O993" i="1"/>
  <c r="K987" i="1"/>
  <c r="O987" i="1"/>
  <c r="K981" i="1"/>
  <c r="O981" i="1"/>
  <c r="O2127" i="1"/>
  <c r="O2100" i="1"/>
  <c r="K2396" i="1"/>
  <c r="O2396" i="1"/>
  <c r="K2390" i="1"/>
  <c r="O2390" i="1"/>
  <c r="K2384" i="1"/>
  <c r="O2384" i="1"/>
  <c r="K2378" i="1"/>
  <c r="O2378" i="1"/>
  <c r="K2372" i="1"/>
  <c r="O2372" i="1"/>
  <c r="K2366" i="1"/>
  <c r="O2366" i="1"/>
  <c r="K2360" i="1"/>
  <c r="O2360" i="1"/>
  <c r="K2354" i="1"/>
  <c r="O2354" i="1"/>
  <c r="K2348" i="1"/>
  <c r="O2348" i="1"/>
  <c r="K2342" i="1"/>
  <c r="O2342" i="1"/>
  <c r="K2336" i="1"/>
  <c r="O2336" i="1"/>
  <c r="K2330" i="1"/>
  <c r="O2330" i="1"/>
  <c r="K2324" i="1"/>
  <c r="O2324" i="1"/>
  <c r="K2318" i="1"/>
  <c r="O2318" i="1"/>
  <c r="K2312" i="1"/>
  <c r="O2312" i="1"/>
  <c r="K2306" i="1"/>
  <c r="O2306" i="1"/>
  <c r="K2300" i="1"/>
  <c r="O2300" i="1"/>
  <c r="K2294" i="1"/>
  <c r="O2294" i="1"/>
  <c r="K2288" i="1"/>
  <c r="O2288" i="1"/>
  <c r="K2282" i="1"/>
  <c r="O2282" i="1"/>
  <c r="K2276" i="1"/>
  <c r="O2276" i="1"/>
  <c r="K2270" i="1"/>
  <c r="O2270" i="1"/>
  <c r="K2264" i="1"/>
  <c r="O2264" i="1"/>
  <c r="K2258" i="1"/>
  <c r="O2258" i="1"/>
  <c r="K2252" i="1"/>
  <c r="O2252" i="1"/>
  <c r="K2246" i="1"/>
  <c r="O2246" i="1"/>
  <c r="K2240" i="1"/>
  <c r="O2240" i="1"/>
  <c r="K2234" i="1"/>
  <c r="O2234" i="1"/>
  <c r="K2228" i="1"/>
  <c r="O2228" i="1"/>
  <c r="K2222" i="1"/>
  <c r="O2222" i="1"/>
  <c r="K2216" i="1"/>
  <c r="O2216" i="1"/>
  <c r="K2210" i="1"/>
  <c r="O2210" i="1"/>
  <c r="K2204" i="1"/>
  <c r="O2204" i="1"/>
  <c r="K2198" i="1"/>
  <c r="O2198" i="1"/>
  <c r="K2192" i="1"/>
  <c r="O2192" i="1"/>
  <c r="K2180" i="1"/>
  <c r="O2180" i="1"/>
  <c r="K2174" i="1"/>
  <c r="O2174" i="1"/>
  <c r="K2168" i="1"/>
  <c r="O2168" i="1"/>
  <c r="K2162" i="1"/>
  <c r="O2162" i="1"/>
  <c r="K2156" i="1"/>
  <c r="O2156" i="1"/>
  <c r="K2150" i="1"/>
  <c r="O2150" i="1"/>
  <c r="K2144" i="1"/>
  <c r="O2144" i="1"/>
  <c r="K2138" i="1"/>
  <c r="O2138" i="1"/>
  <c r="K2132" i="1"/>
  <c r="O2132" i="1"/>
  <c r="K2126" i="1"/>
  <c r="O2126" i="1"/>
  <c r="K2120" i="1"/>
  <c r="O2120" i="1"/>
  <c r="K2114" i="1"/>
  <c r="O2114" i="1"/>
  <c r="K2108" i="1"/>
  <c r="O2108" i="1"/>
  <c r="K2102" i="1"/>
  <c r="O2102" i="1"/>
  <c r="K2096" i="1"/>
  <c r="O2096" i="1"/>
  <c r="K2090" i="1"/>
  <c r="O2090" i="1"/>
  <c r="K2084" i="1"/>
  <c r="O2084" i="1"/>
  <c r="K2078" i="1"/>
  <c r="O2078" i="1"/>
  <c r="K2072" i="1"/>
  <c r="O2072" i="1"/>
  <c r="K2066" i="1"/>
  <c r="O2066" i="1"/>
  <c r="K2060" i="1"/>
  <c r="O2060" i="1"/>
  <c r="K2054" i="1"/>
  <c r="O2054" i="1"/>
  <c r="K2048" i="1"/>
  <c r="O2048" i="1"/>
  <c r="K2036" i="1"/>
  <c r="O2036" i="1"/>
  <c r="K2030" i="1"/>
  <c r="O2030" i="1"/>
  <c r="K2024" i="1"/>
  <c r="O2024" i="1"/>
  <c r="K2018" i="1"/>
  <c r="O2018" i="1"/>
  <c r="K2012" i="1"/>
  <c r="L2015" i="1" s="1"/>
  <c r="M2015" i="1" s="1"/>
  <c r="N2015" i="1" s="1"/>
  <c r="O2012" i="1"/>
  <c r="K2006" i="1"/>
  <c r="O2006" i="1"/>
  <c r="K2000" i="1"/>
  <c r="O2000" i="1"/>
  <c r="K1994" i="1"/>
  <c r="O1994" i="1"/>
  <c r="K1988" i="1"/>
  <c r="O1988" i="1"/>
  <c r="K1982" i="1"/>
  <c r="O1982" i="1"/>
  <c r="K1976" i="1"/>
  <c r="O1976" i="1"/>
  <c r="K1964" i="1"/>
  <c r="O1964" i="1"/>
  <c r="K1958" i="1"/>
  <c r="O1958" i="1"/>
  <c r="K1952" i="1"/>
  <c r="O1952" i="1"/>
  <c r="K1946" i="1"/>
  <c r="O1946" i="1"/>
  <c r="K1940" i="1"/>
  <c r="O1940" i="1"/>
  <c r="K1934" i="1"/>
  <c r="O1934" i="1"/>
  <c r="K1928" i="1"/>
  <c r="O1928" i="1"/>
  <c r="K1922" i="1"/>
  <c r="O1922" i="1"/>
  <c r="K1916" i="1"/>
  <c r="O1916" i="1"/>
  <c r="K1910" i="1"/>
  <c r="O1910" i="1"/>
  <c r="K1904" i="1"/>
  <c r="O1904" i="1"/>
  <c r="K1892" i="1"/>
  <c r="O1892" i="1"/>
  <c r="K1886" i="1"/>
  <c r="O1886" i="1"/>
  <c r="K1874" i="1"/>
  <c r="O1874" i="1"/>
  <c r="K1868" i="1"/>
  <c r="O1868" i="1"/>
  <c r="K1862" i="1"/>
  <c r="O1862" i="1"/>
  <c r="K1856" i="1"/>
  <c r="O1856" i="1"/>
  <c r="K1850" i="1"/>
  <c r="O1850" i="1"/>
  <c r="K1844" i="1"/>
  <c r="O1844" i="1"/>
  <c r="K1838" i="1"/>
  <c r="O1838" i="1"/>
  <c r="K1832" i="1"/>
  <c r="O1832" i="1"/>
  <c r="K1820" i="1"/>
  <c r="O1820" i="1"/>
  <c r="K1814" i="1"/>
  <c r="O1814" i="1"/>
  <c r="K1808" i="1"/>
  <c r="O1808" i="1"/>
  <c r="K1802" i="1"/>
  <c r="O1802" i="1"/>
  <c r="K1796" i="1"/>
  <c r="O1796" i="1"/>
  <c r="K1790" i="1"/>
  <c r="O1790" i="1"/>
  <c r="K1784" i="1"/>
  <c r="O1784" i="1"/>
  <c r="K1778" i="1"/>
  <c r="O1778" i="1"/>
  <c r="K1772" i="1"/>
  <c r="L1782" i="1" s="1"/>
  <c r="M1782" i="1" s="1"/>
  <c r="N1782" i="1" s="1"/>
  <c r="O1772" i="1"/>
  <c r="K1766" i="1"/>
  <c r="O1766" i="1"/>
  <c r="K1760" i="1"/>
  <c r="O1760" i="1"/>
  <c r="K1748" i="1"/>
  <c r="O1748" i="1"/>
  <c r="K1742" i="1"/>
  <c r="O1742" i="1"/>
  <c r="K1736" i="1"/>
  <c r="O1736" i="1"/>
  <c r="K1730" i="1"/>
  <c r="O1730" i="1"/>
  <c r="K1724" i="1"/>
  <c r="O1724" i="1"/>
  <c r="K1718" i="1"/>
  <c r="O1718" i="1"/>
  <c r="K1712" i="1"/>
  <c r="O1712" i="1"/>
  <c r="K1706" i="1"/>
  <c r="O1706" i="1"/>
  <c r="K1700" i="1"/>
  <c r="O1700" i="1"/>
  <c r="K1694" i="1"/>
  <c r="O1694" i="1"/>
  <c r="K1688" i="1"/>
  <c r="O1688" i="1"/>
  <c r="K1682" i="1"/>
  <c r="O1682" i="1"/>
  <c r="K1676" i="1"/>
  <c r="O1676" i="1"/>
  <c r="K1670" i="1"/>
  <c r="O1670" i="1"/>
  <c r="K1664" i="1"/>
  <c r="O1664" i="1"/>
  <c r="K1658" i="1"/>
  <c r="O1658" i="1"/>
  <c r="K1652" i="1"/>
  <c r="O1652" i="1"/>
  <c r="K1646" i="1"/>
  <c r="O1646" i="1"/>
  <c r="K1640" i="1"/>
  <c r="O1640" i="1"/>
  <c r="K1634" i="1"/>
  <c r="O1634" i="1"/>
  <c r="K1628" i="1"/>
  <c r="O1628" i="1"/>
  <c r="K1622" i="1"/>
  <c r="O1622" i="1"/>
  <c r="K1616" i="1"/>
  <c r="O1616" i="1"/>
  <c r="K1610" i="1"/>
  <c r="O1610" i="1"/>
  <c r="K1604" i="1"/>
  <c r="O1604" i="1"/>
  <c r="K1598" i="1"/>
  <c r="O1598" i="1"/>
  <c r="K1592" i="1"/>
  <c r="O1592" i="1"/>
  <c r="K1586" i="1"/>
  <c r="O1586" i="1"/>
  <c r="K1580" i="1"/>
  <c r="O1580" i="1"/>
  <c r="K1574" i="1"/>
  <c r="O1574" i="1"/>
  <c r="K1568" i="1"/>
  <c r="O1568" i="1"/>
  <c r="K1562" i="1"/>
  <c r="O1562" i="1"/>
  <c r="K1556" i="1"/>
  <c r="O1556" i="1"/>
  <c r="K1550" i="1"/>
  <c r="O1550" i="1"/>
  <c r="K1544" i="1"/>
  <c r="O1544" i="1"/>
  <c r="K1538" i="1"/>
  <c r="O1538" i="1"/>
  <c r="K1532" i="1"/>
  <c r="O1532" i="1"/>
  <c r="K1526" i="1"/>
  <c r="O1526" i="1"/>
  <c r="K1520" i="1"/>
  <c r="O1520" i="1"/>
  <c r="K1514" i="1"/>
  <c r="O1514" i="1"/>
  <c r="K1508" i="1"/>
  <c r="O1508" i="1"/>
  <c r="K1502" i="1"/>
  <c r="O1502" i="1"/>
  <c r="K1496" i="1"/>
  <c r="O1496" i="1"/>
  <c r="K1490" i="1"/>
  <c r="O1490" i="1"/>
  <c r="K1484" i="1"/>
  <c r="O1484" i="1"/>
  <c r="K1478" i="1"/>
  <c r="O1478" i="1"/>
  <c r="K1472" i="1"/>
  <c r="O1472" i="1"/>
  <c r="K1466" i="1"/>
  <c r="O1466" i="1"/>
  <c r="K1460" i="1"/>
  <c r="O1460" i="1"/>
  <c r="K1454" i="1"/>
  <c r="O1454" i="1"/>
  <c r="K1448" i="1"/>
  <c r="O1448" i="1"/>
  <c r="K1442" i="1"/>
  <c r="O1442" i="1"/>
  <c r="K1436" i="1"/>
  <c r="O1436" i="1"/>
  <c r="K1430" i="1"/>
  <c r="O1430" i="1"/>
  <c r="K1424" i="1"/>
  <c r="O1424" i="1"/>
  <c r="K1418" i="1"/>
  <c r="O1418" i="1"/>
  <c r="K1412" i="1"/>
  <c r="O1412" i="1"/>
  <c r="K1400" i="1"/>
  <c r="O1400" i="1"/>
  <c r="K1394" i="1"/>
  <c r="O1394" i="1"/>
  <c r="K1388" i="1"/>
  <c r="O1388" i="1"/>
  <c r="K1382" i="1"/>
  <c r="O1382" i="1"/>
  <c r="K1376" i="1"/>
  <c r="O1376" i="1"/>
  <c r="K1370" i="1"/>
  <c r="O1370" i="1"/>
  <c r="K1364" i="1"/>
  <c r="O1364" i="1"/>
  <c r="K1358" i="1"/>
  <c r="O1358" i="1"/>
  <c r="K1352" i="1"/>
  <c r="O1352" i="1"/>
  <c r="K1346" i="1"/>
  <c r="O1346" i="1"/>
  <c r="K1340" i="1"/>
  <c r="O1340" i="1"/>
  <c r="K1334" i="1"/>
  <c r="O1334" i="1"/>
  <c r="K1328" i="1"/>
  <c r="O1328" i="1"/>
  <c r="K1322" i="1"/>
  <c r="O1322" i="1"/>
  <c r="K1316" i="1"/>
  <c r="O1316" i="1"/>
  <c r="K1310" i="1"/>
  <c r="O1310" i="1"/>
  <c r="K1304" i="1"/>
  <c r="O1304" i="1"/>
  <c r="K1298" i="1"/>
  <c r="O1298" i="1"/>
  <c r="K1292" i="1"/>
  <c r="O1292" i="1"/>
  <c r="K1286" i="1"/>
  <c r="O1286" i="1"/>
  <c r="K1280" i="1"/>
  <c r="O1280" i="1"/>
  <c r="K1274" i="1"/>
  <c r="O1274" i="1"/>
  <c r="K1268" i="1"/>
  <c r="O1268" i="1"/>
  <c r="K1262" i="1"/>
  <c r="O1262" i="1"/>
  <c r="K1256" i="1"/>
  <c r="L1266" i="1" s="1"/>
  <c r="M1266" i="1" s="1"/>
  <c r="N1266" i="1" s="1"/>
  <c r="O1256" i="1"/>
  <c r="K1250" i="1"/>
  <c r="O1250" i="1"/>
  <c r="K1244" i="1"/>
  <c r="O1244" i="1"/>
  <c r="K1238" i="1"/>
  <c r="O1238" i="1"/>
  <c r="K1232" i="1"/>
  <c r="O1232" i="1"/>
  <c r="K1226" i="1"/>
  <c r="O1226" i="1"/>
  <c r="K1220" i="1"/>
  <c r="L1230" i="1" s="1"/>
  <c r="M1230" i="1" s="1"/>
  <c r="N1230" i="1" s="1"/>
  <c r="O1220" i="1"/>
  <c r="K1214" i="1"/>
  <c r="O1214" i="1"/>
  <c r="K1208" i="1"/>
  <c r="O1208" i="1"/>
  <c r="K1202" i="1"/>
  <c r="O1202" i="1"/>
  <c r="K1196" i="1"/>
  <c r="O1196" i="1"/>
  <c r="K1190" i="1"/>
  <c r="O1190" i="1"/>
  <c r="K1184" i="1"/>
  <c r="O1184" i="1"/>
  <c r="K1178" i="1"/>
  <c r="O1178" i="1"/>
  <c r="K1172" i="1"/>
  <c r="O1172" i="1"/>
  <c r="K1166" i="1"/>
  <c r="O1166" i="1"/>
  <c r="K1160" i="1"/>
  <c r="O1160" i="1"/>
  <c r="K1154" i="1"/>
  <c r="O1154" i="1"/>
  <c r="K1148" i="1"/>
  <c r="O1148" i="1"/>
  <c r="K1142" i="1"/>
  <c r="O1142" i="1"/>
  <c r="K1136" i="1"/>
  <c r="O1136" i="1"/>
  <c r="K1130" i="1"/>
  <c r="O1130" i="1"/>
  <c r="K1124" i="1"/>
  <c r="O1124" i="1"/>
  <c r="K1118" i="1"/>
  <c r="O1118" i="1"/>
  <c r="K1112" i="1"/>
  <c r="O1112" i="1"/>
  <c r="K1106" i="1"/>
  <c r="O1106" i="1"/>
  <c r="K1100" i="1"/>
  <c r="O1100" i="1"/>
  <c r="K1094" i="1"/>
  <c r="O1094" i="1"/>
  <c r="K1088" i="1"/>
  <c r="O1088" i="1"/>
  <c r="K1082" i="1"/>
  <c r="O1082" i="1"/>
  <c r="K1076" i="1"/>
  <c r="O1076" i="1"/>
  <c r="K1070" i="1"/>
  <c r="O1070" i="1"/>
  <c r="K1064" i="1"/>
  <c r="O1064" i="1"/>
  <c r="K1058" i="1"/>
  <c r="O1058" i="1"/>
  <c r="K1052" i="1"/>
  <c r="O1052" i="1"/>
  <c r="K1046" i="1"/>
  <c r="O1046" i="1"/>
  <c r="K1040" i="1"/>
  <c r="L1050" i="1" s="1"/>
  <c r="M1050" i="1" s="1"/>
  <c r="N1050" i="1" s="1"/>
  <c r="O1040" i="1"/>
  <c r="K1034" i="1"/>
  <c r="O1034" i="1"/>
  <c r="K1028" i="1"/>
  <c r="O1028" i="1"/>
  <c r="K1022" i="1"/>
  <c r="O1022" i="1"/>
  <c r="K1016" i="1"/>
  <c r="O1016" i="1"/>
  <c r="K1010" i="1"/>
  <c r="O1010" i="1"/>
  <c r="K1004" i="1"/>
  <c r="O1004" i="1"/>
  <c r="K998" i="1"/>
  <c r="O998" i="1"/>
  <c r="K992" i="1"/>
  <c r="O992" i="1"/>
  <c r="K986" i="1"/>
  <c r="O986" i="1"/>
  <c r="K980" i="1"/>
  <c r="O980" i="1"/>
  <c r="K974" i="1"/>
  <c r="O974" i="1"/>
  <c r="K968" i="1"/>
  <c r="O968" i="1"/>
  <c r="O2379" i="1"/>
  <c r="O2042" i="1"/>
  <c r="O2355" i="1"/>
  <c r="O1970" i="1"/>
  <c r="K2395" i="1"/>
  <c r="O2395" i="1"/>
  <c r="K2389" i="1"/>
  <c r="O2389" i="1"/>
  <c r="K2383" i="1"/>
  <c r="O2383" i="1"/>
  <c r="K2377" i="1"/>
  <c r="O2377" i="1"/>
  <c r="K2371" i="1"/>
  <c r="O2371" i="1"/>
  <c r="K2365" i="1"/>
  <c r="O2365" i="1"/>
  <c r="K2359" i="1"/>
  <c r="O2359" i="1"/>
  <c r="K2353" i="1"/>
  <c r="O2353" i="1"/>
  <c r="K2347" i="1"/>
  <c r="O2347" i="1"/>
  <c r="K2341" i="1"/>
  <c r="O2341" i="1"/>
  <c r="K2335" i="1"/>
  <c r="O2335" i="1"/>
  <c r="K2329" i="1"/>
  <c r="O2329" i="1"/>
  <c r="K2323" i="1"/>
  <c r="O2323" i="1"/>
  <c r="K2317" i="1"/>
  <c r="O2317" i="1"/>
  <c r="K2311" i="1"/>
  <c r="O2311" i="1"/>
  <c r="K2305" i="1"/>
  <c r="O2305" i="1"/>
  <c r="K2299" i="1"/>
  <c r="O2299" i="1"/>
  <c r="K2293" i="1"/>
  <c r="O2293" i="1"/>
  <c r="K2287" i="1"/>
  <c r="O2287" i="1"/>
  <c r="K2281" i="1"/>
  <c r="O2281" i="1"/>
  <c r="K2275" i="1"/>
  <c r="O2275" i="1"/>
  <c r="K2269" i="1"/>
  <c r="O2269" i="1"/>
  <c r="K2263" i="1"/>
  <c r="O2263" i="1"/>
  <c r="K2257" i="1"/>
  <c r="O2257" i="1"/>
  <c r="K2251" i="1"/>
  <c r="O2251" i="1"/>
  <c r="K2245" i="1"/>
  <c r="O2245" i="1"/>
  <c r="K2239" i="1"/>
  <c r="O2239" i="1"/>
  <c r="K2233" i="1"/>
  <c r="O2233" i="1"/>
  <c r="K2227" i="1"/>
  <c r="O2227" i="1"/>
  <c r="K2221" i="1"/>
  <c r="O2221" i="1"/>
  <c r="K2215" i="1"/>
  <c r="O2215" i="1"/>
  <c r="K2209" i="1"/>
  <c r="O2209" i="1"/>
  <c r="K2203" i="1"/>
  <c r="O2203" i="1"/>
  <c r="K2197" i="1"/>
  <c r="O2197" i="1"/>
  <c r="K2191" i="1"/>
  <c r="O2191" i="1"/>
  <c r="K2185" i="1"/>
  <c r="O2185" i="1"/>
  <c r="K2179" i="1"/>
  <c r="O2179" i="1"/>
  <c r="K2173" i="1"/>
  <c r="O2173" i="1"/>
  <c r="K2167" i="1"/>
  <c r="O2167" i="1"/>
  <c r="K2161" i="1"/>
  <c r="O2161" i="1"/>
  <c r="K2155" i="1"/>
  <c r="O2155" i="1"/>
  <c r="K2149" i="1"/>
  <c r="O2149" i="1"/>
  <c r="K2143" i="1"/>
  <c r="O2143" i="1"/>
  <c r="K2137" i="1"/>
  <c r="O2137" i="1"/>
  <c r="K2131" i="1"/>
  <c r="O2131" i="1"/>
  <c r="K2125" i="1"/>
  <c r="O2125" i="1"/>
  <c r="K2119" i="1"/>
  <c r="O2119" i="1"/>
  <c r="K2113" i="1"/>
  <c r="O2113" i="1"/>
  <c r="K2107" i="1"/>
  <c r="O2107" i="1"/>
  <c r="K2101" i="1"/>
  <c r="O2101" i="1"/>
  <c r="K2095" i="1"/>
  <c r="O2095" i="1"/>
  <c r="K2089" i="1"/>
  <c r="O2089" i="1"/>
  <c r="K2083" i="1"/>
  <c r="O2083" i="1"/>
  <c r="K2077" i="1"/>
  <c r="O2077" i="1"/>
  <c r="K2071" i="1"/>
  <c r="O2071" i="1"/>
  <c r="K2065" i="1"/>
  <c r="O2065" i="1"/>
  <c r="K2059" i="1"/>
  <c r="O2059" i="1"/>
  <c r="K2053" i="1"/>
  <c r="O2053" i="1"/>
  <c r="K2047" i="1"/>
  <c r="O2047" i="1"/>
  <c r="K2041" i="1"/>
  <c r="O2041" i="1"/>
  <c r="K2035" i="1"/>
  <c r="O2035" i="1"/>
  <c r="K2029" i="1"/>
  <c r="O2029" i="1"/>
  <c r="K2023" i="1"/>
  <c r="O2023" i="1"/>
  <c r="K2017" i="1"/>
  <c r="O2017" i="1"/>
  <c r="K2011" i="1"/>
  <c r="O2011" i="1"/>
  <c r="K2005" i="1"/>
  <c r="O2005" i="1"/>
  <c r="K1999" i="1"/>
  <c r="O1999" i="1"/>
  <c r="K1993" i="1"/>
  <c r="O1993" i="1"/>
  <c r="K1987" i="1"/>
  <c r="O1987" i="1"/>
  <c r="K1981" i="1"/>
  <c r="O1981" i="1"/>
  <c r="K1975" i="1"/>
  <c r="O1975" i="1"/>
  <c r="K1969" i="1"/>
  <c r="O1969" i="1"/>
  <c r="K1963" i="1"/>
  <c r="O1963" i="1"/>
  <c r="K1957" i="1"/>
  <c r="O1957" i="1"/>
  <c r="K1951" i="1"/>
  <c r="O1951" i="1"/>
  <c r="K1945" i="1"/>
  <c r="O1945" i="1"/>
  <c r="K1939" i="1"/>
  <c r="O1939" i="1"/>
  <c r="K1933" i="1"/>
  <c r="O1933" i="1"/>
  <c r="K1927" i="1"/>
  <c r="O1927" i="1"/>
  <c r="K1921" i="1"/>
  <c r="O1921" i="1"/>
  <c r="K1915" i="1"/>
  <c r="O1915" i="1"/>
  <c r="K1909" i="1"/>
  <c r="O1909" i="1"/>
  <c r="K1903" i="1"/>
  <c r="O1903" i="1"/>
  <c r="K1897" i="1"/>
  <c r="O1897" i="1"/>
  <c r="K1891" i="1"/>
  <c r="O1891" i="1"/>
  <c r="K1885" i="1"/>
  <c r="O1885" i="1"/>
  <c r="K1879" i="1"/>
  <c r="O1879" i="1"/>
  <c r="K1873" i="1"/>
  <c r="O1873" i="1"/>
  <c r="K1867" i="1"/>
  <c r="O1867" i="1"/>
  <c r="K1861" i="1"/>
  <c r="O1861" i="1"/>
  <c r="K1855" i="1"/>
  <c r="O1855" i="1"/>
  <c r="K1849" i="1"/>
  <c r="O1849" i="1"/>
  <c r="K1843" i="1"/>
  <c r="O1843" i="1"/>
  <c r="K1837" i="1"/>
  <c r="O1837" i="1"/>
  <c r="K1831" i="1"/>
  <c r="O1831" i="1"/>
  <c r="K1825" i="1"/>
  <c r="O1825" i="1"/>
  <c r="K1819" i="1"/>
  <c r="O1819" i="1"/>
  <c r="K1813" i="1"/>
  <c r="O1813" i="1"/>
  <c r="K1807" i="1"/>
  <c r="O1807" i="1"/>
  <c r="K1801" i="1"/>
  <c r="O1801" i="1"/>
  <c r="K1795" i="1"/>
  <c r="O1795" i="1"/>
  <c r="K1789" i="1"/>
  <c r="O1789" i="1"/>
  <c r="K1783" i="1"/>
  <c r="O1783" i="1"/>
  <c r="K1777" i="1"/>
  <c r="O1777" i="1"/>
  <c r="K1771" i="1"/>
  <c r="O1771" i="1"/>
  <c r="K1765" i="1"/>
  <c r="O1765" i="1"/>
  <c r="K1759" i="1"/>
  <c r="O1759" i="1"/>
  <c r="K1753" i="1"/>
  <c r="O1753" i="1"/>
  <c r="K1747" i="1"/>
  <c r="O1747" i="1"/>
  <c r="K1741" i="1"/>
  <c r="O1741" i="1"/>
  <c r="K1735" i="1"/>
  <c r="O1735" i="1"/>
  <c r="K1729" i="1"/>
  <c r="O1729" i="1"/>
  <c r="K1723" i="1"/>
  <c r="O1723" i="1"/>
  <c r="K1717" i="1"/>
  <c r="O1717" i="1"/>
  <c r="K1711" i="1"/>
  <c r="O1711" i="1"/>
  <c r="K1705" i="1"/>
  <c r="O1705" i="1"/>
  <c r="K1699" i="1"/>
  <c r="O1699" i="1"/>
  <c r="K1693" i="1"/>
  <c r="O1693" i="1"/>
  <c r="K1687" i="1"/>
  <c r="O1687" i="1"/>
  <c r="K1681" i="1"/>
  <c r="O1681" i="1"/>
  <c r="K1675" i="1"/>
  <c r="O1675" i="1"/>
  <c r="K1669" i="1"/>
  <c r="O1669" i="1"/>
  <c r="K1663" i="1"/>
  <c r="O1663" i="1"/>
  <c r="K1657" i="1"/>
  <c r="O1657" i="1"/>
  <c r="K1651" i="1"/>
  <c r="O1651" i="1"/>
  <c r="K1645" i="1"/>
  <c r="O1645" i="1"/>
  <c r="K1639" i="1"/>
  <c r="O1639" i="1"/>
  <c r="K1633" i="1"/>
  <c r="O1633" i="1"/>
  <c r="K1627" i="1"/>
  <c r="O1627" i="1"/>
  <c r="K1621" i="1"/>
  <c r="O1621" i="1"/>
  <c r="K1615" i="1"/>
  <c r="O1615" i="1"/>
  <c r="K1609" i="1"/>
  <c r="O1609" i="1"/>
  <c r="K1603" i="1"/>
  <c r="O1603" i="1"/>
  <c r="K1597" i="1"/>
  <c r="O1597" i="1"/>
  <c r="K1591" i="1"/>
  <c r="O1591" i="1"/>
  <c r="K1585" i="1"/>
  <c r="L1597" i="1" s="1"/>
  <c r="M1597" i="1" s="1"/>
  <c r="N1597" i="1" s="1"/>
  <c r="O1585" i="1"/>
  <c r="K1579" i="1"/>
  <c r="O1579" i="1"/>
  <c r="K1573" i="1"/>
  <c r="O1573" i="1"/>
  <c r="K1567" i="1"/>
  <c r="O1567" i="1"/>
  <c r="K1561" i="1"/>
  <c r="O1561" i="1"/>
  <c r="K1555" i="1"/>
  <c r="O1555" i="1"/>
  <c r="K1549" i="1"/>
  <c r="O1549" i="1"/>
  <c r="K1543" i="1"/>
  <c r="O1543" i="1"/>
  <c r="K1537" i="1"/>
  <c r="O1537" i="1"/>
  <c r="K1531" i="1"/>
  <c r="O1531" i="1"/>
  <c r="K1525" i="1"/>
  <c r="O1525" i="1"/>
  <c r="K1519" i="1"/>
  <c r="O1519" i="1"/>
  <c r="K1513" i="1"/>
  <c r="O1513" i="1"/>
  <c r="K1507" i="1"/>
  <c r="O1507" i="1"/>
  <c r="K1501" i="1"/>
  <c r="O1501" i="1"/>
  <c r="K1495" i="1"/>
  <c r="O1495" i="1"/>
  <c r="K1489" i="1"/>
  <c r="O1489" i="1"/>
  <c r="K1483" i="1"/>
  <c r="O1483" i="1"/>
  <c r="K1477" i="1"/>
  <c r="O1477" i="1"/>
  <c r="K1471" i="1"/>
  <c r="O1471" i="1"/>
  <c r="K1465" i="1"/>
  <c r="O1465" i="1"/>
  <c r="K1459" i="1"/>
  <c r="O1459" i="1"/>
  <c r="K1453" i="1"/>
  <c r="O1453" i="1"/>
  <c r="K1447" i="1"/>
  <c r="O1447" i="1"/>
  <c r="K1441" i="1"/>
  <c r="O1441" i="1"/>
  <c r="K1435" i="1"/>
  <c r="O1435" i="1"/>
  <c r="K1429" i="1"/>
  <c r="O1429" i="1"/>
  <c r="K1423" i="1"/>
  <c r="O1423" i="1"/>
  <c r="K1417" i="1"/>
  <c r="O1417" i="1"/>
  <c r="K1411" i="1"/>
  <c r="O1411" i="1"/>
  <c r="K1405" i="1"/>
  <c r="O1405" i="1"/>
  <c r="K1399" i="1"/>
  <c r="O1399" i="1"/>
  <c r="K1393" i="1"/>
  <c r="O1393" i="1"/>
  <c r="K1387" i="1"/>
  <c r="O1387" i="1"/>
  <c r="K1381" i="1"/>
  <c r="O1381" i="1"/>
  <c r="K1375" i="1"/>
  <c r="O1375" i="1"/>
  <c r="K1369" i="1"/>
  <c r="O1369" i="1"/>
  <c r="K1363" i="1"/>
  <c r="O1363" i="1"/>
  <c r="K1357" i="1"/>
  <c r="O1357" i="1"/>
  <c r="K1351" i="1"/>
  <c r="O1351" i="1"/>
  <c r="K1345" i="1"/>
  <c r="O1345" i="1"/>
  <c r="K1339" i="1"/>
  <c r="O1339" i="1"/>
  <c r="K1333" i="1"/>
  <c r="O1333" i="1"/>
  <c r="K1327" i="1"/>
  <c r="O1327" i="1"/>
  <c r="K1321" i="1"/>
  <c r="O1321" i="1"/>
  <c r="K1315" i="1"/>
  <c r="O1315" i="1"/>
  <c r="K1309" i="1"/>
  <c r="O1309" i="1"/>
  <c r="K1303" i="1"/>
  <c r="O1303" i="1"/>
  <c r="K1297" i="1"/>
  <c r="O1297" i="1"/>
  <c r="K1291" i="1"/>
  <c r="O1291" i="1"/>
  <c r="K1285" i="1"/>
  <c r="O1285" i="1"/>
  <c r="K1279" i="1"/>
  <c r="O1279" i="1"/>
  <c r="K1273" i="1"/>
  <c r="O1273" i="1"/>
  <c r="K1267" i="1"/>
  <c r="O1267" i="1"/>
  <c r="K1261" i="1"/>
  <c r="O1261" i="1"/>
  <c r="K1255" i="1"/>
  <c r="O1255" i="1"/>
  <c r="K1249" i="1"/>
  <c r="O1249" i="1"/>
  <c r="K1243" i="1"/>
  <c r="O1243" i="1"/>
  <c r="K1237" i="1"/>
  <c r="O1237" i="1"/>
  <c r="K1231" i="1"/>
  <c r="O1231" i="1"/>
  <c r="K1225" i="1"/>
  <c r="O1225" i="1"/>
  <c r="K1219" i="1"/>
  <c r="O1219" i="1"/>
  <c r="K1213" i="1"/>
  <c r="O1213" i="1"/>
  <c r="K1207" i="1"/>
  <c r="O1207" i="1"/>
  <c r="K1201" i="1"/>
  <c r="O1201" i="1"/>
  <c r="K1195" i="1"/>
  <c r="O1195" i="1"/>
  <c r="K1189" i="1"/>
  <c r="O1189" i="1"/>
  <c r="K1183" i="1"/>
  <c r="O1183" i="1"/>
  <c r="K1177" i="1"/>
  <c r="O1177" i="1"/>
  <c r="K1171" i="1"/>
  <c r="O1171" i="1"/>
  <c r="K1165" i="1"/>
  <c r="O1165" i="1"/>
  <c r="K1159" i="1"/>
  <c r="O1159" i="1"/>
  <c r="K1153" i="1"/>
  <c r="O1153" i="1"/>
  <c r="K1147" i="1"/>
  <c r="O1147" i="1"/>
  <c r="K1141" i="1"/>
  <c r="O1141" i="1"/>
  <c r="K1135" i="1"/>
  <c r="O1135" i="1"/>
  <c r="K1129" i="1"/>
  <c r="O1129" i="1"/>
  <c r="K1123" i="1"/>
  <c r="O1123" i="1"/>
  <c r="K1117" i="1"/>
  <c r="O1117" i="1"/>
  <c r="K1111" i="1"/>
  <c r="O1111" i="1"/>
  <c r="K1105" i="1"/>
  <c r="O1105" i="1"/>
  <c r="K1099" i="1"/>
  <c r="O1099" i="1"/>
  <c r="K1093" i="1"/>
  <c r="O1093" i="1"/>
  <c r="K1087" i="1"/>
  <c r="O1087" i="1"/>
  <c r="K1081" i="1"/>
  <c r="O1081" i="1"/>
  <c r="K1075" i="1"/>
  <c r="O1075" i="1"/>
  <c r="K1069" i="1"/>
  <c r="O1069" i="1"/>
  <c r="K1063" i="1"/>
  <c r="O1063" i="1"/>
  <c r="K1057" i="1"/>
  <c r="O1057" i="1"/>
  <c r="K1051" i="1"/>
  <c r="O1051" i="1"/>
  <c r="K1045" i="1"/>
  <c r="O1045" i="1"/>
  <c r="K1039" i="1"/>
  <c r="O1039" i="1"/>
  <c r="K1033" i="1"/>
  <c r="O1033" i="1"/>
  <c r="K1027" i="1"/>
  <c r="O1027" i="1"/>
  <c r="K1021" i="1"/>
  <c r="O1021" i="1"/>
  <c r="K1015" i="1"/>
  <c r="O1015" i="1"/>
  <c r="K1009" i="1"/>
  <c r="O1009" i="1"/>
  <c r="K1003" i="1"/>
  <c r="O1003" i="1"/>
  <c r="K997" i="1"/>
  <c r="O997" i="1"/>
  <c r="K991" i="1"/>
  <c r="O991" i="1"/>
  <c r="K985" i="1"/>
  <c r="O985" i="1"/>
  <c r="K979" i="1"/>
  <c r="O979" i="1"/>
  <c r="K973" i="1"/>
  <c r="O973" i="1"/>
  <c r="K967" i="1"/>
  <c r="O967" i="1"/>
  <c r="O2331" i="1"/>
  <c r="O1898" i="1"/>
  <c r="O2307" i="1"/>
  <c r="O1826" i="1"/>
  <c r="K2382" i="1"/>
  <c r="O2382" i="1"/>
  <c r="K2376" i="1"/>
  <c r="O2376" i="1"/>
  <c r="K2370" i="1"/>
  <c r="O2370" i="1"/>
  <c r="K2364" i="1"/>
  <c r="O2364" i="1"/>
  <c r="K2358" i="1"/>
  <c r="O2358" i="1"/>
  <c r="K2352" i="1"/>
  <c r="O2352" i="1"/>
  <c r="K2346" i="1"/>
  <c r="O2346" i="1"/>
  <c r="K2340" i="1"/>
  <c r="O2340" i="1"/>
  <c r="K2334" i="1"/>
  <c r="O2334" i="1"/>
  <c r="K2328" i="1"/>
  <c r="O2328" i="1"/>
  <c r="K2322" i="1"/>
  <c r="O2322" i="1"/>
  <c r="K2316" i="1"/>
  <c r="O2316" i="1"/>
  <c r="K2310" i="1"/>
  <c r="O2310" i="1"/>
  <c r="K2304" i="1"/>
  <c r="O2304" i="1"/>
  <c r="K2298" i="1"/>
  <c r="O2298" i="1"/>
  <c r="K2292" i="1"/>
  <c r="O2292" i="1"/>
  <c r="K2286" i="1"/>
  <c r="O2286" i="1"/>
  <c r="K2280" i="1"/>
  <c r="O2280" i="1"/>
  <c r="K2274" i="1"/>
  <c r="O2274" i="1"/>
  <c r="K2268" i="1"/>
  <c r="O2268" i="1"/>
  <c r="K2262" i="1"/>
  <c r="O2262" i="1"/>
  <c r="K2256" i="1"/>
  <c r="O2256" i="1"/>
  <c r="K2250" i="1"/>
  <c r="O2250" i="1"/>
  <c r="K2244" i="1"/>
  <c r="O2244" i="1"/>
  <c r="K2238" i="1"/>
  <c r="O2238" i="1"/>
  <c r="K2232" i="1"/>
  <c r="O2232" i="1"/>
  <c r="K2226" i="1"/>
  <c r="O2226" i="1"/>
  <c r="K2220" i="1"/>
  <c r="O2220" i="1"/>
  <c r="K2214" i="1"/>
  <c r="O2214" i="1"/>
  <c r="K2208" i="1"/>
  <c r="O2208" i="1"/>
  <c r="K2202" i="1"/>
  <c r="O2202" i="1"/>
  <c r="K2196" i="1"/>
  <c r="O2196" i="1"/>
  <c r="K2190" i="1"/>
  <c r="O2190" i="1"/>
  <c r="K2184" i="1"/>
  <c r="O2184" i="1"/>
  <c r="K2178" i="1"/>
  <c r="O2178" i="1"/>
  <c r="K2172" i="1"/>
  <c r="O2172" i="1"/>
  <c r="K2166" i="1"/>
  <c r="O2166" i="1"/>
  <c r="K2154" i="1"/>
  <c r="O2154" i="1"/>
  <c r="K2148" i="1"/>
  <c r="O2148" i="1"/>
  <c r="K2142" i="1"/>
  <c r="O2142" i="1"/>
  <c r="K2136" i="1"/>
  <c r="O2136" i="1"/>
  <c r="K2130" i="1"/>
  <c r="O2130" i="1"/>
  <c r="K2124" i="1"/>
  <c r="O2124" i="1"/>
  <c r="K2118" i="1"/>
  <c r="O2118" i="1"/>
  <c r="K2112" i="1"/>
  <c r="O2112" i="1"/>
  <c r="K2106" i="1"/>
  <c r="O2106" i="1"/>
  <c r="K2094" i="1"/>
  <c r="O2094" i="1"/>
  <c r="K2088" i="1"/>
  <c r="O2088" i="1"/>
  <c r="K2082" i="1"/>
  <c r="O2082" i="1"/>
  <c r="K2076" i="1"/>
  <c r="O2076" i="1"/>
  <c r="K2070" i="1"/>
  <c r="O2070" i="1"/>
  <c r="K2064" i="1"/>
  <c r="O2064" i="1"/>
  <c r="K2058" i="1"/>
  <c r="O2058" i="1"/>
  <c r="K2052" i="1"/>
  <c r="O2052" i="1"/>
  <c r="K2046" i="1"/>
  <c r="O2046" i="1"/>
  <c r="K2040" i="1"/>
  <c r="O2040" i="1"/>
  <c r="K2034" i="1"/>
  <c r="O2034" i="1"/>
  <c r="K2028" i="1"/>
  <c r="O2028" i="1"/>
  <c r="K2022" i="1"/>
  <c r="O2022" i="1"/>
  <c r="K2016" i="1"/>
  <c r="O2016" i="1"/>
  <c r="K2010" i="1"/>
  <c r="O2010" i="1"/>
  <c r="K2004" i="1"/>
  <c r="O2004" i="1"/>
  <c r="K1998" i="1"/>
  <c r="O1998" i="1"/>
  <c r="K1992" i="1"/>
  <c r="O1992" i="1"/>
  <c r="K1986" i="1"/>
  <c r="O1986" i="1"/>
  <c r="K1980" i="1"/>
  <c r="O1980" i="1"/>
  <c r="K1974" i="1"/>
  <c r="O1974" i="1"/>
  <c r="K1968" i="1"/>
  <c r="O1968" i="1"/>
  <c r="K1962" i="1"/>
  <c r="L1962" i="1" s="1"/>
  <c r="M1962" i="1" s="1"/>
  <c r="N1962" i="1" s="1"/>
  <c r="O1962" i="1"/>
  <c r="K1956" i="1"/>
  <c r="O1956" i="1"/>
  <c r="K1950" i="1"/>
  <c r="O1950" i="1"/>
  <c r="K1944" i="1"/>
  <c r="O1944" i="1"/>
  <c r="K1938" i="1"/>
  <c r="O1938" i="1"/>
  <c r="K1932" i="1"/>
  <c r="O1932" i="1"/>
  <c r="K1926" i="1"/>
  <c r="O1926" i="1"/>
  <c r="K1920" i="1"/>
  <c r="O1920" i="1"/>
  <c r="K1914" i="1"/>
  <c r="O1914" i="1"/>
  <c r="K1908" i="1"/>
  <c r="O1908" i="1"/>
  <c r="K1902" i="1"/>
  <c r="O1902" i="1"/>
  <c r="K1896" i="1"/>
  <c r="O1896" i="1"/>
  <c r="K1890" i="1"/>
  <c r="O1890" i="1"/>
  <c r="K1884" i="1"/>
  <c r="O1884" i="1"/>
  <c r="K1878" i="1"/>
  <c r="O1878" i="1"/>
  <c r="K1872" i="1"/>
  <c r="O1872" i="1"/>
  <c r="K1866" i="1"/>
  <c r="O1866" i="1"/>
  <c r="K1860" i="1"/>
  <c r="O1860" i="1"/>
  <c r="K1854" i="1"/>
  <c r="O1854" i="1"/>
  <c r="K1848" i="1"/>
  <c r="O1848" i="1"/>
  <c r="K1842" i="1"/>
  <c r="O1842" i="1"/>
  <c r="K1836" i="1"/>
  <c r="O1836" i="1"/>
  <c r="K1830" i="1"/>
  <c r="O1830" i="1"/>
  <c r="K1824" i="1"/>
  <c r="O1824" i="1"/>
  <c r="K1818" i="1"/>
  <c r="O1818" i="1"/>
  <c r="K1812" i="1"/>
  <c r="O1812" i="1"/>
  <c r="K1806" i="1"/>
  <c r="O1806" i="1"/>
  <c r="K1800" i="1"/>
  <c r="O1800" i="1"/>
  <c r="K1794" i="1"/>
  <c r="O1794" i="1"/>
  <c r="K1788" i="1"/>
  <c r="O1788" i="1"/>
  <c r="K1782" i="1"/>
  <c r="O1782" i="1"/>
  <c r="K1776" i="1"/>
  <c r="O1776" i="1"/>
  <c r="K1770" i="1"/>
  <c r="O1770" i="1"/>
  <c r="K1764" i="1"/>
  <c r="O1764" i="1"/>
  <c r="K1758" i="1"/>
  <c r="O1758" i="1"/>
  <c r="K1752" i="1"/>
  <c r="O1752" i="1"/>
  <c r="K1746" i="1"/>
  <c r="O1746" i="1"/>
  <c r="K1740" i="1"/>
  <c r="O1740" i="1"/>
  <c r="K1734" i="1"/>
  <c r="O1734" i="1"/>
  <c r="K1728" i="1"/>
  <c r="O1728" i="1"/>
  <c r="K1722" i="1"/>
  <c r="O1722" i="1"/>
  <c r="K1716" i="1"/>
  <c r="O1716" i="1"/>
  <c r="K1710" i="1"/>
  <c r="O1710" i="1"/>
  <c r="K1704" i="1"/>
  <c r="O1704" i="1"/>
  <c r="K1698" i="1"/>
  <c r="O1698" i="1"/>
  <c r="K1692" i="1"/>
  <c r="O1692" i="1"/>
  <c r="K1686" i="1"/>
  <c r="O1686" i="1"/>
  <c r="K1680" i="1"/>
  <c r="O1680" i="1"/>
  <c r="K1674" i="1"/>
  <c r="O1674" i="1"/>
  <c r="K1668" i="1"/>
  <c r="O1668" i="1"/>
  <c r="K1662" i="1"/>
  <c r="O1662" i="1"/>
  <c r="K1656" i="1"/>
  <c r="O1656" i="1"/>
  <c r="K1650" i="1"/>
  <c r="O1650" i="1"/>
  <c r="K1644" i="1"/>
  <c r="O1644" i="1"/>
  <c r="K1638" i="1"/>
  <c r="O1638" i="1"/>
  <c r="K1632" i="1"/>
  <c r="O1632" i="1"/>
  <c r="K1626" i="1"/>
  <c r="O1626" i="1"/>
  <c r="K1620" i="1"/>
  <c r="O1620" i="1"/>
  <c r="K1614" i="1"/>
  <c r="O1614" i="1"/>
  <c r="K1608" i="1"/>
  <c r="O1608" i="1"/>
  <c r="K1602" i="1"/>
  <c r="O1602" i="1"/>
  <c r="K1596" i="1"/>
  <c r="O1596" i="1"/>
  <c r="K1590" i="1"/>
  <c r="O1590" i="1"/>
  <c r="K1584" i="1"/>
  <c r="O1584" i="1"/>
  <c r="K1578" i="1"/>
  <c r="O1578" i="1"/>
  <c r="K1572" i="1"/>
  <c r="O1572" i="1"/>
  <c r="K1566" i="1"/>
  <c r="O1566" i="1"/>
  <c r="K1560" i="1"/>
  <c r="O1560" i="1"/>
  <c r="K1554" i="1"/>
  <c r="O1554" i="1"/>
  <c r="K1542" i="1"/>
  <c r="O1542" i="1"/>
  <c r="K1536" i="1"/>
  <c r="O1536" i="1"/>
  <c r="K1530" i="1"/>
  <c r="O1530" i="1"/>
  <c r="K1524" i="1"/>
  <c r="O1524" i="1"/>
  <c r="K1518" i="1"/>
  <c r="O1518" i="1"/>
  <c r="K1512" i="1"/>
  <c r="O1512" i="1"/>
  <c r="K1506" i="1"/>
  <c r="O1506" i="1"/>
  <c r="K1500" i="1"/>
  <c r="O1500" i="1"/>
  <c r="K1494" i="1"/>
  <c r="O1494" i="1"/>
  <c r="K1488" i="1"/>
  <c r="O1488" i="1"/>
  <c r="K1482" i="1"/>
  <c r="O1482" i="1"/>
  <c r="K1470" i="1"/>
  <c r="O1470" i="1"/>
  <c r="K1464" i="1"/>
  <c r="O1464" i="1"/>
  <c r="K1458" i="1"/>
  <c r="O1458" i="1"/>
  <c r="K1452" i="1"/>
  <c r="O1452" i="1"/>
  <c r="K1446" i="1"/>
  <c r="O1446" i="1"/>
  <c r="K1440" i="1"/>
  <c r="O1440" i="1"/>
  <c r="K1434" i="1"/>
  <c r="O1434" i="1"/>
  <c r="K1428" i="1"/>
  <c r="O1428" i="1"/>
  <c r="K1422" i="1"/>
  <c r="O1422" i="1"/>
  <c r="K1416" i="1"/>
  <c r="O1416" i="1"/>
  <c r="K1410" i="1"/>
  <c r="O1410" i="1"/>
  <c r="K1404" i="1"/>
  <c r="O1404" i="1"/>
  <c r="K1398" i="1"/>
  <c r="O1398" i="1"/>
  <c r="K1392" i="1"/>
  <c r="O1392" i="1"/>
  <c r="K1386" i="1"/>
  <c r="O1386" i="1"/>
  <c r="K1380" i="1"/>
  <c r="O1380" i="1"/>
  <c r="K1374" i="1"/>
  <c r="L1398" i="1" s="1"/>
  <c r="M1398" i="1" s="1"/>
  <c r="N1398" i="1" s="1"/>
  <c r="O1374" i="1"/>
  <c r="K1368" i="1"/>
  <c r="O1368" i="1"/>
  <c r="K1362" i="1"/>
  <c r="O1362" i="1"/>
  <c r="K1356" i="1"/>
  <c r="O1356" i="1"/>
  <c r="K1350" i="1"/>
  <c r="O1350" i="1"/>
  <c r="K1338" i="1"/>
  <c r="O1338" i="1"/>
  <c r="K1332" i="1"/>
  <c r="O1332" i="1"/>
  <c r="K1326" i="1"/>
  <c r="O1326" i="1"/>
  <c r="K1320" i="1"/>
  <c r="O1320" i="1"/>
  <c r="K1314" i="1"/>
  <c r="O1314" i="1"/>
  <c r="K1308" i="1"/>
  <c r="O1308" i="1"/>
  <c r="K1302" i="1"/>
  <c r="O1302" i="1"/>
  <c r="K1296" i="1"/>
  <c r="O1296" i="1"/>
  <c r="K1290" i="1"/>
  <c r="O1290" i="1"/>
  <c r="K1284" i="1"/>
  <c r="O1284" i="1"/>
  <c r="K1278" i="1"/>
  <c r="O1278" i="1"/>
  <c r="K1272" i="1"/>
  <c r="O1272" i="1"/>
  <c r="K1266" i="1"/>
  <c r="O1266" i="1"/>
  <c r="K1260" i="1"/>
  <c r="O1260" i="1"/>
  <c r="K1254" i="1"/>
  <c r="O1254" i="1"/>
  <c r="K1248" i="1"/>
  <c r="O1248" i="1"/>
  <c r="K1242" i="1"/>
  <c r="O1242" i="1"/>
  <c r="K1236" i="1"/>
  <c r="O1236" i="1"/>
  <c r="K1230" i="1"/>
  <c r="O1230" i="1"/>
  <c r="K1224" i="1"/>
  <c r="O1224" i="1"/>
  <c r="K1218" i="1"/>
  <c r="O1218" i="1"/>
  <c r="K1212" i="1"/>
  <c r="O1212" i="1"/>
  <c r="K1206" i="1"/>
  <c r="O1206" i="1"/>
  <c r="K1200" i="1"/>
  <c r="O1200" i="1"/>
  <c r="K1194" i="1"/>
  <c r="O1194" i="1"/>
  <c r="K1188" i="1"/>
  <c r="L1194" i="1" s="1"/>
  <c r="M1194" i="1" s="1"/>
  <c r="N1194" i="1" s="1"/>
  <c r="O1188" i="1"/>
  <c r="K1182" i="1"/>
  <c r="O1182" i="1"/>
  <c r="K1176" i="1"/>
  <c r="O1176" i="1"/>
  <c r="K1170" i="1"/>
  <c r="O1170" i="1"/>
  <c r="K1164" i="1"/>
  <c r="O1164" i="1"/>
  <c r="K1158" i="1"/>
  <c r="O1158" i="1"/>
  <c r="K1152" i="1"/>
  <c r="O1152" i="1"/>
  <c r="K1146" i="1"/>
  <c r="O1146" i="1"/>
  <c r="K1140" i="1"/>
  <c r="O1140" i="1"/>
  <c r="K1134" i="1"/>
  <c r="O1134" i="1"/>
  <c r="K1128" i="1"/>
  <c r="O1128" i="1"/>
  <c r="K1122" i="1"/>
  <c r="O1122" i="1"/>
  <c r="K1110" i="1"/>
  <c r="O1110" i="1"/>
  <c r="K1104" i="1"/>
  <c r="O1104" i="1"/>
  <c r="K1098" i="1"/>
  <c r="O1098" i="1"/>
  <c r="K1092" i="1"/>
  <c r="O1092" i="1"/>
  <c r="K1086" i="1"/>
  <c r="O1086" i="1"/>
  <c r="K1080" i="1"/>
  <c r="O1080" i="1"/>
  <c r="K1074" i="1"/>
  <c r="L1081" i="1" s="1"/>
  <c r="M1081" i="1" s="1"/>
  <c r="N1081" i="1" s="1"/>
  <c r="O1074" i="1"/>
  <c r="K1068" i="1"/>
  <c r="O1068" i="1"/>
  <c r="K1062" i="1"/>
  <c r="O1062" i="1"/>
  <c r="K1050" i="1"/>
  <c r="O1050" i="1"/>
  <c r="K1044" i="1"/>
  <c r="O1044" i="1"/>
  <c r="K1038" i="1"/>
  <c r="O1038" i="1"/>
  <c r="K1032" i="1"/>
  <c r="O1032" i="1"/>
  <c r="K1026" i="1"/>
  <c r="O1026" i="1"/>
  <c r="K1020" i="1"/>
  <c r="O1020" i="1"/>
  <c r="K1014" i="1"/>
  <c r="O1014" i="1"/>
  <c r="K1008" i="1"/>
  <c r="O1008" i="1"/>
  <c r="K1002" i="1"/>
  <c r="O1002" i="1"/>
  <c r="K996" i="1"/>
  <c r="O996" i="1"/>
  <c r="K990" i="1"/>
  <c r="O990" i="1"/>
  <c r="K984" i="1"/>
  <c r="O984" i="1"/>
  <c r="K978" i="1"/>
  <c r="O978" i="1"/>
  <c r="O2283" i="1"/>
  <c r="O1754" i="1"/>
  <c r="O2259" i="1"/>
  <c r="O1655" i="1"/>
  <c r="K2399" i="1"/>
  <c r="O2399" i="1"/>
  <c r="K2393" i="1"/>
  <c r="O2393" i="1"/>
  <c r="K2387" i="1"/>
  <c r="O2387" i="1"/>
  <c r="K2381" i="1"/>
  <c r="O2381" i="1"/>
  <c r="K2375" i="1"/>
  <c r="O2375" i="1"/>
  <c r="K2369" i="1"/>
  <c r="O2369" i="1"/>
  <c r="K2363" i="1"/>
  <c r="O2363" i="1"/>
  <c r="K2357" i="1"/>
  <c r="O2357" i="1"/>
  <c r="K2351" i="1"/>
  <c r="O2351" i="1"/>
  <c r="K2345" i="1"/>
  <c r="O2345" i="1"/>
  <c r="K2339" i="1"/>
  <c r="O2339" i="1"/>
  <c r="K2333" i="1"/>
  <c r="O2333" i="1"/>
  <c r="K2327" i="1"/>
  <c r="O2327" i="1"/>
  <c r="K2321" i="1"/>
  <c r="O2321" i="1"/>
  <c r="K2315" i="1"/>
  <c r="O2315" i="1"/>
  <c r="K2309" i="1"/>
  <c r="O2309" i="1"/>
  <c r="K2303" i="1"/>
  <c r="O2303" i="1"/>
  <c r="K2297" i="1"/>
  <c r="O2297" i="1"/>
  <c r="K2291" i="1"/>
  <c r="O2291" i="1"/>
  <c r="K2285" i="1"/>
  <c r="O2285" i="1"/>
  <c r="K2279" i="1"/>
  <c r="O2279" i="1"/>
  <c r="K2273" i="1"/>
  <c r="O2273" i="1"/>
  <c r="K2267" i="1"/>
  <c r="O2267" i="1"/>
  <c r="K2261" i="1"/>
  <c r="O2261" i="1"/>
  <c r="K2255" i="1"/>
  <c r="O2255" i="1"/>
  <c r="K2249" i="1"/>
  <c r="O2249" i="1"/>
  <c r="K2243" i="1"/>
  <c r="O2243" i="1"/>
  <c r="K2237" i="1"/>
  <c r="O2237" i="1"/>
  <c r="K2231" i="1"/>
  <c r="O2231" i="1"/>
  <c r="K2225" i="1"/>
  <c r="O2225" i="1"/>
  <c r="K2219" i="1"/>
  <c r="O2219" i="1"/>
  <c r="K2213" i="1"/>
  <c r="O2213" i="1"/>
  <c r="K2207" i="1"/>
  <c r="O2207" i="1"/>
  <c r="K2201" i="1"/>
  <c r="O2201" i="1"/>
  <c r="K2195" i="1"/>
  <c r="O2195" i="1"/>
  <c r="K2189" i="1"/>
  <c r="O2189" i="1"/>
  <c r="K2183" i="1"/>
  <c r="O2183" i="1"/>
  <c r="K2177" i="1"/>
  <c r="O2177" i="1"/>
  <c r="K2171" i="1"/>
  <c r="O2171" i="1"/>
  <c r="K2165" i="1"/>
  <c r="O2165" i="1"/>
  <c r="K2159" i="1"/>
  <c r="O2159" i="1"/>
  <c r="K2153" i="1"/>
  <c r="O2153" i="1"/>
  <c r="K2147" i="1"/>
  <c r="O2147" i="1"/>
  <c r="K2141" i="1"/>
  <c r="O2141" i="1"/>
  <c r="K2135" i="1"/>
  <c r="O2135" i="1"/>
  <c r="K2129" i="1"/>
  <c r="O2129" i="1"/>
  <c r="K2123" i="1"/>
  <c r="O2123" i="1"/>
  <c r="K2117" i="1"/>
  <c r="O2117" i="1"/>
  <c r="K2111" i="1"/>
  <c r="O2111" i="1"/>
  <c r="K2105" i="1"/>
  <c r="O2105" i="1"/>
  <c r="K2099" i="1"/>
  <c r="O2099" i="1"/>
  <c r="K2093" i="1"/>
  <c r="O2093" i="1"/>
  <c r="K2087" i="1"/>
  <c r="O2087" i="1"/>
  <c r="K2081" i="1"/>
  <c r="O2081" i="1"/>
  <c r="K2075" i="1"/>
  <c r="O2075" i="1"/>
  <c r="K2069" i="1"/>
  <c r="O2069" i="1"/>
  <c r="K2063" i="1"/>
  <c r="O2063" i="1"/>
  <c r="K2057" i="1"/>
  <c r="O2057" i="1"/>
  <c r="K2051" i="1"/>
  <c r="O2051" i="1"/>
  <c r="K2045" i="1"/>
  <c r="O2045" i="1"/>
  <c r="K2039" i="1"/>
  <c r="O2039" i="1"/>
  <c r="K2033" i="1"/>
  <c r="O2033" i="1"/>
  <c r="K2027" i="1"/>
  <c r="O2027" i="1"/>
  <c r="K2021" i="1"/>
  <c r="O2021" i="1"/>
  <c r="K2015" i="1"/>
  <c r="O2015" i="1"/>
  <c r="K2009" i="1"/>
  <c r="O2009" i="1"/>
  <c r="K2003" i="1"/>
  <c r="O2003" i="1"/>
  <c r="K1997" i="1"/>
  <c r="O1997" i="1"/>
  <c r="K1991" i="1"/>
  <c r="O1991" i="1"/>
  <c r="K1985" i="1"/>
  <c r="O1985" i="1"/>
  <c r="K1979" i="1"/>
  <c r="O1979" i="1"/>
  <c r="K1973" i="1"/>
  <c r="O1973" i="1"/>
  <c r="K1967" i="1"/>
  <c r="O1967" i="1"/>
  <c r="K1961" i="1"/>
  <c r="O1961" i="1"/>
  <c r="K1955" i="1"/>
  <c r="O1955" i="1"/>
  <c r="K1949" i="1"/>
  <c r="O1949" i="1"/>
  <c r="K1943" i="1"/>
  <c r="O1943" i="1"/>
  <c r="K1937" i="1"/>
  <c r="O1937" i="1"/>
  <c r="K1931" i="1"/>
  <c r="O1931" i="1"/>
  <c r="K1925" i="1"/>
  <c r="O1925" i="1"/>
  <c r="K1919" i="1"/>
  <c r="O1919" i="1"/>
  <c r="K1913" i="1"/>
  <c r="O1913" i="1"/>
  <c r="K1907" i="1"/>
  <c r="O1907" i="1"/>
  <c r="K1901" i="1"/>
  <c r="O1901" i="1"/>
  <c r="K1895" i="1"/>
  <c r="O1895" i="1"/>
  <c r="K1889" i="1"/>
  <c r="O1889" i="1"/>
  <c r="K1883" i="1"/>
  <c r="O1883" i="1"/>
  <c r="K1877" i="1"/>
  <c r="O1877" i="1"/>
  <c r="K1871" i="1"/>
  <c r="O1871" i="1"/>
  <c r="K1865" i="1"/>
  <c r="O1865" i="1"/>
  <c r="K1859" i="1"/>
  <c r="O1859" i="1"/>
  <c r="K1853" i="1"/>
  <c r="O1853" i="1"/>
  <c r="K1847" i="1"/>
  <c r="O1847" i="1"/>
  <c r="K1841" i="1"/>
  <c r="O1841" i="1"/>
  <c r="K1835" i="1"/>
  <c r="O1835" i="1"/>
  <c r="K1829" i="1"/>
  <c r="O1829" i="1"/>
  <c r="K1823" i="1"/>
  <c r="O1823" i="1"/>
  <c r="K1817" i="1"/>
  <c r="O1817" i="1"/>
  <c r="K1811" i="1"/>
  <c r="O1811" i="1"/>
  <c r="K1805" i="1"/>
  <c r="O1805" i="1"/>
  <c r="K1799" i="1"/>
  <c r="O1799" i="1"/>
  <c r="K1793" i="1"/>
  <c r="O1793" i="1"/>
  <c r="K1787" i="1"/>
  <c r="O1787" i="1"/>
  <c r="K1781" i="1"/>
  <c r="O1781" i="1"/>
  <c r="K1775" i="1"/>
  <c r="O1775" i="1"/>
  <c r="K1769" i="1"/>
  <c r="O1769" i="1"/>
  <c r="K1763" i="1"/>
  <c r="O1763" i="1"/>
  <c r="K1757" i="1"/>
  <c r="O1757" i="1"/>
  <c r="K1751" i="1"/>
  <c r="O1751" i="1"/>
  <c r="K1745" i="1"/>
  <c r="O1745" i="1"/>
  <c r="K1739" i="1"/>
  <c r="O1739" i="1"/>
  <c r="K1733" i="1"/>
  <c r="O1733" i="1"/>
  <c r="K1727" i="1"/>
  <c r="O1727" i="1"/>
  <c r="K1721" i="1"/>
  <c r="O1721" i="1"/>
  <c r="K1715" i="1"/>
  <c r="O1715" i="1"/>
  <c r="K1709" i="1"/>
  <c r="O1709" i="1"/>
  <c r="K1703" i="1"/>
  <c r="O1703" i="1"/>
  <c r="K1697" i="1"/>
  <c r="O1697" i="1"/>
  <c r="K1691" i="1"/>
  <c r="O1691" i="1"/>
  <c r="K1685" i="1"/>
  <c r="O1685" i="1"/>
  <c r="K1679" i="1"/>
  <c r="O1679" i="1"/>
  <c r="K1673" i="1"/>
  <c r="O1673" i="1"/>
  <c r="K1667" i="1"/>
  <c r="O1667" i="1"/>
  <c r="K1661" i="1"/>
  <c r="O1661" i="1"/>
  <c r="K1649" i="1"/>
  <c r="O1649" i="1"/>
  <c r="K1643" i="1"/>
  <c r="O1643" i="1"/>
  <c r="K1637" i="1"/>
  <c r="O1637" i="1"/>
  <c r="K1631" i="1"/>
  <c r="O1631" i="1"/>
  <c r="K1625" i="1"/>
  <c r="O1625" i="1"/>
  <c r="K1619" i="1"/>
  <c r="O1619" i="1"/>
  <c r="K1613" i="1"/>
  <c r="O1613" i="1"/>
  <c r="K1607" i="1"/>
  <c r="O1607" i="1"/>
  <c r="K1601" i="1"/>
  <c r="O1601" i="1"/>
  <c r="K1595" i="1"/>
  <c r="O1595" i="1"/>
  <c r="K1589" i="1"/>
  <c r="O1589" i="1"/>
  <c r="K1583" i="1"/>
  <c r="O1583" i="1"/>
  <c r="K1577" i="1"/>
  <c r="O1577" i="1"/>
  <c r="K1571" i="1"/>
  <c r="O1571" i="1"/>
  <c r="K1565" i="1"/>
  <c r="O1565" i="1"/>
  <c r="K1559" i="1"/>
  <c r="O1559" i="1"/>
  <c r="K1553" i="1"/>
  <c r="O1553" i="1"/>
  <c r="K1541" i="1"/>
  <c r="O1541" i="1"/>
  <c r="K1535" i="1"/>
  <c r="O1535" i="1"/>
  <c r="K1529" i="1"/>
  <c r="O1529" i="1"/>
  <c r="K1523" i="1"/>
  <c r="O1523" i="1"/>
  <c r="K1517" i="1"/>
  <c r="O1517" i="1"/>
  <c r="K1511" i="1"/>
  <c r="O1511" i="1"/>
  <c r="K1505" i="1"/>
  <c r="O1505" i="1"/>
  <c r="K1499" i="1"/>
  <c r="O1499" i="1"/>
  <c r="K1493" i="1"/>
  <c r="O1493" i="1"/>
  <c r="K1487" i="1"/>
  <c r="O1487" i="1"/>
  <c r="K1481" i="1"/>
  <c r="O1481" i="1"/>
  <c r="K1475" i="1"/>
  <c r="O1475" i="1"/>
  <c r="K1469" i="1"/>
  <c r="O1469" i="1"/>
  <c r="K1463" i="1"/>
  <c r="O1463" i="1"/>
  <c r="K1457" i="1"/>
  <c r="O1457" i="1"/>
  <c r="K1451" i="1"/>
  <c r="O1451" i="1"/>
  <c r="K1445" i="1"/>
  <c r="O1445" i="1"/>
  <c r="K1439" i="1"/>
  <c r="O1439" i="1"/>
  <c r="K1433" i="1"/>
  <c r="O1433" i="1"/>
  <c r="K1427" i="1"/>
  <c r="O1427" i="1"/>
  <c r="K1421" i="1"/>
  <c r="O1421" i="1"/>
  <c r="K1415" i="1"/>
  <c r="O1415" i="1"/>
  <c r="K1409" i="1"/>
  <c r="O1409" i="1"/>
  <c r="K1403" i="1"/>
  <c r="O1403" i="1"/>
  <c r="K1397" i="1"/>
  <c r="O1397" i="1"/>
  <c r="K1391" i="1"/>
  <c r="O1391" i="1"/>
  <c r="K1385" i="1"/>
  <c r="O1385" i="1"/>
  <c r="K1379" i="1"/>
  <c r="O1379" i="1"/>
  <c r="K1373" i="1"/>
  <c r="O1373" i="1"/>
  <c r="K1367" i="1"/>
  <c r="O1367" i="1"/>
  <c r="K1361" i="1"/>
  <c r="O1361" i="1"/>
  <c r="K1355" i="1"/>
  <c r="O1355" i="1"/>
  <c r="K1349" i="1"/>
  <c r="O1349" i="1"/>
  <c r="K1343" i="1"/>
  <c r="O1343" i="1"/>
  <c r="K1337" i="1"/>
  <c r="O1337" i="1"/>
  <c r="K1331" i="1"/>
  <c r="O1331" i="1"/>
  <c r="K1325" i="1"/>
  <c r="O1325" i="1"/>
  <c r="K1319" i="1"/>
  <c r="O1319" i="1"/>
  <c r="K1313" i="1"/>
  <c r="O1313" i="1"/>
  <c r="K1307" i="1"/>
  <c r="O1307" i="1"/>
  <c r="K1301" i="1"/>
  <c r="O1301" i="1"/>
  <c r="K1295" i="1"/>
  <c r="O1295" i="1"/>
  <c r="K1289" i="1"/>
  <c r="O1289" i="1"/>
  <c r="K1283" i="1"/>
  <c r="O1283" i="1"/>
  <c r="K1277" i="1"/>
  <c r="O1277" i="1"/>
  <c r="K1271" i="1"/>
  <c r="O1271" i="1"/>
  <c r="K1265" i="1"/>
  <c r="O1265" i="1"/>
  <c r="K1259" i="1"/>
  <c r="O1259" i="1"/>
  <c r="K1253" i="1"/>
  <c r="O1253" i="1"/>
  <c r="K1247" i="1"/>
  <c r="O1247" i="1"/>
  <c r="K1241" i="1"/>
  <c r="O1241" i="1"/>
  <c r="K1235" i="1"/>
  <c r="O1235" i="1"/>
  <c r="K1229" i="1"/>
  <c r="O1229" i="1"/>
  <c r="K1223" i="1"/>
  <c r="O1223" i="1"/>
  <c r="K1217" i="1"/>
  <c r="O1217" i="1"/>
  <c r="K1211" i="1"/>
  <c r="O1211" i="1"/>
  <c r="K1205" i="1"/>
  <c r="O1205" i="1"/>
  <c r="K1199" i="1"/>
  <c r="O1199" i="1"/>
  <c r="K1193" i="1"/>
  <c r="O1193" i="1"/>
  <c r="K1187" i="1"/>
  <c r="O1187" i="1"/>
  <c r="K1181" i="1"/>
  <c r="O1181" i="1"/>
  <c r="K1169" i="1"/>
  <c r="O1169" i="1"/>
  <c r="K1163" i="1"/>
  <c r="O1163" i="1"/>
  <c r="K1157" i="1"/>
  <c r="L1159" i="1" s="1"/>
  <c r="M1159" i="1" s="1"/>
  <c r="N1159" i="1" s="1"/>
  <c r="O1157" i="1"/>
  <c r="K1151" i="1"/>
  <c r="O1151" i="1"/>
  <c r="K1145" i="1"/>
  <c r="O1145" i="1"/>
  <c r="K1139" i="1"/>
  <c r="O1139" i="1"/>
  <c r="K1133" i="1"/>
  <c r="O1133" i="1"/>
  <c r="K1127" i="1"/>
  <c r="O1127" i="1"/>
  <c r="K1121" i="1"/>
  <c r="O1121" i="1"/>
  <c r="K1109" i="1"/>
  <c r="O1109" i="1"/>
  <c r="K1103" i="1"/>
  <c r="O1103" i="1"/>
  <c r="K1097" i="1"/>
  <c r="O1097" i="1"/>
  <c r="K1091" i="1"/>
  <c r="O1091" i="1"/>
  <c r="K1085" i="1"/>
  <c r="O1085" i="1"/>
  <c r="K1079" i="1"/>
  <c r="O1079" i="1"/>
  <c r="K1073" i="1"/>
  <c r="O1073" i="1"/>
  <c r="K1067" i="1"/>
  <c r="O1067" i="1"/>
  <c r="K1061" i="1"/>
  <c r="O1061" i="1"/>
  <c r="K1055" i="1"/>
  <c r="O1055" i="1"/>
  <c r="K1049" i="1"/>
  <c r="O1049" i="1"/>
  <c r="K1043" i="1"/>
  <c r="O1043" i="1"/>
  <c r="K1037" i="1"/>
  <c r="O1037" i="1"/>
  <c r="K1031" i="1"/>
  <c r="O1031" i="1"/>
  <c r="K1025" i="1"/>
  <c r="O1025" i="1"/>
  <c r="K1019" i="1"/>
  <c r="O1019" i="1"/>
  <c r="K1013" i="1"/>
  <c r="O1013" i="1"/>
  <c r="K1007" i="1"/>
  <c r="L1014" i="1" s="1"/>
  <c r="M1014" i="1" s="1"/>
  <c r="N1014" i="1" s="1"/>
  <c r="O1007" i="1"/>
  <c r="K1001" i="1"/>
  <c r="O1001" i="1"/>
  <c r="K995" i="1"/>
  <c r="O995" i="1"/>
  <c r="K989" i="1"/>
  <c r="O989" i="1"/>
  <c r="K983" i="1"/>
  <c r="O983" i="1"/>
  <c r="K977" i="1"/>
  <c r="O977" i="1"/>
  <c r="K971" i="1"/>
  <c r="O971" i="1"/>
  <c r="K965" i="1"/>
  <c r="O965" i="1"/>
  <c r="K959" i="1"/>
  <c r="O959" i="1"/>
  <c r="O2235" i="1"/>
  <c r="O1516" i="1"/>
  <c r="O2211" i="1"/>
  <c r="O1167" i="1"/>
  <c r="K956" i="1"/>
  <c r="O956" i="1"/>
  <c r="K950" i="1"/>
  <c r="O950" i="1"/>
  <c r="K944" i="1"/>
  <c r="O944" i="1"/>
  <c r="K938" i="1"/>
  <c r="O938" i="1"/>
  <c r="K926" i="1"/>
  <c r="O926" i="1"/>
  <c r="K920" i="1"/>
  <c r="O920" i="1"/>
  <c r="K908" i="1"/>
  <c r="O908" i="1"/>
  <c r="K902" i="1"/>
  <c r="O902" i="1"/>
  <c r="K896" i="1"/>
  <c r="O896" i="1"/>
  <c r="K890" i="1"/>
  <c r="O890" i="1"/>
  <c r="K884" i="1"/>
  <c r="O884" i="1"/>
  <c r="K878" i="1"/>
  <c r="O878" i="1"/>
  <c r="K872" i="1"/>
  <c r="O872" i="1"/>
  <c r="K866" i="1"/>
  <c r="O866" i="1"/>
  <c r="K860" i="1"/>
  <c r="O860" i="1"/>
  <c r="K848" i="1"/>
  <c r="O848" i="1"/>
  <c r="K842" i="1"/>
  <c r="O842" i="1"/>
  <c r="K836" i="1"/>
  <c r="O836" i="1"/>
  <c r="K830" i="1"/>
  <c r="O830" i="1"/>
  <c r="K824" i="1"/>
  <c r="O824" i="1"/>
  <c r="K812" i="1"/>
  <c r="O812" i="1"/>
  <c r="K806" i="1"/>
  <c r="O806" i="1"/>
  <c r="K776" i="1"/>
  <c r="O776" i="1"/>
  <c r="K764" i="1"/>
  <c r="O764" i="1"/>
  <c r="K752" i="1"/>
  <c r="O752" i="1"/>
  <c r="K746" i="1"/>
  <c r="O746" i="1"/>
  <c r="K740" i="1"/>
  <c r="O740" i="1"/>
  <c r="K734" i="1"/>
  <c r="O734" i="1"/>
  <c r="K698" i="1"/>
  <c r="O698" i="1"/>
  <c r="K686" i="1"/>
  <c r="O686" i="1"/>
  <c r="K680" i="1"/>
  <c r="O680" i="1"/>
  <c r="K674" i="1"/>
  <c r="O674" i="1"/>
  <c r="K668" i="1"/>
  <c r="O668" i="1"/>
  <c r="K662" i="1"/>
  <c r="O662" i="1"/>
  <c r="K632" i="1"/>
  <c r="O632" i="1"/>
  <c r="K620" i="1"/>
  <c r="O620" i="1"/>
  <c r="K608" i="1"/>
  <c r="O608" i="1"/>
  <c r="K602" i="1"/>
  <c r="O602" i="1"/>
  <c r="K596" i="1"/>
  <c r="O596" i="1"/>
  <c r="K590" i="1"/>
  <c r="O590" i="1"/>
  <c r="K554" i="1"/>
  <c r="O554" i="1"/>
  <c r="K542" i="1"/>
  <c r="O542" i="1"/>
  <c r="K536" i="1"/>
  <c r="O536" i="1"/>
  <c r="K530" i="1"/>
  <c r="O530" i="1"/>
  <c r="K524" i="1"/>
  <c r="O524" i="1"/>
  <c r="K518" i="1"/>
  <c r="O518" i="1"/>
  <c r="K488" i="1"/>
  <c r="O488" i="1"/>
  <c r="K476" i="1"/>
  <c r="O476" i="1"/>
  <c r="K464" i="1"/>
  <c r="O464" i="1"/>
  <c r="K452" i="1"/>
  <c r="O452" i="1"/>
  <c r="K440" i="1"/>
  <c r="O440" i="1"/>
  <c r="K428" i="1"/>
  <c r="O428" i="1"/>
  <c r="K416" i="1"/>
  <c r="O416" i="1"/>
  <c r="K404" i="1"/>
  <c r="O404" i="1"/>
  <c r="K392" i="1"/>
  <c r="O392" i="1"/>
  <c r="K961" i="1"/>
  <c r="O961" i="1"/>
  <c r="K955" i="1"/>
  <c r="O955" i="1"/>
  <c r="K949" i="1"/>
  <c r="O949" i="1"/>
  <c r="K943" i="1"/>
  <c r="O943" i="1"/>
  <c r="K937" i="1"/>
  <c r="O937" i="1"/>
  <c r="K925" i="1"/>
  <c r="O925" i="1"/>
  <c r="K913" i="1"/>
  <c r="O913" i="1"/>
  <c r="K907" i="1"/>
  <c r="O907" i="1"/>
  <c r="K901" i="1"/>
  <c r="O901" i="1"/>
  <c r="K895" i="1"/>
  <c r="O895" i="1"/>
  <c r="K889" i="1"/>
  <c r="O889" i="1"/>
  <c r="K883" i="1"/>
  <c r="O883" i="1"/>
  <c r="K877" i="1"/>
  <c r="O877" i="1"/>
  <c r="K871" i="1"/>
  <c r="O871" i="1"/>
  <c r="K865" i="1"/>
  <c r="O865" i="1"/>
  <c r="K853" i="1"/>
  <c r="O853" i="1"/>
  <c r="K841" i="1"/>
  <c r="O841" i="1"/>
  <c r="K829" i="1"/>
  <c r="O829" i="1"/>
  <c r="K817" i="1"/>
  <c r="O817" i="1"/>
  <c r="K811" i="1"/>
  <c r="O811" i="1"/>
  <c r="K805" i="1"/>
  <c r="O805" i="1"/>
  <c r="K799" i="1"/>
  <c r="O799" i="1"/>
  <c r="K793" i="1"/>
  <c r="O793" i="1"/>
  <c r="K781" i="1"/>
  <c r="O781" i="1"/>
  <c r="K769" i="1"/>
  <c r="O769" i="1"/>
  <c r="K763" i="1"/>
  <c r="O763" i="1"/>
  <c r="K757" i="1"/>
  <c r="O757" i="1"/>
  <c r="K751" i="1"/>
  <c r="O751" i="1"/>
  <c r="K745" i="1"/>
  <c r="O745" i="1"/>
  <c r="K739" i="1"/>
  <c r="O739" i="1"/>
  <c r="K733" i="1"/>
  <c r="L733" i="1" s="1"/>
  <c r="M733" i="1" s="1"/>
  <c r="N733" i="1" s="1"/>
  <c r="O733" i="1"/>
  <c r="K727" i="1"/>
  <c r="O727" i="1"/>
  <c r="K721" i="1"/>
  <c r="O721" i="1"/>
  <c r="K709" i="1"/>
  <c r="O709" i="1"/>
  <c r="K697" i="1"/>
  <c r="O697" i="1"/>
  <c r="K685" i="1"/>
  <c r="O685" i="1"/>
  <c r="K673" i="1"/>
  <c r="L673" i="1" s="1"/>
  <c r="M673" i="1" s="1"/>
  <c r="N673" i="1" s="1"/>
  <c r="O673" i="1"/>
  <c r="K667" i="1"/>
  <c r="O667" i="1"/>
  <c r="K661" i="1"/>
  <c r="O661" i="1"/>
  <c r="K655" i="1"/>
  <c r="O655" i="1"/>
  <c r="K649" i="1"/>
  <c r="O649" i="1"/>
  <c r="K637" i="1"/>
  <c r="O637" i="1"/>
  <c r="K625" i="1"/>
  <c r="O625" i="1"/>
  <c r="K619" i="1"/>
  <c r="O619" i="1"/>
  <c r="K613" i="1"/>
  <c r="O613" i="1"/>
  <c r="K607" i="1"/>
  <c r="O607" i="1"/>
  <c r="K601" i="1"/>
  <c r="O601" i="1"/>
  <c r="K595" i="1"/>
  <c r="O595" i="1"/>
  <c r="K589" i="1"/>
  <c r="O589" i="1"/>
  <c r="K583" i="1"/>
  <c r="O583" i="1"/>
  <c r="K577" i="1"/>
  <c r="O577" i="1"/>
  <c r="K565" i="1"/>
  <c r="O565" i="1"/>
  <c r="K553" i="1"/>
  <c r="O553" i="1"/>
  <c r="K541" i="1"/>
  <c r="O541" i="1"/>
  <c r="K529" i="1"/>
  <c r="O529" i="1"/>
  <c r="K523" i="1"/>
  <c r="O523" i="1"/>
  <c r="K517" i="1"/>
  <c r="O517" i="1"/>
  <c r="K511" i="1"/>
  <c r="O511" i="1"/>
  <c r="K505" i="1"/>
  <c r="O505" i="1"/>
  <c r="K493" i="1"/>
  <c r="O493" i="1"/>
  <c r="K972" i="1"/>
  <c r="O972" i="1"/>
  <c r="K966" i="1"/>
  <c r="O966" i="1"/>
  <c r="K960" i="1"/>
  <c r="O960" i="1"/>
  <c r="K954" i="1"/>
  <c r="O954" i="1"/>
  <c r="K948" i="1"/>
  <c r="O948" i="1"/>
  <c r="K942" i="1"/>
  <c r="O942" i="1"/>
  <c r="K936" i="1"/>
  <c r="O936" i="1"/>
  <c r="K930" i="1"/>
  <c r="O930" i="1"/>
  <c r="K924" i="1"/>
  <c r="O924" i="1"/>
  <c r="K918" i="1"/>
  <c r="O918" i="1"/>
  <c r="K912" i="1"/>
  <c r="O912" i="1"/>
  <c r="K900" i="1"/>
  <c r="O900" i="1"/>
  <c r="K894" i="1"/>
  <c r="O894" i="1"/>
  <c r="K888" i="1"/>
  <c r="O888" i="1"/>
  <c r="K882" i="1"/>
  <c r="O882" i="1"/>
  <c r="K876" i="1"/>
  <c r="O876" i="1"/>
  <c r="K870" i="1"/>
  <c r="O870" i="1"/>
  <c r="K864" i="1"/>
  <c r="O864" i="1"/>
  <c r="K858" i="1"/>
  <c r="O858" i="1"/>
  <c r="K846" i="1"/>
  <c r="O846" i="1"/>
  <c r="K840" i="1"/>
  <c r="O840" i="1"/>
  <c r="K834" i="1"/>
  <c r="O834" i="1"/>
  <c r="K828" i="1"/>
  <c r="O828" i="1"/>
  <c r="K822" i="1"/>
  <c r="O822" i="1"/>
  <c r="K816" i="1"/>
  <c r="O816" i="1"/>
  <c r="K810" i="1"/>
  <c r="O810" i="1"/>
  <c r="K804" i="1"/>
  <c r="O804" i="1"/>
  <c r="K798" i="1"/>
  <c r="O798" i="1"/>
  <c r="K792" i="1"/>
  <c r="O792" i="1"/>
  <c r="K786" i="1"/>
  <c r="O786" i="1"/>
  <c r="K780" i="1"/>
  <c r="O780" i="1"/>
  <c r="K768" i="1"/>
  <c r="O768" i="1"/>
  <c r="K762" i="1"/>
  <c r="O762" i="1"/>
  <c r="K756" i="1"/>
  <c r="O756" i="1"/>
  <c r="K750" i="1"/>
  <c r="O750" i="1"/>
  <c r="K744" i="1"/>
  <c r="O744" i="1"/>
  <c r="K738" i="1"/>
  <c r="O738" i="1"/>
  <c r="K732" i="1"/>
  <c r="O732" i="1"/>
  <c r="K726" i="1"/>
  <c r="O726" i="1"/>
  <c r="K720" i="1"/>
  <c r="O720" i="1"/>
  <c r="K714" i="1"/>
  <c r="O714" i="1"/>
  <c r="K702" i="1"/>
  <c r="O702" i="1"/>
  <c r="K690" i="1"/>
  <c r="O690" i="1"/>
  <c r="K684" i="1"/>
  <c r="O684" i="1"/>
  <c r="K678" i="1"/>
  <c r="O678" i="1"/>
  <c r="K672" i="1"/>
  <c r="O672" i="1"/>
  <c r="K666" i="1"/>
  <c r="O666" i="1"/>
  <c r="K660" i="1"/>
  <c r="O660" i="1"/>
  <c r="K654" i="1"/>
  <c r="O654" i="1"/>
  <c r="K648" i="1"/>
  <c r="O648" i="1"/>
  <c r="K642" i="1"/>
  <c r="O642" i="1"/>
  <c r="K636" i="1"/>
  <c r="O636" i="1"/>
  <c r="K630" i="1"/>
  <c r="O630" i="1"/>
  <c r="K624" i="1"/>
  <c r="O624" i="1"/>
  <c r="K612" i="1"/>
  <c r="O612" i="1"/>
  <c r="K606" i="1"/>
  <c r="O606" i="1"/>
  <c r="K600" i="1"/>
  <c r="O600" i="1"/>
  <c r="K594" i="1"/>
  <c r="O594" i="1"/>
  <c r="K588" i="1"/>
  <c r="O588" i="1"/>
  <c r="K582" i="1"/>
  <c r="O582" i="1"/>
  <c r="K576" i="1"/>
  <c r="O576" i="1"/>
  <c r="K570" i="1"/>
  <c r="O570" i="1"/>
  <c r="K558" i="1"/>
  <c r="O558" i="1"/>
  <c r="K552" i="1"/>
  <c r="O552" i="1"/>
  <c r="K546" i="1"/>
  <c r="O546" i="1"/>
  <c r="K540" i="1"/>
  <c r="O540" i="1"/>
  <c r="K534" i="1"/>
  <c r="O534" i="1"/>
  <c r="K528" i="1"/>
  <c r="O528" i="1"/>
  <c r="K522" i="1"/>
  <c r="O522" i="1"/>
  <c r="K516" i="1"/>
  <c r="O516" i="1"/>
  <c r="K510" i="1"/>
  <c r="O510" i="1"/>
  <c r="K504" i="1"/>
  <c r="O504" i="1"/>
  <c r="K498" i="1"/>
  <c r="O498" i="1"/>
  <c r="K492" i="1"/>
  <c r="O492" i="1"/>
  <c r="K480" i="1"/>
  <c r="O480" i="1"/>
  <c r="K474" i="1"/>
  <c r="O474" i="1"/>
  <c r="K468" i="1"/>
  <c r="O468" i="1"/>
  <c r="K456" i="1"/>
  <c r="O456" i="1"/>
  <c r="K450" i="1"/>
  <c r="O450" i="1"/>
  <c r="K444" i="1"/>
  <c r="O444" i="1"/>
  <c r="K432" i="1"/>
  <c r="O432" i="1"/>
  <c r="K426" i="1"/>
  <c r="O426" i="1"/>
  <c r="K414" i="1"/>
  <c r="O414" i="1"/>
  <c r="K408" i="1"/>
  <c r="O408" i="1"/>
  <c r="K396" i="1"/>
  <c r="O396" i="1"/>
  <c r="K390" i="1"/>
  <c r="O390" i="1"/>
  <c r="K378" i="1"/>
  <c r="O378" i="1"/>
  <c r="K372" i="1"/>
  <c r="O372" i="1"/>
  <c r="K366" i="1"/>
  <c r="O366" i="1"/>
  <c r="K360" i="1"/>
  <c r="O360" i="1"/>
  <c r="K354" i="1"/>
  <c r="O354" i="1"/>
  <c r="K348" i="1"/>
  <c r="O348" i="1"/>
  <c r="K342" i="1"/>
  <c r="O342" i="1"/>
  <c r="K330" i="1"/>
  <c r="O330" i="1"/>
  <c r="K324" i="1"/>
  <c r="O324" i="1"/>
  <c r="K318" i="1"/>
  <c r="O318" i="1"/>
  <c r="K312" i="1"/>
  <c r="O312" i="1"/>
  <c r="K306" i="1"/>
  <c r="O306" i="1"/>
  <c r="K300" i="1"/>
  <c r="O300" i="1"/>
  <c r="K294" i="1"/>
  <c r="O294" i="1"/>
  <c r="K282" i="1"/>
  <c r="O282" i="1"/>
  <c r="K276" i="1"/>
  <c r="O276" i="1"/>
  <c r="K270" i="1"/>
  <c r="O270" i="1"/>
  <c r="K264" i="1"/>
  <c r="O264" i="1"/>
  <c r="K258" i="1"/>
  <c r="O258" i="1"/>
  <c r="K252" i="1"/>
  <c r="O252" i="1"/>
  <c r="K240" i="1"/>
  <c r="O240" i="1"/>
  <c r="K228" i="1"/>
  <c r="O228" i="1"/>
  <c r="K222" i="1"/>
  <c r="O222" i="1"/>
  <c r="K216" i="1"/>
  <c r="O216" i="1"/>
  <c r="K210" i="1"/>
  <c r="O210" i="1"/>
  <c r="K204" i="1"/>
  <c r="O204" i="1"/>
  <c r="K198" i="1"/>
  <c r="O198" i="1"/>
  <c r="K192" i="1"/>
  <c r="O192" i="1"/>
  <c r="K186" i="1"/>
  <c r="O186" i="1"/>
  <c r="K174" i="1"/>
  <c r="O174" i="1"/>
  <c r="K162" i="1"/>
  <c r="O162" i="1"/>
  <c r="K156" i="1"/>
  <c r="O156" i="1"/>
  <c r="K150" i="1"/>
  <c r="O150" i="1"/>
  <c r="K144" i="1"/>
  <c r="O144" i="1"/>
  <c r="K138" i="1"/>
  <c r="O138" i="1"/>
  <c r="K132" i="1"/>
  <c r="O132" i="1"/>
  <c r="K126" i="1"/>
  <c r="O126" i="1"/>
  <c r="K120" i="1"/>
  <c r="O120" i="1"/>
  <c r="K114" i="1"/>
  <c r="O114" i="1"/>
  <c r="K108" i="1"/>
  <c r="O108" i="1"/>
  <c r="K96" i="1"/>
  <c r="O96" i="1"/>
  <c r="K84" i="1"/>
  <c r="O84" i="1"/>
  <c r="K72" i="1"/>
  <c r="O72" i="1"/>
  <c r="K60" i="1"/>
  <c r="O60" i="1"/>
  <c r="K48" i="1"/>
  <c r="O48" i="1"/>
  <c r="K36" i="1"/>
  <c r="O36" i="1"/>
  <c r="K24" i="1"/>
  <c r="O24" i="1"/>
  <c r="K12" i="1"/>
  <c r="O12" i="1"/>
  <c r="K953" i="1"/>
  <c r="O953" i="1"/>
  <c r="K947" i="1"/>
  <c r="O947" i="1"/>
  <c r="K941" i="1"/>
  <c r="O941" i="1"/>
  <c r="K935" i="1"/>
  <c r="O935" i="1"/>
  <c r="K929" i="1"/>
  <c r="O929" i="1"/>
  <c r="K923" i="1"/>
  <c r="O923" i="1"/>
  <c r="K917" i="1"/>
  <c r="O917" i="1"/>
  <c r="K881" i="1"/>
  <c r="O881" i="1"/>
  <c r="K869" i="1"/>
  <c r="O869" i="1"/>
  <c r="K863" i="1"/>
  <c r="O863" i="1"/>
  <c r="K857" i="1"/>
  <c r="O857" i="1"/>
  <c r="K851" i="1"/>
  <c r="O851" i="1"/>
  <c r="K845" i="1"/>
  <c r="O845" i="1"/>
  <c r="K815" i="1"/>
  <c r="O815" i="1"/>
  <c r="K803" i="1"/>
  <c r="O803" i="1"/>
  <c r="K791" i="1"/>
  <c r="O791" i="1"/>
  <c r="K785" i="1"/>
  <c r="O785" i="1"/>
  <c r="K779" i="1"/>
  <c r="O779" i="1"/>
  <c r="K773" i="1"/>
  <c r="O773" i="1"/>
  <c r="K737" i="1"/>
  <c r="O737" i="1"/>
  <c r="K725" i="1"/>
  <c r="O725" i="1"/>
  <c r="K719" i="1"/>
  <c r="O719" i="1"/>
  <c r="K713" i="1"/>
  <c r="O713" i="1"/>
  <c r="K707" i="1"/>
  <c r="O707" i="1"/>
  <c r="K701" i="1"/>
  <c r="O701" i="1"/>
  <c r="K671" i="1"/>
  <c r="O671" i="1"/>
  <c r="K659" i="1"/>
  <c r="O659" i="1"/>
  <c r="K647" i="1"/>
  <c r="O647" i="1"/>
  <c r="K641" i="1"/>
  <c r="L642" i="1" s="1"/>
  <c r="M642" i="1" s="1"/>
  <c r="N642" i="1" s="1"/>
  <c r="O641" i="1"/>
  <c r="K635" i="1"/>
  <c r="O635" i="1"/>
  <c r="K629" i="1"/>
  <c r="O629" i="1"/>
  <c r="K593" i="1"/>
  <c r="O593" i="1"/>
  <c r="K581" i="1"/>
  <c r="O581" i="1"/>
  <c r="K575" i="1"/>
  <c r="O575" i="1"/>
  <c r="K569" i="1"/>
  <c r="O569" i="1"/>
  <c r="K563" i="1"/>
  <c r="O563" i="1"/>
  <c r="K557" i="1"/>
  <c r="O557" i="1"/>
  <c r="K527" i="1"/>
  <c r="O527" i="1"/>
  <c r="K515" i="1"/>
  <c r="O515" i="1"/>
  <c r="K503" i="1"/>
  <c r="O503" i="1"/>
  <c r="K497" i="1"/>
  <c r="O497" i="1"/>
  <c r="K491" i="1"/>
  <c r="O491" i="1"/>
  <c r="K485" i="1"/>
  <c r="O485" i="1"/>
  <c r="K479" i="1"/>
  <c r="O479" i="1"/>
  <c r="K473" i="1"/>
  <c r="O473" i="1"/>
  <c r="K467" i="1"/>
  <c r="O467" i="1"/>
  <c r="K461" i="1"/>
  <c r="O461" i="1"/>
  <c r="K455" i="1"/>
  <c r="O455" i="1"/>
  <c r="K449" i="1"/>
  <c r="O449" i="1"/>
  <c r="K443" i="1"/>
  <c r="O443" i="1"/>
  <c r="K437" i="1"/>
  <c r="O437" i="1"/>
  <c r="K431" i="1"/>
  <c r="O431" i="1"/>
  <c r="K425" i="1"/>
  <c r="O425" i="1"/>
  <c r="K413" i="1"/>
  <c r="O413" i="1"/>
  <c r="K401" i="1"/>
  <c r="O401" i="1"/>
  <c r="K389" i="1"/>
  <c r="O389" i="1"/>
  <c r="K377" i="1"/>
  <c r="O377" i="1"/>
  <c r="K365" i="1"/>
  <c r="O365" i="1"/>
  <c r="K353" i="1"/>
  <c r="O353" i="1"/>
  <c r="K341" i="1"/>
  <c r="O341" i="1"/>
  <c r="K329" i="1"/>
  <c r="O329" i="1"/>
  <c r="K317" i="1"/>
  <c r="O317" i="1"/>
  <c r="K305" i="1"/>
  <c r="O305" i="1"/>
  <c r="K293" i="1"/>
  <c r="O293" i="1"/>
  <c r="K281" i="1"/>
  <c r="O281" i="1"/>
  <c r="O914" i="1"/>
  <c r="K286" i="1"/>
  <c r="O286" i="1"/>
  <c r="K280" i="1"/>
  <c r="O280" i="1"/>
  <c r="K268" i="1"/>
  <c r="O268" i="1"/>
  <c r="K256" i="1"/>
  <c r="O256" i="1"/>
  <c r="K244" i="1"/>
  <c r="O244" i="1"/>
  <c r="K232" i="1"/>
  <c r="O232" i="1"/>
  <c r="K220" i="1"/>
  <c r="O220" i="1"/>
  <c r="K208" i="1"/>
  <c r="O208" i="1"/>
  <c r="K196" i="1"/>
  <c r="O196" i="1"/>
  <c r="K184" i="1"/>
  <c r="O184" i="1"/>
  <c r="K172" i="1"/>
  <c r="O172" i="1"/>
  <c r="K160" i="1"/>
  <c r="O160" i="1"/>
  <c r="K148" i="1"/>
  <c r="O148" i="1"/>
  <c r="K136" i="1"/>
  <c r="O136" i="1"/>
  <c r="K124" i="1"/>
  <c r="O124" i="1"/>
  <c r="K112" i="1"/>
  <c r="O112" i="1"/>
  <c r="K100" i="1"/>
  <c r="O100" i="1"/>
  <c r="O818" i="1"/>
  <c r="K975" i="1"/>
  <c r="O975" i="1"/>
  <c r="K969" i="1"/>
  <c r="O969" i="1"/>
  <c r="K957" i="1"/>
  <c r="O957" i="1"/>
  <c r="K951" i="1"/>
  <c r="O951" i="1"/>
  <c r="K945" i="1"/>
  <c r="O945" i="1"/>
  <c r="K939" i="1"/>
  <c r="O939" i="1"/>
  <c r="K933" i="1"/>
  <c r="O933" i="1"/>
  <c r="K927" i="1"/>
  <c r="O927" i="1"/>
  <c r="K921" i="1"/>
  <c r="O921" i="1"/>
  <c r="K915" i="1"/>
  <c r="O915" i="1"/>
  <c r="K909" i="1"/>
  <c r="O909" i="1"/>
  <c r="K903" i="1"/>
  <c r="O903" i="1"/>
  <c r="K897" i="1"/>
  <c r="O897" i="1"/>
  <c r="K891" i="1"/>
  <c r="O891" i="1"/>
  <c r="K885" i="1"/>
  <c r="O885" i="1"/>
  <c r="K873" i="1"/>
  <c r="O873" i="1"/>
  <c r="K867" i="1"/>
  <c r="O867" i="1"/>
  <c r="K861" i="1"/>
  <c r="O861" i="1"/>
  <c r="K855" i="1"/>
  <c r="O855" i="1"/>
  <c r="K849" i="1"/>
  <c r="O849" i="1"/>
  <c r="K843" i="1"/>
  <c r="O843" i="1"/>
  <c r="K837" i="1"/>
  <c r="O837" i="1"/>
  <c r="K831" i="1"/>
  <c r="O831" i="1"/>
  <c r="K825" i="1"/>
  <c r="O825" i="1"/>
  <c r="K819" i="1"/>
  <c r="O819" i="1"/>
  <c r="K813" i="1"/>
  <c r="O813" i="1"/>
  <c r="K807" i="1"/>
  <c r="O807" i="1"/>
  <c r="K789" i="1"/>
  <c r="O789" i="1"/>
  <c r="K777" i="1"/>
  <c r="O777" i="1"/>
  <c r="K765" i="1"/>
  <c r="O765" i="1"/>
  <c r="K759" i="1"/>
  <c r="O759" i="1"/>
  <c r="K753" i="1"/>
  <c r="O753" i="1"/>
  <c r="K747" i="1"/>
  <c r="O747" i="1"/>
  <c r="K711" i="1"/>
  <c r="O711" i="1"/>
  <c r="K699" i="1"/>
  <c r="O699" i="1"/>
  <c r="K693" i="1"/>
  <c r="O693" i="1"/>
  <c r="K687" i="1"/>
  <c r="O687" i="1"/>
  <c r="K681" i="1"/>
  <c r="O681" i="1"/>
  <c r="K675" i="1"/>
  <c r="O675" i="1"/>
  <c r="K645" i="1"/>
  <c r="O645" i="1"/>
  <c r="K633" i="1"/>
  <c r="O633" i="1"/>
  <c r="K621" i="1"/>
  <c r="O621" i="1"/>
  <c r="K615" i="1"/>
  <c r="O615" i="1"/>
  <c r="K609" i="1"/>
  <c r="O609" i="1"/>
  <c r="K603" i="1"/>
  <c r="O603" i="1"/>
  <c r="K567" i="1"/>
  <c r="O567" i="1"/>
  <c r="K555" i="1"/>
  <c r="O555" i="1"/>
  <c r="K549" i="1"/>
  <c r="O549" i="1"/>
  <c r="K543" i="1"/>
  <c r="O543" i="1"/>
  <c r="K537" i="1"/>
  <c r="O537" i="1"/>
  <c r="K531" i="1"/>
  <c r="O531" i="1"/>
  <c r="K501" i="1"/>
  <c r="O501" i="1"/>
  <c r="K489" i="1"/>
  <c r="O489" i="1"/>
  <c r="K477" i="1"/>
  <c r="O477" i="1"/>
  <c r="K465" i="1"/>
  <c r="O465" i="1"/>
  <c r="K453" i="1"/>
  <c r="O453" i="1"/>
  <c r="K441" i="1"/>
  <c r="O441" i="1"/>
  <c r="O708" i="1"/>
  <c r="L793" i="1"/>
  <c r="M793" i="1" s="1"/>
  <c r="N793" i="1" s="1"/>
  <c r="L853" i="1"/>
  <c r="M853" i="1" s="1"/>
  <c r="N853" i="1" s="1"/>
  <c r="L985" i="1"/>
  <c r="M985" i="1" s="1"/>
  <c r="N985" i="1" s="1"/>
  <c r="L1069" i="1"/>
  <c r="M1069" i="1" s="1"/>
  <c r="N1069" i="1" s="1"/>
  <c r="I931" i="1" a="1"/>
  <c r="I931" i="1" s="1"/>
  <c r="K931" i="1"/>
  <c r="I919" i="1" a="1"/>
  <c r="I919" i="1" s="1"/>
  <c r="K919" i="1"/>
  <c r="I859" i="1" a="1"/>
  <c r="I859" i="1" s="1"/>
  <c r="K859" i="1"/>
  <c r="I847" i="1" a="1"/>
  <c r="I847" i="1" s="1"/>
  <c r="K847" i="1"/>
  <c r="I835" i="1" a="1"/>
  <c r="I835" i="1" s="1"/>
  <c r="K835" i="1"/>
  <c r="I823" i="1" a="1"/>
  <c r="I823" i="1" s="1"/>
  <c r="K823" i="1"/>
  <c r="I787" i="1" a="1"/>
  <c r="I787" i="1" s="1"/>
  <c r="K787" i="1"/>
  <c r="I775" i="1" a="1"/>
  <c r="I775" i="1" s="1"/>
  <c r="K775" i="1"/>
  <c r="I715" i="1" a="1"/>
  <c r="I715" i="1" s="1"/>
  <c r="K715" i="1"/>
  <c r="I703" i="1" a="1"/>
  <c r="I703" i="1" s="1"/>
  <c r="K703" i="1"/>
  <c r="I691" i="1" a="1"/>
  <c r="I691" i="1" s="1"/>
  <c r="K691" i="1"/>
  <c r="I679" i="1" a="1"/>
  <c r="I679" i="1" s="1"/>
  <c r="K679" i="1"/>
  <c r="L674" i="1"/>
  <c r="M674" i="1" s="1"/>
  <c r="N674" i="1" s="1"/>
  <c r="I643" i="1" a="1"/>
  <c r="I643" i="1" s="1"/>
  <c r="K643" i="1"/>
  <c r="I631" i="1" a="1"/>
  <c r="I631" i="1" s="1"/>
  <c r="K631" i="1"/>
  <c r="I571" i="1" a="1"/>
  <c r="I571" i="1" s="1"/>
  <c r="K571" i="1"/>
  <c r="I559" i="1" a="1"/>
  <c r="I559" i="1" s="1"/>
  <c r="K559" i="1"/>
  <c r="I547" i="1" a="1"/>
  <c r="I547" i="1" s="1"/>
  <c r="K547" i="1"/>
  <c r="I535" i="1" a="1"/>
  <c r="I535" i="1" s="1"/>
  <c r="K535" i="1"/>
  <c r="I499" i="1" a="1"/>
  <c r="I499" i="1" s="1"/>
  <c r="K499" i="1"/>
  <c r="I487" i="1" a="1"/>
  <c r="I487" i="1" s="1"/>
  <c r="K487" i="1"/>
  <c r="I481" i="1" a="1"/>
  <c r="I481" i="1" s="1"/>
  <c r="K481" i="1"/>
  <c r="I475" i="1" a="1"/>
  <c r="I475" i="1" s="1"/>
  <c r="K475" i="1"/>
  <c r="I469" i="1" a="1"/>
  <c r="I469" i="1" s="1"/>
  <c r="K469" i="1"/>
  <c r="I463" i="1" a="1"/>
  <c r="I463" i="1" s="1"/>
  <c r="K463" i="1"/>
  <c r="I457" i="1" a="1"/>
  <c r="I457" i="1" s="1"/>
  <c r="K457" i="1"/>
  <c r="I451" i="1" a="1"/>
  <c r="I451" i="1" s="1"/>
  <c r="K451" i="1"/>
  <c r="I445" i="1" a="1"/>
  <c r="I445" i="1" s="1"/>
  <c r="K445" i="1"/>
  <c r="I439" i="1" a="1"/>
  <c r="I439" i="1" s="1"/>
  <c r="K439" i="1"/>
  <c r="I433" i="1" a="1"/>
  <c r="I433" i="1" s="1"/>
  <c r="K433" i="1"/>
  <c r="I427" i="1" a="1"/>
  <c r="I427" i="1" s="1"/>
  <c r="K427" i="1"/>
  <c r="L428" i="1" s="1"/>
  <c r="M428" i="1" s="1"/>
  <c r="N428" i="1" s="1"/>
  <c r="I421" i="1" a="1"/>
  <c r="I421" i="1" s="1"/>
  <c r="K421" i="1"/>
  <c r="I415" i="1" a="1"/>
  <c r="I415" i="1" s="1"/>
  <c r="K415" i="1"/>
  <c r="I409" i="1" a="1"/>
  <c r="I409" i="1" s="1"/>
  <c r="K409" i="1"/>
  <c r="I403" i="1" a="1"/>
  <c r="I403" i="1" s="1"/>
  <c r="K403" i="1"/>
  <c r="I397" i="1" a="1"/>
  <c r="I397" i="1" s="1"/>
  <c r="K397" i="1"/>
  <c r="I391" i="1" a="1"/>
  <c r="I391" i="1" s="1"/>
  <c r="K391" i="1"/>
  <c r="I385" i="1" a="1"/>
  <c r="I385" i="1" s="1"/>
  <c r="K385" i="1"/>
  <c r="I379" i="1" a="1"/>
  <c r="I379" i="1" s="1"/>
  <c r="K379" i="1"/>
  <c r="I373" i="1" a="1"/>
  <c r="I373" i="1" s="1"/>
  <c r="K373" i="1"/>
  <c r="I367" i="1" a="1"/>
  <c r="I367" i="1" s="1"/>
  <c r="K367" i="1"/>
  <c r="I361" i="1" a="1"/>
  <c r="I361" i="1" s="1"/>
  <c r="K361" i="1"/>
  <c r="I355" i="1" a="1"/>
  <c r="I355" i="1" s="1"/>
  <c r="K355" i="1"/>
  <c r="I349" i="1" a="1"/>
  <c r="I349" i="1" s="1"/>
  <c r="K349" i="1"/>
  <c r="I343" i="1" a="1"/>
  <c r="I343" i="1" s="1"/>
  <c r="K343" i="1"/>
  <c r="I337" i="1" a="1"/>
  <c r="I337" i="1" s="1"/>
  <c r="K337" i="1"/>
  <c r="I331" i="1" a="1"/>
  <c r="I331" i="1" s="1"/>
  <c r="K331" i="1"/>
  <c r="I325" i="1" a="1"/>
  <c r="I325" i="1" s="1"/>
  <c r="K325" i="1"/>
  <c r="I319" i="1" a="1"/>
  <c r="I319" i="1" s="1"/>
  <c r="K319" i="1"/>
  <c r="I313" i="1" a="1"/>
  <c r="I313" i="1" s="1"/>
  <c r="K313" i="1"/>
  <c r="I307" i="1" a="1"/>
  <c r="I307" i="1" s="1"/>
  <c r="K307" i="1"/>
  <c r="I301" i="1" a="1"/>
  <c r="I301" i="1" s="1"/>
  <c r="K301" i="1"/>
  <c r="I295" i="1" a="1"/>
  <c r="I295" i="1" s="1"/>
  <c r="K295" i="1"/>
  <c r="I289" i="1" a="1"/>
  <c r="I289" i="1" s="1"/>
  <c r="K289" i="1"/>
  <c r="I283" i="1" a="1"/>
  <c r="I283" i="1" s="1"/>
  <c r="K283" i="1"/>
  <c r="I277" i="1" a="1"/>
  <c r="I277" i="1" s="1"/>
  <c r="K277" i="1"/>
  <c r="I271" i="1" a="1"/>
  <c r="I271" i="1" s="1"/>
  <c r="K271" i="1"/>
  <c r="I265" i="1" a="1"/>
  <c r="I265" i="1" s="1"/>
  <c r="K265" i="1"/>
  <c r="I259" i="1" a="1"/>
  <c r="I259" i="1" s="1"/>
  <c r="K259" i="1"/>
  <c r="I253" i="1" a="1"/>
  <c r="I253" i="1" s="1"/>
  <c r="K253" i="1"/>
  <c r="I247" i="1" a="1"/>
  <c r="I247" i="1" s="1"/>
  <c r="K247" i="1"/>
  <c r="I241" i="1" a="1"/>
  <c r="I241" i="1" s="1"/>
  <c r="K241" i="1"/>
  <c r="I235" i="1" a="1"/>
  <c r="I235" i="1" s="1"/>
  <c r="K235" i="1"/>
  <c r="I229" i="1" a="1"/>
  <c r="I229" i="1" s="1"/>
  <c r="K229" i="1"/>
  <c r="I223" i="1" a="1"/>
  <c r="I223" i="1" s="1"/>
  <c r="K223" i="1"/>
  <c r="I217" i="1" a="1"/>
  <c r="I217" i="1" s="1"/>
  <c r="K217" i="1"/>
  <c r="I211" i="1" a="1"/>
  <c r="I211" i="1" s="1"/>
  <c r="K211" i="1"/>
  <c r="I205" i="1" a="1"/>
  <c r="I205" i="1" s="1"/>
  <c r="K205" i="1"/>
  <c r="I199" i="1" a="1"/>
  <c r="I199" i="1" s="1"/>
  <c r="K199" i="1"/>
  <c r="I193" i="1" a="1"/>
  <c r="I193" i="1" s="1"/>
  <c r="K193" i="1"/>
  <c r="I187" i="1" a="1"/>
  <c r="I187" i="1" s="1"/>
  <c r="K187" i="1"/>
  <c r="I181" i="1" a="1"/>
  <c r="I181" i="1" s="1"/>
  <c r="K181" i="1"/>
  <c r="I175" i="1" a="1"/>
  <c r="I175" i="1" s="1"/>
  <c r="K175" i="1"/>
  <c r="I169" i="1" a="1"/>
  <c r="I169" i="1" s="1"/>
  <c r="K169" i="1"/>
  <c r="I163" i="1" a="1"/>
  <c r="I163" i="1" s="1"/>
  <c r="K163" i="1"/>
  <c r="I157" i="1" a="1"/>
  <c r="I157" i="1" s="1"/>
  <c r="K157" i="1"/>
  <c r="I151" i="1" a="1"/>
  <c r="I151" i="1" s="1"/>
  <c r="K151" i="1"/>
  <c r="I145" i="1" a="1"/>
  <c r="I145" i="1" s="1"/>
  <c r="K145" i="1"/>
  <c r="I139" i="1" a="1"/>
  <c r="I139" i="1" s="1"/>
  <c r="K139" i="1"/>
  <c r="I133" i="1" a="1"/>
  <c r="I133" i="1" s="1"/>
  <c r="K133" i="1"/>
  <c r="I127" i="1" a="1"/>
  <c r="I127" i="1" s="1"/>
  <c r="K127" i="1"/>
  <c r="I121" i="1" a="1"/>
  <c r="I121" i="1" s="1"/>
  <c r="K121" i="1"/>
  <c r="I115" i="1" a="1"/>
  <c r="I115" i="1" s="1"/>
  <c r="K115" i="1"/>
  <c r="I109" i="1" a="1"/>
  <c r="I109" i="1" s="1"/>
  <c r="K109" i="1"/>
  <c r="I103" i="1" a="1"/>
  <c r="I103" i="1" s="1"/>
  <c r="K103" i="1"/>
  <c r="I97" i="1" a="1"/>
  <c r="I97" i="1" s="1"/>
  <c r="K97" i="1"/>
  <c r="I91" i="1" a="1"/>
  <c r="I91" i="1" s="1"/>
  <c r="K91" i="1"/>
  <c r="I85" i="1" a="1"/>
  <c r="I85" i="1" s="1"/>
  <c r="K85" i="1"/>
  <c r="I79" i="1" a="1"/>
  <c r="I79" i="1" s="1"/>
  <c r="K79" i="1"/>
  <c r="I73" i="1" a="1"/>
  <c r="I73" i="1" s="1"/>
  <c r="K73" i="1"/>
  <c r="I67" i="1" a="1"/>
  <c r="I67" i="1" s="1"/>
  <c r="K67" i="1"/>
  <c r="I61" i="1" a="1"/>
  <c r="I61" i="1" s="1"/>
  <c r="K61" i="1"/>
  <c r="I55" i="1" a="1"/>
  <c r="I55" i="1" s="1"/>
  <c r="K55" i="1"/>
  <c r="I49" i="1" a="1"/>
  <c r="I49" i="1" s="1"/>
  <c r="K49" i="1"/>
  <c r="I43" i="1" a="1"/>
  <c r="I43" i="1" s="1"/>
  <c r="K43" i="1"/>
  <c r="I37" i="1" a="1"/>
  <c r="I37" i="1" s="1"/>
  <c r="K37" i="1"/>
  <c r="I31" i="1" a="1"/>
  <c r="I31" i="1" s="1"/>
  <c r="K31" i="1"/>
  <c r="I25" i="1" a="1"/>
  <c r="I25" i="1" s="1"/>
  <c r="K25" i="1"/>
  <c r="I19" i="1" a="1"/>
  <c r="I19" i="1" s="1"/>
  <c r="K19" i="1"/>
  <c r="I13" i="1" a="1"/>
  <c r="I13" i="1" s="1"/>
  <c r="K13" i="1"/>
  <c r="I7" i="1" a="1"/>
  <c r="I7" i="1" s="1"/>
  <c r="K7" i="1"/>
  <c r="L184" i="1"/>
  <c r="M184" i="1" s="1"/>
  <c r="N184" i="1" s="1"/>
  <c r="L580" i="1"/>
  <c r="M580" i="1" s="1"/>
  <c r="N580" i="1" s="1"/>
  <c r="I384" i="1" a="1"/>
  <c r="I384" i="1" s="1"/>
  <c r="K384" i="1"/>
  <c r="I246" i="1" a="1"/>
  <c r="I246" i="1" s="1"/>
  <c r="K246" i="1"/>
  <c r="I90" i="1" a="1"/>
  <c r="I90" i="1" s="1"/>
  <c r="K90" i="1"/>
  <c r="I78" i="1" a="1"/>
  <c r="I78" i="1" s="1"/>
  <c r="K78" i="1"/>
  <c r="I54" i="1" a="1"/>
  <c r="I54" i="1" s="1"/>
  <c r="K54" i="1"/>
  <c r="I42" i="1" a="1"/>
  <c r="I42" i="1" s="1"/>
  <c r="K42" i="1"/>
  <c r="I18" i="1" a="1"/>
  <c r="I18" i="1" s="1"/>
  <c r="K18" i="1"/>
  <c r="I6" i="1" a="1"/>
  <c r="I6" i="1" s="1"/>
  <c r="K6" i="1"/>
  <c r="L702" i="1"/>
  <c r="M702" i="1" s="1"/>
  <c r="N702" i="1" s="1"/>
  <c r="L918" i="1"/>
  <c r="M918" i="1" s="1"/>
  <c r="N918" i="1" s="1"/>
  <c r="L1038" i="1"/>
  <c r="M1038" i="1" s="1"/>
  <c r="N1038" i="1" s="1"/>
  <c r="L1098" i="1"/>
  <c r="M1098" i="1" s="1"/>
  <c r="N1098" i="1" s="1"/>
  <c r="L1110" i="1"/>
  <c r="M1110" i="1" s="1"/>
  <c r="N1110" i="1" s="1"/>
  <c r="L1134" i="1"/>
  <c r="M1134" i="1" s="1"/>
  <c r="N1134" i="1" s="1"/>
  <c r="L1146" i="1"/>
  <c r="M1146" i="1" s="1"/>
  <c r="N1146" i="1" s="1"/>
  <c r="L1218" i="1"/>
  <c r="M1218" i="1" s="1"/>
  <c r="N1218" i="1" s="1"/>
  <c r="L1254" i="1"/>
  <c r="M1254" i="1" s="1"/>
  <c r="N1254" i="1" s="1"/>
  <c r="L1314" i="1"/>
  <c r="M1314" i="1" s="1"/>
  <c r="N1314" i="1" s="1"/>
  <c r="L1326" i="1"/>
  <c r="M1326" i="1" s="1"/>
  <c r="N1326" i="1" s="1"/>
  <c r="L1434" i="1"/>
  <c r="M1434" i="1" s="1"/>
  <c r="N1434" i="1" s="1"/>
  <c r="L1650" i="1"/>
  <c r="M1650" i="1" s="1"/>
  <c r="N1650" i="1" s="1"/>
  <c r="L1830" i="1"/>
  <c r="M1830" i="1" s="1"/>
  <c r="N1830" i="1" s="1"/>
  <c r="L2010" i="1"/>
  <c r="M2010" i="1" s="1"/>
  <c r="N2010" i="1" s="1"/>
  <c r="I1548" i="1" a="1"/>
  <c r="I1548" i="1" s="1"/>
  <c r="K1548" i="1"/>
  <c r="I1476" i="1" a="1"/>
  <c r="I1476" i="1" s="1"/>
  <c r="K1476" i="1"/>
  <c r="I1116" i="1" a="1"/>
  <c r="I1116" i="1" s="1"/>
  <c r="K1116" i="1"/>
  <c r="I852" i="1" a="1"/>
  <c r="I852" i="1" s="1"/>
  <c r="K852" i="1"/>
  <c r="I564" i="1" a="1"/>
  <c r="I564" i="1" s="1"/>
  <c r="K564" i="1"/>
  <c r="I402" i="1" a="1"/>
  <c r="I402" i="1" s="1"/>
  <c r="K402" i="1"/>
  <c r="I180" i="1" a="1"/>
  <c r="I180" i="1" s="1"/>
  <c r="K180" i="1"/>
  <c r="I168" i="1" a="1"/>
  <c r="I168" i="1" s="1"/>
  <c r="K168" i="1"/>
  <c r="I66" i="1" a="1"/>
  <c r="I66" i="1" s="1"/>
  <c r="K66" i="1"/>
  <c r="L582" i="1"/>
  <c r="M582" i="1" s="1"/>
  <c r="N582" i="1" s="1"/>
  <c r="L978" i="1"/>
  <c r="M978" i="1" s="1"/>
  <c r="N978" i="1" s="1"/>
  <c r="I774" i="1" a="1"/>
  <c r="I774" i="1" s="1"/>
  <c r="K774" i="1"/>
  <c r="I486" i="1" a="1"/>
  <c r="I486" i="1" s="1"/>
  <c r="K486" i="1"/>
  <c r="I336" i="1" a="1"/>
  <c r="I336" i="1" s="1"/>
  <c r="K336" i="1"/>
  <c r="I234" i="1" a="1"/>
  <c r="I234" i="1" s="1"/>
  <c r="K234" i="1"/>
  <c r="I30" i="1" a="1"/>
  <c r="I30" i="1" s="1"/>
  <c r="K30" i="1"/>
  <c r="I1344" i="1" a="1"/>
  <c r="I1344" i="1" s="1"/>
  <c r="K1344" i="1"/>
  <c r="I438" i="1" a="1"/>
  <c r="I438" i="1" s="1"/>
  <c r="K438" i="1"/>
  <c r="I102" i="1" a="1"/>
  <c r="I102" i="1" s="1"/>
  <c r="K102" i="1"/>
  <c r="L2318" i="1"/>
  <c r="M2318" i="1" s="1"/>
  <c r="N2318" i="1" s="1"/>
  <c r="I1056" i="1" a="1"/>
  <c r="I1056" i="1" s="1"/>
  <c r="K1056" i="1"/>
  <c r="I906" i="1" a="1"/>
  <c r="I906" i="1" s="1"/>
  <c r="K906" i="1"/>
  <c r="I696" i="1" a="1"/>
  <c r="I696" i="1" s="1"/>
  <c r="K696" i="1"/>
  <c r="I618" i="1" a="1"/>
  <c r="I618" i="1" s="1"/>
  <c r="K618" i="1"/>
  <c r="I462" i="1" a="1"/>
  <c r="I462" i="1" s="1"/>
  <c r="K462" i="1"/>
  <c r="I420" i="1" a="1"/>
  <c r="I420" i="1" s="1"/>
  <c r="K420" i="1"/>
  <c r="I288" i="1" a="1"/>
  <c r="I288" i="1" s="1"/>
  <c r="K288" i="1"/>
  <c r="L246" i="1"/>
  <c r="M246" i="1" s="1"/>
  <c r="N246" i="1" s="1"/>
  <c r="L247" i="1"/>
  <c r="M247" i="1" s="1"/>
  <c r="N247" i="1" s="1"/>
  <c r="L583" i="1"/>
  <c r="M583" i="1" s="1"/>
  <c r="N583" i="1" s="1"/>
  <c r="L643" i="1"/>
  <c r="M643" i="1" s="1"/>
  <c r="N643" i="1" s="1"/>
  <c r="L703" i="1"/>
  <c r="M703" i="1" s="1"/>
  <c r="N703" i="1" s="1"/>
  <c r="L823" i="1"/>
  <c r="M823" i="1" s="1"/>
  <c r="N823" i="1" s="1"/>
  <c r="L919" i="1"/>
  <c r="M919" i="1" s="1"/>
  <c r="N919" i="1" s="1"/>
  <c r="L979" i="1"/>
  <c r="M979" i="1" s="1"/>
  <c r="N979" i="1" s="1"/>
  <c r="L1039" i="1"/>
  <c r="M1039" i="1" s="1"/>
  <c r="N1039" i="1" s="1"/>
  <c r="L1075" i="1"/>
  <c r="M1075" i="1" s="1"/>
  <c r="N1075" i="1" s="1"/>
  <c r="L1099" i="1"/>
  <c r="M1099" i="1" s="1"/>
  <c r="N1099" i="1" s="1"/>
  <c r="L1111" i="1"/>
  <c r="M1111" i="1" s="1"/>
  <c r="N1111" i="1" s="1"/>
  <c r="L1135" i="1"/>
  <c r="M1135" i="1" s="1"/>
  <c r="N1135" i="1" s="1"/>
  <c r="L1147" i="1"/>
  <c r="M1147" i="1" s="1"/>
  <c r="N1147" i="1" s="1"/>
  <c r="L1171" i="1"/>
  <c r="M1171" i="1" s="1"/>
  <c r="N1171" i="1" s="1"/>
  <c r="L1219" i="1"/>
  <c r="M1219" i="1" s="1"/>
  <c r="N1219" i="1" s="1"/>
  <c r="L1255" i="1"/>
  <c r="M1255" i="1" s="1"/>
  <c r="N1255" i="1" s="1"/>
  <c r="L2023" i="1"/>
  <c r="M2023" i="1" s="1"/>
  <c r="N2023" i="1" s="1"/>
  <c r="L2107" i="1"/>
  <c r="M2107" i="1" s="1"/>
  <c r="N2107" i="1" s="1"/>
  <c r="L2167" i="1"/>
  <c r="M2167" i="1" s="1"/>
  <c r="N2167" i="1" s="1"/>
  <c r="I1547" i="1" a="1"/>
  <c r="I1547" i="1" s="1"/>
  <c r="K1547" i="1"/>
  <c r="I1175" i="1" a="1"/>
  <c r="I1175" i="1" s="1"/>
  <c r="K1175" i="1"/>
  <c r="I1115" i="1" a="1"/>
  <c r="I1115" i="1" s="1"/>
  <c r="K1115" i="1"/>
  <c r="I911" i="1" a="1"/>
  <c r="I911" i="1" s="1"/>
  <c r="K911" i="1"/>
  <c r="I905" i="1" a="1"/>
  <c r="I905" i="1" s="1"/>
  <c r="K905" i="1"/>
  <c r="I899" i="1" a="1"/>
  <c r="I899" i="1" s="1"/>
  <c r="K899" i="1"/>
  <c r="I893" i="1" a="1"/>
  <c r="I893" i="1" s="1"/>
  <c r="K893" i="1"/>
  <c r="I887" i="1" a="1"/>
  <c r="I887" i="1" s="1"/>
  <c r="K887" i="1"/>
  <c r="I875" i="1" a="1"/>
  <c r="I875" i="1" s="1"/>
  <c r="K875" i="1"/>
  <c r="I839" i="1" a="1"/>
  <c r="I839" i="1" s="1"/>
  <c r="K839" i="1"/>
  <c r="I833" i="1" a="1"/>
  <c r="I833" i="1" s="1"/>
  <c r="K833" i="1"/>
  <c r="I827" i="1" a="1"/>
  <c r="I827" i="1" s="1"/>
  <c r="K827" i="1"/>
  <c r="I821" i="1" a="1"/>
  <c r="I821" i="1" s="1"/>
  <c r="K821" i="1"/>
  <c r="I809" i="1" a="1"/>
  <c r="I809" i="1" s="1"/>
  <c r="K809" i="1"/>
  <c r="I797" i="1" a="1"/>
  <c r="I797" i="1" s="1"/>
  <c r="K797" i="1"/>
  <c r="I767" i="1" a="1"/>
  <c r="I767" i="1" s="1"/>
  <c r="K767" i="1"/>
  <c r="L769" i="1" s="1"/>
  <c r="M769" i="1" s="1"/>
  <c r="N769" i="1" s="1"/>
  <c r="I761" i="1" a="1"/>
  <c r="I761" i="1" s="1"/>
  <c r="K761" i="1"/>
  <c r="I755" i="1" a="1"/>
  <c r="I755" i="1" s="1"/>
  <c r="K755" i="1"/>
  <c r="I749" i="1" a="1"/>
  <c r="I749" i="1" s="1"/>
  <c r="K749" i="1"/>
  <c r="I743" i="1" a="1"/>
  <c r="I743" i="1" s="1"/>
  <c r="K743" i="1"/>
  <c r="I731" i="1" a="1"/>
  <c r="I731" i="1" s="1"/>
  <c r="K731" i="1"/>
  <c r="I695" i="1" a="1"/>
  <c r="I695" i="1" s="1"/>
  <c r="K695" i="1"/>
  <c r="I689" i="1" a="1"/>
  <c r="I689" i="1" s="1"/>
  <c r="K689" i="1"/>
  <c r="I683" i="1" a="1"/>
  <c r="I683" i="1" s="1"/>
  <c r="K683" i="1"/>
  <c r="I677" i="1" a="1"/>
  <c r="I677" i="1" s="1"/>
  <c r="K677" i="1"/>
  <c r="I665" i="1" a="1"/>
  <c r="I665" i="1" s="1"/>
  <c r="K665" i="1"/>
  <c r="I653" i="1" a="1"/>
  <c r="I653" i="1" s="1"/>
  <c r="K653" i="1"/>
  <c r="I623" i="1" a="1"/>
  <c r="I623" i="1" s="1"/>
  <c r="K623" i="1"/>
  <c r="I617" i="1" a="1"/>
  <c r="I617" i="1" s="1"/>
  <c r="K617" i="1"/>
  <c r="I611" i="1" a="1"/>
  <c r="I611" i="1" s="1"/>
  <c r="K611" i="1"/>
  <c r="I605" i="1" a="1"/>
  <c r="I605" i="1" s="1"/>
  <c r="K605" i="1"/>
  <c r="I599" i="1" a="1"/>
  <c r="I599" i="1" s="1"/>
  <c r="K599" i="1"/>
  <c r="I587" i="1" a="1"/>
  <c r="I587" i="1" s="1"/>
  <c r="K587" i="1"/>
  <c r="I551" i="1" a="1"/>
  <c r="I551" i="1" s="1"/>
  <c r="K551" i="1"/>
  <c r="I545" i="1" a="1"/>
  <c r="I545" i="1" s="1"/>
  <c r="K545" i="1"/>
  <c r="I539" i="1" a="1"/>
  <c r="I539" i="1" s="1"/>
  <c r="K539" i="1"/>
  <c r="I533" i="1" a="1"/>
  <c r="I533" i="1" s="1"/>
  <c r="K533" i="1"/>
  <c r="I521" i="1" a="1"/>
  <c r="I521" i="1" s="1"/>
  <c r="K521" i="1"/>
  <c r="I509" i="1" a="1"/>
  <c r="I509" i="1" s="1"/>
  <c r="K509" i="1"/>
  <c r="I419" i="1" a="1"/>
  <c r="I419" i="1" s="1"/>
  <c r="K419" i="1"/>
  <c r="I407" i="1" a="1"/>
  <c r="I407" i="1" s="1"/>
  <c r="K407" i="1"/>
  <c r="I395" i="1" a="1"/>
  <c r="I395" i="1" s="1"/>
  <c r="K395" i="1"/>
  <c r="I383" i="1" a="1"/>
  <c r="I383" i="1" s="1"/>
  <c r="K383" i="1"/>
  <c r="I371" i="1" a="1"/>
  <c r="I371" i="1" s="1"/>
  <c r="K371" i="1"/>
  <c r="I359" i="1" a="1"/>
  <c r="I359" i="1" s="1"/>
  <c r="K359" i="1"/>
  <c r="I347" i="1" a="1"/>
  <c r="I347" i="1" s="1"/>
  <c r="K347" i="1"/>
  <c r="I335" i="1" a="1"/>
  <c r="I335" i="1" s="1"/>
  <c r="K335" i="1"/>
  <c r="I323" i="1" a="1"/>
  <c r="I323" i="1" s="1"/>
  <c r="K323" i="1"/>
  <c r="I311" i="1" a="1"/>
  <c r="I311" i="1" s="1"/>
  <c r="K311" i="1"/>
  <c r="I299" i="1" a="1"/>
  <c r="I299" i="1" s="1"/>
  <c r="K299" i="1"/>
  <c r="I287" i="1" a="1"/>
  <c r="I287" i="1" s="1"/>
  <c r="K287" i="1"/>
  <c r="I275" i="1" a="1"/>
  <c r="I275" i="1" s="1"/>
  <c r="K275" i="1"/>
  <c r="I269" i="1" a="1"/>
  <c r="I269" i="1" s="1"/>
  <c r="K269" i="1"/>
  <c r="I263" i="1" a="1"/>
  <c r="I263" i="1" s="1"/>
  <c r="K263" i="1"/>
  <c r="I257" i="1" a="1"/>
  <c r="I257" i="1" s="1"/>
  <c r="K257" i="1"/>
  <c r="I251" i="1" a="1"/>
  <c r="I251" i="1" s="1"/>
  <c r="K251" i="1"/>
  <c r="I245" i="1" a="1"/>
  <c r="I245" i="1" s="1"/>
  <c r="K245" i="1"/>
  <c r="I239" i="1" a="1"/>
  <c r="I239" i="1" s="1"/>
  <c r="K239" i="1"/>
  <c r="I233" i="1" a="1"/>
  <c r="I233" i="1" s="1"/>
  <c r="K233" i="1"/>
  <c r="I227" i="1" a="1"/>
  <c r="I227" i="1" s="1"/>
  <c r="K227" i="1"/>
  <c r="I221" i="1" a="1"/>
  <c r="I221" i="1" s="1"/>
  <c r="K221" i="1"/>
  <c r="I215" i="1" a="1"/>
  <c r="I215" i="1" s="1"/>
  <c r="K215" i="1"/>
  <c r="L215" i="1" s="1"/>
  <c r="M215" i="1" s="1"/>
  <c r="N215" i="1" s="1"/>
  <c r="I209" i="1" a="1"/>
  <c r="I209" i="1" s="1"/>
  <c r="K209" i="1"/>
  <c r="I203" i="1" a="1"/>
  <c r="I203" i="1" s="1"/>
  <c r="K203" i="1"/>
  <c r="I197" i="1" a="1"/>
  <c r="I197" i="1" s="1"/>
  <c r="K197" i="1"/>
  <c r="I191" i="1" a="1"/>
  <c r="I191" i="1" s="1"/>
  <c r="K191" i="1"/>
  <c r="I185" i="1" a="1"/>
  <c r="I185" i="1" s="1"/>
  <c r="K185" i="1"/>
  <c r="L186" i="1" s="1"/>
  <c r="M186" i="1" s="1"/>
  <c r="N186" i="1" s="1"/>
  <c r="I179" i="1" a="1"/>
  <c r="I179" i="1" s="1"/>
  <c r="K179" i="1"/>
  <c r="I173" i="1" a="1"/>
  <c r="I173" i="1" s="1"/>
  <c r="K173" i="1"/>
  <c r="I167" i="1" a="1"/>
  <c r="I167" i="1" s="1"/>
  <c r="K167" i="1"/>
  <c r="I161" i="1" a="1"/>
  <c r="I161" i="1" s="1"/>
  <c r="K161" i="1"/>
  <c r="I155" i="1" a="1"/>
  <c r="I155" i="1" s="1"/>
  <c r="K155" i="1"/>
  <c r="I149" i="1" a="1"/>
  <c r="I149" i="1" s="1"/>
  <c r="K149" i="1"/>
  <c r="I143" i="1" a="1"/>
  <c r="I143" i="1" s="1"/>
  <c r="K143" i="1"/>
  <c r="I137" i="1" a="1"/>
  <c r="I137" i="1" s="1"/>
  <c r="K137" i="1"/>
  <c r="I131" i="1" a="1"/>
  <c r="I131" i="1" s="1"/>
  <c r="K131" i="1"/>
  <c r="I125" i="1" a="1"/>
  <c r="I125" i="1" s="1"/>
  <c r="K125" i="1"/>
  <c r="I119" i="1" a="1"/>
  <c r="I119" i="1" s="1"/>
  <c r="K119" i="1"/>
  <c r="I113" i="1" a="1"/>
  <c r="I113" i="1" s="1"/>
  <c r="K113" i="1"/>
  <c r="I107" i="1" a="1"/>
  <c r="I107" i="1" s="1"/>
  <c r="K107" i="1"/>
  <c r="I101" i="1" a="1"/>
  <c r="I101" i="1" s="1"/>
  <c r="K101" i="1"/>
  <c r="I95" i="1" a="1"/>
  <c r="I95" i="1" s="1"/>
  <c r="K95" i="1"/>
  <c r="I89" i="1" a="1"/>
  <c r="I89" i="1" s="1"/>
  <c r="K89" i="1"/>
  <c r="I83" i="1" a="1"/>
  <c r="I83" i="1" s="1"/>
  <c r="K83" i="1"/>
  <c r="I77" i="1" a="1"/>
  <c r="I77" i="1" s="1"/>
  <c r="K77" i="1"/>
  <c r="I71" i="1" a="1"/>
  <c r="I71" i="1" s="1"/>
  <c r="K71" i="1"/>
  <c r="I65" i="1" a="1"/>
  <c r="I65" i="1" s="1"/>
  <c r="K65" i="1"/>
  <c r="I59" i="1" a="1"/>
  <c r="I59" i="1" s="1"/>
  <c r="K59" i="1"/>
  <c r="I53" i="1" a="1"/>
  <c r="I53" i="1" s="1"/>
  <c r="K53" i="1"/>
  <c r="I47" i="1" a="1"/>
  <c r="I47" i="1" s="1"/>
  <c r="K47" i="1"/>
  <c r="I41" i="1" a="1"/>
  <c r="I41" i="1" s="1"/>
  <c r="K41" i="1"/>
  <c r="I35" i="1" a="1"/>
  <c r="I35" i="1" s="1"/>
  <c r="K35" i="1"/>
  <c r="I29" i="1" a="1"/>
  <c r="I29" i="1" s="1"/>
  <c r="K29" i="1"/>
  <c r="I23" i="1" a="1"/>
  <c r="I23" i="1" s="1"/>
  <c r="K23" i="1"/>
  <c r="I17" i="1" a="1"/>
  <c r="I17" i="1" s="1"/>
  <c r="K17" i="1"/>
  <c r="I11" i="1" a="1"/>
  <c r="I11" i="1" s="1"/>
  <c r="K11" i="1"/>
  <c r="I5" i="1" a="1"/>
  <c r="I5" i="1" s="1"/>
  <c r="K5" i="1"/>
  <c r="L488" i="1"/>
  <c r="M488" i="1" s="1"/>
  <c r="N488" i="1" s="1"/>
  <c r="L764" i="1"/>
  <c r="M764" i="1" s="1"/>
  <c r="N764" i="1" s="1"/>
  <c r="L824" i="1"/>
  <c r="M824" i="1" s="1"/>
  <c r="N824" i="1" s="1"/>
  <c r="L884" i="1"/>
  <c r="M884" i="1" s="1"/>
  <c r="N884" i="1" s="1"/>
  <c r="L920" i="1"/>
  <c r="M920" i="1" s="1"/>
  <c r="N920" i="1" s="1"/>
  <c r="L980" i="1"/>
  <c r="M980" i="1" s="1"/>
  <c r="N980" i="1" s="1"/>
  <c r="L1016" i="1"/>
  <c r="M1016" i="1" s="1"/>
  <c r="N1016" i="1" s="1"/>
  <c r="L1040" i="1"/>
  <c r="M1040" i="1" s="1"/>
  <c r="N1040" i="1" s="1"/>
  <c r="L1076" i="1"/>
  <c r="M1076" i="1" s="1"/>
  <c r="N1076" i="1" s="1"/>
  <c r="L1100" i="1"/>
  <c r="M1100" i="1" s="1"/>
  <c r="N1100" i="1" s="1"/>
  <c r="L1112" i="1"/>
  <c r="M1112" i="1" s="1"/>
  <c r="N1112" i="1" s="1"/>
  <c r="L2036" i="1"/>
  <c r="M2036" i="1" s="1"/>
  <c r="N2036" i="1" s="1"/>
  <c r="L2180" i="1"/>
  <c r="M2180" i="1" s="1"/>
  <c r="N2180" i="1" s="1"/>
  <c r="L2246" i="1"/>
  <c r="M2246" i="1" s="1"/>
  <c r="N2246" i="1" s="1"/>
  <c r="L489" i="1"/>
  <c r="M489" i="1" s="1"/>
  <c r="N489" i="1" s="1"/>
  <c r="L549" i="1"/>
  <c r="M549" i="1" s="1"/>
  <c r="N549" i="1" s="1"/>
  <c r="L765" i="1"/>
  <c r="M765" i="1" s="1"/>
  <c r="N765" i="1" s="1"/>
  <c r="L2049" i="1"/>
  <c r="M2049" i="1" s="1"/>
  <c r="N2049" i="1" s="1"/>
  <c r="L2133" i="1"/>
  <c r="M2133" i="1" s="1"/>
  <c r="N2133" i="1" s="1"/>
  <c r="L2193" i="1"/>
  <c r="M2193" i="1" s="1"/>
  <c r="N2193" i="1" s="1"/>
  <c r="L2205" i="1"/>
  <c r="M2205" i="1" s="1"/>
  <c r="N2205" i="1" s="1"/>
  <c r="L2217" i="1"/>
  <c r="M2217" i="1" s="1"/>
  <c r="N2217" i="1" s="1"/>
  <c r="L2241" i="1"/>
  <c r="M2241" i="1" s="1"/>
  <c r="N2241" i="1" s="1"/>
  <c r="L2253" i="1"/>
  <c r="M2253" i="1" s="1"/>
  <c r="N2253" i="1" s="1"/>
  <c r="L2289" i="1"/>
  <c r="M2289" i="1" s="1"/>
  <c r="N2289" i="1" s="1"/>
  <c r="L2325" i="1"/>
  <c r="M2325" i="1" s="1"/>
  <c r="N2325" i="1" s="1"/>
  <c r="L2349" i="1"/>
  <c r="M2349" i="1" s="1"/>
  <c r="N2349" i="1" s="1"/>
  <c r="L2361" i="1"/>
  <c r="M2361" i="1" s="1"/>
  <c r="N2361" i="1" s="1"/>
  <c r="L2385" i="1"/>
  <c r="M2385" i="1" s="1"/>
  <c r="N2385" i="1" s="1"/>
  <c r="L2409" i="1"/>
  <c r="M2409" i="1" s="1"/>
  <c r="N2409" i="1" s="1"/>
  <c r="L2589" i="1"/>
  <c r="M2589" i="1" s="1"/>
  <c r="N2589" i="1" s="1"/>
  <c r="L2229" i="1"/>
  <c r="M2229" i="1" s="1"/>
  <c r="N2229" i="1" s="1"/>
  <c r="I1234" i="1" a="1"/>
  <c r="I1234" i="1" s="1"/>
  <c r="K1234" i="1"/>
  <c r="I1174" i="1" a="1"/>
  <c r="I1174" i="1" s="1"/>
  <c r="K1174" i="1"/>
  <c r="L1181" i="1" s="1"/>
  <c r="M1181" i="1" s="1"/>
  <c r="N1181" i="1" s="1"/>
  <c r="I1030" i="1" a="1"/>
  <c r="I1030" i="1" s="1"/>
  <c r="K1030" i="1"/>
  <c r="I1018" i="1" a="1"/>
  <c r="I1018" i="1" s="1"/>
  <c r="K1018" i="1"/>
  <c r="L1021" i="1" s="1"/>
  <c r="M1021" i="1" s="1"/>
  <c r="N1021" i="1" s="1"/>
  <c r="I994" i="1" a="1"/>
  <c r="I994" i="1" s="1"/>
  <c r="K994" i="1"/>
  <c r="I970" i="1" a="1"/>
  <c r="I970" i="1" s="1"/>
  <c r="K970" i="1"/>
  <c r="I958" i="1" a="1"/>
  <c r="I958" i="1" s="1"/>
  <c r="K958" i="1"/>
  <c r="I946" i="1" a="1"/>
  <c r="I946" i="1" s="1"/>
  <c r="K946" i="1"/>
  <c r="L948" i="1" s="1"/>
  <c r="M948" i="1" s="1"/>
  <c r="N948" i="1" s="1"/>
  <c r="I940" i="1" a="1"/>
  <c r="I940" i="1" s="1"/>
  <c r="K940" i="1"/>
  <c r="I928" i="1" a="1"/>
  <c r="I928" i="1" s="1"/>
  <c r="K928" i="1"/>
  <c r="I898" i="1" a="1"/>
  <c r="I898" i="1" s="1"/>
  <c r="K898" i="1"/>
  <c r="I892" i="1" a="1"/>
  <c r="I892" i="1" s="1"/>
  <c r="K892" i="1"/>
  <c r="I886" i="1" a="1"/>
  <c r="I886" i="1" s="1"/>
  <c r="K886" i="1"/>
  <c r="I880" i="1" a="1"/>
  <c r="I880" i="1" s="1"/>
  <c r="K880" i="1"/>
  <c r="L881" i="1" s="1"/>
  <c r="M881" i="1" s="1"/>
  <c r="N881" i="1" s="1"/>
  <c r="I874" i="1" a="1"/>
  <c r="I874" i="1" s="1"/>
  <c r="K874" i="1"/>
  <c r="I862" i="1" a="1"/>
  <c r="I862" i="1" s="1"/>
  <c r="K862" i="1"/>
  <c r="I826" i="1" a="1"/>
  <c r="I826" i="1" s="1"/>
  <c r="K826" i="1"/>
  <c r="L843" i="1" s="1"/>
  <c r="M843" i="1" s="1"/>
  <c r="N843" i="1" s="1"/>
  <c r="I820" i="1" a="1"/>
  <c r="I820" i="1" s="1"/>
  <c r="K820" i="1"/>
  <c r="I814" i="1" a="1"/>
  <c r="I814" i="1" s="1"/>
  <c r="K814" i="1"/>
  <c r="I808" i="1" a="1"/>
  <c r="I808" i="1" s="1"/>
  <c r="K808" i="1"/>
  <c r="L821" i="1" s="1"/>
  <c r="M821" i="1" s="1"/>
  <c r="N821" i="1" s="1"/>
  <c r="I796" i="1" a="1"/>
  <c r="I796" i="1" s="1"/>
  <c r="K796" i="1"/>
  <c r="I784" i="1" a="1"/>
  <c r="I784" i="1" s="1"/>
  <c r="K784" i="1"/>
  <c r="I754" i="1" a="1"/>
  <c r="I754" i="1" s="1"/>
  <c r="K754" i="1"/>
  <c r="I748" i="1" a="1"/>
  <c r="I748" i="1" s="1"/>
  <c r="K748" i="1"/>
  <c r="I742" i="1" a="1"/>
  <c r="I742" i="1" s="1"/>
  <c r="K742" i="1"/>
  <c r="I736" i="1" a="1"/>
  <c r="I736" i="1" s="1"/>
  <c r="K736" i="1"/>
  <c r="L737" i="1" s="1"/>
  <c r="M737" i="1" s="1"/>
  <c r="N737" i="1" s="1"/>
  <c r="I730" i="1" a="1"/>
  <c r="I730" i="1" s="1"/>
  <c r="K730" i="1"/>
  <c r="I718" i="1" a="1"/>
  <c r="I718" i="1" s="1"/>
  <c r="K718" i="1"/>
  <c r="I682" i="1" a="1"/>
  <c r="I682" i="1" s="1"/>
  <c r="K682" i="1"/>
  <c r="I676" i="1" a="1"/>
  <c r="I676" i="1" s="1"/>
  <c r="K676" i="1"/>
  <c r="I670" i="1" a="1"/>
  <c r="I670" i="1" s="1"/>
  <c r="K670" i="1"/>
  <c r="I664" i="1" a="1"/>
  <c r="I664" i="1" s="1"/>
  <c r="K664" i="1"/>
  <c r="I652" i="1" a="1"/>
  <c r="I652" i="1" s="1"/>
  <c r="K652" i="1"/>
  <c r="I640" i="1" a="1"/>
  <c r="I640" i="1" s="1"/>
  <c r="K640" i="1"/>
  <c r="I610" i="1" a="1"/>
  <c r="I610" i="1" s="1"/>
  <c r="K610" i="1"/>
  <c r="I604" i="1" a="1"/>
  <c r="I604" i="1" s="1"/>
  <c r="K604" i="1"/>
  <c r="I598" i="1" a="1"/>
  <c r="I598" i="1" s="1"/>
  <c r="K598" i="1"/>
  <c r="I592" i="1" a="1"/>
  <c r="I592" i="1" s="1"/>
  <c r="K592" i="1"/>
  <c r="I586" i="1" a="1"/>
  <c r="I586" i="1" s="1"/>
  <c r="K586" i="1"/>
  <c r="I574" i="1" a="1"/>
  <c r="I574" i="1" s="1"/>
  <c r="K574" i="1"/>
  <c r="I538" i="1" a="1"/>
  <c r="I538" i="1" s="1"/>
  <c r="K538" i="1"/>
  <c r="I532" i="1" a="1"/>
  <c r="I532" i="1" s="1"/>
  <c r="K532" i="1"/>
  <c r="I526" i="1" a="1"/>
  <c r="I526" i="1" s="1"/>
  <c r="K526" i="1"/>
  <c r="I520" i="1" a="1"/>
  <c r="I520" i="1" s="1"/>
  <c r="K520" i="1"/>
  <c r="L521" i="1" s="1"/>
  <c r="M521" i="1" s="1"/>
  <c r="N521" i="1" s="1"/>
  <c r="I508" i="1" a="1"/>
  <c r="I508" i="1" s="1"/>
  <c r="K508" i="1"/>
  <c r="I496" i="1" a="1"/>
  <c r="I496" i="1" s="1"/>
  <c r="K496" i="1"/>
  <c r="I274" i="1" a="1"/>
  <c r="I274" i="1" s="1"/>
  <c r="K274" i="1"/>
  <c r="I262" i="1" a="1"/>
  <c r="I262" i="1" s="1"/>
  <c r="K262" i="1"/>
  <c r="I250" i="1" a="1"/>
  <c r="I250" i="1" s="1"/>
  <c r="K250" i="1"/>
  <c r="I238" i="1" a="1"/>
  <c r="I238" i="1" s="1"/>
  <c r="K238" i="1"/>
  <c r="I226" i="1" a="1"/>
  <c r="I226" i="1" s="1"/>
  <c r="K226" i="1"/>
  <c r="I214" i="1" a="1"/>
  <c r="I214" i="1" s="1"/>
  <c r="K214" i="1"/>
  <c r="I202" i="1" a="1"/>
  <c r="I202" i="1" s="1"/>
  <c r="K202" i="1"/>
  <c r="I190" i="1" a="1"/>
  <c r="I190" i="1" s="1"/>
  <c r="K190" i="1"/>
  <c r="I178" i="1" a="1"/>
  <c r="I178" i="1" s="1"/>
  <c r="K178" i="1"/>
  <c r="I166" i="1" a="1"/>
  <c r="I166" i="1" s="1"/>
  <c r="K166" i="1"/>
  <c r="I154" i="1" a="1"/>
  <c r="I154" i="1" s="1"/>
  <c r="K154" i="1"/>
  <c r="I142" i="1" a="1"/>
  <c r="I142" i="1" s="1"/>
  <c r="K142" i="1"/>
  <c r="I130" i="1" a="1"/>
  <c r="I130" i="1" s="1"/>
  <c r="K130" i="1"/>
  <c r="I118" i="1" a="1"/>
  <c r="I118" i="1" s="1"/>
  <c r="K118" i="1"/>
  <c r="I106" i="1" a="1"/>
  <c r="I106" i="1" s="1"/>
  <c r="K106" i="1"/>
  <c r="I94" i="1" a="1"/>
  <c r="I94" i="1" s="1"/>
  <c r="K94" i="1"/>
  <c r="I88" i="1" a="1"/>
  <c r="I88" i="1" s="1"/>
  <c r="K88" i="1"/>
  <c r="I82" i="1" a="1"/>
  <c r="I82" i="1" s="1"/>
  <c r="K82" i="1"/>
  <c r="I76" i="1" a="1"/>
  <c r="I76" i="1" s="1"/>
  <c r="K76" i="1"/>
  <c r="I70" i="1" a="1"/>
  <c r="I70" i="1" s="1"/>
  <c r="K70" i="1"/>
  <c r="I64" i="1" a="1"/>
  <c r="I64" i="1" s="1"/>
  <c r="K64" i="1"/>
  <c r="I58" i="1" a="1"/>
  <c r="I58" i="1" s="1"/>
  <c r="K58" i="1"/>
  <c r="I52" i="1" a="1"/>
  <c r="I52" i="1" s="1"/>
  <c r="K52" i="1"/>
  <c r="I46" i="1" a="1"/>
  <c r="I46" i="1" s="1"/>
  <c r="K46" i="1"/>
  <c r="I40" i="1" a="1"/>
  <c r="I40" i="1" s="1"/>
  <c r="K40" i="1"/>
  <c r="I34" i="1" a="1"/>
  <c r="I34" i="1" s="1"/>
  <c r="K34" i="1"/>
  <c r="I28" i="1" a="1"/>
  <c r="I28" i="1" s="1"/>
  <c r="K28" i="1"/>
  <c r="I22" i="1" a="1"/>
  <c r="I22" i="1" s="1"/>
  <c r="K22" i="1"/>
  <c r="I16" i="1" a="1"/>
  <c r="I16" i="1" s="1"/>
  <c r="K16" i="1"/>
  <c r="I10" i="1" a="1"/>
  <c r="I10" i="1" s="1"/>
  <c r="K10" i="1"/>
  <c r="I4" i="1" a="1"/>
  <c r="I4" i="1" s="1"/>
  <c r="K4" i="1"/>
  <c r="L550" i="1"/>
  <c r="M550" i="1" s="1"/>
  <c r="N550" i="1" s="1"/>
  <c r="L766" i="1"/>
  <c r="M766" i="1" s="1"/>
  <c r="N766" i="1" s="1"/>
  <c r="L886" i="1"/>
  <c r="M886" i="1" s="1"/>
  <c r="N886" i="1" s="1"/>
  <c r="L982" i="1"/>
  <c r="M982" i="1" s="1"/>
  <c r="N982" i="1" s="1"/>
  <c r="L1006" i="1"/>
  <c r="M1006" i="1" s="1"/>
  <c r="N1006" i="1" s="1"/>
  <c r="L1102" i="1"/>
  <c r="M1102" i="1" s="1"/>
  <c r="N1102" i="1" s="1"/>
  <c r="L1138" i="1"/>
  <c r="M1138" i="1" s="1"/>
  <c r="N1138" i="1" s="1"/>
  <c r="L1162" i="1"/>
  <c r="M1162" i="1" s="1"/>
  <c r="N1162" i="1" s="1"/>
  <c r="L1174" i="1"/>
  <c r="M1174" i="1" s="1"/>
  <c r="N1174" i="1" s="1"/>
  <c r="L1222" i="1"/>
  <c r="M1222" i="1" s="1"/>
  <c r="N1222" i="1" s="1"/>
  <c r="L1258" i="1"/>
  <c r="M1258" i="1" s="1"/>
  <c r="N1258" i="1" s="1"/>
  <c r="L1282" i="1"/>
  <c r="M1282" i="1" s="1"/>
  <c r="N1282" i="1" s="1"/>
  <c r="L1318" i="1"/>
  <c r="M1318" i="1" s="1"/>
  <c r="N1318" i="1" s="1"/>
  <c r="L1330" i="1"/>
  <c r="M1330" i="1" s="1"/>
  <c r="N1330" i="1" s="1"/>
  <c r="L1810" i="1"/>
  <c r="M1810" i="1" s="1"/>
  <c r="N1810" i="1" s="1"/>
  <c r="L1942" i="1"/>
  <c r="M1942" i="1" s="1"/>
  <c r="N1942" i="1" s="1"/>
  <c r="L1954" i="1"/>
  <c r="M1954" i="1" s="1"/>
  <c r="N1954" i="1" s="1"/>
  <c r="L2062" i="1"/>
  <c r="M2062" i="1" s="1"/>
  <c r="N2062" i="1" s="1"/>
  <c r="L2565" i="1"/>
  <c r="M2565" i="1" s="1"/>
  <c r="N2565" i="1" s="1"/>
  <c r="L2172" i="1"/>
  <c r="M2172" i="1" s="1"/>
  <c r="N2172" i="1" s="1"/>
  <c r="L551" i="1"/>
  <c r="M551" i="1" s="1"/>
  <c r="N551" i="1" s="1"/>
  <c r="L767" i="1"/>
  <c r="M767" i="1" s="1"/>
  <c r="N767" i="1" s="1"/>
  <c r="L947" i="1"/>
  <c r="M947" i="1" s="1"/>
  <c r="N947" i="1" s="1"/>
  <c r="L983" i="1"/>
  <c r="M983" i="1" s="1"/>
  <c r="N983" i="1" s="1"/>
  <c r="L1007" i="1"/>
  <c r="M1007" i="1" s="1"/>
  <c r="N1007" i="1" s="1"/>
  <c r="L1067" i="1"/>
  <c r="M1067" i="1" s="1"/>
  <c r="N1067" i="1" s="1"/>
  <c r="L1103" i="1"/>
  <c r="M1103" i="1" s="1"/>
  <c r="N1103" i="1" s="1"/>
  <c r="L1139" i="1"/>
  <c r="M1139" i="1" s="1"/>
  <c r="N1139" i="1" s="1"/>
  <c r="L1163" i="1"/>
  <c r="M1163" i="1" s="1"/>
  <c r="N1163" i="1" s="1"/>
  <c r="L1223" i="1"/>
  <c r="M1223" i="1" s="1"/>
  <c r="N1223" i="1" s="1"/>
  <c r="L1259" i="1"/>
  <c r="M1259" i="1" s="1"/>
  <c r="N1259" i="1" s="1"/>
  <c r="L1283" i="1"/>
  <c r="M1283" i="1" s="1"/>
  <c r="N1283" i="1" s="1"/>
  <c r="L1319" i="1"/>
  <c r="M1319" i="1" s="1"/>
  <c r="N1319" i="1" s="1"/>
  <c r="L1331" i="1"/>
  <c r="M1331" i="1" s="1"/>
  <c r="N1331" i="1" s="1"/>
  <c r="L2159" i="1"/>
  <c r="M2159" i="1" s="1"/>
  <c r="N2159" i="1" s="1"/>
  <c r="L2841" i="1"/>
  <c r="M2841" i="1" s="1"/>
  <c r="N2841" i="1" s="1"/>
  <c r="L2154" i="1"/>
  <c r="M2154" i="1" s="1"/>
  <c r="N2154" i="1" s="1"/>
  <c r="I1347" i="1" a="1"/>
  <c r="I1347" i="1" s="1"/>
  <c r="K1347" i="1"/>
  <c r="I1293" i="1" a="1"/>
  <c r="I1293" i="1" s="1"/>
  <c r="K1293" i="1"/>
  <c r="I1287" i="1" a="1"/>
  <c r="I1287" i="1" s="1"/>
  <c r="K1287" i="1"/>
  <c r="I1233" i="1" a="1"/>
  <c r="I1233" i="1" s="1"/>
  <c r="K1233" i="1"/>
  <c r="I1059" i="1" a="1"/>
  <c r="I1059" i="1" s="1"/>
  <c r="K1059" i="1"/>
  <c r="I1005" i="1" a="1"/>
  <c r="I1005" i="1" s="1"/>
  <c r="K1005" i="1"/>
  <c r="I999" i="1" a="1"/>
  <c r="I999" i="1" s="1"/>
  <c r="K999" i="1"/>
  <c r="I963" i="1" a="1"/>
  <c r="I963" i="1" s="1"/>
  <c r="K963" i="1"/>
  <c r="I879" i="1" a="1"/>
  <c r="I879" i="1" s="1"/>
  <c r="K879" i="1"/>
  <c r="I801" i="1" a="1"/>
  <c r="I801" i="1" s="1"/>
  <c r="K801" i="1"/>
  <c r="I795" i="1" a="1"/>
  <c r="I795" i="1" s="1"/>
  <c r="K795" i="1"/>
  <c r="I783" i="1" a="1"/>
  <c r="I783" i="1" s="1"/>
  <c r="K783" i="1"/>
  <c r="I771" i="1" a="1"/>
  <c r="I771" i="1" s="1"/>
  <c r="K771" i="1"/>
  <c r="I741" i="1" a="1"/>
  <c r="I741" i="1" s="1"/>
  <c r="K741" i="1"/>
  <c r="I735" i="1" a="1"/>
  <c r="I735" i="1" s="1"/>
  <c r="K735" i="1"/>
  <c r="I729" i="1" a="1"/>
  <c r="I729" i="1" s="1"/>
  <c r="K729" i="1"/>
  <c r="I723" i="1" a="1"/>
  <c r="I723" i="1" s="1"/>
  <c r="K723" i="1"/>
  <c r="I717" i="1" a="1"/>
  <c r="I717" i="1" s="1"/>
  <c r="K717" i="1"/>
  <c r="I705" i="1" a="1"/>
  <c r="I705" i="1" s="1"/>
  <c r="K705" i="1"/>
  <c r="I669" i="1" a="1"/>
  <c r="I669" i="1" s="1"/>
  <c r="K669" i="1"/>
  <c r="I663" i="1" a="1"/>
  <c r="I663" i="1" s="1"/>
  <c r="K663" i="1"/>
  <c r="I657" i="1" a="1"/>
  <c r="I657" i="1" s="1"/>
  <c r="K657" i="1"/>
  <c r="I651" i="1" a="1"/>
  <c r="I651" i="1" s="1"/>
  <c r="K651" i="1"/>
  <c r="I639" i="1" a="1"/>
  <c r="I639" i="1" s="1"/>
  <c r="K639" i="1"/>
  <c r="I627" i="1" a="1"/>
  <c r="I627" i="1" s="1"/>
  <c r="K627" i="1"/>
  <c r="I597" i="1" a="1"/>
  <c r="I597" i="1" s="1"/>
  <c r="K597" i="1"/>
  <c r="I591" i="1" a="1"/>
  <c r="I591" i="1" s="1"/>
  <c r="K591" i="1"/>
  <c r="I585" i="1" a="1"/>
  <c r="I585" i="1" s="1"/>
  <c r="K585" i="1"/>
  <c r="I579" i="1" a="1"/>
  <c r="I579" i="1" s="1"/>
  <c r="K579" i="1"/>
  <c r="I573" i="1" a="1"/>
  <c r="I573" i="1" s="1"/>
  <c r="K573" i="1"/>
  <c r="I561" i="1" a="1"/>
  <c r="I561" i="1" s="1"/>
  <c r="K561" i="1"/>
  <c r="I525" i="1" a="1"/>
  <c r="I525" i="1" s="1"/>
  <c r="K525" i="1"/>
  <c r="I519" i="1" a="1"/>
  <c r="I519" i="1" s="1"/>
  <c r="K519" i="1"/>
  <c r="I513" i="1" a="1"/>
  <c r="I513" i="1" s="1"/>
  <c r="K513" i="1"/>
  <c r="I507" i="1" a="1"/>
  <c r="I507" i="1" s="1"/>
  <c r="K507" i="1"/>
  <c r="I495" i="1" a="1"/>
  <c r="I495" i="1" s="1"/>
  <c r="K495" i="1"/>
  <c r="I483" i="1" a="1"/>
  <c r="I483" i="1" s="1"/>
  <c r="K483" i="1"/>
  <c r="I471" i="1" a="1"/>
  <c r="I471" i="1" s="1"/>
  <c r="K471" i="1"/>
  <c r="I459" i="1" a="1"/>
  <c r="I459" i="1" s="1"/>
  <c r="K459" i="1"/>
  <c r="I447" i="1" a="1"/>
  <c r="I447" i="1" s="1"/>
  <c r="K447" i="1"/>
  <c r="I435" i="1" a="1"/>
  <c r="I435" i="1" s="1"/>
  <c r="K435" i="1"/>
  <c r="I429" i="1" a="1"/>
  <c r="I429" i="1" s="1"/>
  <c r="K429" i="1"/>
  <c r="L431" i="1" s="1"/>
  <c r="M431" i="1" s="1"/>
  <c r="N431" i="1" s="1"/>
  <c r="I423" i="1" a="1"/>
  <c r="I423" i="1" s="1"/>
  <c r="K423" i="1"/>
  <c r="I417" i="1" a="1"/>
  <c r="I417" i="1" s="1"/>
  <c r="K417" i="1"/>
  <c r="I411" i="1" a="1"/>
  <c r="I411" i="1" s="1"/>
  <c r="K411" i="1"/>
  <c r="I405" i="1" a="1"/>
  <c r="I405" i="1" s="1"/>
  <c r="K405" i="1"/>
  <c r="I399" i="1" a="1"/>
  <c r="I399" i="1" s="1"/>
  <c r="K399" i="1"/>
  <c r="I393" i="1" a="1"/>
  <c r="I393" i="1" s="1"/>
  <c r="K393" i="1"/>
  <c r="I387" i="1" a="1"/>
  <c r="I387" i="1" s="1"/>
  <c r="K387" i="1"/>
  <c r="I381" i="1" a="1"/>
  <c r="I381" i="1" s="1"/>
  <c r="K381" i="1"/>
  <c r="I375" i="1" a="1"/>
  <c r="I375" i="1" s="1"/>
  <c r="K375" i="1"/>
  <c r="I369" i="1" a="1"/>
  <c r="I369" i="1" s="1"/>
  <c r="K369" i="1"/>
  <c r="I363" i="1" a="1"/>
  <c r="I363" i="1" s="1"/>
  <c r="K363" i="1"/>
  <c r="I357" i="1" a="1"/>
  <c r="I357" i="1" s="1"/>
  <c r="K357" i="1"/>
  <c r="I351" i="1" a="1"/>
  <c r="I351" i="1" s="1"/>
  <c r="K351" i="1"/>
  <c r="I345" i="1" a="1"/>
  <c r="I345" i="1" s="1"/>
  <c r="K345" i="1"/>
  <c r="I339" i="1" a="1"/>
  <c r="I339" i="1" s="1"/>
  <c r="K339" i="1"/>
  <c r="I333" i="1" a="1"/>
  <c r="I333" i="1" s="1"/>
  <c r="K333" i="1"/>
  <c r="I327" i="1" a="1"/>
  <c r="I327" i="1" s="1"/>
  <c r="K327" i="1"/>
  <c r="I321" i="1" a="1"/>
  <c r="I321" i="1" s="1"/>
  <c r="K321" i="1"/>
  <c r="I315" i="1" a="1"/>
  <c r="I315" i="1" s="1"/>
  <c r="K315" i="1"/>
  <c r="I309" i="1" a="1"/>
  <c r="I309" i="1" s="1"/>
  <c r="K309" i="1"/>
  <c r="I303" i="1" a="1"/>
  <c r="I303" i="1" s="1"/>
  <c r="K303" i="1"/>
  <c r="I297" i="1" a="1"/>
  <c r="I297" i="1" s="1"/>
  <c r="K297" i="1"/>
  <c r="I291" i="1" a="1"/>
  <c r="I291" i="1" s="1"/>
  <c r="K291" i="1"/>
  <c r="I285" i="1" a="1"/>
  <c r="I285" i="1" s="1"/>
  <c r="K285" i="1"/>
  <c r="I279" i="1" a="1"/>
  <c r="I279" i="1" s="1"/>
  <c r="K279" i="1"/>
  <c r="I273" i="1" a="1"/>
  <c r="I273" i="1" s="1"/>
  <c r="K273" i="1"/>
  <c r="I267" i="1" a="1"/>
  <c r="I267" i="1" s="1"/>
  <c r="K267" i="1"/>
  <c r="I261" i="1" a="1"/>
  <c r="I261" i="1" s="1"/>
  <c r="K261" i="1"/>
  <c r="I255" i="1" a="1"/>
  <c r="I255" i="1" s="1"/>
  <c r="K255" i="1"/>
  <c r="I249" i="1" a="1"/>
  <c r="I249" i="1" s="1"/>
  <c r="K249" i="1"/>
  <c r="I243" i="1" a="1"/>
  <c r="I243" i="1" s="1"/>
  <c r="K243" i="1"/>
  <c r="I237" i="1" a="1"/>
  <c r="I237" i="1" s="1"/>
  <c r="K237" i="1"/>
  <c r="I231" i="1" a="1"/>
  <c r="I231" i="1" s="1"/>
  <c r="K231" i="1"/>
  <c r="I225" i="1" a="1"/>
  <c r="I225" i="1" s="1"/>
  <c r="K225" i="1"/>
  <c r="I219" i="1" a="1"/>
  <c r="I219" i="1" s="1"/>
  <c r="K219" i="1"/>
  <c r="I213" i="1" a="1"/>
  <c r="I213" i="1" s="1"/>
  <c r="K213" i="1"/>
  <c r="I207" i="1" a="1"/>
  <c r="I207" i="1" s="1"/>
  <c r="K207" i="1"/>
  <c r="I201" i="1" a="1"/>
  <c r="I201" i="1" s="1"/>
  <c r="K201" i="1"/>
  <c r="I195" i="1" a="1"/>
  <c r="I195" i="1" s="1"/>
  <c r="K195" i="1"/>
  <c r="I189" i="1" a="1"/>
  <c r="I189" i="1" s="1"/>
  <c r="K189" i="1"/>
  <c r="I183" i="1" a="1"/>
  <c r="I183" i="1" s="1"/>
  <c r="K183" i="1"/>
  <c r="I177" i="1" a="1"/>
  <c r="I177" i="1" s="1"/>
  <c r="K177" i="1"/>
  <c r="I171" i="1" a="1"/>
  <c r="I171" i="1" s="1"/>
  <c r="K171" i="1"/>
  <c r="I165" i="1" a="1"/>
  <c r="I165" i="1" s="1"/>
  <c r="K165" i="1"/>
  <c r="I159" i="1" a="1"/>
  <c r="I159" i="1" s="1"/>
  <c r="K159" i="1"/>
  <c r="I153" i="1" a="1"/>
  <c r="I153" i="1" s="1"/>
  <c r="K153" i="1"/>
  <c r="I147" i="1" a="1"/>
  <c r="I147" i="1" s="1"/>
  <c r="K147" i="1"/>
  <c r="I141" i="1" a="1"/>
  <c r="I141" i="1" s="1"/>
  <c r="K141" i="1"/>
  <c r="I135" i="1" a="1"/>
  <c r="I135" i="1" s="1"/>
  <c r="K135" i="1"/>
  <c r="I129" i="1" a="1"/>
  <c r="I129" i="1" s="1"/>
  <c r="K129" i="1"/>
  <c r="I123" i="1" a="1"/>
  <c r="I123" i="1" s="1"/>
  <c r="K123" i="1"/>
  <c r="I117" i="1" a="1"/>
  <c r="I117" i="1" s="1"/>
  <c r="K117" i="1"/>
  <c r="I111" i="1" a="1"/>
  <c r="I111" i="1" s="1"/>
  <c r="K111" i="1"/>
  <c r="I105" i="1" a="1"/>
  <c r="I105" i="1" s="1"/>
  <c r="K105" i="1"/>
  <c r="I99" i="1" a="1"/>
  <c r="I99" i="1" s="1"/>
  <c r="K99" i="1"/>
  <c r="I93" i="1" a="1"/>
  <c r="I93" i="1" s="1"/>
  <c r="K93" i="1"/>
  <c r="I87" i="1" a="1"/>
  <c r="I87" i="1" s="1"/>
  <c r="K87" i="1"/>
  <c r="I81" i="1" a="1"/>
  <c r="I81" i="1" s="1"/>
  <c r="K81" i="1"/>
  <c r="I75" i="1" a="1"/>
  <c r="I75" i="1" s="1"/>
  <c r="K75" i="1"/>
  <c r="I69" i="1" a="1"/>
  <c r="I69" i="1" s="1"/>
  <c r="K69" i="1"/>
  <c r="I63" i="1" a="1"/>
  <c r="I63" i="1" s="1"/>
  <c r="K63" i="1"/>
  <c r="I57" i="1" a="1"/>
  <c r="I57" i="1" s="1"/>
  <c r="K57" i="1"/>
  <c r="I51" i="1" a="1"/>
  <c r="I51" i="1" s="1"/>
  <c r="K51" i="1"/>
  <c r="I45" i="1" a="1"/>
  <c r="I45" i="1" s="1"/>
  <c r="K45" i="1"/>
  <c r="I39" i="1" a="1"/>
  <c r="I39" i="1" s="1"/>
  <c r="K39" i="1"/>
  <c r="I33" i="1" a="1"/>
  <c r="I33" i="1" s="1"/>
  <c r="K33" i="1"/>
  <c r="I27" i="1" a="1"/>
  <c r="I27" i="1" s="1"/>
  <c r="K27" i="1"/>
  <c r="I21" i="1" a="1"/>
  <c r="I21" i="1" s="1"/>
  <c r="K21" i="1"/>
  <c r="I15" i="1" a="1"/>
  <c r="I15" i="1" s="1"/>
  <c r="K15" i="1"/>
  <c r="I9" i="1" a="1"/>
  <c r="I9" i="1" s="1"/>
  <c r="K9" i="1"/>
  <c r="I3" i="1" a="1"/>
  <c r="I3" i="1" s="1"/>
  <c r="K3" i="1"/>
  <c r="L276" i="1"/>
  <c r="M276" i="1" s="1"/>
  <c r="N276" i="1" s="1"/>
  <c r="L492" i="1"/>
  <c r="M492" i="1" s="1"/>
  <c r="N492" i="1" s="1"/>
  <c r="L552" i="1"/>
  <c r="M552" i="1" s="1"/>
  <c r="N552" i="1" s="1"/>
  <c r="L672" i="1"/>
  <c r="M672" i="1" s="1"/>
  <c r="N672" i="1" s="1"/>
  <c r="L768" i="1"/>
  <c r="M768" i="1" s="1"/>
  <c r="N768" i="1" s="1"/>
  <c r="L792" i="1"/>
  <c r="M792" i="1" s="1"/>
  <c r="N792" i="1" s="1"/>
  <c r="L984" i="1"/>
  <c r="M984" i="1" s="1"/>
  <c r="N984" i="1" s="1"/>
  <c r="L1008" i="1"/>
  <c r="M1008" i="1" s="1"/>
  <c r="N1008" i="1" s="1"/>
  <c r="L1020" i="1"/>
  <c r="M1020" i="1" s="1"/>
  <c r="N1020" i="1" s="1"/>
  <c r="L1068" i="1"/>
  <c r="M1068" i="1" s="1"/>
  <c r="N1068" i="1" s="1"/>
  <c r="L1104" i="1"/>
  <c r="M1104" i="1" s="1"/>
  <c r="N1104" i="1" s="1"/>
  <c r="L1140" i="1"/>
  <c r="M1140" i="1" s="1"/>
  <c r="N1140" i="1" s="1"/>
  <c r="L1164" i="1"/>
  <c r="M1164" i="1" s="1"/>
  <c r="N1164" i="1" s="1"/>
  <c r="L1188" i="1"/>
  <c r="M1188" i="1" s="1"/>
  <c r="N1188" i="1" s="1"/>
  <c r="L1224" i="1"/>
  <c r="M1224" i="1" s="1"/>
  <c r="N1224" i="1" s="1"/>
  <c r="L1260" i="1"/>
  <c r="M1260" i="1" s="1"/>
  <c r="N1260" i="1" s="1"/>
  <c r="L1284" i="1"/>
  <c r="M1284" i="1" s="1"/>
  <c r="N1284" i="1" s="1"/>
  <c r="L1320" i="1"/>
  <c r="M1320" i="1" s="1"/>
  <c r="N1320" i="1" s="1"/>
  <c r="L1332" i="1"/>
  <c r="M1332" i="1" s="1"/>
  <c r="N1332" i="1" s="1"/>
  <c r="L1368" i="1"/>
  <c r="M1368" i="1" s="1"/>
  <c r="N1368" i="1" s="1"/>
  <c r="L1380" i="1"/>
  <c r="M1380" i="1" s="1"/>
  <c r="N1380" i="1" s="1"/>
  <c r="L1404" i="1"/>
  <c r="M1404" i="1" s="1"/>
  <c r="N1404" i="1" s="1"/>
  <c r="L1440" i="1"/>
  <c r="M1440" i="1" s="1"/>
  <c r="N1440" i="1" s="1"/>
  <c r="L1464" i="1"/>
  <c r="M1464" i="1" s="1"/>
  <c r="N1464" i="1" s="1"/>
  <c r="L1476" i="1"/>
  <c r="M1476" i="1" s="1"/>
  <c r="N1476" i="1" s="1"/>
  <c r="L1500" i="1"/>
  <c r="M1500" i="1" s="1"/>
  <c r="N1500" i="1" s="1"/>
  <c r="L1512" i="1"/>
  <c r="M1512" i="1" s="1"/>
  <c r="N1512" i="1" s="1"/>
  <c r="L1524" i="1"/>
  <c r="M1524" i="1" s="1"/>
  <c r="N1524" i="1" s="1"/>
  <c r="L1536" i="1"/>
  <c r="M1536" i="1" s="1"/>
  <c r="N1536" i="1" s="1"/>
  <c r="L1548" i="1"/>
  <c r="M1548" i="1" s="1"/>
  <c r="N1548" i="1" s="1"/>
  <c r="L1560" i="1"/>
  <c r="M1560" i="1" s="1"/>
  <c r="N1560" i="1" s="1"/>
  <c r="L1584" i="1"/>
  <c r="M1584" i="1" s="1"/>
  <c r="N1584" i="1" s="1"/>
  <c r="L1596" i="1"/>
  <c r="M1596" i="1" s="1"/>
  <c r="N1596" i="1" s="1"/>
  <c r="L2028" i="1"/>
  <c r="M2028" i="1" s="1"/>
  <c r="N2028" i="1" s="1"/>
  <c r="L2805" i="1"/>
  <c r="M2805" i="1" s="1"/>
  <c r="N2805" i="1" s="1"/>
  <c r="L1105" i="1"/>
  <c r="M1105" i="1" s="1"/>
  <c r="N1105" i="1" s="1"/>
  <c r="L1117" i="1"/>
  <c r="M1117" i="1" s="1"/>
  <c r="N1117" i="1" s="1"/>
  <c r="L1129" i="1"/>
  <c r="M1129" i="1" s="1"/>
  <c r="N1129" i="1" s="1"/>
  <c r="L1141" i="1"/>
  <c r="M1141" i="1" s="1"/>
  <c r="N1141" i="1" s="1"/>
  <c r="L1153" i="1"/>
  <c r="M1153" i="1" s="1"/>
  <c r="N1153" i="1" s="1"/>
  <c r="L1165" i="1"/>
  <c r="M1165" i="1" s="1"/>
  <c r="N1165" i="1" s="1"/>
  <c r="L1189" i="1"/>
  <c r="M1189" i="1" s="1"/>
  <c r="N1189" i="1" s="1"/>
  <c r="L1225" i="1"/>
  <c r="M1225" i="1" s="1"/>
  <c r="N1225" i="1" s="1"/>
  <c r="L1249" i="1"/>
  <c r="M1249" i="1" s="1"/>
  <c r="N1249" i="1" s="1"/>
  <c r="L1261" i="1"/>
  <c r="M1261" i="1" s="1"/>
  <c r="N1261" i="1" s="1"/>
  <c r="L1273" i="1"/>
  <c r="M1273" i="1" s="1"/>
  <c r="N1273" i="1" s="1"/>
  <c r="L1285" i="1"/>
  <c r="M1285" i="1" s="1"/>
  <c r="N1285" i="1" s="1"/>
  <c r="L1321" i="1"/>
  <c r="M1321" i="1" s="1"/>
  <c r="N1321" i="1" s="1"/>
  <c r="L1333" i="1"/>
  <c r="M1333" i="1" s="1"/>
  <c r="N1333" i="1" s="1"/>
  <c r="L1345" i="1"/>
  <c r="M1345" i="1" s="1"/>
  <c r="N1345" i="1" s="1"/>
  <c r="L1405" i="1"/>
  <c r="M1405" i="1" s="1"/>
  <c r="N1405" i="1" s="1"/>
  <c r="L1441" i="1"/>
  <c r="M1441" i="1" s="1"/>
  <c r="N1441" i="1" s="1"/>
  <c r="L1465" i="1"/>
  <c r="M1465" i="1" s="1"/>
  <c r="N1465" i="1" s="1"/>
  <c r="L1477" i="1"/>
  <c r="M1477" i="1" s="1"/>
  <c r="N1477" i="1" s="1"/>
  <c r="L1489" i="1"/>
  <c r="M1489" i="1" s="1"/>
  <c r="N1489" i="1" s="1"/>
  <c r="L1501" i="1"/>
  <c r="M1501" i="1" s="1"/>
  <c r="N1501" i="1" s="1"/>
  <c r="L1513" i="1"/>
  <c r="M1513" i="1" s="1"/>
  <c r="N1513" i="1" s="1"/>
  <c r="L1525" i="1"/>
  <c r="M1525" i="1" s="1"/>
  <c r="N1525" i="1" s="1"/>
  <c r="L1561" i="1"/>
  <c r="M1561" i="1" s="1"/>
  <c r="N1561" i="1" s="1"/>
  <c r="L1585" i="1"/>
  <c r="M1585" i="1" s="1"/>
  <c r="N1585" i="1" s="1"/>
  <c r="L1621" i="1"/>
  <c r="M1621" i="1" s="1"/>
  <c r="N1621" i="1" s="1"/>
  <c r="L1633" i="1"/>
  <c r="M1633" i="1" s="1"/>
  <c r="N1633" i="1" s="1"/>
  <c r="L1645" i="1"/>
  <c r="M1645" i="1" s="1"/>
  <c r="N1645" i="1" s="1"/>
  <c r="L1657" i="1"/>
  <c r="M1657" i="1" s="1"/>
  <c r="N1657" i="1" s="1"/>
  <c r="L1669" i="1"/>
  <c r="M1669" i="1" s="1"/>
  <c r="N1669" i="1" s="1"/>
  <c r="L1681" i="1"/>
  <c r="M1681" i="1" s="1"/>
  <c r="N1681" i="1" s="1"/>
  <c r="L1693" i="1"/>
  <c r="M1693" i="1" s="1"/>
  <c r="N1693" i="1" s="1"/>
  <c r="L1705" i="1"/>
  <c r="M1705" i="1" s="1"/>
  <c r="N1705" i="1" s="1"/>
  <c r="L1741" i="1"/>
  <c r="M1741" i="1" s="1"/>
  <c r="N1741" i="1" s="1"/>
  <c r="L1777" i="1"/>
  <c r="M1777" i="1" s="1"/>
  <c r="N1777" i="1" s="1"/>
  <c r="L1789" i="1"/>
  <c r="M1789" i="1" s="1"/>
  <c r="N1789" i="1" s="1"/>
  <c r="L1801" i="1"/>
  <c r="M1801" i="1" s="1"/>
  <c r="N1801" i="1" s="1"/>
  <c r="L1813" i="1"/>
  <c r="M1813" i="1" s="1"/>
  <c r="N1813" i="1" s="1"/>
  <c r="L1825" i="1"/>
  <c r="M1825" i="1" s="1"/>
  <c r="N1825" i="1" s="1"/>
  <c r="L1837" i="1"/>
  <c r="M1837" i="1" s="1"/>
  <c r="N1837" i="1" s="1"/>
  <c r="L1849" i="1"/>
  <c r="M1849" i="1" s="1"/>
  <c r="N1849" i="1" s="1"/>
  <c r="L1861" i="1"/>
  <c r="M1861" i="1" s="1"/>
  <c r="N1861" i="1" s="1"/>
  <c r="L1909" i="1"/>
  <c r="M1909" i="1" s="1"/>
  <c r="N1909" i="1" s="1"/>
  <c r="L1921" i="1"/>
  <c r="M1921" i="1" s="1"/>
  <c r="N1921" i="1" s="1"/>
  <c r="L1945" i="1"/>
  <c r="M1945" i="1" s="1"/>
  <c r="N1945" i="1" s="1"/>
  <c r="L1957" i="1"/>
  <c r="M1957" i="1" s="1"/>
  <c r="N1957" i="1" s="1"/>
  <c r="L1969" i="1"/>
  <c r="M1969" i="1" s="1"/>
  <c r="N1969" i="1" s="1"/>
  <c r="L1981" i="1"/>
  <c r="M1981" i="1" s="1"/>
  <c r="N1981" i="1" s="1"/>
  <c r="L1993" i="1"/>
  <c r="M1993" i="1" s="1"/>
  <c r="N1993" i="1" s="1"/>
  <c r="L2005" i="1"/>
  <c r="M2005" i="1" s="1"/>
  <c r="N2005" i="1" s="1"/>
  <c r="L2017" i="1"/>
  <c r="M2017" i="1" s="1"/>
  <c r="N2017" i="1" s="1"/>
  <c r="L2029" i="1"/>
  <c r="M2029" i="1" s="1"/>
  <c r="N2029" i="1" s="1"/>
  <c r="L2041" i="1"/>
  <c r="M2041" i="1" s="1"/>
  <c r="N2041" i="1" s="1"/>
  <c r="L2053" i="1"/>
  <c r="M2053" i="1" s="1"/>
  <c r="N2053" i="1" s="1"/>
  <c r="L2065" i="1"/>
  <c r="M2065" i="1" s="1"/>
  <c r="N2065" i="1" s="1"/>
  <c r="L2089" i="1"/>
  <c r="M2089" i="1" s="1"/>
  <c r="N2089" i="1" s="1"/>
  <c r="L2101" i="1"/>
  <c r="M2101" i="1" s="1"/>
  <c r="N2101" i="1" s="1"/>
  <c r="L2113" i="1"/>
  <c r="M2113" i="1" s="1"/>
  <c r="N2113" i="1" s="1"/>
  <c r="L2125" i="1"/>
  <c r="M2125" i="1" s="1"/>
  <c r="N2125" i="1" s="1"/>
  <c r="L2137" i="1"/>
  <c r="M2137" i="1" s="1"/>
  <c r="N2137" i="1" s="1"/>
  <c r="L2149" i="1"/>
  <c r="M2149" i="1" s="1"/>
  <c r="N2149" i="1" s="1"/>
  <c r="L2161" i="1"/>
  <c r="M2161" i="1" s="1"/>
  <c r="N2161" i="1" s="1"/>
  <c r="L2173" i="1"/>
  <c r="M2173" i="1" s="1"/>
  <c r="N2173" i="1" s="1"/>
  <c r="L2185" i="1"/>
  <c r="M2185" i="1" s="1"/>
  <c r="N2185" i="1" s="1"/>
  <c r="L2197" i="1"/>
  <c r="M2197" i="1" s="1"/>
  <c r="N2197" i="1" s="1"/>
  <c r="L2209" i="1"/>
  <c r="M2209" i="1" s="1"/>
  <c r="N2209" i="1" s="1"/>
  <c r="L2221" i="1"/>
  <c r="M2221" i="1" s="1"/>
  <c r="N2221" i="1" s="1"/>
  <c r="L2233" i="1"/>
  <c r="M2233" i="1" s="1"/>
  <c r="N2233" i="1" s="1"/>
  <c r="L2245" i="1"/>
  <c r="M2245" i="1" s="1"/>
  <c r="N2245" i="1" s="1"/>
  <c r="L2257" i="1"/>
  <c r="M2257" i="1" s="1"/>
  <c r="N2257" i="1" s="1"/>
  <c r="L2269" i="1"/>
  <c r="M2269" i="1" s="1"/>
  <c r="N2269" i="1" s="1"/>
  <c r="L2281" i="1"/>
  <c r="M2281" i="1" s="1"/>
  <c r="N2281" i="1" s="1"/>
  <c r="L2293" i="1"/>
  <c r="M2293" i="1" s="1"/>
  <c r="N2293" i="1" s="1"/>
  <c r="L2305" i="1"/>
  <c r="M2305" i="1" s="1"/>
  <c r="N2305" i="1" s="1"/>
  <c r="L2317" i="1"/>
  <c r="M2317" i="1" s="1"/>
  <c r="N2317" i="1" s="1"/>
  <c r="L2329" i="1"/>
  <c r="M2329" i="1" s="1"/>
  <c r="N2329" i="1" s="1"/>
  <c r="L2341" i="1"/>
  <c r="M2341" i="1" s="1"/>
  <c r="N2341" i="1" s="1"/>
  <c r="L2353" i="1"/>
  <c r="M2353" i="1" s="1"/>
  <c r="N2353" i="1" s="1"/>
  <c r="L2365" i="1"/>
  <c r="M2365" i="1" s="1"/>
  <c r="N2365" i="1" s="1"/>
  <c r="L2377" i="1"/>
  <c r="M2377" i="1" s="1"/>
  <c r="N2377" i="1" s="1"/>
  <c r="L2389" i="1"/>
  <c r="M2389" i="1" s="1"/>
  <c r="N2389" i="1" s="1"/>
  <c r="L2401" i="1"/>
  <c r="M2401" i="1" s="1"/>
  <c r="N2401" i="1" s="1"/>
  <c r="L2413" i="1"/>
  <c r="M2413" i="1" s="1"/>
  <c r="N2413" i="1" s="1"/>
  <c r="L2425" i="1"/>
  <c r="M2425" i="1" s="1"/>
  <c r="N2425" i="1" s="1"/>
  <c r="L2437" i="1"/>
  <c r="M2437" i="1" s="1"/>
  <c r="N2437" i="1" s="1"/>
  <c r="L2449" i="1"/>
  <c r="M2449" i="1" s="1"/>
  <c r="N2449" i="1" s="1"/>
  <c r="L2461" i="1"/>
  <c r="M2461" i="1" s="1"/>
  <c r="N2461" i="1" s="1"/>
  <c r="L2473" i="1"/>
  <c r="M2473" i="1" s="1"/>
  <c r="N2473" i="1" s="1"/>
  <c r="L2485" i="1"/>
  <c r="M2485" i="1" s="1"/>
  <c r="N2485" i="1" s="1"/>
  <c r="L2497" i="1"/>
  <c r="M2497" i="1" s="1"/>
  <c r="N2497" i="1" s="1"/>
  <c r="L2509" i="1"/>
  <c r="M2509" i="1" s="1"/>
  <c r="N2509" i="1" s="1"/>
  <c r="L2521" i="1"/>
  <c r="M2521" i="1" s="1"/>
  <c r="N2521" i="1" s="1"/>
  <c r="L2533" i="1"/>
  <c r="M2533" i="1" s="1"/>
  <c r="N2533" i="1" s="1"/>
  <c r="L2545" i="1"/>
  <c r="M2545" i="1" s="1"/>
  <c r="N2545" i="1" s="1"/>
  <c r="L2557" i="1"/>
  <c r="M2557" i="1" s="1"/>
  <c r="N2557" i="1" s="1"/>
  <c r="L2569" i="1"/>
  <c r="M2569" i="1" s="1"/>
  <c r="N2569" i="1" s="1"/>
  <c r="L2581" i="1"/>
  <c r="M2581" i="1" s="1"/>
  <c r="N2581" i="1" s="1"/>
  <c r="L2593" i="1"/>
  <c r="M2593" i="1" s="1"/>
  <c r="N2593" i="1" s="1"/>
  <c r="L2605" i="1"/>
  <c r="M2605" i="1" s="1"/>
  <c r="N2605" i="1" s="1"/>
  <c r="L2617" i="1"/>
  <c r="M2617" i="1" s="1"/>
  <c r="N2617" i="1" s="1"/>
  <c r="L2629" i="1"/>
  <c r="M2629" i="1" s="1"/>
  <c r="N2629" i="1" s="1"/>
  <c r="L2641" i="1"/>
  <c r="M2641" i="1" s="1"/>
  <c r="N2641" i="1" s="1"/>
  <c r="L2653" i="1"/>
  <c r="M2653" i="1" s="1"/>
  <c r="N2653" i="1" s="1"/>
  <c r="L2665" i="1"/>
  <c r="M2665" i="1" s="1"/>
  <c r="N2665" i="1" s="1"/>
  <c r="L2677" i="1"/>
  <c r="M2677" i="1" s="1"/>
  <c r="N2677" i="1" s="1"/>
  <c r="L2689" i="1"/>
  <c r="M2689" i="1" s="1"/>
  <c r="N2689" i="1" s="1"/>
  <c r="L2701" i="1"/>
  <c r="M2701" i="1" s="1"/>
  <c r="N2701" i="1" s="1"/>
  <c r="L2713" i="1"/>
  <c r="M2713" i="1" s="1"/>
  <c r="N2713" i="1" s="1"/>
  <c r="L2725" i="1"/>
  <c r="M2725" i="1" s="1"/>
  <c r="N2725" i="1" s="1"/>
  <c r="L2737" i="1"/>
  <c r="M2737" i="1" s="1"/>
  <c r="N2737" i="1" s="1"/>
  <c r="L2749" i="1"/>
  <c r="M2749" i="1" s="1"/>
  <c r="N2749" i="1" s="1"/>
  <c r="L2761" i="1"/>
  <c r="M2761" i="1" s="1"/>
  <c r="N2761" i="1" s="1"/>
  <c r="L2773" i="1"/>
  <c r="M2773" i="1" s="1"/>
  <c r="N2773" i="1" s="1"/>
  <c r="L2785" i="1"/>
  <c r="M2785" i="1" s="1"/>
  <c r="N2785" i="1" s="1"/>
  <c r="L2797" i="1"/>
  <c r="M2797" i="1" s="1"/>
  <c r="N2797" i="1" s="1"/>
  <c r="L2809" i="1"/>
  <c r="M2809" i="1" s="1"/>
  <c r="N2809" i="1" s="1"/>
  <c r="L2821" i="1"/>
  <c r="M2821" i="1" s="1"/>
  <c r="N2821" i="1" s="1"/>
  <c r="L2833" i="1"/>
  <c r="M2833" i="1" s="1"/>
  <c r="N2833" i="1" s="1"/>
  <c r="L2845" i="1"/>
  <c r="M2845" i="1" s="1"/>
  <c r="N2845" i="1" s="1"/>
  <c r="L2857" i="1"/>
  <c r="M2857" i="1" s="1"/>
  <c r="N2857" i="1" s="1"/>
  <c r="L2869" i="1"/>
  <c r="M2869" i="1" s="1"/>
  <c r="N2869" i="1" s="1"/>
  <c r="L2881" i="1"/>
  <c r="M2881" i="1" s="1"/>
  <c r="N2881" i="1" s="1"/>
  <c r="L2893" i="1"/>
  <c r="M2893" i="1" s="1"/>
  <c r="N2893" i="1" s="1"/>
  <c r="L2905" i="1"/>
  <c r="M2905" i="1" s="1"/>
  <c r="N2905" i="1" s="1"/>
  <c r="L2917" i="1"/>
  <c r="M2917" i="1" s="1"/>
  <c r="N2917" i="1" s="1"/>
  <c r="L2793" i="1"/>
  <c r="M2793" i="1" s="1"/>
  <c r="N2793" i="1" s="1"/>
  <c r="L2505" i="1"/>
  <c r="M2505" i="1" s="1"/>
  <c r="N2505" i="1" s="1"/>
  <c r="L2075" i="1"/>
  <c r="M2075" i="1" s="1"/>
  <c r="N2075" i="1" s="1"/>
  <c r="L1010" i="1"/>
  <c r="M1010" i="1" s="1"/>
  <c r="N1010" i="1" s="1"/>
  <c r="I1880" i="1" a="1"/>
  <c r="I1880" i="1" s="1"/>
  <c r="K1880" i="1"/>
  <c r="L1885" i="1" s="1"/>
  <c r="M1885" i="1" s="1"/>
  <c r="N1885" i="1" s="1"/>
  <c r="I1406" i="1" a="1"/>
  <c r="I1406" i="1" s="1"/>
  <c r="K1406" i="1"/>
  <c r="L1410" i="1" s="1"/>
  <c r="M1410" i="1" s="1"/>
  <c r="N1410" i="1" s="1"/>
  <c r="I962" i="1" a="1"/>
  <c r="I962" i="1" s="1"/>
  <c r="K962" i="1"/>
  <c r="I932" i="1" a="1"/>
  <c r="I932" i="1" s="1"/>
  <c r="K932" i="1"/>
  <c r="I854" i="1" a="1"/>
  <c r="I854" i="1" s="1"/>
  <c r="K854" i="1"/>
  <c r="I800" i="1" a="1"/>
  <c r="I800" i="1" s="1"/>
  <c r="K800" i="1"/>
  <c r="I794" i="1" a="1"/>
  <c r="I794" i="1" s="1"/>
  <c r="K794" i="1"/>
  <c r="I788" i="1" a="1"/>
  <c r="I788" i="1" s="1"/>
  <c r="K788" i="1"/>
  <c r="I782" i="1" a="1"/>
  <c r="I782" i="1" s="1"/>
  <c r="K782" i="1"/>
  <c r="I770" i="1" a="1"/>
  <c r="I770" i="1" s="1"/>
  <c r="K770" i="1"/>
  <c r="L770" i="1" s="1"/>
  <c r="M770" i="1" s="1"/>
  <c r="N770" i="1" s="1"/>
  <c r="I758" i="1" a="1"/>
  <c r="I758" i="1" s="1"/>
  <c r="K758" i="1"/>
  <c r="I728" i="1" a="1"/>
  <c r="I728" i="1" s="1"/>
  <c r="K728" i="1"/>
  <c r="I722" i="1" a="1"/>
  <c r="I722" i="1" s="1"/>
  <c r="K722" i="1"/>
  <c r="I716" i="1" a="1"/>
  <c r="I716" i="1" s="1"/>
  <c r="K716" i="1"/>
  <c r="I710" i="1" a="1"/>
  <c r="I710" i="1" s="1"/>
  <c r="K710" i="1"/>
  <c r="L713" i="1" s="1"/>
  <c r="M713" i="1" s="1"/>
  <c r="N713" i="1" s="1"/>
  <c r="I704" i="1" a="1"/>
  <c r="I704" i="1" s="1"/>
  <c r="K704" i="1"/>
  <c r="I692" i="1" a="1"/>
  <c r="I692" i="1" s="1"/>
  <c r="K692" i="1"/>
  <c r="I656" i="1" a="1"/>
  <c r="I656" i="1" s="1"/>
  <c r="K656" i="1"/>
  <c r="I650" i="1" a="1"/>
  <c r="I650" i="1" s="1"/>
  <c r="K650" i="1"/>
  <c r="I644" i="1" a="1"/>
  <c r="I644" i="1" s="1"/>
  <c r="K644" i="1"/>
  <c r="I638" i="1" a="1"/>
  <c r="I638" i="1" s="1"/>
  <c r="K638" i="1"/>
  <c r="I626" i="1" a="1"/>
  <c r="I626" i="1" s="1"/>
  <c r="K626" i="1"/>
  <c r="I614" i="1" a="1"/>
  <c r="I614" i="1" s="1"/>
  <c r="K614" i="1"/>
  <c r="L620" i="1" s="1"/>
  <c r="M620" i="1" s="1"/>
  <c r="N620" i="1" s="1"/>
  <c r="L914" i="1"/>
  <c r="M914" i="1" s="1"/>
  <c r="N914" i="1" s="1"/>
  <c r="L1058" i="1"/>
  <c r="M1058" i="1" s="1"/>
  <c r="N1058" i="1" s="1"/>
  <c r="L1106" i="1"/>
  <c r="M1106" i="1" s="1"/>
  <c r="N1106" i="1" s="1"/>
  <c r="L1154" i="1"/>
  <c r="M1154" i="1" s="1"/>
  <c r="N1154" i="1" s="1"/>
  <c r="L1202" i="1"/>
  <c r="M1202" i="1" s="1"/>
  <c r="N1202" i="1" s="1"/>
  <c r="L1250" i="1"/>
  <c r="M1250" i="1" s="1"/>
  <c r="N1250" i="1" s="1"/>
  <c r="L1346" i="1"/>
  <c r="M1346" i="1" s="1"/>
  <c r="N1346" i="1" s="1"/>
  <c r="L1394" i="1"/>
  <c r="M1394" i="1" s="1"/>
  <c r="N1394" i="1" s="1"/>
  <c r="L1442" i="1"/>
  <c r="M1442" i="1" s="1"/>
  <c r="N1442" i="1" s="1"/>
  <c r="L1490" i="1"/>
  <c r="M1490" i="1" s="1"/>
  <c r="N1490" i="1" s="1"/>
  <c r="L1526" i="1"/>
  <c r="M1526" i="1" s="1"/>
  <c r="N1526" i="1" s="1"/>
  <c r="L1538" i="1"/>
  <c r="M1538" i="1" s="1"/>
  <c r="N1538" i="1" s="1"/>
  <c r="L1670" i="1"/>
  <c r="M1670" i="1" s="1"/>
  <c r="N1670" i="1" s="1"/>
  <c r="L1682" i="1"/>
  <c r="M1682" i="1" s="1"/>
  <c r="N1682" i="1" s="1"/>
  <c r="L1922" i="1"/>
  <c r="M1922" i="1" s="1"/>
  <c r="N1922" i="1" s="1"/>
  <c r="L1934" i="1"/>
  <c r="M1934" i="1" s="1"/>
  <c r="N1934" i="1" s="1"/>
  <c r="L2054" i="1"/>
  <c r="M2054" i="1" s="1"/>
  <c r="N2054" i="1" s="1"/>
  <c r="L2114" i="1"/>
  <c r="M2114" i="1" s="1"/>
  <c r="N2114" i="1" s="1"/>
  <c r="L2198" i="1"/>
  <c r="M2198" i="1" s="1"/>
  <c r="N2198" i="1" s="1"/>
  <c r="L2210" i="1"/>
  <c r="M2210" i="1" s="1"/>
  <c r="N2210" i="1" s="1"/>
  <c r="L2222" i="1"/>
  <c r="M2222" i="1" s="1"/>
  <c r="N2222" i="1" s="1"/>
  <c r="L2234" i="1"/>
  <c r="M2234" i="1" s="1"/>
  <c r="N2234" i="1" s="1"/>
  <c r="L2258" i="1"/>
  <c r="M2258" i="1" s="1"/>
  <c r="N2258" i="1" s="1"/>
  <c r="L2270" i="1"/>
  <c r="M2270" i="1" s="1"/>
  <c r="N2270" i="1" s="1"/>
  <c r="L2282" i="1"/>
  <c r="M2282" i="1" s="1"/>
  <c r="N2282" i="1" s="1"/>
  <c r="L2294" i="1"/>
  <c r="M2294" i="1" s="1"/>
  <c r="N2294" i="1" s="1"/>
  <c r="L2306" i="1"/>
  <c r="M2306" i="1" s="1"/>
  <c r="N2306" i="1" s="1"/>
  <c r="L2330" i="1"/>
  <c r="M2330" i="1" s="1"/>
  <c r="N2330" i="1" s="1"/>
  <c r="L2342" i="1"/>
  <c r="M2342" i="1" s="1"/>
  <c r="N2342" i="1" s="1"/>
  <c r="L2354" i="1"/>
  <c r="M2354" i="1" s="1"/>
  <c r="N2354" i="1" s="1"/>
  <c r="L2366" i="1"/>
  <c r="M2366" i="1" s="1"/>
  <c r="N2366" i="1" s="1"/>
  <c r="L2378" i="1"/>
  <c r="M2378" i="1" s="1"/>
  <c r="N2378" i="1" s="1"/>
  <c r="L2402" i="1"/>
  <c r="M2402" i="1" s="1"/>
  <c r="N2402" i="1" s="1"/>
  <c r="L2414" i="1"/>
  <c r="M2414" i="1" s="1"/>
  <c r="N2414" i="1" s="1"/>
  <c r="L2426" i="1"/>
  <c r="M2426" i="1" s="1"/>
  <c r="N2426" i="1" s="1"/>
  <c r="L2438" i="1"/>
  <c r="M2438" i="1" s="1"/>
  <c r="N2438" i="1" s="1"/>
  <c r="L2450" i="1"/>
  <c r="M2450" i="1" s="1"/>
  <c r="N2450" i="1" s="1"/>
  <c r="L2474" i="1"/>
  <c r="M2474" i="1" s="1"/>
  <c r="N2474" i="1" s="1"/>
  <c r="L2486" i="1"/>
  <c r="M2486" i="1" s="1"/>
  <c r="N2486" i="1" s="1"/>
  <c r="L2498" i="1"/>
  <c r="M2498" i="1" s="1"/>
  <c r="N2498" i="1" s="1"/>
  <c r="L2510" i="1"/>
  <c r="M2510" i="1" s="1"/>
  <c r="N2510" i="1" s="1"/>
  <c r="L2522" i="1"/>
  <c r="M2522" i="1" s="1"/>
  <c r="N2522" i="1" s="1"/>
  <c r="L2534" i="1"/>
  <c r="M2534" i="1" s="1"/>
  <c r="N2534" i="1" s="1"/>
  <c r="L2546" i="1"/>
  <c r="M2546" i="1" s="1"/>
  <c r="N2546" i="1" s="1"/>
  <c r="L2558" i="1"/>
  <c r="M2558" i="1" s="1"/>
  <c r="N2558" i="1" s="1"/>
  <c r="L2570" i="1"/>
  <c r="M2570" i="1" s="1"/>
  <c r="N2570" i="1" s="1"/>
  <c r="L2582" i="1"/>
  <c r="M2582" i="1" s="1"/>
  <c r="N2582" i="1" s="1"/>
  <c r="L2594" i="1"/>
  <c r="M2594" i="1" s="1"/>
  <c r="N2594" i="1" s="1"/>
  <c r="L2606" i="1"/>
  <c r="M2606" i="1" s="1"/>
  <c r="N2606" i="1" s="1"/>
  <c r="L2630" i="1"/>
  <c r="M2630" i="1" s="1"/>
  <c r="N2630" i="1" s="1"/>
  <c r="L2642" i="1"/>
  <c r="M2642" i="1" s="1"/>
  <c r="N2642" i="1" s="1"/>
  <c r="L2654" i="1"/>
  <c r="M2654" i="1" s="1"/>
  <c r="N2654" i="1" s="1"/>
  <c r="L2678" i="1"/>
  <c r="M2678" i="1" s="1"/>
  <c r="N2678" i="1" s="1"/>
  <c r="L2690" i="1"/>
  <c r="M2690" i="1" s="1"/>
  <c r="N2690" i="1" s="1"/>
  <c r="L2702" i="1"/>
  <c r="M2702" i="1" s="1"/>
  <c r="N2702" i="1" s="1"/>
  <c r="L2726" i="1"/>
  <c r="M2726" i="1" s="1"/>
  <c r="N2726" i="1" s="1"/>
  <c r="L2738" i="1"/>
  <c r="M2738" i="1" s="1"/>
  <c r="N2738" i="1" s="1"/>
  <c r="L2750" i="1"/>
  <c r="M2750" i="1" s="1"/>
  <c r="N2750" i="1" s="1"/>
  <c r="L2774" i="1"/>
  <c r="M2774" i="1" s="1"/>
  <c r="N2774" i="1" s="1"/>
  <c r="L2798" i="1"/>
  <c r="M2798" i="1" s="1"/>
  <c r="N2798" i="1" s="1"/>
  <c r="L2822" i="1"/>
  <c r="M2822" i="1" s="1"/>
  <c r="N2822" i="1" s="1"/>
  <c r="L2846" i="1"/>
  <c r="M2846" i="1" s="1"/>
  <c r="N2846" i="1" s="1"/>
  <c r="L2870" i="1"/>
  <c r="M2870" i="1" s="1"/>
  <c r="N2870" i="1" s="1"/>
  <c r="L2894" i="1"/>
  <c r="M2894" i="1" s="1"/>
  <c r="N2894" i="1" s="1"/>
  <c r="L2918" i="1"/>
  <c r="M2918" i="1" s="1"/>
  <c r="N2918" i="1" s="1"/>
  <c r="L2757" i="1"/>
  <c r="M2757" i="1" s="1"/>
  <c r="N2757" i="1" s="1"/>
  <c r="L2462" i="1"/>
  <c r="M2462" i="1" s="1"/>
  <c r="N2462" i="1" s="1"/>
  <c r="L123" i="1"/>
  <c r="M123" i="1" s="1"/>
  <c r="N123" i="1" s="1"/>
  <c r="L519" i="1"/>
  <c r="M519" i="1" s="1"/>
  <c r="N519" i="1" s="1"/>
  <c r="L771" i="1"/>
  <c r="M771" i="1" s="1"/>
  <c r="N771" i="1" s="1"/>
  <c r="L891" i="1"/>
  <c r="M891" i="1" s="1"/>
  <c r="N891" i="1" s="1"/>
  <c r="L915" i="1"/>
  <c r="M915" i="1" s="1"/>
  <c r="N915" i="1" s="1"/>
  <c r="L927" i="1"/>
  <c r="M927" i="1" s="1"/>
  <c r="N927" i="1" s="1"/>
  <c r="L939" i="1"/>
  <c r="M939" i="1" s="1"/>
  <c r="N939" i="1" s="1"/>
  <c r="L951" i="1"/>
  <c r="M951" i="1" s="1"/>
  <c r="N951" i="1" s="1"/>
  <c r="L987" i="1"/>
  <c r="M987" i="1" s="1"/>
  <c r="N987" i="1" s="1"/>
  <c r="L1011" i="1"/>
  <c r="M1011" i="1" s="1"/>
  <c r="N1011" i="1" s="1"/>
  <c r="L1047" i="1"/>
  <c r="M1047" i="1" s="1"/>
  <c r="N1047" i="1" s="1"/>
  <c r="L1071" i="1"/>
  <c r="M1071" i="1" s="1"/>
  <c r="N1071" i="1" s="1"/>
  <c r="L1083" i="1"/>
  <c r="M1083" i="1" s="1"/>
  <c r="N1083" i="1" s="1"/>
  <c r="L1095" i="1"/>
  <c r="M1095" i="1" s="1"/>
  <c r="N1095" i="1" s="1"/>
  <c r="L1107" i="1"/>
  <c r="M1107" i="1" s="1"/>
  <c r="N1107" i="1" s="1"/>
  <c r="L1119" i="1"/>
  <c r="M1119" i="1" s="1"/>
  <c r="N1119" i="1" s="1"/>
  <c r="L1131" i="1"/>
  <c r="M1131" i="1" s="1"/>
  <c r="N1131" i="1" s="1"/>
  <c r="L1143" i="1"/>
  <c r="M1143" i="1" s="1"/>
  <c r="N1143" i="1" s="1"/>
  <c r="L1155" i="1"/>
  <c r="M1155" i="1" s="1"/>
  <c r="N1155" i="1" s="1"/>
  <c r="L1167" i="1"/>
  <c r="M1167" i="1" s="1"/>
  <c r="N1167" i="1" s="1"/>
  <c r="L1191" i="1"/>
  <c r="M1191" i="1" s="1"/>
  <c r="N1191" i="1" s="1"/>
  <c r="L1203" i="1"/>
  <c r="M1203" i="1" s="1"/>
  <c r="N1203" i="1" s="1"/>
  <c r="L1215" i="1"/>
  <c r="M1215" i="1" s="1"/>
  <c r="N1215" i="1" s="1"/>
  <c r="L1227" i="1"/>
  <c r="M1227" i="1" s="1"/>
  <c r="N1227" i="1" s="1"/>
  <c r="L1251" i="1"/>
  <c r="M1251" i="1" s="1"/>
  <c r="N1251" i="1" s="1"/>
  <c r="L1263" i="1"/>
  <c r="M1263" i="1" s="1"/>
  <c r="N1263" i="1" s="1"/>
  <c r="L1611" i="1"/>
  <c r="M1611" i="1" s="1"/>
  <c r="N1611" i="1" s="1"/>
  <c r="L1623" i="1"/>
  <c r="M1623" i="1" s="1"/>
  <c r="N1623" i="1" s="1"/>
  <c r="L1755" i="1"/>
  <c r="M1755" i="1" s="1"/>
  <c r="N1755" i="1" s="1"/>
  <c r="L1839" i="1"/>
  <c r="M1839" i="1" s="1"/>
  <c r="N1839" i="1" s="1"/>
  <c r="L1851" i="1"/>
  <c r="M1851" i="1" s="1"/>
  <c r="N1851" i="1" s="1"/>
  <c r="L1983" i="1"/>
  <c r="M1983" i="1" s="1"/>
  <c r="N1983" i="1" s="1"/>
  <c r="L2067" i="1"/>
  <c r="M2067" i="1" s="1"/>
  <c r="N2067" i="1" s="1"/>
  <c r="L2127" i="1"/>
  <c r="M2127" i="1" s="1"/>
  <c r="N2127" i="1" s="1"/>
  <c r="L2745" i="1"/>
  <c r="M2745" i="1" s="1"/>
  <c r="N2745" i="1" s="1"/>
  <c r="L2445" i="1"/>
  <c r="M2445" i="1" s="1"/>
  <c r="N2445" i="1" s="1"/>
  <c r="L1995" i="1"/>
  <c r="M1995" i="1" s="1"/>
  <c r="N1995" i="1" s="1"/>
  <c r="L916" i="1"/>
  <c r="M916" i="1" s="1"/>
  <c r="N916" i="1" s="1"/>
  <c r="L940" i="1"/>
  <c r="M940" i="1" s="1"/>
  <c r="N940" i="1" s="1"/>
  <c r="L976" i="1"/>
  <c r="M976" i="1" s="1"/>
  <c r="N976" i="1" s="1"/>
  <c r="L988" i="1"/>
  <c r="M988" i="1" s="1"/>
  <c r="N988" i="1" s="1"/>
  <c r="L1012" i="1"/>
  <c r="M1012" i="1" s="1"/>
  <c r="N1012" i="1" s="1"/>
  <c r="L1048" i="1"/>
  <c r="M1048" i="1" s="1"/>
  <c r="N1048" i="1" s="1"/>
  <c r="L1072" i="1"/>
  <c r="M1072" i="1" s="1"/>
  <c r="N1072" i="1" s="1"/>
  <c r="L1084" i="1"/>
  <c r="M1084" i="1" s="1"/>
  <c r="N1084" i="1" s="1"/>
  <c r="L1096" i="1"/>
  <c r="M1096" i="1" s="1"/>
  <c r="N1096" i="1" s="1"/>
  <c r="L1108" i="1"/>
  <c r="M1108" i="1" s="1"/>
  <c r="N1108" i="1" s="1"/>
  <c r="L1120" i="1"/>
  <c r="M1120" i="1" s="1"/>
  <c r="N1120" i="1" s="1"/>
  <c r="L1132" i="1"/>
  <c r="M1132" i="1" s="1"/>
  <c r="N1132" i="1" s="1"/>
  <c r="L1144" i="1"/>
  <c r="M1144" i="1" s="1"/>
  <c r="N1144" i="1" s="1"/>
  <c r="L1156" i="1"/>
  <c r="M1156" i="1" s="1"/>
  <c r="N1156" i="1" s="1"/>
  <c r="L1168" i="1"/>
  <c r="M1168" i="1" s="1"/>
  <c r="N1168" i="1" s="1"/>
  <c r="L1192" i="1"/>
  <c r="M1192" i="1" s="1"/>
  <c r="N1192" i="1" s="1"/>
  <c r="L1204" i="1"/>
  <c r="M1204" i="1" s="1"/>
  <c r="N1204" i="1" s="1"/>
  <c r="L1216" i="1"/>
  <c r="M1216" i="1" s="1"/>
  <c r="N1216" i="1" s="1"/>
  <c r="L1228" i="1"/>
  <c r="M1228" i="1" s="1"/>
  <c r="N1228" i="1" s="1"/>
  <c r="L1252" i="1"/>
  <c r="M1252" i="1" s="1"/>
  <c r="N1252" i="1" s="1"/>
  <c r="L1264" i="1"/>
  <c r="M1264" i="1" s="1"/>
  <c r="N1264" i="1" s="1"/>
  <c r="L1276" i="1"/>
  <c r="M1276" i="1" s="1"/>
  <c r="N1276" i="1" s="1"/>
  <c r="L1300" i="1"/>
  <c r="M1300" i="1" s="1"/>
  <c r="N1300" i="1" s="1"/>
  <c r="L1312" i="1"/>
  <c r="M1312" i="1" s="1"/>
  <c r="N1312" i="1" s="1"/>
  <c r="L1324" i="1"/>
  <c r="M1324" i="1" s="1"/>
  <c r="N1324" i="1" s="1"/>
  <c r="L1336" i="1"/>
  <c r="M1336" i="1" s="1"/>
  <c r="N1336" i="1" s="1"/>
  <c r="L1348" i="1"/>
  <c r="M1348" i="1" s="1"/>
  <c r="N1348" i="1" s="1"/>
  <c r="L1360" i="1"/>
  <c r="M1360" i="1" s="1"/>
  <c r="N1360" i="1" s="1"/>
  <c r="L1372" i="1"/>
  <c r="M1372" i="1" s="1"/>
  <c r="N1372" i="1" s="1"/>
  <c r="L1384" i="1"/>
  <c r="M1384" i="1" s="1"/>
  <c r="N1384" i="1" s="1"/>
  <c r="L1396" i="1"/>
  <c r="M1396" i="1" s="1"/>
  <c r="N1396" i="1" s="1"/>
  <c r="L1408" i="1"/>
  <c r="M1408" i="1" s="1"/>
  <c r="N1408" i="1" s="1"/>
  <c r="L1432" i="1"/>
  <c r="M1432" i="1" s="1"/>
  <c r="N1432" i="1" s="1"/>
  <c r="L1444" i="1"/>
  <c r="M1444" i="1" s="1"/>
  <c r="N1444" i="1" s="1"/>
  <c r="L1456" i="1"/>
  <c r="M1456" i="1" s="1"/>
  <c r="N1456" i="1" s="1"/>
  <c r="L1468" i="1"/>
  <c r="M1468" i="1" s="1"/>
  <c r="N1468" i="1" s="1"/>
  <c r="L1480" i="1"/>
  <c r="M1480" i="1" s="1"/>
  <c r="N1480" i="1" s="1"/>
  <c r="L1492" i="1"/>
  <c r="M1492" i="1" s="1"/>
  <c r="N1492" i="1" s="1"/>
  <c r="L1504" i="1"/>
  <c r="M1504" i="1" s="1"/>
  <c r="N1504" i="1" s="1"/>
  <c r="L1516" i="1"/>
  <c r="M1516" i="1" s="1"/>
  <c r="N1516" i="1" s="1"/>
  <c r="L1528" i="1"/>
  <c r="M1528" i="1" s="1"/>
  <c r="N1528" i="1" s="1"/>
  <c r="L1540" i="1"/>
  <c r="M1540" i="1" s="1"/>
  <c r="N1540" i="1" s="1"/>
  <c r="L1564" i="1"/>
  <c r="M1564" i="1" s="1"/>
  <c r="N1564" i="1" s="1"/>
  <c r="L1576" i="1"/>
  <c r="M1576" i="1" s="1"/>
  <c r="N1576" i="1" s="1"/>
  <c r="L1588" i="1"/>
  <c r="M1588" i="1" s="1"/>
  <c r="N1588" i="1" s="1"/>
  <c r="L1600" i="1"/>
  <c r="M1600" i="1" s="1"/>
  <c r="N1600" i="1" s="1"/>
  <c r="L1612" i="1"/>
  <c r="M1612" i="1" s="1"/>
  <c r="N1612" i="1" s="1"/>
  <c r="L1624" i="1"/>
  <c r="M1624" i="1" s="1"/>
  <c r="N1624" i="1" s="1"/>
  <c r="L1636" i="1"/>
  <c r="M1636" i="1" s="1"/>
  <c r="N1636" i="1" s="1"/>
  <c r="L1648" i="1"/>
  <c r="M1648" i="1" s="1"/>
  <c r="N1648" i="1" s="1"/>
  <c r="L1660" i="1"/>
  <c r="M1660" i="1" s="1"/>
  <c r="N1660" i="1" s="1"/>
  <c r="L1672" i="1"/>
  <c r="M1672" i="1" s="1"/>
  <c r="N1672" i="1" s="1"/>
  <c r="L1684" i="1"/>
  <c r="M1684" i="1" s="1"/>
  <c r="N1684" i="1" s="1"/>
  <c r="L1696" i="1"/>
  <c r="M1696" i="1" s="1"/>
  <c r="N1696" i="1" s="1"/>
  <c r="L1708" i="1"/>
  <c r="M1708" i="1" s="1"/>
  <c r="N1708" i="1" s="1"/>
  <c r="L1720" i="1"/>
  <c r="M1720" i="1" s="1"/>
  <c r="N1720" i="1" s="1"/>
  <c r="L1732" i="1"/>
  <c r="M1732" i="1" s="1"/>
  <c r="N1732" i="1" s="1"/>
  <c r="L1744" i="1"/>
  <c r="M1744" i="1" s="1"/>
  <c r="N1744" i="1" s="1"/>
  <c r="L1756" i="1"/>
  <c r="M1756" i="1" s="1"/>
  <c r="N1756" i="1" s="1"/>
  <c r="L1768" i="1"/>
  <c r="M1768" i="1" s="1"/>
  <c r="N1768" i="1" s="1"/>
  <c r="L1780" i="1"/>
  <c r="M1780" i="1" s="1"/>
  <c r="N1780" i="1" s="1"/>
  <c r="L1792" i="1"/>
  <c r="M1792" i="1" s="1"/>
  <c r="N1792" i="1" s="1"/>
  <c r="L1804" i="1"/>
  <c r="M1804" i="1" s="1"/>
  <c r="N1804" i="1" s="1"/>
  <c r="L1816" i="1"/>
  <c r="M1816" i="1" s="1"/>
  <c r="N1816" i="1" s="1"/>
  <c r="L1828" i="1"/>
  <c r="M1828" i="1" s="1"/>
  <c r="N1828" i="1" s="1"/>
  <c r="L1840" i="1"/>
  <c r="M1840" i="1" s="1"/>
  <c r="N1840" i="1" s="1"/>
  <c r="L1852" i="1"/>
  <c r="M1852" i="1" s="1"/>
  <c r="N1852" i="1" s="1"/>
  <c r="L1864" i="1"/>
  <c r="M1864" i="1" s="1"/>
  <c r="N1864" i="1" s="1"/>
  <c r="L1876" i="1"/>
  <c r="M1876" i="1" s="1"/>
  <c r="N1876" i="1" s="1"/>
  <c r="L1888" i="1"/>
  <c r="M1888" i="1" s="1"/>
  <c r="N1888" i="1" s="1"/>
  <c r="L1912" i="1"/>
  <c r="M1912" i="1" s="1"/>
  <c r="N1912" i="1" s="1"/>
  <c r="L1924" i="1"/>
  <c r="M1924" i="1" s="1"/>
  <c r="N1924" i="1" s="1"/>
  <c r="L1936" i="1"/>
  <c r="M1936" i="1" s="1"/>
  <c r="N1936" i="1" s="1"/>
  <c r="L1948" i="1"/>
  <c r="M1948" i="1" s="1"/>
  <c r="N1948" i="1" s="1"/>
  <c r="L1960" i="1"/>
  <c r="M1960" i="1" s="1"/>
  <c r="N1960" i="1" s="1"/>
  <c r="L1972" i="1"/>
  <c r="M1972" i="1" s="1"/>
  <c r="N1972" i="1" s="1"/>
  <c r="L1984" i="1"/>
  <c r="M1984" i="1" s="1"/>
  <c r="N1984" i="1" s="1"/>
  <c r="L1996" i="1"/>
  <c r="M1996" i="1" s="1"/>
  <c r="N1996" i="1" s="1"/>
  <c r="L2008" i="1"/>
  <c r="M2008" i="1" s="1"/>
  <c r="N2008" i="1" s="1"/>
  <c r="L2020" i="1"/>
  <c r="M2020" i="1" s="1"/>
  <c r="N2020" i="1" s="1"/>
  <c r="L2032" i="1"/>
  <c r="M2032" i="1" s="1"/>
  <c r="N2032" i="1" s="1"/>
  <c r="L2044" i="1"/>
  <c r="M2044" i="1" s="1"/>
  <c r="N2044" i="1" s="1"/>
  <c r="L2056" i="1"/>
  <c r="M2056" i="1" s="1"/>
  <c r="N2056" i="1" s="1"/>
  <c r="L2068" i="1"/>
  <c r="M2068" i="1" s="1"/>
  <c r="N2068" i="1" s="1"/>
  <c r="L2080" i="1"/>
  <c r="M2080" i="1" s="1"/>
  <c r="N2080" i="1" s="1"/>
  <c r="L2092" i="1"/>
  <c r="M2092" i="1" s="1"/>
  <c r="N2092" i="1" s="1"/>
  <c r="L2104" i="1"/>
  <c r="M2104" i="1" s="1"/>
  <c r="N2104" i="1" s="1"/>
  <c r="L2116" i="1"/>
  <c r="M2116" i="1" s="1"/>
  <c r="N2116" i="1" s="1"/>
  <c r="L2128" i="1"/>
  <c r="M2128" i="1" s="1"/>
  <c r="N2128" i="1" s="1"/>
  <c r="L2140" i="1"/>
  <c r="M2140" i="1" s="1"/>
  <c r="N2140" i="1" s="1"/>
  <c r="L2152" i="1"/>
  <c r="M2152" i="1" s="1"/>
  <c r="N2152" i="1" s="1"/>
  <c r="L2164" i="1"/>
  <c r="M2164" i="1" s="1"/>
  <c r="N2164" i="1" s="1"/>
  <c r="L2176" i="1"/>
  <c r="M2176" i="1" s="1"/>
  <c r="N2176" i="1" s="1"/>
  <c r="L2188" i="1"/>
  <c r="M2188" i="1" s="1"/>
  <c r="N2188" i="1" s="1"/>
  <c r="L2200" i="1"/>
  <c r="M2200" i="1" s="1"/>
  <c r="N2200" i="1" s="1"/>
  <c r="L2212" i="1"/>
  <c r="M2212" i="1" s="1"/>
  <c r="N2212" i="1" s="1"/>
  <c r="L2224" i="1"/>
  <c r="M2224" i="1" s="1"/>
  <c r="N2224" i="1" s="1"/>
  <c r="L2236" i="1"/>
  <c r="M2236" i="1" s="1"/>
  <c r="N2236" i="1" s="1"/>
  <c r="L2248" i="1"/>
  <c r="M2248" i="1" s="1"/>
  <c r="N2248" i="1" s="1"/>
  <c r="L2260" i="1"/>
  <c r="M2260" i="1" s="1"/>
  <c r="N2260" i="1" s="1"/>
  <c r="L2272" i="1"/>
  <c r="M2272" i="1" s="1"/>
  <c r="N2272" i="1" s="1"/>
  <c r="L2284" i="1"/>
  <c r="M2284" i="1" s="1"/>
  <c r="N2284" i="1" s="1"/>
  <c r="L2296" i="1"/>
  <c r="M2296" i="1" s="1"/>
  <c r="N2296" i="1" s="1"/>
  <c r="L2308" i="1"/>
  <c r="M2308" i="1" s="1"/>
  <c r="N2308" i="1" s="1"/>
  <c r="L2320" i="1"/>
  <c r="M2320" i="1" s="1"/>
  <c r="N2320" i="1" s="1"/>
  <c r="L2332" i="1"/>
  <c r="M2332" i="1" s="1"/>
  <c r="N2332" i="1" s="1"/>
  <c r="L2344" i="1"/>
  <c r="M2344" i="1" s="1"/>
  <c r="N2344" i="1" s="1"/>
  <c r="L2356" i="1"/>
  <c r="M2356" i="1" s="1"/>
  <c r="N2356" i="1" s="1"/>
  <c r="L2368" i="1"/>
  <c r="M2368" i="1" s="1"/>
  <c r="N2368" i="1" s="1"/>
  <c r="L2380" i="1"/>
  <c r="M2380" i="1" s="1"/>
  <c r="N2380" i="1" s="1"/>
  <c r="L2392" i="1"/>
  <c r="M2392" i="1" s="1"/>
  <c r="N2392" i="1" s="1"/>
  <c r="L2404" i="1"/>
  <c r="M2404" i="1" s="1"/>
  <c r="N2404" i="1" s="1"/>
  <c r="L2416" i="1"/>
  <c r="M2416" i="1" s="1"/>
  <c r="N2416" i="1" s="1"/>
  <c r="L2428" i="1"/>
  <c r="M2428" i="1" s="1"/>
  <c r="N2428" i="1" s="1"/>
  <c r="L2440" i="1"/>
  <c r="M2440" i="1" s="1"/>
  <c r="N2440" i="1" s="1"/>
  <c r="L2452" i="1"/>
  <c r="M2452" i="1" s="1"/>
  <c r="N2452" i="1" s="1"/>
  <c r="L2464" i="1"/>
  <c r="M2464" i="1" s="1"/>
  <c r="N2464" i="1" s="1"/>
  <c r="L2476" i="1"/>
  <c r="M2476" i="1" s="1"/>
  <c r="N2476" i="1" s="1"/>
  <c r="L2488" i="1"/>
  <c r="M2488" i="1" s="1"/>
  <c r="N2488" i="1" s="1"/>
  <c r="L2500" i="1"/>
  <c r="M2500" i="1" s="1"/>
  <c r="N2500" i="1" s="1"/>
  <c r="L2512" i="1"/>
  <c r="M2512" i="1" s="1"/>
  <c r="N2512" i="1" s="1"/>
  <c r="L2524" i="1"/>
  <c r="M2524" i="1" s="1"/>
  <c r="N2524" i="1" s="1"/>
  <c r="L2536" i="1"/>
  <c r="M2536" i="1" s="1"/>
  <c r="N2536" i="1" s="1"/>
  <c r="L2548" i="1"/>
  <c r="M2548" i="1" s="1"/>
  <c r="N2548" i="1" s="1"/>
  <c r="L2560" i="1"/>
  <c r="M2560" i="1" s="1"/>
  <c r="N2560" i="1" s="1"/>
  <c r="L2572" i="1"/>
  <c r="M2572" i="1" s="1"/>
  <c r="N2572" i="1" s="1"/>
  <c r="L2584" i="1"/>
  <c r="M2584" i="1" s="1"/>
  <c r="N2584" i="1" s="1"/>
  <c r="L2596" i="1"/>
  <c r="M2596" i="1" s="1"/>
  <c r="N2596" i="1" s="1"/>
  <c r="L2608" i="1"/>
  <c r="M2608" i="1" s="1"/>
  <c r="N2608" i="1" s="1"/>
  <c r="L2620" i="1"/>
  <c r="M2620" i="1" s="1"/>
  <c r="N2620" i="1" s="1"/>
  <c r="L2632" i="1"/>
  <c r="M2632" i="1" s="1"/>
  <c r="N2632" i="1" s="1"/>
  <c r="L2644" i="1"/>
  <c r="M2644" i="1" s="1"/>
  <c r="N2644" i="1" s="1"/>
  <c r="L2656" i="1"/>
  <c r="M2656" i="1" s="1"/>
  <c r="N2656" i="1" s="1"/>
  <c r="L2668" i="1"/>
  <c r="M2668" i="1" s="1"/>
  <c r="N2668" i="1" s="1"/>
  <c r="L2680" i="1"/>
  <c r="M2680" i="1" s="1"/>
  <c r="N2680" i="1" s="1"/>
  <c r="L2692" i="1"/>
  <c r="M2692" i="1" s="1"/>
  <c r="N2692" i="1" s="1"/>
  <c r="L2704" i="1"/>
  <c r="M2704" i="1" s="1"/>
  <c r="N2704" i="1" s="1"/>
  <c r="L2716" i="1"/>
  <c r="M2716" i="1" s="1"/>
  <c r="N2716" i="1" s="1"/>
  <c r="L2728" i="1"/>
  <c r="M2728" i="1" s="1"/>
  <c r="N2728" i="1" s="1"/>
  <c r="L2740" i="1"/>
  <c r="M2740" i="1" s="1"/>
  <c r="N2740" i="1" s="1"/>
  <c r="L2752" i="1"/>
  <c r="M2752" i="1" s="1"/>
  <c r="N2752" i="1" s="1"/>
  <c r="L2764" i="1"/>
  <c r="M2764" i="1" s="1"/>
  <c r="N2764" i="1" s="1"/>
  <c r="L2776" i="1"/>
  <c r="M2776" i="1" s="1"/>
  <c r="N2776" i="1" s="1"/>
  <c r="L2788" i="1"/>
  <c r="M2788" i="1" s="1"/>
  <c r="N2788" i="1" s="1"/>
  <c r="L2800" i="1"/>
  <c r="M2800" i="1" s="1"/>
  <c r="N2800" i="1" s="1"/>
  <c r="L2812" i="1"/>
  <c r="M2812" i="1" s="1"/>
  <c r="N2812" i="1" s="1"/>
  <c r="L2824" i="1"/>
  <c r="M2824" i="1" s="1"/>
  <c r="N2824" i="1" s="1"/>
  <c r="L2836" i="1"/>
  <c r="M2836" i="1" s="1"/>
  <c r="N2836" i="1" s="1"/>
  <c r="L2848" i="1"/>
  <c r="M2848" i="1" s="1"/>
  <c r="N2848" i="1" s="1"/>
  <c r="L2860" i="1"/>
  <c r="M2860" i="1" s="1"/>
  <c r="N2860" i="1" s="1"/>
  <c r="L2872" i="1"/>
  <c r="M2872" i="1" s="1"/>
  <c r="N2872" i="1" s="1"/>
  <c r="L2884" i="1"/>
  <c r="M2884" i="1" s="1"/>
  <c r="N2884" i="1" s="1"/>
  <c r="L2896" i="1"/>
  <c r="M2896" i="1" s="1"/>
  <c r="N2896" i="1" s="1"/>
  <c r="L2908" i="1"/>
  <c r="M2908" i="1" s="1"/>
  <c r="N2908" i="1" s="1"/>
  <c r="L2920" i="1"/>
  <c r="M2920" i="1" s="1"/>
  <c r="N2920" i="1" s="1"/>
  <c r="L2709" i="1"/>
  <c r="M2709" i="1" s="1"/>
  <c r="N2709" i="1" s="1"/>
  <c r="L2390" i="1"/>
  <c r="M2390" i="1" s="1"/>
  <c r="N2390" i="1" s="1"/>
  <c r="L125" i="1"/>
  <c r="M125" i="1" s="1"/>
  <c r="N125" i="1" s="1"/>
  <c r="L185" i="1"/>
  <c r="M185" i="1" s="1"/>
  <c r="N185" i="1" s="1"/>
  <c r="L581" i="1"/>
  <c r="M581" i="1" s="1"/>
  <c r="N581" i="1" s="1"/>
  <c r="L629" i="1"/>
  <c r="M629" i="1" s="1"/>
  <c r="N629" i="1" s="1"/>
  <c r="L641" i="1"/>
  <c r="M641" i="1" s="1"/>
  <c r="N641" i="1" s="1"/>
  <c r="L653" i="1"/>
  <c r="M653" i="1" s="1"/>
  <c r="N653" i="1" s="1"/>
  <c r="L677" i="1"/>
  <c r="M677" i="1" s="1"/>
  <c r="N677" i="1" s="1"/>
  <c r="L773" i="1"/>
  <c r="M773" i="1" s="1"/>
  <c r="N773" i="1" s="1"/>
  <c r="L797" i="1"/>
  <c r="M797" i="1" s="1"/>
  <c r="N797" i="1" s="1"/>
  <c r="L857" i="1"/>
  <c r="M857" i="1" s="1"/>
  <c r="N857" i="1" s="1"/>
  <c r="L869" i="1"/>
  <c r="M869" i="1" s="1"/>
  <c r="N869" i="1" s="1"/>
  <c r="L905" i="1"/>
  <c r="M905" i="1" s="1"/>
  <c r="N905" i="1" s="1"/>
  <c r="L917" i="1"/>
  <c r="M917" i="1" s="1"/>
  <c r="N917" i="1" s="1"/>
  <c r="L929" i="1"/>
  <c r="M929" i="1" s="1"/>
  <c r="N929" i="1" s="1"/>
  <c r="L941" i="1"/>
  <c r="M941" i="1" s="1"/>
  <c r="N941" i="1" s="1"/>
  <c r="L977" i="1"/>
  <c r="M977" i="1" s="1"/>
  <c r="N977" i="1" s="1"/>
  <c r="L989" i="1"/>
  <c r="M989" i="1" s="1"/>
  <c r="N989" i="1" s="1"/>
  <c r="L1013" i="1"/>
  <c r="M1013" i="1" s="1"/>
  <c r="N1013" i="1" s="1"/>
  <c r="L1025" i="1"/>
  <c r="M1025" i="1" s="1"/>
  <c r="N1025" i="1" s="1"/>
  <c r="L1037" i="1"/>
  <c r="M1037" i="1" s="1"/>
  <c r="N1037" i="1" s="1"/>
  <c r="L1049" i="1"/>
  <c r="M1049" i="1" s="1"/>
  <c r="N1049" i="1" s="1"/>
  <c r="L1073" i="1"/>
  <c r="M1073" i="1" s="1"/>
  <c r="N1073" i="1" s="1"/>
  <c r="L1085" i="1"/>
  <c r="M1085" i="1" s="1"/>
  <c r="N1085" i="1" s="1"/>
  <c r="L1097" i="1"/>
  <c r="M1097" i="1" s="1"/>
  <c r="N1097" i="1" s="1"/>
  <c r="L1109" i="1"/>
  <c r="M1109" i="1" s="1"/>
  <c r="N1109" i="1" s="1"/>
  <c r="L1121" i="1"/>
  <c r="M1121" i="1" s="1"/>
  <c r="N1121" i="1" s="1"/>
  <c r="L1133" i="1"/>
  <c r="M1133" i="1" s="1"/>
  <c r="N1133" i="1" s="1"/>
  <c r="L1145" i="1"/>
  <c r="M1145" i="1" s="1"/>
  <c r="N1145" i="1" s="1"/>
  <c r="L1157" i="1"/>
  <c r="M1157" i="1" s="1"/>
  <c r="N1157" i="1" s="1"/>
  <c r="L1169" i="1"/>
  <c r="M1169" i="1" s="1"/>
  <c r="N1169" i="1" s="1"/>
  <c r="L1193" i="1"/>
  <c r="M1193" i="1" s="1"/>
  <c r="N1193" i="1" s="1"/>
  <c r="L1205" i="1"/>
  <c r="M1205" i="1" s="1"/>
  <c r="N1205" i="1" s="1"/>
  <c r="L1217" i="1"/>
  <c r="M1217" i="1" s="1"/>
  <c r="N1217" i="1" s="1"/>
  <c r="L1229" i="1"/>
  <c r="M1229" i="1" s="1"/>
  <c r="N1229" i="1" s="1"/>
  <c r="L1241" i="1"/>
  <c r="M1241" i="1" s="1"/>
  <c r="N1241" i="1" s="1"/>
  <c r="L1253" i="1"/>
  <c r="M1253" i="1" s="1"/>
  <c r="N1253" i="1" s="1"/>
  <c r="L1265" i="1"/>
  <c r="M1265" i="1" s="1"/>
  <c r="N1265" i="1" s="1"/>
  <c r="L1277" i="1"/>
  <c r="M1277" i="1" s="1"/>
  <c r="N1277" i="1" s="1"/>
  <c r="L1289" i="1"/>
  <c r="M1289" i="1" s="1"/>
  <c r="N1289" i="1" s="1"/>
  <c r="L1301" i="1"/>
  <c r="M1301" i="1" s="1"/>
  <c r="N1301" i="1" s="1"/>
  <c r="L1313" i="1"/>
  <c r="M1313" i="1" s="1"/>
  <c r="N1313" i="1" s="1"/>
  <c r="L1325" i="1"/>
  <c r="M1325" i="1" s="1"/>
  <c r="N1325" i="1" s="1"/>
  <c r="L1337" i="1"/>
  <c r="M1337" i="1" s="1"/>
  <c r="N1337" i="1" s="1"/>
  <c r="L1349" i="1"/>
  <c r="M1349" i="1" s="1"/>
  <c r="N1349" i="1" s="1"/>
  <c r="L1361" i="1"/>
  <c r="M1361" i="1" s="1"/>
  <c r="N1361" i="1" s="1"/>
  <c r="L1373" i="1"/>
  <c r="M1373" i="1" s="1"/>
  <c r="N1373" i="1" s="1"/>
  <c r="L2697" i="1"/>
  <c r="M2697" i="1" s="1"/>
  <c r="N2697" i="1" s="1"/>
  <c r="L2373" i="1"/>
  <c r="M2373" i="1" s="1"/>
  <c r="N2373" i="1" s="1"/>
  <c r="I584" i="1" a="1"/>
  <c r="I584" i="1" s="1"/>
  <c r="K584" i="1"/>
  <c r="I578" i="1" a="1"/>
  <c r="I578" i="1" s="1"/>
  <c r="K578" i="1"/>
  <c r="I572" i="1" a="1"/>
  <c r="I572" i="1" s="1"/>
  <c r="K572" i="1"/>
  <c r="I566" i="1" a="1"/>
  <c r="I566" i="1" s="1"/>
  <c r="K566" i="1"/>
  <c r="I560" i="1" a="1"/>
  <c r="I560" i="1" s="1"/>
  <c r="K560" i="1"/>
  <c r="I548" i="1" a="1"/>
  <c r="I548" i="1" s="1"/>
  <c r="K548" i="1"/>
  <c r="I512" i="1" a="1"/>
  <c r="I512" i="1" s="1"/>
  <c r="K512" i="1"/>
  <c r="I506" i="1" a="1"/>
  <c r="I506" i="1" s="1"/>
  <c r="K506" i="1"/>
  <c r="I500" i="1" a="1"/>
  <c r="I500" i="1" s="1"/>
  <c r="K500" i="1"/>
  <c r="I494" i="1" a="1"/>
  <c r="I494" i="1" s="1"/>
  <c r="K494" i="1"/>
  <c r="I482" i="1" a="1"/>
  <c r="I482" i="1" s="1"/>
  <c r="K482" i="1"/>
  <c r="I470" i="1" a="1"/>
  <c r="I470" i="1" s="1"/>
  <c r="K470" i="1"/>
  <c r="I458" i="1" a="1"/>
  <c r="I458" i="1" s="1"/>
  <c r="K458" i="1"/>
  <c r="L467" i="1" s="1"/>
  <c r="M467" i="1" s="1"/>
  <c r="N467" i="1" s="1"/>
  <c r="I446" i="1" a="1"/>
  <c r="I446" i="1" s="1"/>
  <c r="K446" i="1"/>
  <c r="I434" i="1" a="1"/>
  <c r="I434" i="1" s="1"/>
  <c r="K434" i="1"/>
  <c r="L434" i="1" s="1"/>
  <c r="M434" i="1" s="1"/>
  <c r="N434" i="1" s="1"/>
  <c r="I422" i="1" a="1"/>
  <c r="I422" i="1" s="1"/>
  <c r="K422" i="1"/>
  <c r="I410" i="1" a="1"/>
  <c r="I410" i="1" s="1"/>
  <c r="K410" i="1"/>
  <c r="L405" i="1"/>
  <c r="M405" i="1" s="1"/>
  <c r="N405" i="1" s="1"/>
  <c r="I398" i="1" a="1"/>
  <c r="I398" i="1" s="1"/>
  <c r="K398" i="1"/>
  <c r="I386" i="1" a="1"/>
  <c r="I386" i="1" s="1"/>
  <c r="K386" i="1"/>
  <c r="I380" i="1" a="1"/>
  <c r="I380" i="1" s="1"/>
  <c r="K380" i="1"/>
  <c r="I374" i="1" a="1"/>
  <c r="I374" i="1" s="1"/>
  <c r="K374" i="1"/>
  <c r="I368" i="1" a="1"/>
  <c r="I368" i="1" s="1"/>
  <c r="K368" i="1"/>
  <c r="I362" i="1" a="1"/>
  <c r="I362" i="1" s="1"/>
  <c r="K362" i="1"/>
  <c r="I356" i="1" a="1"/>
  <c r="I356" i="1" s="1"/>
  <c r="K356" i="1"/>
  <c r="I350" i="1" a="1"/>
  <c r="I350" i="1" s="1"/>
  <c r="K350" i="1"/>
  <c r="I344" i="1" a="1"/>
  <c r="I344" i="1" s="1"/>
  <c r="K344" i="1"/>
  <c r="I338" i="1" a="1"/>
  <c r="I338" i="1" s="1"/>
  <c r="K338" i="1"/>
  <c r="I332" i="1" a="1"/>
  <c r="I332" i="1" s="1"/>
  <c r="K332" i="1"/>
  <c r="I326" i="1" a="1"/>
  <c r="I326" i="1" s="1"/>
  <c r="K326" i="1"/>
  <c r="I320" i="1" a="1"/>
  <c r="I320" i="1" s="1"/>
  <c r="K320" i="1"/>
  <c r="I314" i="1" a="1"/>
  <c r="I314" i="1" s="1"/>
  <c r="K314" i="1"/>
  <c r="I308" i="1" a="1"/>
  <c r="I308" i="1" s="1"/>
  <c r="K308" i="1"/>
  <c r="I302" i="1" a="1"/>
  <c r="I302" i="1" s="1"/>
  <c r="K302" i="1"/>
  <c r="I296" i="1" a="1"/>
  <c r="I296" i="1" s="1"/>
  <c r="K296" i="1"/>
  <c r="I290" i="1" a="1"/>
  <c r="I290" i="1" s="1"/>
  <c r="K290" i="1"/>
  <c r="I284" i="1" a="1"/>
  <c r="I284" i="1" s="1"/>
  <c r="K284" i="1"/>
  <c r="I278" i="1" a="1"/>
  <c r="I278" i="1" s="1"/>
  <c r="K278" i="1"/>
  <c r="L282" i="1" s="1"/>
  <c r="M282" i="1" s="1"/>
  <c r="N282" i="1" s="1"/>
  <c r="I272" i="1" a="1"/>
  <c r="I272" i="1" s="1"/>
  <c r="K272" i="1"/>
  <c r="I266" i="1" a="1"/>
  <c r="I266" i="1" s="1"/>
  <c r="K266" i="1"/>
  <c r="I260" i="1" a="1"/>
  <c r="I260" i="1" s="1"/>
  <c r="K260" i="1"/>
  <c r="I254" i="1" a="1"/>
  <c r="I254" i="1" s="1"/>
  <c r="K254" i="1"/>
  <c r="I248" i="1" a="1"/>
  <c r="I248" i="1" s="1"/>
  <c r="K248" i="1"/>
  <c r="I242" i="1" a="1"/>
  <c r="I242" i="1" s="1"/>
  <c r="K242" i="1"/>
  <c r="I236" i="1" a="1"/>
  <c r="I236" i="1" s="1"/>
  <c r="K236" i="1"/>
  <c r="I230" i="1" a="1"/>
  <c r="I230" i="1" s="1"/>
  <c r="K230" i="1"/>
  <c r="I224" i="1" a="1"/>
  <c r="I224" i="1" s="1"/>
  <c r="K224" i="1"/>
  <c r="I218" i="1" a="1"/>
  <c r="I218" i="1" s="1"/>
  <c r="K218" i="1"/>
  <c r="I212" i="1" a="1"/>
  <c r="I212" i="1" s="1"/>
  <c r="K212" i="1"/>
  <c r="I206" i="1" a="1"/>
  <c r="I206" i="1" s="1"/>
  <c r="K206" i="1"/>
  <c r="I200" i="1" a="1"/>
  <c r="I200" i="1" s="1"/>
  <c r="K200" i="1"/>
  <c r="I194" i="1" a="1"/>
  <c r="I194" i="1" s="1"/>
  <c r="K194" i="1"/>
  <c r="I188" i="1" a="1"/>
  <c r="I188" i="1" s="1"/>
  <c r="K188" i="1"/>
  <c r="I182" i="1" a="1"/>
  <c r="I182" i="1" s="1"/>
  <c r="K182" i="1"/>
  <c r="I176" i="1" a="1"/>
  <c r="I176" i="1" s="1"/>
  <c r="K176" i="1"/>
  <c r="I170" i="1" a="1"/>
  <c r="I170" i="1" s="1"/>
  <c r="K170" i="1"/>
  <c r="I164" i="1" a="1"/>
  <c r="I164" i="1" s="1"/>
  <c r="K164" i="1"/>
  <c r="I158" i="1" a="1"/>
  <c r="I158" i="1" s="1"/>
  <c r="K158" i="1"/>
  <c r="I152" i="1" a="1"/>
  <c r="I152" i="1" s="1"/>
  <c r="K152" i="1"/>
  <c r="I146" i="1" a="1"/>
  <c r="I146" i="1" s="1"/>
  <c r="K146" i="1"/>
  <c r="I140" i="1" a="1"/>
  <c r="I140" i="1" s="1"/>
  <c r="K140" i="1"/>
  <c r="I134" i="1" a="1"/>
  <c r="I134" i="1" s="1"/>
  <c r="K134" i="1"/>
  <c r="I128" i="1" a="1"/>
  <c r="I128" i="1" s="1"/>
  <c r="K128" i="1"/>
  <c r="I122" i="1" a="1"/>
  <c r="I122" i="1" s="1"/>
  <c r="K122" i="1"/>
  <c r="I116" i="1" a="1"/>
  <c r="I116" i="1" s="1"/>
  <c r="K116" i="1"/>
  <c r="I110" i="1" a="1"/>
  <c r="I110" i="1" s="1"/>
  <c r="K110" i="1"/>
  <c r="I104" i="1" a="1"/>
  <c r="I104" i="1" s="1"/>
  <c r="K104" i="1"/>
  <c r="I98" i="1" a="1"/>
  <c r="I98" i="1" s="1"/>
  <c r="K98" i="1"/>
  <c r="I92" i="1" a="1"/>
  <c r="I92" i="1" s="1"/>
  <c r="K92" i="1"/>
  <c r="I86" i="1" a="1"/>
  <c r="I86" i="1" s="1"/>
  <c r="K86" i="1"/>
  <c r="I80" i="1" a="1"/>
  <c r="I80" i="1" s="1"/>
  <c r="K80" i="1"/>
  <c r="I74" i="1" a="1"/>
  <c r="I74" i="1" s="1"/>
  <c r="K74" i="1"/>
  <c r="I68" i="1" a="1"/>
  <c r="I68" i="1" s="1"/>
  <c r="K68" i="1"/>
  <c r="I62" i="1" a="1"/>
  <c r="I62" i="1" s="1"/>
  <c r="K62" i="1"/>
  <c r="L62" i="1" s="1"/>
  <c r="M62" i="1" s="1"/>
  <c r="N62" i="1" s="1"/>
  <c r="I56" i="1" a="1"/>
  <c r="I56" i="1" s="1"/>
  <c r="K56" i="1"/>
  <c r="I50" i="1" a="1"/>
  <c r="I50" i="1" s="1"/>
  <c r="K50" i="1"/>
  <c r="I44" i="1" a="1"/>
  <c r="I44" i="1" s="1"/>
  <c r="K44" i="1"/>
  <c r="I38" i="1" a="1"/>
  <c r="I38" i="1" s="1"/>
  <c r="K38" i="1"/>
  <c r="I32" i="1" a="1"/>
  <c r="I32" i="1" s="1"/>
  <c r="K32" i="1"/>
  <c r="I26" i="1" a="1"/>
  <c r="I26" i="1" s="1"/>
  <c r="K26" i="1"/>
  <c r="I20" i="1" a="1"/>
  <c r="I20" i="1" s="1"/>
  <c r="K20" i="1"/>
  <c r="I14" i="1" a="1"/>
  <c r="I14" i="1" s="1"/>
  <c r="K14" i="1"/>
  <c r="I8" i="1" a="1"/>
  <c r="I8" i="1" s="1"/>
  <c r="K8" i="1"/>
  <c r="L2" i="1"/>
  <c r="M2" i="1" s="1"/>
  <c r="N2" i="1" s="1"/>
  <c r="L734" i="1"/>
  <c r="M734" i="1" s="1"/>
  <c r="N734" i="1" s="1"/>
  <c r="L794" i="1"/>
  <c r="M794" i="1" s="1"/>
  <c r="N794" i="1" s="1"/>
  <c r="L830" i="1"/>
  <c r="M830" i="1" s="1"/>
  <c r="N830" i="1" s="1"/>
  <c r="L854" i="1"/>
  <c r="M854" i="1" s="1"/>
  <c r="N854" i="1" s="1"/>
  <c r="L878" i="1"/>
  <c r="M878" i="1" s="1"/>
  <c r="N878" i="1" s="1"/>
  <c r="L890" i="1"/>
  <c r="M890" i="1" s="1"/>
  <c r="N890" i="1" s="1"/>
  <c r="L926" i="1"/>
  <c r="M926" i="1" s="1"/>
  <c r="N926" i="1" s="1"/>
  <c r="L938" i="1"/>
  <c r="M938" i="1" s="1"/>
  <c r="N938" i="1" s="1"/>
  <c r="L986" i="1"/>
  <c r="M986" i="1" s="1"/>
  <c r="N986" i="1" s="1"/>
  <c r="L1022" i="1"/>
  <c r="M1022" i="1" s="1"/>
  <c r="N1022" i="1" s="1"/>
  <c r="L1034" i="1"/>
  <c r="M1034" i="1" s="1"/>
  <c r="N1034" i="1" s="1"/>
  <c r="L1046" i="1"/>
  <c r="M1046" i="1" s="1"/>
  <c r="N1046" i="1" s="1"/>
  <c r="L1070" i="1"/>
  <c r="M1070" i="1" s="1"/>
  <c r="N1070" i="1" s="1"/>
  <c r="L1082" i="1"/>
  <c r="M1082" i="1" s="1"/>
  <c r="N1082" i="1" s="1"/>
  <c r="L1094" i="1"/>
  <c r="M1094" i="1" s="1"/>
  <c r="N1094" i="1" s="1"/>
  <c r="L1118" i="1"/>
  <c r="M1118" i="1" s="1"/>
  <c r="N1118" i="1" s="1"/>
  <c r="L1130" i="1"/>
  <c r="M1130" i="1" s="1"/>
  <c r="N1130" i="1" s="1"/>
  <c r="L1142" i="1"/>
  <c r="M1142" i="1" s="1"/>
  <c r="N1142" i="1" s="1"/>
  <c r="L1166" i="1"/>
  <c r="M1166" i="1" s="1"/>
  <c r="N1166" i="1" s="1"/>
  <c r="L1190" i="1"/>
  <c r="M1190" i="1" s="1"/>
  <c r="N1190" i="1" s="1"/>
  <c r="L1214" i="1"/>
  <c r="M1214" i="1" s="1"/>
  <c r="N1214" i="1" s="1"/>
  <c r="L1226" i="1"/>
  <c r="M1226" i="1" s="1"/>
  <c r="N1226" i="1" s="1"/>
  <c r="L1238" i="1"/>
  <c r="M1238" i="1" s="1"/>
  <c r="N1238" i="1" s="1"/>
  <c r="L1262" i="1"/>
  <c r="M1262" i="1" s="1"/>
  <c r="N1262" i="1" s="1"/>
  <c r="L1274" i="1"/>
  <c r="M1274" i="1" s="1"/>
  <c r="N1274" i="1" s="1"/>
  <c r="L1286" i="1"/>
  <c r="M1286" i="1" s="1"/>
  <c r="N1286" i="1" s="1"/>
  <c r="L1310" i="1"/>
  <c r="M1310" i="1" s="1"/>
  <c r="N1310" i="1" s="1"/>
  <c r="L1322" i="1"/>
  <c r="M1322" i="1" s="1"/>
  <c r="N1322" i="1" s="1"/>
  <c r="L1334" i="1"/>
  <c r="M1334" i="1" s="1"/>
  <c r="N1334" i="1" s="1"/>
  <c r="L1358" i="1"/>
  <c r="M1358" i="1" s="1"/>
  <c r="N1358" i="1" s="1"/>
  <c r="L1370" i="1"/>
  <c r="M1370" i="1" s="1"/>
  <c r="N1370" i="1" s="1"/>
  <c r="L1382" i="1"/>
  <c r="M1382" i="1" s="1"/>
  <c r="N1382" i="1" s="1"/>
  <c r="L1406" i="1"/>
  <c r="M1406" i="1" s="1"/>
  <c r="N1406" i="1" s="1"/>
  <c r="L1418" i="1"/>
  <c r="M1418" i="1" s="1"/>
  <c r="N1418" i="1" s="1"/>
  <c r="L1430" i="1"/>
  <c r="M1430" i="1" s="1"/>
  <c r="N1430" i="1" s="1"/>
  <c r="L1454" i="1"/>
  <c r="M1454" i="1" s="1"/>
  <c r="N1454" i="1" s="1"/>
  <c r="L1466" i="1"/>
  <c r="M1466" i="1" s="1"/>
  <c r="N1466" i="1" s="1"/>
  <c r="L1478" i="1"/>
  <c r="M1478" i="1" s="1"/>
  <c r="N1478" i="1" s="1"/>
  <c r="L1502" i="1"/>
  <c r="M1502" i="1" s="1"/>
  <c r="N1502" i="1" s="1"/>
  <c r="L1514" i="1"/>
  <c r="M1514" i="1" s="1"/>
  <c r="N1514" i="1" s="1"/>
  <c r="L1550" i="1"/>
  <c r="M1550" i="1" s="1"/>
  <c r="N1550" i="1" s="1"/>
  <c r="L1562" i="1"/>
  <c r="M1562" i="1" s="1"/>
  <c r="N1562" i="1" s="1"/>
  <c r="L1574" i="1"/>
  <c r="M1574" i="1" s="1"/>
  <c r="N1574" i="1" s="1"/>
  <c r="L1586" i="1"/>
  <c r="M1586" i="1" s="1"/>
  <c r="N1586" i="1" s="1"/>
  <c r="L1598" i="1"/>
  <c r="M1598" i="1" s="1"/>
  <c r="N1598" i="1" s="1"/>
  <c r="L1610" i="1"/>
  <c r="M1610" i="1" s="1"/>
  <c r="N1610" i="1" s="1"/>
  <c r="L1622" i="1"/>
  <c r="M1622" i="1" s="1"/>
  <c r="N1622" i="1" s="1"/>
  <c r="L1634" i="1"/>
  <c r="M1634" i="1" s="1"/>
  <c r="N1634" i="1" s="1"/>
  <c r="L1646" i="1"/>
  <c r="M1646" i="1" s="1"/>
  <c r="N1646" i="1" s="1"/>
  <c r="L1658" i="1"/>
  <c r="M1658" i="1" s="1"/>
  <c r="N1658" i="1" s="1"/>
  <c r="L1694" i="1"/>
  <c r="M1694" i="1" s="1"/>
  <c r="N1694" i="1" s="1"/>
  <c r="L1706" i="1"/>
  <c r="M1706" i="1" s="1"/>
  <c r="N1706" i="1" s="1"/>
  <c r="L1718" i="1"/>
  <c r="M1718" i="1" s="1"/>
  <c r="N1718" i="1" s="1"/>
  <c r="L1730" i="1"/>
  <c r="M1730" i="1" s="1"/>
  <c r="N1730" i="1" s="1"/>
  <c r="L1742" i="1"/>
  <c r="M1742" i="1" s="1"/>
  <c r="N1742" i="1" s="1"/>
  <c r="L1754" i="1"/>
  <c r="M1754" i="1" s="1"/>
  <c r="N1754" i="1" s="1"/>
  <c r="L1766" i="1"/>
  <c r="M1766" i="1" s="1"/>
  <c r="N1766" i="1" s="1"/>
  <c r="L1778" i="1"/>
  <c r="M1778" i="1" s="1"/>
  <c r="N1778" i="1" s="1"/>
  <c r="L1790" i="1"/>
  <c r="M1790" i="1" s="1"/>
  <c r="N1790" i="1" s="1"/>
  <c r="L1802" i="1"/>
  <c r="M1802" i="1" s="1"/>
  <c r="N1802" i="1" s="1"/>
  <c r="L1814" i="1"/>
  <c r="M1814" i="1" s="1"/>
  <c r="N1814" i="1" s="1"/>
  <c r="L1826" i="1"/>
  <c r="M1826" i="1" s="1"/>
  <c r="N1826" i="1" s="1"/>
  <c r="L1838" i="1"/>
  <c r="M1838" i="1" s="1"/>
  <c r="N1838" i="1" s="1"/>
  <c r="L1850" i="1"/>
  <c r="M1850" i="1" s="1"/>
  <c r="N1850" i="1" s="1"/>
  <c r="L1862" i="1"/>
  <c r="M1862" i="1" s="1"/>
  <c r="N1862" i="1" s="1"/>
  <c r="L1874" i="1"/>
  <c r="M1874" i="1" s="1"/>
  <c r="N1874" i="1" s="1"/>
  <c r="L1886" i="1"/>
  <c r="M1886" i="1" s="1"/>
  <c r="N1886" i="1" s="1"/>
  <c r="L1898" i="1"/>
  <c r="M1898" i="1" s="1"/>
  <c r="N1898" i="1" s="1"/>
  <c r="L1910" i="1"/>
  <c r="M1910" i="1" s="1"/>
  <c r="N1910" i="1" s="1"/>
  <c r="L1946" i="1"/>
  <c r="M1946" i="1" s="1"/>
  <c r="N1946" i="1" s="1"/>
  <c r="L1958" i="1"/>
  <c r="M1958" i="1" s="1"/>
  <c r="N1958" i="1" s="1"/>
  <c r="L1970" i="1"/>
  <c r="M1970" i="1" s="1"/>
  <c r="N1970" i="1" s="1"/>
  <c r="L1982" i="1"/>
  <c r="M1982" i="1" s="1"/>
  <c r="N1982" i="1" s="1"/>
  <c r="L1994" i="1"/>
  <c r="M1994" i="1" s="1"/>
  <c r="N1994" i="1" s="1"/>
  <c r="L2006" i="1"/>
  <c r="M2006" i="1" s="1"/>
  <c r="N2006" i="1" s="1"/>
  <c r="L2018" i="1"/>
  <c r="M2018" i="1" s="1"/>
  <c r="N2018" i="1" s="1"/>
  <c r="L2030" i="1"/>
  <c r="M2030" i="1" s="1"/>
  <c r="N2030" i="1" s="1"/>
  <c r="L2042" i="1"/>
  <c r="M2042" i="1" s="1"/>
  <c r="N2042" i="1" s="1"/>
  <c r="L2066" i="1"/>
  <c r="M2066" i="1" s="1"/>
  <c r="N2066" i="1" s="1"/>
  <c r="L2078" i="1"/>
  <c r="M2078" i="1" s="1"/>
  <c r="N2078" i="1" s="1"/>
  <c r="L2090" i="1"/>
  <c r="M2090" i="1" s="1"/>
  <c r="N2090" i="1" s="1"/>
  <c r="L2102" i="1"/>
  <c r="M2102" i="1" s="1"/>
  <c r="N2102" i="1" s="1"/>
  <c r="L2126" i="1"/>
  <c r="M2126" i="1" s="1"/>
  <c r="N2126" i="1" s="1"/>
  <c r="L2138" i="1"/>
  <c r="M2138" i="1" s="1"/>
  <c r="N2138" i="1" s="1"/>
  <c r="L2150" i="1"/>
  <c r="M2150" i="1" s="1"/>
  <c r="N2150" i="1" s="1"/>
  <c r="L2162" i="1"/>
  <c r="M2162" i="1" s="1"/>
  <c r="N2162" i="1" s="1"/>
  <c r="L2174" i="1"/>
  <c r="M2174" i="1" s="1"/>
  <c r="N2174" i="1" s="1"/>
  <c r="L2186" i="1"/>
  <c r="M2186" i="1" s="1"/>
  <c r="N2186" i="1" s="1"/>
  <c r="L1275" i="1"/>
  <c r="M1275" i="1" s="1"/>
  <c r="N1275" i="1" s="1"/>
  <c r="L1287" i="1"/>
  <c r="M1287" i="1" s="1"/>
  <c r="N1287" i="1" s="1"/>
  <c r="L1299" i="1"/>
  <c r="M1299" i="1" s="1"/>
  <c r="N1299" i="1" s="1"/>
  <c r="L1311" i="1"/>
  <c r="M1311" i="1" s="1"/>
  <c r="N1311" i="1" s="1"/>
  <c r="L1323" i="1"/>
  <c r="M1323" i="1" s="1"/>
  <c r="N1323" i="1" s="1"/>
  <c r="L1335" i="1"/>
  <c r="M1335" i="1" s="1"/>
  <c r="N1335" i="1" s="1"/>
  <c r="L1347" i="1"/>
  <c r="M1347" i="1" s="1"/>
  <c r="N1347" i="1" s="1"/>
  <c r="L1359" i="1"/>
  <c r="M1359" i="1" s="1"/>
  <c r="N1359" i="1" s="1"/>
  <c r="L1371" i="1"/>
  <c r="M1371" i="1" s="1"/>
  <c r="N1371" i="1" s="1"/>
  <c r="L1383" i="1"/>
  <c r="M1383" i="1" s="1"/>
  <c r="N1383" i="1" s="1"/>
  <c r="L1395" i="1"/>
  <c r="M1395" i="1" s="1"/>
  <c r="N1395" i="1" s="1"/>
  <c r="L1407" i="1"/>
  <c r="M1407" i="1" s="1"/>
  <c r="N1407" i="1" s="1"/>
  <c r="L1419" i="1"/>
  <c r="M1419" i="1" s="1"/>
  <c r="N1419" i="1" s="1"/>
  <c r="L1431" i="1"/>
  <c r="M1431" i="1" s="1"/>
  <c r="N1431" i="1" s="1"/>
  <c r="L1443" i="1"/>
  <c r="M1443" i="1" s="1"/>
  <c r="N1443" i="1" s="1"/>
  <c r="L1455" i="1"/>
  <c r="M1455" i="1" s="1"/>
  <c r="N1455" i="1" s="1"/>
  <c r="L1467" i="1"/>
  <c r="M1467" i="1" s="1"/>
  <c r="N1467" i="1" s="1"/>
  <c r="L1479" i="1"/>
  <c r="M1479" i="1" s="1"/>
  <c r="N1479" i="1" s="1"/>
  <c r="L1491" i="1"/>
  <c r="M1491" i="1" s="1"/>
  <c r="N1491" i="1" s="1"/>
  <c r="L1503" i="1"/>
  <c r="M1503" i="1" s="1"/>
  <c r="N1503" i="1" s="1"/>
  <c r="L1515" i="1"/>
  <c r="M1515" i="1" s="1"/>
  <c r="N1515" i="1" s="1"/>
  <c r="L1527" i="1"/>
  <c r="M1527" i="1" s="1"/>
  <c r="N1527" i="1" s="1"/>
  <c r="L1539" i="1"/>
  <c r="M1539" i="1" s="1"/>
  <c r="N1539" i="1" s="1"/>
  <c r="L1551" i="1"/>
  <c r="M1551" i="1" s="1"/>
  <c r="N1551" i="1" s="1"/>
  <c r="L1563" i="1"/>
  <c r="M1563" i="1" s="1"/>
  <c r="N1563" i="1" s="1"/>
  <c r="L1575" i="1"/>
  <c r="M1575" i="1" s="1"/>
  <c r="N1575" i="1" s="1"/>
  <c r="L1587" i="1"/>
  <c r="M1587" i="1" s="1"/>
  <c r="N1587" i="1" s="1"/>
  <c r="L1599" i="1"/>
  <c r="M1599" i="1" s="1"/>
  <c r="N1599" i="1" s="1"/>
  <c r="L1635" i="1"/>
  <c r="M1635" i="1" s="1"/>
  <c r="N1635" i="1" s="1"/>
  <c r="L1647" i="1"/>
  <c r="M1647" i="1" s="1"/>
  <c r="N1647" i="1" s="1"/>
  <c r="L1659" i="1"/>
  <c r="M1659" i="1" s="1"/>
  <c r="N1659" i="1" s="1"/>
  <c r="L1671" i="1"/>
  <c r="M1671" i="1" s="1"/>
  <c r="N1671" i="1" s="1"/>
  <c r="L1683" i="1"/>
  <c r="M1683" i="1" s="1"/>
  <c r="N1683" i="1" s="1"/>
  <c r="L1695" i="1"/>
  <c r="M1695" i="1" s="1"/>
  <c r="N1695" i="1" s="1"/>
  <c r="L1707" i="1"/>
  <c r="M1707" i="1" s="1"/>
  <c r="N1707" i="1" s="1"/>
  <c r="L1719" i="1"/>
  <c r="M1719" i="1" s="1"/>
  <c r="N1719" i="1" s="1"/>
  <c r="L1731" i="1"/>
  <c r="M1731" i="1" s="1"/>
  <c r="N1731" i="1" s="1"/>
  <c r="L1743" i="1"/>
  <c r="M1743" i="1" s="1"/>
  <c r="N1743" i="1" s="1"/>
  <c r="L1779" i="1"/>
  <c r="M1779" i="1" s="1"/>
  <c r="N1779" i="1" s="1"/>
  <c r="L1791" i="1"/>
  <c r="M1791" i="1" s="1"/>
  <c r="N1791" i="1" s="1"/>
  <c r="L1803" i="1"/>
  <c r="M1803" i="1" s="1"/>
  <c r="N1803" i="1" s="1"/>
  <c r="L1815" i="1"/>
  <c r="M1815" i="1" s="1"/>
  <c r="N1815" i="1" s="1"/>
  <c r="L1827" i="1"/>
  <c r="M1827" i="1" s="1"/>
  <c r="N1827" i="1" s="1"/>
  <c r="L1863" i="1"/>
  <c r="M1863" i="1" s="1"/>
  <c r="N1863" i="1" s="1"/>
  <c r="L1875" i="1"/>
  <c r="M1875" i="1" s="1"/>
  <c r="N1875" i="1" s="1"/>
  <c r="L1887" i="1"/>
  <c r="M1887" i="1" s="1"/>
  <c r="N1887" i="1" s="1"/>
  <c r="L1899" i="1"/>
  <c r="M1899" i="1" s="1"/>
  <c r="N1899" i="1" s="1"/>
  <c r="L1911" i="1"/>
  <c r="M1911" i="1" s="1"/>
  <c r="N1911" i="1" s="1"/>
  <c r="L1923" i="1"/>
  <c r="M1923" i="1" s="1"/>
  <c r="N1923" i="1" s="1"/>
  <c r="L1935" i="1"/>
  <c r="M1935" i="1" s="1"/>
  <c r="N1935" i="1" s="1"/>
  <c r="L1947" i="1"/>
  <c r="M1947" i="1" s="1"/>
  <c r="N1947" i="1" s="1"/>
  <c r="L1959" i="1"/>
  <c r="M1959" i="1" s="1"/>
  <c r="N1959" i="1" s="1"/>
  <c r="L1971" i="1"/>
  <c r="M1971" i="1" s="1"/>
  <c r="N1971" i="1" s="1"/>
  <c r="L2007" i="1"/>
  <c r="M2007" i="1" s="1"/>
  <c r="N2007" i="1" s="1"/>
  <c r="L2019" i="1"/>
  <c r="M2019" i="1" s="1"/>
  <c r="N2019" i="1" s="1"/>
  <c r="L2031" i="1"/>
  <c r="M2031" i="1" s="1"/>
  <c r="N2031" i="1" s="1"/>
  <c r="L2043" i="1"/>
  <c r="M2043" i="1" s="1"/>
  <c r="N2043" i="1" s="1"/>
  <c r="L2055" i="1"/>
  <c r="M2055" i="1" s="1"/>
  <c r="N2055" i="1" s="1"/>
  <c r="L2079" i="1"/>
  <c r="M2079" i="1" s="1"/>
  <c r="N2079" i="1" s="1"/>
  <c r="L2091" i="1"/>
  <c r="M2091" i="1" s="1"/>
  <c r="N2091" i="1" s="1"/>
  <c r="L2103" i="1"/>
  <c r="M2103" i="1" s="1"/>
  <c r="N2103" i="1" s="1"/>
  <c r="L2115" i="1"/>
  <c r="M2115" i="1" s="1"/>
  <c r="N2115" i="1" s="1"/>
  <c r="L2139" i="1"/>
  <c r="M2139" i="1" s="1"/>
  <c r="N2139" i="1" s="1"/>
  <c r="L2151" i="1"/>
  <c r="M2151" i="1" s="1"/>
  <c r="N2151" i="1" s="1"/>
  <c r="L2163" i="1"/>
  <c r="M2163" i="1" s="1"/>
  <c r="N2163" i="1" s="1"/>
  <c r="L2175" i="1"/>
  <c r="M2175" i="1" s="1"/>
  <c r="N2175" i="1" s="1"/>
  <c r="L2187" i="1"/>
  <c r="M2187" i="1" s="1"/>
  <c r="N2187" i="1" s="1"/>
  <c r="L2199" i="1"/>
  <c r="M2199" i="1" s="1"/>
  <c r="N2199" i="1" s="1"/>
  <c r="L2211" i="1"/>
  <c r="M2211" i="1" s="1"/>
  <c r="N2211" i="1" s="1"/>
  <c r="L2223" i="1"/>
  <c r="M2223" i="1" s="1"/>
  <c r="N2223" i="1" s="1"/>
  <c r="L2235" i="1"/>
  <c r="M2235" i="1" s="1"/>
  <c r="N2235" i="1" s="1"/>
  <c r="L2247" i="1"/>
  <c r="M2247" i="1" s="1"/>
  <c r="N2247" i="1" s="1"/>
  <c r="L2259" i="1"/>
  <c r="M2259" i="1" s="1"/>
  <c r="N2259" i="1" s="1"/>
  <c r="L2271" i="1"/>
  <c r="M2271" i="1" s="1"/>
  <c r="N2271" i="1" s="1"/>
  <c r="L2283" i="1"/>
  <c r="M2283" i="1" s="1"/>
  <c r="N2283" i="1" s="1"/>
  <c r="L2295" i="1"/>
  <c r="M2295" i="1" s="1"/>
  <c r="N2295" i="1" s="1"/>
  <c r="L2307" i="1"/>
  <c r="M2307" i="1" s="1"/>
  <c r="N2307" i="1" s="1"/>
  <c r="L2319" i="1"/>
  <c r="M2319" i="1" s="1"/>
  <c r="N2319" i="1" s="1"/>
  <c r="L2331" i="1"/>
  <c r="M2331" i="1" s="1"/>
  <c r="N2331" i="1" s="1"/>
  <c r="L2343" i="1"/>
  <c r="M2343" i="1" s="1"/>
  <c r="N2343" i="1" s="1"/>
  <c r="L2355" i="1"/>
  <c r="M2355" i="1" s="1"/>
  <c r="N2355" i="1" s="1"/>
  <c r="L2367" i="1"/>
  <c r="M2367" i="1" s="1"/>
  <c r="N2367" i="1" s="1"/>
  <c r="L2379" i="1"/>
  <c r="M2379" i="1" s="1"/>
  <c r="N2379" i="1" s="1"/>
  <c r="L2391" i="1"/>
  <c r="M2391" i="1" s="1"/>
  <c r="N2391" i="1" s="1"/>
  <c r="L2403" i="1"/>
  <c r="M2403" i="1" s="1"/>
  <c r="N2403" i="1" s="1"/>
  <c r="L2415" i="1"/>
  <c r="M2415" i="1" s="1"/>
  <c r="N2415" i="1" s="1"/>
  <c r="L2427" i="1"/>
  <c r="M2427" i="1" s="1"/>
  <c r="N2427" i="1" s="1"/>
  <c r="L2439" i="1"/>
  <c r="M2439" i="1" s="1"/>
  <c r="N2439" i="1" s="1"/>
  <c r="L2451" i="1"/>
  <c r="M2451" i="1" s="1"/>
  <c r="N2451" i="1" s="1"/>
  <c r="L2463" i="1"/>
  <c r="M2463" i="1" s="1"/>
  <c r="N2463" i="1" s="1"/>
  <c r="L2475" i="1"/>
  <c r="M2475" i="1" s="1"/>
  <c r="N2475" i="1" s="1"/>
  <c r="L2487" i="1"/>
  <c r="M2487" i="1" s="1"/>
  <c r="N2487" i="1" s="1"/>
  <c r="L2499" i="1"/>
  <c r="M2499" i="1" s="1"/>
  <c r="N2499" i="1" s="1"/>
  <c r="L2511" i="1"/>
  <c r="M2511" i="1" s="1"/>
  <c r="N2511" i="1" s="1"/>
  <c r="L2523" i="1"/>
  <c r="M2523" i="1" s="1"/>
  <c r="N2523" i="1" s="1"/>
  <c r="L2535" i="1"/>
  <c r="M2535" i="1" s="1"/>
  <c r="N2535" i="1" s="1"/>
  <c r="L2547" i="1"/>
  <c r="M2547" i="1" s="1"/>
  <c r="N2547" i="1" s="1"/>
  <c r="L2559" i="1"/>
  <c r="M2559" i="1" s="1"/>
  <c r="N2559" i="1" s="1"/>
  <c r="L2571" i="1"/>
  <c r="M2571" i="1" s="1"/>
  <c r="N2571" i="1" s="1"/>
  <c r="L2583" i="1"/>
  <c r="M2583" i="1" s="1"/>
  <c r="N2583" i="1" s="1"/>
  <c r="L2595" i="1"/>
  <c r="M2595" i="1" s="1"/>
  <c r="N2595" i="1" s="1"/>
  <c r="L2607" i="1"/>
  <c r="M2607" i="1" s="1"/>
  <c r="N2607" i="1" s="1"/>
  <c r="L2619" i="1"/>
  <c r="M2619" i="1" s="1"/>
  <c r="N2619" i="1" s="1"/>
  <c r="L2631" i="1"/>
  <c r="M2631" i="1" s="1"/>
  <c r="N2631" i="1" s="1"/>
  <c r="L2643" i="1"/>
  <c r="M2643" i="1" s="1"/>
  <c r="N2643" i="1" s="1"/>
  <c r="L2655" i="1"/>
  <c r="M2655" i="1" s="1"/>
  <c r="N2655" i="1" s="1"/>
  <c r="L2667" i="1"/>
  <c r="M2667" i="1" s="1"/>
  <c r="N2667" i="1" s="1"/>
  <c r="L2679" i="1"/>
  <c r="M2679" i="1" s="1"/>
  <c r="N2679" i="1" s="1"/>
  <c r="L2691" i="1"/>
  <c r="M2691" i="1" s="1"/>
  <c r="N2691" i="1" s="1"/>
  <c r="L2703" i="1"/>
  <c r="M2703" i="1" s="1"/>
  <c r="N2703" i="1" s="1"/>
  <c r="L2715" i="1"/>
  <c r="M2715" i="1" s="1"/>
  <c r="N2715" i="1" s="1"/>
  <c r="L2727" i="1"/>
  <c r="M2727" i="1" s="1"/>
  <c r="N2727" i="1" s="1"/>
  <c r="L2739" i="1"/>
  <c r="M2739" i="1" s="1"/>
  <c r="N2739" i="1" s="1"/>
  <c r="L2751" i="1"/>
  <c r="M2751" i="1" s="1"/>
  <c r="N2751" i="1" s="1"/>
  <c r="L2763" i="1"/>
  <c r="M2763" i="1" s="1"/>
  <c r="N2763" i="1" s="1"/>
  <c r="L2775" i="1"/>
  <c r="M2775" i="1" s="1"/>
  <c r="N2775" i="1" s="1"/>
  <c r="L2787" i="1"/>
  <c r="M2787" i="1" s="1"/>
  <c r="N2787" i="1" s="1"/>
  <c r="L2799" i="1"/>
  <c r="M2799" i="1" s="1"/>
  <c r="N2799" i="1" s="1"/>
  <c r="L2811" i="1"/>
  <c r="M2811" i="1" s="1"/>
  <c r="N2811" i="1" s="1"/>
  <c r="L2823" i="1"/>
  <c r="M2823" i="1" s="1"/>
  <c r="N2823" i="1" s="1"/>
  <c r="L2835" i="1"/>
  <c r="M2835" i="1" s="1"/>
  <c r="N2835" i="1" s="1"/>
  <c r="L2847" i="1"/>
  <c r="M2847" i="1" s="1"/>
  <c r="N2847" i="1" s="1"/>
  <c r="L2859" i="1"/>
  <c r="M2859" i="1" s="1"/>
  <c r="N2859" i="1" s="1"/>
  <c r="L2871" i="1"/>
  <c r="M2871" i="1" s="1"/>
  <c r="N2871" i="1" s="1"/>
  <c r="L2883" i="1"/>
  <c r="M2883" i="1" s="1"/>
  <c r="N2883" i="1" s="1"/>
  <c r="L2895" i="1"/>
  <c r="M2895" i="1" s="1"/>
  <c r="N2895" i="1" s="1"/>
  <c r="L2907" i="1"/>
  <c r="M2907" i="1" s="1"/>
  <c r="N2907" i="1" s="1"/>
  <c r="L2919" i="1"/>
  <c r="M2919" i="1" s="1"/>
  <c r="N2919" i="1" s="1"/>
  <c r="L1385" i="1"/>
  <c r="M1385" i="1" s="1"/>
  <c r="N1385" i="1" s="1"/>
  <c r="L1397" i="1"/>
  <c r="M1397" i="1" s="1"/>
  <c r="N1397" i="1" s="1"/>
  <c r="L1409" i="1"/>
  <c r="M1409" i="1" s="1"/>
  <c r="N1409" i="1" s="1"/>
  <c r="L1421" i="1"/>
  <c r="M1421" i="1" s="1"/>
  <c r="N1421" i="1" s="1"/>
  <c r="L1433" i="1"/>
  <c r="M1433" i="1" s="1"/>
  <c r="N1433" i="1" s="1"/>
  <c r="L1445" i="1"/>
  <c r="M1445" i="1" s="1"/>
  <c r="N1445" i="1" s="1"/>
  <c r="L1457" i="1"/>
  <c r="M1457" i="1" s="1"/>
  <c r="N1457" i="1" s="1"/>
  <c r="L1469" i="1"/>
  <c r="M1469" i="1" s="1"/>
  <c r="N1469" i="1" s="1"/>
  <c r="L1481" i="1"/>
  <c r="M1481" i="1" s="1"/>
  <c r="N1481" i="1" s="1"/>
  <c r="L1493" i="1"/>
  <c r="M1493" i="1" s="1"/>
  <c r="N1493" i="1" s="1"/>
  <c r="L1505" i="1"/>
  <c r="M1505" i="1" s="1"/>
  <c r="N1505" i="1" s="1"/>
  <c r="L1517" i="1"/>
  <c r="M1517" i="1" s="1"/>
  <c r="N1517" i="1" s="1"/>
  <c r="L1529" i="1"/>
  <c r="M1529" i="1" s="1"/>
  <c r="N1529" i="1" s="1"/>
  <c r="L1541" i="1"/>
  <c r="M1541" i="1" s="1"/>
  <c r="N1541" i="1" s="1"/>
  <c r="L1553" i="1"/>
  <c r="M1553" i="1" s="1"/>
  <c r="N1553" i="1" s="1"/>
  <c r="L1565" i="1"/>
  <c r="M1565" i="1" s="1"/>
  <c r="N1565" i="1" s="1"/>
  <c r="L1577" i="1"/>
  <c r="M1577" i="1" s="1"/>
  <c r="N1577" i="1" s="1"/>
  <c r="L1589" i="1"/>
  <c r="M1589" i="1" s="1"/>
  <c r="N1589" i="1" s="1"/>
  <c r="L1601" i="1"/>
  <c r="M1601" i="1" s="1"/>
  <c r="N1601" i="1" s="1"/>
  <c r="L1613" i="1"/>
  <c r="M1613" i="1" s="1"/>
  <c r="N1613" i="1" s="1"/>
  <c r="L1625" i="1"/>
  <c r="M1625" i="1" s="1"/>
  <c r="N1625" i="1" s="1"/>
  <c r="L1637" i="1"/>
  <c r="M1637" i="1" s="1"/>
  <c r="N1637" i="1" s="1"/>
  <c r="L1649" i="1"/>
  <c r="M1649" i="1" s="1"/>
  <c r="N1649" i="1" s="1"/>
  <c r="L1661" i="1"/>
  <c r="M1661" i="1" s="1"/>
  <c r="N1661" i="1" s="1"/>
  <c r="L1673" i="1"/>
  <c r="M1673" i="1" s="1"/>
  <c r="N1673" i="1" s="1"/>
  <c r="L1685" i="1"/>
  <c r="M1685" i="1" s="1"/>
  <c r="N1685" i="1" s="1"/>
  <c r="L1697" i="1"/>
  <c r="M1697" i="1" s="1"/>
  <c r="N1697" i="1" s="1"/>
  <c r="L1709" i="1"/>
  <c r="M1709" i="1" s="1"/>
  <c r="N1709" i="1" s="1"/>
  <c r="L1721" i="1"/>
  <c r="M1721" i="1" s="1"/>
  <c r="N1721" i="1" s="1"/>
  <c r="L1733" i="1"/>
  <c r="M1733" i="1" s="1"/>
  <c r="N1733" i="1" s="1"/>
  <c r="L1745" i="1"/>
  <c r="M1745" i="1" s="1"/>
  <c r="N1745" i="1" s="1"/>
  <c r="L1757" i="1"/>
  <c r="M1757" i="1" s="1"/>
  <c r="N1757" i="1" s="1"/>
  <c r="L1769" i="1"/>
  <c r="M1769" i="1" s="1"/>
  <c r="N1769" i="1" s="1"/>
  <c r="L1781" i="1"/>
  <c r="M1781" i="1" s="1"/>
  <c r="N1781" i="1" s="1"/>
  <c r="L1793" i="1"/>
  <c r="M1793" i="1" s="1"/>
  <c r="N1793" i="1" s="1"/>
  <c r="L1805" i="1"/>
  <c r="M1805" i="1" s="1"/>
  <c r="N1805" i="1" s="1"/>
  <c r="L1817" i="1"/>
  <c r="M1817" i="1" s="1"/>
  <c r="N1817" i="1" s="1"/>
  <c r="L1829" i="1"/>
  <c r="M1829" i="1" s="1"/>
  <c r="N1829" i="1" s="1"/>
  <c r="L1841" i="1"/>
  <c r="M1841" i="1" s="1"/>
  <c r="N1841" i="1" s="1"/>
  <c r="L1853" i="1"/>
  <c r="M1853" i="1" s="1"/>
  <c r="N1853" i="1" s="1"/>
  <c r="L1865" i="1"/>
  <c r="M1865" i="1" s="1"/>
  <c r="N1865" i="1" s="1"/>
  <c r="L1877" i="1"/>
  <c r="M1877" i="1" s="1"/>
  <c r="N1877" i="1" s="1"/>
  <c r="L1889" i="1"/>
  <c r="M1889" i="1" s="1"/>
  <c r="N1889" i="1" s="1"/>
  <c r="L1901" i="1"/>
  <c r="M1901" i="1" s="1"/>
  <c r="N1901" i="1" s="1"/>
  <c r="L1913" i="1"/>
  <c r="M1913" i="1" s="1"/>
  <c r="N1913" i="1" s="1"/>
  <c r="L1925" i="1"/>
  <c r="M1925" i="1" s="1"/>
  <c r="N1925" i="1" s="1"/>
  <c r="L1937" i="1"/>
  <c r="M1937" i="1" s="1"/>
  <c r="N1937" i="1" s="1"/>
  <c r="L1949" i="1"/>
  <c r="M1949" i="1" s="1"/>
  <c r="N1949" i="1" s="1"/>
  <c r="L1961" i="1"/>
  <c r="M1961" i="1" s="1"/>
  <c r="N1961" i="1" s="1"/>
  <c r="L1973" i="1"/>
  <c r="M1973" i="1" s="1"/>
  <c r="N1973" i="1" s="1"/>
  <c r="L1985" i="1"/>
  <c r="M1985" i="1" s="1"/>
  <c r="N1985" i="1" s="1"/>
  <c r="L1997" i="1"/>
  <c r="M1997" i="1" s="1"/>
  <c r="N1997" i="1" s="1"/>
  <c r="L2009" i="1"/>
  <c r="M2009" i="1" s="1"/>
  <c r="N2009" i="1" s="1"/>
  <c r="L2021" i="1"/>
  <c r="M2021" i="1" s="1"/>
  <c r="N2021" i="1" s="1"/>
  <c r="L2033" i="1"/>
  <c r="M2033" i="1" s="1"/>
  <c r="N2033" i="1" s="1"/>
  <c r="L2045" i="1"/>
  <c r="M2045" i="1" s="1"/>
  <c r="N2045" i="1" s="1"/>
  <c r="L2057" i="1"/>
  <c r="M2057" i="1" s="1"/>
  <c r="N2057" i="1" s="1"/>
  <c r="L2069" i="1"/>
  <c r="M2069" i="1" s="1"/>
  <c r="N2069" i="1" s="1"/>
  <c r="L2081" i="1"/>
  <c r="M2081" i="1" s="1"/>
  <c r="N2081" i="1" s="1"/>
  <c r="L2093" i="1"/>
  <c r="M2093" i="1" s="1"/>
  <c r="N2093" i="1" s="1"/>
  <c r="L2105" i="1"/>
  <c r="M2105" i="1" s="1"/>
  <c r="N2105" i="1" s="1"/>
  <c r="L2117" i="1"/>
  <c r="M2117" i="1" s="1"/>
  <c r="N2117" i="1" s="1"/>
  <c r="L2129" i="1"/>
  <c r="M2129" i="1" s="1"/>
  <c r="N2129" i="1" s="1"/>
  <c r="L2141" i="1"/>
  <c r="M2141" i="1" s="1"/>
  <c r="N2141" i="1" s="1"/>
  <c r="L2153" i="1"/>
  <c r="M2153" i="1" s="1"/>
  <c r="N2153" i="1" s="1"/>
  <c r="L2165" i="1"/>
  <c r="M2165" i="1" s="1"/>
  <c r="N2165" i="1" s="1"/>
  <c r="L2177" i="1"/>
  <c r="M2177" i="1" s="1"/>
  <c r="N2177" i="1" s="1"/>
  <c r="L2189" i="1"/>
  <c r="M2189" i="1" s="1"/>
  <c r="N2189" i="1" s="1"/>
  <c r="L2201" i="1"/>
  <c r="M2201" i="1" s="1"/>
  <c r="N2201" i="1" s="1"/>
  <c r="L2213" i="1"/>
  <c r="M2213" i="1" s="1"/>
  <c r="N2213" i="1" s="1"/>
  <c r="L2225" i="1"/>
  <c r="M2225" i="1" s="1"/>
  <c r="N2225" i="1" s="1"/>
  <c r="L2237" i="1"/>
  <c r="M2237" i="1" s="1"/>
  <c r="N2237" i="1" s="1"/>
  <c r="L2249" i="1"/>
  <c r="M2249" i="1" s="1"/>
  <c r="N2249" i="1" s="1"/>
  <c r="L2261" i="1"/>
  <c r="M2261" i="1" s="1"/>
  <c r="N2261" i="1" s="1"/>
  <c r="L2273" i="1"/>
  <c r="M2273" i="1" s="1"/>
  <c r="N2273" i="1" s="1"/>
  <c r="L2285" i="1"/>
  <c r="M2285" i="1" s="1"/>
  <c r="N2285" i="1" s="1"/>
  <c r="L2297" i="1"/>
  <c r="M2297" i="1" s="1"/>
  <c r="N2297" i="1" s="1"/>
  <c r="L2309" i="1"/>
  <c r="M2309" i="1" s="1"/>
  <c r="N2309" i="1" s="1"/>
  <c r="L2321" i="1"/>
  <c r="M2321" i="1" s="1"/>
  <c r="N2321" i="1" s="1"/>
  <c r="L2333" i="1"/>
  <c r="M2333" i="1" s="1"/>
  <c r="N2333" i="1" s="1"/>
  <c r="L2345" i="1"/>
  <c r="M2345" i="1" s="1"/>
  <c r="N2345" i="1" s="1"/>
  <c r="L2357" i="1"/>
  <c r="M2357" i="1" s="1"/>
  <c r="N2357" i="1" s="1"/>
  <c r="L2369" i="1"/>
  <c r="M2369" i="1" s="1"/>
  <c r="N2369" i="1" s="1"/>
  <c r="L2381" i="1"/>
  <c r="M2381" i="1" s="1"/>
  <c r="N2381" i="1" s="1"/>
  <c r="L2393" i="1"/>
  <c r="M2393" i="1" s="1"/>
  <c r="N2393" i="1" s="1"/>
  <c r="L2405" i="1"/>
  <c r="M2405" i="1" s="1"/>
  <c r="N2405" i="1" s="1"/>
  <c r="L2417" i="1"/>
  <c r="M2417" i="1" s="1"/>
  <c r="N2417" i="1" s="1"/>
  <c r="L2429" i="1"/>
  <c r="M2429" i="1" s="1"/>
  <c r="N2429" i="1" s="1"/>
  <c r="L2441" i="1"/>
  <c r="M2441" i="1" s="1"/>
  <c r="N2441" i="1" s="1"/>
  <c r="L2453" i="1"/>
  <c r="M2453" i="1" s="1"/>
  <c r="N2453" i="1" s="1"/>
  <c r="L2465" i="1"/>
  <c r="M2465" i="1" s="1"/>
  <c r="N2465" i="1" s="1"/>
  <c r="L2477" i="1"/>
  <c r="M2477" i="1" s="1"/>
  <c r="N2477" i="1" s="1"/>
  <c r="L2489" i="1"/>
  <c r="M2489" i="1" s="1"/>
  <c r="N2489" i="1" s="1"/>
  <c r="L2501" i="1"/>
  <c r="M2501" i="1" s="1"/>
  <c r="N2501" i="1" s="1"/>
  <c r="L2513" i="1"/>
  <c r="M2513" i="1" s="1"/>
  <c r="N2513" i="1" s="1"/>
  <c r="L2525" i="1"/>
  <c r="M2525" i="1" s="1"/>
  <c r="N2525" i="1" s="1"/>
  <c r="L2537" i="1"/>
  <c r="M2537" i="1" s="1"/>
  <c r="N2537" i="1" s="1"/>
  <c r="L2549" i="1"/>
  <c r="M2549" i="1" s="1"/>
  <c r="N2549" i="1" s="1"/>
  <c r="L2561" i="1"/>
  <c r="M2561" i="1" s="1"/>
  <c r="N2561" i="1" s="1"/>
  <c r="L2573" i="1"/>
  <c r="M2573" i="1" s="1"/>
  <c r="N2573" i="1" s="1"/>
  <c r="L2585" i="1"/>
  <c r="M2585" i="1" s="1"/>
  <c r="N2585" i="1" s="1"/>
  <c r="L2597" i="1"/>
  <c r="M2597" i="1" s="1"/>
  <c r="N2597" i="1" s="1"/>
  <c r="L2609" i="1"/>
  <c r="M2609" i="1" s="1"/>
  <c r="N2609" i="1" s="1"/>
  <c r="L2621" i="1"/>
  <c r="M2621" i="1" s="1"/>
  <c r="N2621" i="1" s="1"/>
  <c r="L2633" i="1"/>
  <c r="M2633" i="1" s="1"/>
  <c r="N2633" i="1" s="1"/>
  <c r="L2645" i="1"/>
  <c r="M2645" i="1" s="1"/>
  <c r="N2645" i="1" s="1"/>
  <c r="L2657" i="1"/>
  <c r="M2657" i="1" s="1"/>
  <c r="N2657" i="1" s="1"/>
  <c r="L2669" i="1"/>
  <c r="M2669" i="1" s="1"/>
  <c r="N2669" i="1" s="1"/>
  <c r="L2681" i="1"/>
  <c r="M2681" i="1" s="1"/>
  <c r="N2681" i="1" s="1"/>
  <c r="L2693" i="1"/>
  <c r="M2693" i="1" s="1"/>
  <c r="N2693" i="1" s="1"/>
  <c r="L2705" i="1"/>
  <c r="M2705" i="1" s="1"/>
  <c r="N2705" i="1" s="1"/>
  <c r="L2717" i="1"/>
  <c r="M2717" i="1" s="1"/>
  <c r="N2717" i="1" s="1"/>
  <c r="L2729" i="1"/>
  <c r="M2729" i="1" s="1"/>
  <c r="N2729" i="1" s="1"/>
  <c r="L2741" i="1"/>
  <c r="M2741" i="1" s="1"/>
  <c r="N2741" i="1" s="1"/>
  <c r="L2753" i="1"/>
  <c r="M2753" i="1" s="1"/>
  <c r="N2753" i="1" s="1"/>
  <c r="L2765" i="1"/>
  <c r="M2765" i="1" s="1"/>
  <c r="N2765" i="1" s="1"/>
  <c r="L2777" i="1"/>
  <c r="M2777" i="1" s="1"/>
  <c r="N2777" i="1" s="1"/>
  <c r="L2789" i="1"/>
  <c r="M2789" i="1" s="1"/>
  <c r="N2789" i="1" s="1"/>
  <c r="L2801" i="1"/>
  <c r="M2801" i="1" s="1"/>
  <c r="N2801" i="1" s="1"/>
  <c r="L2813" i="1"/>
  <c r="M2813" i="1" s="1"/>
  <c r="N2813" i="1" s="1"/>
  <c r="L2825" i="1"/>
  <c r="M2825" i="1" s="1"/>
  <c r="N2825" i="1" s="1"/>
  <c r="L2837" i="1"/>
  <c r="M2837" i="1" s="1"/>
  <c r="N2837" i="1" s="1"/>
  <c r="L2849" i="1"/>
  <c r="M2849" i="1" s="1"/>
  <c r="N2849" i="1" s="1"/>
  <c r="L2861" i="1"/>
  <c r="M2861" i="1" s="1"/>
  <c r="N2861" i="1" s="1"/>
  <c r="L2873" i="1"/>
  <c r="M2873" i="1" s="1"/>
  <c r="N2873" i="1" s="1"/>
  <c r="L2885" i="1"/>
  <c r="M2885" i="1" s="1"/>
  <c r="N2885" i="1" s="1"/>
  <c r="L2897" i="1"/>
  <c r="M2897" i="1" s="1"/>
  <c r="N2897" i="1" s="1"/>
  <c r="L2909" i="1"/>
  <c r="M2909" i="1" s="1"/>
  <c r="N2909" i="1" s="1"/>
  <c r="L2921" i="1"/>
  <c r="M2921" i="1" s="1"/>
  <c r="N2921" i="1" s="1"/>
  <c r="L2882" i="1"/>
  <c r="M2882" i="1" s="1"/>
  <c r="N2882" i="1" s="1"/>
  <c r="L2834" i="1"/>
  <c r="M2834" i="1" s="1"/>
  <c r="N2834" i="1" s="1"/>
  <c r="L2786" i="1"/>
  <c r="M2786" i="1" s="1"/>
  <c r="N2786" i="1" s="1"/>
  <c r="L1458" i="1"/>
  <c r="M1458" i="1" s="1"/>
  <c r="N1458" i="1" s="1"/>
  <c r="L1470" i="1"/>
  <c r="M1470" i="1" s="1"/>
  <c r="N1470" i="1" s="1"/>
  <c r="L1482" i="1"/>
  <c r="M1482" i="1" s="1"/>
  <c r="N1482" i="1" s="1"/>
  <c r="L1494" i="1"/>
  <c r="M1494" i="1" s="1"/>
  <c r="N1494" i="1" s="1"/>
  <c r="L1506" i="1"/>
  <c r="M1506" i="1" s="1"/>
  <c r="N1506" i="1" s="1"/>
  <c r="L1518" i="1"/>
  <c r="M1518" i="1" s="1"/>
  <c r="N1518" i="1" s="1"/>
  <c r="L1530" i="1"/>
  <c r="M1530" i="1" s="1"/>
  <c r="N1530" i="1" s="1"/>
  <c r="L1542" i="1"/>
  <c r="M1542" i="1" s="1"/>
  <c r="N1542" i="1" s="1"/>
  <c r="L1554" i="1"/>
  <c r="M1554" i="1" s="1"/>
  <c r="N1554" i="1" s="1"/>
  <c r="L1566" i="1"/>
  <c r="M1566" i="1" s="1"/>
  <c r="N1566" i="1" s="1"/>
  <c r="L1578" i="1"/>
  <c r="M1578" i="1" s="1"/>
  <c r="N1578" i="1" s="1"/>
  <c r="L1590" i="1"/>
  <c r="M1590" i="1" s="1"/>
  <c r="N1590" i="1" s="1"/>
  <c r="L1602" i="1"/>
  <c r="M1602" i="1" s="1"/>
  <c r="N1602" i="1" s="1"/>
  <c r="L1614" i="1"/>
  <c r="M1614" i="1" s="1"/>
  <c r="N1614" i="1" s="1"/>
  <c r="L1626" i="1"/>
  <c r="M1626" i="1" s="1"/>
  <c r="N1626" i="1" s="1"/>
  <c r="L1662" i="1"/>
  <c r="M1662" i="1" s="1"/>
  <c r="N1662" i="1" s="1"/>
  <c r="L1674" i="1"/>
  <c r="M1674" i="1" s="1"/>
  <c r="N1674" i="1" s="1"/>
  <c r="L1686" i="1"/>
  <c r="M1686" i="1" s="1"/>
  <c r="N1686" i="1" s="1"/>
  <c r="L1698" i="1"/>
  <c r="M1698" i="1" s="1"/>
  <c r="N1698" i="1" s="1"/>
  <c r="L1710" i="1"/>
  <c r="M1710" i="1" s="1"/>
  <c r="N1710" i="1" s="1"/>
  <c r="L1722" i="1"/>
  <c r="M1722" i="1" s="1"/>
  <c r="N1722" i="1" s="1"/>
  <c r="L1734" i="1"/>
  <c r="M1734" i="1" s="1"/>
  <c r="N1734" i="1" s="1"/>
  <c r="L1746" i="1"/>
  <c r="M1746" i="1" s="1"/>
  <c r="N1746" i="1" s="1"/>
  <c r="L1758" i="1"/>
  <c r="M1758" i="1" s="1"/>
  <c r="N1758" i="1" s="1"/>
  <c r="L1770" i="1"/>
  <c r="M1770" i="1" s="1"/>
  <c r="N1770" i="1" s="1"/>
  <c r="L1806" i="1"/>
  <c r="M1806" i="1" s="1"/>
  <c r="N1806" i="1" s="1"/>
  <c r="L1842" i="1"/>
  <c r="M1842" i="1" s="1"/>
  <c r="N1842" i="1" s="1"/>
  <c r="L1854" i="1"/>
  <c r="M1854" i="1" s="1"/>
  <c r="N1854" i="1" s="1"/>
  <c r="L1866" i="1"/>
  <c r="M1866" i="1" s="1"/>
  <c r="N1866" i="1" s="1"/>
  <c r="L1878" i="1"/>
  <c r="M1878" i="1" s="1"/>
  <c r="N1878" i="1" s="1"/>
  <c r="L1890" i="1"/>
  <c r="M1890" i="1" s="1"/>
  <c r="N1890" i="1" s="1"/>
  <c r="L1902" i="1"/>
  <c r="M1902" i="1" s="1"/>
  <c r="N1902" i="1" s="1"/>
  <c r="L1914" i="1"/>
  <c r="M1914" i="1" s="1"/>
  <c r="N1914" i="1" s="1"/>
  <c r="L1926" i="1"/>
  <c r="M1926" i="1" s="1"/>
  <c r="N1926" i="1" s="1"/>
  <c r="L1938" i="1"/>
  <c r="M1938" i="1" s="1"/>
  <c r="N1938" i="1" s="1"/>
  <c r="L1950" i="1"/>
  <c r="M1950" i="1" s="1"/>
  <c r="N1950" i="1" s="1"/>
  <c r="L1986" i="1"/>
  <c r="M1986" i="1" s="1"/>
  <c r="N1986" i="1" s="1"/>
  <c r="L1998" i="1"/>
  <c r="M1998" i="1" s="1"/>
  <c r="N1998" i="1" s="1"/>
  <c r="L2022" i="1"/>
  <c r="M2022" i="1" s="1"/>
  <c r="N2022" i="1" s="1"/>
  <c r="L2034" i="1"/>
  <c r="M2034" i="1" s="1"/>
  <c r="N2034" i="1" s="1"/>
  <c r="L2046" i="1"/>
  <c r="M2046" i="1" s="1"/>
  <c r="N2046" i="1" s="1"/>
  <c r="L2058" i="1"/>
  <c r="M2058" i="1" s="1"/>
  <c r="N2058" i="1" s="1"/>
  <c r="L2070" i="1"/>
  <c r="M2070" i="1" s="1"/>
  <c r="N2070" i="1" s="1"/>
  <c r="L2082" i="1"/>
  <c r="M2082" i="1" s="1"/>
  <c r="N2082" i="1" s="1"/>
  <c r="L2106" i="1"/>
  <c r="M2106" i="1" s="1"/>
  <c r="N2106" i="1" s="1"/>
  <c r="L2118" i="1"/>
  <c r="M2118" i="1" s="1"/>
  <c r="N2118" i="1" s="1"/>
  <c r="L2130" i="1"/>
  <c r="M2130" i="1" s="1"/>
  <c r="N2130" i="1" s="1"/>
  <c r="L2142" i="1"/>
  <c r="M2142" i="1" s="1"/>
  <c r="N2142" i="1" s="1"/>
  <c r="L2166" i="1"/>
  <c r="M2166" i="1" s="1"/>
  <c r="N2166" i="1" s="1"/>
  <c r="L2178" i="1"/>
  <c r="M2178" i="1" s="1"/>
  <c r="N2178" i="1" s="1"/>
  <c r="L2190" i="1"/>
  <c r="M2190" i="1" s="1"/>
  <c r="N2190" i="1" s="1"/>
  <c r="L2202" i="1"/>
  <c r="M2202" i="1" s="1"/>
  <c r="N2202" i="1" s="1"/>
  <c r="L2214" i="1"/>
  <c r="M2214" i="1" s="1"/>
  <c r="N2214" i="1" s="1"/>
  <c r="L2226" i="1"/>
  <c r="M2226" i="1" s="1"/>
  <c r="N2226" i="1" s="1"/>
  <c r="L2238" i="1"/>
  <c r="M2238" i="1" s="1"/>
  <c r="N2238" i="1" s="1"/>
  <c r="L2250" i="1"/>
  <c r="M2250" i="1" s="1"/>
  <c r="N2250" i="1" s="1"/>
  <c r="L2262" i="1"/>
  <c r="M2262" i="1" s="1"/>
  <c r="N2262" i="1" s="1"/>
  <c r="L2274" i="1"/>
  <c r="M2274" i="1" s="1"/>
  <c r="N2274" i="1" s="1"/>
  <c r="L2286" i="1"/>
  <c r="M2286" i="1" s="1"/>
  <c r="N2286" i="1" s="1"/>
  <c r="L2298" i="1"/>
  <c r="M2298" i="1" s="1"/>
  <c r="N2298" i="1" s="1"/>
  <c r="L2310" i="1"/>
  <c r="M2310" i="1" s="1"/>
  <c r="N2310" i="1" s="1"/>
  <c r="L2322" i="1"/>
  <c r="M2322" i="1" s="1"/>
  <c r="N2322" i="1" s="1"/>
  <c r="L2334" i="1"/>
  <c r="M2334" i="1" s="1"/>
  <c r="N2334" i="1" s="1"/>
  <c r="L2346" i="1"/>
  <c r="M2346" i="1" s="1"/>
  <c r="N2346" i="1" s="1"/>
  <c r="L2358" i="1"/>
  <c r="M2358" i="1" s="1"/>
  <c r="N2358" i="1" s="1"/>
  <c r="L2370" i="1"/>
  <c r="M2370" i="1" s="1"/>
  <c r="N2370" i="1" s="1"/>
  <c r="L2382" i="1"/>
  <c r="M2382" i="1" s="1"/>
  <c r="N2382" i="1" s="1"/>
  <c r="L2394" i="1"/>
  <c r="M2394" i="1" s="1"/>
  <c r="N2394" i="1" s="1"/>
  <c r="L2406" i="1"/>
  <c r="M2406" i="1" s="1"/>
  <c r="N2406" i="1" s="1"/>
  <c r="L2418" i="1"/>
  <c r="M2418" i="1" s="1"/>
  <c r="N2418" i="1" s="1"/>
  <c r="L2430" i="1"/>
  <c r="M2430" i="1" s="1"/>
  <c r="N2430" i="1" s="1"/>
  <c r="L2442" i="1"/>
  <c r="M2442" i="1" s="1"/>
  <c r="N2442" i="1" s="1"/>
  <c r="L2454" i="1"/>
  <c r="M2454" i="1" s="1"/>
  <c r="N2454" i="1" s="1"/>
  <c r="L2466" i="1"/>
  <c r="M2466" i="1" s="1"/>
  <c r="N2466" i="1" s="1"/>
  <c r="L2478" i="1"/>
  <c r="M2478" i="1" s="1"/>
  <c r="N2478" i="1" s="1"/>
  <c r="L2490" i="1"/>
  <c r="M2490" i="1" s="1"/>
  <c r="N2490" i="1" s="1"/>
  <c r="L2502" i="1"/>
  <c r="M2502" i="1" s="1"/>
  <c r="N2502" i="1" s="1"/>
  <c r="L2514" i="1"/>
  <c r="M2514" i="1" s="1"/>
  <c r="N2514" i="1" s="1"/>
  <c r="L2526" i="1"/>
  <c r="M2526" i="1" s="1"/>
  <c r="N2526" i="1" s="1"/>
  <c r="L2538" i="1"/>
  <c r="M2538" i="1" s="1"/>
  <c r="N2538" i="1" s="1"/>
  <c r="L2550" i="1"/>
  <c r="M2550" i="1" s="1"/>
  <c r="N2550" i="1" s="1"/>
  <c r="L2562" i="1"/>
  <c r="M2562" i="1" s="1"/>
  <c r="N2562" i="1" s="1"/>
  <c r="L2574" i="1"/>
  <c r="M2574" i="1" s="1"/>
  <c r="N2574" i="1" s="1"/>
  <c r="L2586" i="1"/>
  <c r="M2586" i="1" s="1"/>
  <c r="N2586" i="1" s="1"/>
  <c r="L2598" i="1"/>
  <c r="M2598" i="1" s="1"/>
  <c r="N2598" i="1" s="1"/>
  <c r="L2610" i="1"/>
  <c r="M2610" i="1" s="1"/>
  <c r="N2610" i="1" s="1"/>
  <c r="L2622" i="1"/>
  <c r="M2622" i="1" s="1"/>
  <c r="N2622" i="1" s="1"/>
  <c r="L2634" i="1"/>
  <c r="M2634" i="1" s="1"/>
  <c r="N2634" i="1" s="1"/>
  <c r="L2646" i="1"/>
  <c r="M2646" i="1" s="1"/>
  <c r="N2646" i="1" s="1"/>
  <c r="L2658" i="1"/>
  <c r="M2658" i="1" s="1"/>
  <c r="N2658" i="1" s="1"/>
  <c r="L2670" i="1"/>
  <c r="M2670" i="1" s="1"/>
  <c r="N2670" i="1" s="1"/>
  <c r="L2682" i="1"/>
  <c r="M2682" i="1" s="1"/>
  <c r="N2682" i="1" s="1"/>
  <c r="L2694" i="1"/>
  <c r="M2694" i="1" s="1"/>
  <c r="N2694" i="1" s="1"/>
  <c r="L2706" i="1"/>
  <c r="M2706" i="1" s="1"/>
  <c r="N2706" i="1" s="1"/>
  <c r="L2718" i="1"/>
  <c r="M2718" i="1" s="1"/>
  <c r="N2718" i="1" s="1"/>
  <c r="L2730" i="1"/>
  <c r="M2730" i="1" s="1"/>
  <c r="N2730" i="1" s="1"/>
  <c r="L2742" i="1"/>
  <c r="M2742" i="1" s="1"/>
  <c r="N2742" i="1" s="1"/>
  <c r="L2754" i="1"/>
  <c r="M2754" i="1" s="1"/>
  <c r="N2754" i="1" s="1"/>
  <c r="L2766" i="1"/>
  <c r="M2766" i="1" s="1"/>
  <c r="N2766" i="1" s="1"/>
  <c r="L2778" i="1"/>
  <c r="M2778" i="1" s="1"/>
  <c r="N2778" i="1" s="1"/>
  <c r="L2790" i="1"/>
  <c r="M2790" i="1" s="1"/>
  <c r="N2790" i="1" s="1"/>
  <c r="L2802" i="1"/>
  <c r="M2802" i="1" s="1"/>
  <c r="N2802" i="1" s="1"/>
  <c r="L2814" i="1"/>
  <c r="M2814" i="1" s="1"/>
  <c r="N2814" i="1" s="1"/>
  <c r="L2826" i="1"/>
  <c r="M2826" i="1" s="1"/>
  <c r="N2826" i="1" s="1"/>
  <c r="L2838" i="1"/>
  <c r="M2838" i="1" s="1"/>
  <c r="N2838" i="1" s="1"/>
  <c r="L2850" i="1"/>
  <c r="M2850" i="1" s="1"/>
  <c r="N2850" i="1" s="1"/>
  <c r="L2862" i="1"/>
  <c r="M2862" i="1" s="1"/>
  <c r="N2862" i="1" s="1"/>
  <c r="L2874" i="1"/>
  <c r="M2874" i="1" s="1"/>
  <c r="N2874" i="1" s="1"/>
  <c r="L2886" i="1"/>
  <c r="M2886" i="1" s="1"/>
  <c r="N2886" i="1" s="1"/>
  <c r="L2898" i="1"/>
  <c r="M2898" i="1" s="1"/>
  <c r="N2898" i="1" s="1"/>
  <c r="L2910" i="1"/>
  <c r="M2910" i="1" s="1"/>
  <c r="N2910" i="1" s="1"/>
  <c r="L2922" i="1"/>
  <c r="M2922" i="1" s="1"/>
  <c r="N2922" i="1" s="1"/>
  <c r="L1267" i="1"/>
  <c r="M1267" i="1" s="1"/>
  <c r="N1267" i="1" s="1"/>
  <c r="L1279" i="1"/>
  <c r="M1279" i="1" s="1"/>
  <c r="N1279" i="1" s="1"/>
  <c r="L1291" i="1"/>
  <c r="M1291" i="1" s="1"/>
  <c r="N1291" i="1" s="1"/>
  <c r="L1303" i="1"/>
  <c r="M1303" i="1" s="1"/>
  <c r="N1303" i="1" s="1"/>
  <c r="L1315" i="1"/>
  <c r="M1315" i="1" s="1"/>
  <c r="N1315" i="1" s="1"/>
  <c r="L1327" i="1"/>
  <c r="M1327" i="1" s="1"/>
  <c r="N1327" i="1" s="1"/>
  <c r="L1339" i="1"/>
  <c r="M1339" i="1" s="1"/>
  <c r="N1339" i="1" s="1"/>
  <c r="L1351" i="1"/>
  <c r="M1351" i="1" s="1"/>
  <c r="N1351" i="1" s="1"/>
  <c r="L1363" i="1"/>
  <c r="M1363" i="1" s="1"/>
  <c r="N1363" i="1" s="1"/>
  <c r="L1375" i="1"/>
  <c r="M1375" i="1" s="1"/>
  <c r="N1375" i="1" s="1"/>
  <c r="L1387" i="1"/>
  <c r="M1387" i="1" s="1"/>
  <c r="N1387" i="1" s="1"/>
  <c r="L1399" i="1"/>
  <c r="M1399" i="1" s="1"/>
  <c r="N1399" i="1" s="1"/>
  <c r="L1411" i="1"/>
  <c r="M1411" i="1" s="1"/>
  <c r="N1411" i="1" s="1"/>
  <c r="L1423" i="1"/>
  <c r="M1423" i="1" s="1"/>
  <c r="N1423" i="1" s="1"/>
  <c r="L1435" i="1"/>
  <c r="M1435" i="1" s="1"/>
  <c r="N1435" i="1" s="1"/>
  <c r="L1447" i="1"/>
  <c r="M1447" i="1" s="1"/>
  <c r="N1447" i="1" s="1"/>
  <c r="L1459" i="1"/>
  <c r="M1459" i="1" s="1"/>
  <c r="N1459" i="1" s="1"/>
  <c r="L1471" i="1"/>
  <c r="M1471" i="1" s="1"/>
  <c r="N1471" i="1" s="1"/>
  <c r="L1483" i="1"/>
  <c r="M1483" i="1" s="1"/>
  <c r="N1483" i="1" s="1"/>
  <c r="L1495" i="1"/>
  <c r="M1495" i="1" s="1"/>
  <c r="N1495" i="1" s="1"/>
  <c r="L1507" i="1"/>
  <c r="M1507" i="1" s="1"/>
  <c r="N1507" i="1" s="1"/>
  <c r="L1519" i="1"/>
  <c r="M1519" i="1" s="1"/>
  <c r="N1519" i="1" s="1"/>
  <c r="L1531" i="1"/>
  <c r="M1531" i="1" s="1"/>
  <c r="N1531" i="1" s="1"/>
  <c r="L1543" i="1"/>
  <c r="M1543" i="1" s="1"/>
  <c r="N1543" i="1" s="1"/>
  <c r="L1555" i="1"/>
  <c r="M1555" i="1" s="1"/>
  <c r="N1555" i="1" s="1"/>
  <c r="L1567" i="1"/>
  <c r="M1567" i="1" s="1"/>
  <c r="N1567" i="1" s="1"/>
  <c r="L1579" i="1"/>
  <c r="M1579" i="1" s="1"/>
  <c r="N1579" i="1" s="1"/>
  <c r="L1591" i="1"/>
  <c r="M1591" i="1" s="1"/>
  <c r="N1591" i="1" s="1"/>
  <c r="L1603" i="1"/>
  <c r="M1603" i="1" s="1"/>
  <c r="N1603" i="1" s="1"/>
  <c r="L1615" i="1"/>
  <c r="M1615" i="1" s="1"/>
  <c r="N1615" i="1" s="1"/>
  <c r="L1627" i="1"/>
  <c r="M1627" i="1" s="1"/>
  <c r="N1627" i="1" s="1"/>
  <c r="L1639" i="1"/>
  <c r="M1639" i="1" s="1"/>
  <c r="N1639" i="1" s="1"/>
  <c r="L1651" i="1"/>
  <c r="M1651" i="1" s="1"/>
  <c r="N1651" i="1" s="1"/>
  <c r="L1663" i="1"/>
  <c r="M1663" i="1" s="1"/>
  <c r="N1663" i="1" s="1"/>
  <c r="L1675" i="1"/>
  <c r="M1675" i="1" s="1"/>
  <c r="N1675" i="1" s="1"/>
  <c r="L1687" i="1"/>
  <c r="M1687" i="1" s="1"/>
  <c r="N1687" i="1" s="1"/>
  <c r="L1699" i="1"/>
  <c r="M1699" i="1" s="1"/>
  <c r="N1699" i="1" s="1"/>
  <c r="L1711" i="1"/>
  <c r="M1711" i="1" s="1"/>
  <c r="N1711" i="1" s="1"/>
  <c r="L1723" i="1"/>
  <c r="M1723" i="1" s="1"/>
  <c r="N1723" i="1" s="1"/>
  <c r="L1735" i="1"/>
  <c r="M1735" i="1" s="1"/>
  <c r="N1735" i="1" s="1"/>
  <c r="L1747" i="1"/>
  <c r="M1747" i="1" s="1"/>
  <c r="N1747" i="1" s="1"/>
  <c r="L1759" i="1"/>
  <c r="M1759" i="1" s="1"/>
  <c r="N1759" i="1" s="1"/>
  <c r="L1771" i="1"/>
  <c r="M1771" i="1" s="1"/>
  <c r="N1771" i="1" s="1"/>
  <c r="L1783" i="1"/>
  <c r="M1783" i="1" s="1"/>
  <c r="N1783" i="1" s="1"/>
  <c r="L1795" i="1"/>
  <c r="M1795" i="1" s="1"/>
  <c r="N1795" i="1" s="1"/>
  <c r="L1807" i="1"/>
  <c r="M1807" i="1" s="1"/>
  <c r="N1807" i="1" s="1"/>
  <c r="L1819" i="1"/>
  <c r="M1819" i="1" s="1"/>
  <c r="N1819" i="1" s="1"/>
  <c r="L1831" i="1"/>
  <c r="M1831" i="1" s="1"/>
  <c r="N1831" i="1" s="1"/>
  <c r="L1843" i="1"/>
  <c r="M1843" i="1" s="1"/>
  <c r="N1843" i="1" s="1"/>
  <c r="L1855" i="1"/>
  <c r="M1855" i="1" s="1"/>
  <c r="N1855" i="1" s="1"/>
  <c r="L1867" i="1"/>
  <c r="M1867" i="1" s="1"/>
  <c r="N1867" i="1" s="1"/>
  <c r="L1879" i="1"/>
  <c r="M1879" i="1" s="1"/>
  <c r="N1879" i="1" s="1"/>
  <c r="L1891" i="1"/>
  <c r="M1891" i="1" s="1"/>
  <c r="N1891" i="1" s="1"/>
  <c r="L1903" i="1"/>
  <c r="M1903" i="1" s="1"/>
  <c r="N1903" i="1" s="1"/>
  <c r="L1915" i="1"/>
  <c r="M1915" i="1" s="1"/>
  <c r="N1915" i="1" s="1"/>
  <c r="L1927" i="1"/>
  <c r="M1927" i="1" s="1"/>
  <c r="N1927" i="1" s="1"/>
  <c r="L1939" i="1"/>
  <c r="M1939" i="1" s="1"/>
  <c r="N1939" i="1" s="1"/>
  <c r="L1951" i="1"/>
  <c r="M1951" i="1" s="1"/>
  <c r="N1951" i="1" s="1"/>
  <c r="L1963" i="1"/>
  <c r="M1963" i="1" s="1"/>
  <c r="N1963" i="1" s="1"/>
  <c r="L1975" i="1"/>
  <c r="M1975" i="1" s="1"/>
  <c r="N1975" i="1" s="1"/>
  <c r="L1987" i="1"/>
  <c r="M1987" i="1" s="1"/>
  <c r="N1987" i="1" s="1"/>
  <c r="L1999" i="1"/>
  <c r="M1999" i="1" s="1"/>
  <c r="N1999" i="1" s="1"/>
  <c r="L2011" i="1"/>
  <c r="M2011" i="1" s="1"/>
  <c r="N2011" i="1" s="1"/>
  <c r="L2035" i="1"/>
  <c r="M2035" i="1" s="1"/>
  <c r="N2035" i="1" s="1"/>
  <c r="L2047" i="1"/>
  <c r="M2047" i="1" s="1"/>
  <c r="N2047" i="1" s="1"/>
  <c r="L2059" i="1"/>
  <c r="M2059" i="1" s="1"/>
  <c r="N2059" i="1" s="1"/>
  <c r="L2071" i="1"/>
  <c r="M2071" i="1" s="1"/>
  <c r="N2071" i="1" s="1"/>
  <c r="L2083" i="1"/>
  <c r="M2083" i="1" s="1"/>
  <c r="N2083" i="1" s="1"/>
  <c r="L2095" i="1"/>
  <c r="M2095" i="1" s="1"/>
  <c r="N2095" i="1" s="1"/>
  <c r="L2119" i="1"/>
  <c r="M2119" i="1" s="1"/>
  <c r="N2119" i="1" s="1"/>
  <c r="L2131" i="1"/>
  <c r="M2131" i="1" s="1"/>
  <c r="N2131" i="1" s="1"/>
  <c r="L2143" i="1"/>
  <c r="M2143" i="1" s="1"/>
  <c r="N2143" i="1" s="1"/>
  <c r="L2155" i="1"/>
  <c r="M2155" i="1" s="1"/>
  <c r="N2155" i="1" s="1"/>
  <c r="L2179" i="1"/>
  <c r="M2179" i="1" s="1"/>
  <c r="N2179" i="1" s="1"/>
  <c r="L2191" i="1"/>
  <c r="M2191" i="1" s="1"/>
  <c r="N2191" i="1" s="1"/>
  <c r="L2203" i="1"/>
  <c r="M2203" i="1" s="1"/>
  <c r="N2203" i="1" s="1"/>
  <c r="L2215" i="1"/>
  <c r="M2215" i="1" s="1"/>
  <c r="N2215" i="1" s="1"/>
  <c r="L2227" i="1"/>
  <c r="M2227" i="1" s="1"/>
  <c r="N2227" i="1" s="1"/>
  <c r="L2239" i="1"/>
  <c r="M2239" i="1" s="1"/>
  <c r="N2239" i="1" s="1"/>
  <c r="L2251" i="1"/>
  <c r="M2251" i="1" s="1"/>
  <c r="N2251" i="1" s="1"/>
  <c r="L2263" i="1"/>
  <c r="M2263" i="1" s="1"/>
  <c r="N2263" i="1" s="1"/>
  <c r="L2275" i="1"/>
  <c r="M2275" i="1" s="1"/>
  <c r="N2275" i="1" s="1"/>
  <c r="L2287" i="1"/>
  <c r="M2287" i="1" s="1"/>
  <c r="N2287" i="1" s="1"/>
  <c r="L2299" i="1"/>
  <c r="M2299" i="1" s="1"/>
  <c r="N2299" i="1" s="1"/>
  <c r="L2311" i="1"/>
  <c r="M2311" i="1" s="1"/>
  <c r="N2311" i="1" s="1"/>
  <c r="L2323" i="1"/>
  <c r="M2323" i="1" s="1"/>
  <c r="N2323" i="1" s="1"/>
  <c r="L2335" i="1"/>
  <c r="M2335" i="1" s="1"/>
  <c r="N2335" i="1" s="1"/>
  <c r="L2347" i="1"/>
  <c r="M2347" i="1" s="1"/>
  <c r="N2347" i="1" s="1"/>
  <c r="L2359" i="1"/>
  <c r="M2359" i="1" s="1"/>
  <c r="N2359" i="1" s="1"/>
  <c r="L2371" i="1"/>
  <c r="M2371" i="1" s="1"/>
  <c r="N2371" i="1" s="1"/>
  <c r="L2383" i="1"/>
  <c r="M2383" i="1" s="1"/>
  <c r="N2383" i="1" s="1"/>
  <c r="L2395" i="1"/>
  <c r="M2395" i="1" s="1"/>
  <c r="N2395" i="1" s="1"/>
  <c r="L2407" i="1"/>
  <c r="M2407" i="1" s="1"/>
  <c r="N2407" i="1" s="1"/>
  <c r="L2419" i="1"/>
  <c r="M2419" i="1" s="1"/>
  <c r="N2419" i="1" s="1"/>
  <c r="L2431" i="1"/>
  <c r="M2431" i="1" s="1"/>
  <c r="N2431" i="1" s="1"/>
  <c r="L2443" i="1"/>
  <c r="M2443" i="1" s="1"/>
  <c r="N2443" i="1" s="1"/>
  <c r="L2455" i="1"/>
  <c r="M2455" i="1" s="1"/>
  <c r="N2455" i="1" s="1"/>
  <c r="L2467" i="1"/>
  <c r="M2467" i="1" s="1"/>
  <c r="N2467" i="1" s="1"/>
  <c r="L2479" i="1"/>
  <c r="M2479" i="1" s="1"/>
  <c r="N2479" i="1" s="1"/>
  <c r="L2491" i="1"/>
  <c r="M2491" i="1" s="1"/>
  <c r="N2491" i="1" s="1"/>
  <c r="L2503" i="1"/>
  <c r="M2503" i="1" s="1"/>
  <c r="N2503" i="1" s="1"/>
  <c r="L2515" i="1"/>
  <c r="M2515" i="1" s="1"/>
  <c r="N2515" i="1" s="1"/>
  <c r="L2527" i="1"/>
  <c r="M2527" i="1" s="1"/>
  <c r="N2527" i="1" s="1"/>
  <c r="L2539" i="1"/>
  <c r="M2539" i="1" s="1"/>
  <c r="N2539" i="1" s="1"/>
  <c r="L2551" i="1"/>
  <c r="M2551" i="1" s="1"/>
  <c r="N2551" i="1" s="1"/>
  <c r="L2563" i="1"/>
  <c r="M2563" i="1" s="1"/>
  <c r="N2563" i="1" s="1"/>
  <c r="L2575" i="1"/>
  <c r="M2575" i="1" s="1"/>
  <c r="N2575" i="1" s="1"/>
  <c r="L2587" i="1"/>
  <c r="M2587" i="1" s="1"/>
  <c r="N2587" i="1" s="1"/>
  <c r="L2599" i="1"/>
  <c r="M2599" i="1" s="1"/>
  <c r="N2599" i="1" s="1"/>
  <c r="L2611" i="1"/>
  <c r="M2611" i="1" s="1"/>
  <c r="N2611" i="1" s="1"/>
  <c r="L2623" i="1"/>
  <c r="M2623" i="1" s="1"/>
  <c r="N2623" i="1" s="1"/>
  <c r="L2635" i="1"/>
  <c r="M2635" i="1" s="1"/>
  <c r="N2635" i="1" s="1"/>
  <c r="L2647" i="1"/>
  <c r="M2647" i="1" s="1"/>
  <c r="N2647" i="1" s="1"/>
  <c r="L2659" i="1"/>
  <c r="M2659" i="1" s="1"/>
  <c r="N2659" i="1" s="1"/>
  <c r="L2671" i="1"/>
  <c r="M2671" i="1" s="1"/>
  <c r="N2671" i="1" s="1"/>
  <c r="L2683" i="1"/>
  <c r="M2683" i="1" s="1"/>
  <c r="N2683" i="1" s="1"/>
  <c r="L2695" i="1"/>
  <c r="M2695" i="1" s="1"/>
  <c r="N2695" i="1" s="1"/>
  <c r="L2707" i="1"/>
  <c r="M2707" i="1" s="1"/>
  <c r="N2707" i="1" s="1"/>
  <c r="L2719" i="1"/>
  <c r="M2719" i="1" s="1"/>
  <c r="N2719" i="1" s="1"/>
  <c r="L2731" i="1"/>
  <c r="M2731" i="1" s="1"/>
  <c r="N2731" i="1" s="1"/>
  <c r="L2743" i="1"/>
  <c r="M2743" i="1" s="1"/>
  <c r="N2743" i="1" s="1"/>
  <c r="L2755" i="1"/>
  <c r="M2755" i="1" s="1"/>
  <c r="N2755" i="1" s="1"/>
  <c r="L2767" i="1"/>
  <c r="M2767" i="1" s="1"/>
  <c r="N2767" i="1" s="1"/>
  <c r="L2779" i="1"/>
  <c r="M2779" i="1" s="1"/>
  <c r="N2779" i="1" s="1"/>
  <c r="L2791" i="1"/>
  <c r="M2791" i="1" s="1"/>
  <c r="N2791" i="1" s="1"/>
  <c r="L2803" i="1"/>
  <c r="M2803" i="1" s="1"/>
  <c r="N2803" i="1" s="1"/>
  <c r="L2815" i="1"/>
  <c r="M2815" i="1" s="1"/>
  <c r="N2815" i="1" s="1"/>
  <c r="L2827" i="1"/>
  <c r="M2827" i="1" s="1"/>
  <c r="N2827" i="1" s="1"/>
  <c r="L2839" i="1"/>
  <c r="M2839" i="1" s="1"/>
  <c r="N2839" i="1" s="1"/>
  <c r="L2851" i="1"/>
  <c r="M2851" i="1" s="1"/>
  <c r="N2851" i="1" s="1"/>
  <c r="L2863" i="1"/>
  <c r="M2863" i="1" s="1"/>
  <c r="N2863" i="1" s="1"/>
  <c r="L2875" i="1"/>
  <c r="M2875" i="1" s="1"/>
  <c r="N2875" i="1" s="1"/>
  <c r="L2887" i="1"/>
  <c r="M2887" i="1" s="1"/>
  <c r="N2887" i="1" s="1"/>
  <c r="L2899" i="1"/>
  <c r="M2899" i="1" s="1"/>
  <c r="N2899" i="1" s="1"/>
  <c r="L2911" i="1"/>
  <c r="M2911" i="1" s="1"/>
  <c r="N2911" i="1" s="1"/>
  <c r="L2923" i="1"/>
  <c r="M2923" i="1" s="1"/>
  <c r="N2923" i="1" s="1"/>
  <c r="L2877" i="1"/>
  <c r="M2877" i="1" s="1"/>
  <c r="N2877" i="1" s="1"/>
  <c r="L1136" i="1"/>
  <c r="M1136" i="1" s="1"/>
  <c r="N1136" i="1" s="1"/>
  <c r="L1148" i="1"/>
  <c r="M1148" i="1" s="1"/>
  <c r="N1148" i="1" s="1"/>
  <c r="L1160" i="1"/>
  <c r="M1160" i="1" s="1"/>
  <c r="N1160" i="1" s="1"/>
  <c r="L1172" i="1"/>
  <c r="M1172" i="1" s="1"/>
  <c r="N1172" i="1" s="1"/>
  <c r="L1184" i="1"/>
  <c r="M1184" i="1" s="1"/>
  <c r="N1184" i="1" s="1"/>
  <c r="L1196" i="1"/>
  <c r="M1196" i="1" s="1"/>
  <c r="N1196" i="1" s="1"/>
  <c r="L1208" i="1"/>
  <c r="M1208" i="1" s="1"/>
  <c r="N1208" i="1" s="1"/>
  <c r="L1220" i="1"/>
  <c r="M1220" i="1" s="1"/>
  <c r="N1220" i="1" s="1"/>
  <c r="L1232" i="1"/>
  <c r="M1232" i="1" s="1"/>
  <c r="N1232" i="1" s="1"/>
  <c r="L1244" i="1"/>
  <c r="M1244" i="1" s="1"/>
  <c r="N1244" i="1" s="1"/>
  <c r="L1256" i="1"/>
  <c r="M1256" i="1" s="1"/>
  <c r="N1256" i="1" s="1"/>
  <c r="L1268" i="1"/>
  <c r="M1268" i="1" s="1"/>
  <c r="N1268" i="1" s="1"/>
  <c r="L1280" i="1"/>
  <c r="M1280" i="1" s="1"/>
  <c r="N1280" i="1" s="1"/>
  <c r="L1292" i="1"/>
  <c r="M1292" i="1" s="1"/>
  <c r="N1292" i="1" s="1"/>
  <c r="L1304" i="1"/>
  <c r="M1304" i="1" s="1"/>
  <c r="N1304" i="1" s="1"/>
  <c r="L1316" i="1"/>
  <c r="M1316" i="1" s="1"/>
  <c r="N1316" i="1" s="1"/>
  <c r="L1328" i="1"/>
  <c r="M1328" i="1" s="1"/>
  <c r="N1328" i="1" s="1"/>
  <c r="L1340" i="1"/>
  <c r="M1340" i="1" s="1"/>
  <c r="N1340" i="1" s="1"/>
  <c r="L1352" i="1"/>
  <c r="M1352" i="1" s="1"/>
  <c r="N1352" i="1" s="1"/>
  <c r="L1364" i="1"/>
  <c r="M1364" i="1" s="1"/>
  <c r="N1364" i="1" s="1"/>
  <c r="L1376" i="1"/>
  <c r="M1376" i="1" s="1"/>
  <c r="N1376" i="1" s="1"/>
  <c r="L1388" i="1"/>
  <c r="M1388" i="1" s="1"/>
  <c r="N1388" i="1" s="1"/>
  <c r="L1400" i="1"/>
  <c r="M1400" i="1" s="1"/>
  <c r="N1400" i="1" s="1"/>
  <c r="L1412" i="1"/>
  <c r="M1412" i="1" s="1"/>
  <c r="N1412" i="1" s="1"/>
  <c r="L1424" i="1"/>
  <c r="M1424" i="1" s="1"/>
  <c r="N1424" i="1" s="1"/>
  <c r="L1436" i="1"/>
  <c r="M1436" i="1" s="1"/>
  <c r="N1436" i="1" s="1"/>
  <c r="L1448" i="1"/>
  <c r="M1448" i="1" s="1"/>
  <c r="N1448" i="1" s="1"/>
  <c r="L1460" i="1"/>
  <c r="M1460" i="1" s="1"/>
  <c r="N1460" i="1" s="1"/>
  <c r="L1472" i="1"/>
  <c r="M1472" i="1" s="1"/>
  <c r="N1472" i="1" s="1"/>
  <c r="L1484" i="1"/>
  <c r="M1484" i="1" s="1"/>
  <c r="N1484" i="1" s="1"/>
  <c r="L1496" i="1"/>
  <c r="M1496" i="1" s="1"/>
  <c r="N1496" i="1" s="1"/>
  <c r="L1508" i="1"/>
  <c r="M1508" i="1" s="1"/>
  <c r="N1508" i="1" s="1"/>
  <c r="L1520" i="1"/>
  <c r="M1520" i="1" s="1"/>
  <c r="N1520" i="1" s="1"/>
  <c r="L1532" i="1"/>
  <c r="M1532" i="1" s="1"/>
  <c r="N1532" i="1" s="1"/>
  <c r="L1544" i="1"/>
  <c r="M1544" i="1" s="1"/>
  <c r="N1544" i="1" s="1"/>
  <c r="L1556" i="1"/>
  <c r="M1556" i="1" s="1"/>
  <c r="N1556" i="1" s="1"/>
  <c r="L1568" i="1"/>
  <c r="M1568" i="1" s="1"/>
  <c r="N1568" i="1" s="1"/>
  <c r="L1580" i="1"/>
  <c r="M1580" i="1" s="1"/>
  <c r="N1580" i="1" s="1"/>
  <c r="L1592" i="1"/>
  <c r="M1592" i="1" s="1"/>
  <c r="N1592" i="1" s="1"/>
  <c r="L1604" i="1"/>
  <c r="M1604" i="1" s="1"/>
  <c r="N1604" i="1" s="1"/>
  <c r="L1616" i="1"/>
  <c r="M1616" i="1" s="1"/>
  <c r="N1616" i="1" s="1"/>
  <c r="L1628" i="1"/>
  <c r="M1628" i="1" s="1"/>
  <c r="N1628" i="1" s="1"/>
  <c r="L1640" i="1"/>
  <c r="M1640" i="1" s="1"/>
  <c r="N1640" i="1" s="1"/>
  <c r="L1652" i="1"/>
  <c r="M1652" i="1" s="1"/>
  <c r="N1652" i="1" s="1"/>
  <c r="L1664" i="1"/>
  <c r="M1664" i="1" s="1"/>
  <c r="N1664" i="1" s="1"/>
  <c r="L1676" i="1"/>
  <c r="M1676" i="1" s="1"/>
  <c r="N1676" i="1" s="1"/>
  <c r="L1688" i="1"/>
  <c r="M1688" i="1" s="1"/>
  <c r="N1688" i="1" s="1"/>
  <c r="L1700" i="1"/>
  <c r="M1700" i="1" s="1"/>
  <c r="N1700" i="1" s="1"/>
  <c r="L1712" i="1"/>
  <c r="M1712" i="1" s="1"/>
  <c r="N1712" i="1" s="1"/>
  <c r="L1724" i="1"/>
  <c r="M1724" i="1" s="1"/>
  <c r="N1724" i="1" s="1"/>
  <c r="L1736" i="1"/>
  <c r="M1736" i="1" s="1"/>
  <c r="N1736" i="1" s="1"/>
  <c r="L1748" i="1"/>
  <c r="M1748" i="1" s="1"/>
  <c r="N1748" i="1" s="1"/>
  <c r="L1760" i="1"/>
  <c r="M1760" i="1" s="1"/>
  <c r="N1760" i="1" s="1"/>
  <c r="L1772" i="1"/>
  <c r="M1772" i="1" s="1"/>
  <c r="N1772" i="1" s="1"/>
  <c r="L1784" i="1"/>
  <c r="M1784" i="1" s="1"/>
  <c r="N1784" i="1" s="1"/>
  <c r="L1796" i="1"/>
  <c r="M1796" i="1" s="1"/>
  <c r="N1796" i="1" s="1"/>
  <c r="L1808" i="1"/>
  <c r="M1808" i="1" s="1"/>
  <c r="N1808" i="1" s="1"/>
  <c r="L1820" i="1"/>
  <c r="M1820" i="1" s="1"/>
  <c r="N1820" i="1" s="1"/>
  <c r="L1832" i="1"/>
  <c r="M1832" i="1" s="1"/>
  <c r="N1832" i="1" s="1"/>
  <c r="L1844" i="1"/>
  <c r="M1844" i="1" s="1"/>
  <c r="N1844" i="1" s="1"/>
  <c r="L1856" i="1"/>
  <c r="M1856" i="1" s="1"/>
  <c r="N1856" i="1" s="1"/>
  <c r="L1868" i="1"/>
  <c r="M1868" i="1" s="1"/>
  <c r="N1868" i="1" s="1"/>
  <c r="L1880" i="1"/>
  <c r="M1880" i="1" s="1"/>
  <c r="N1880" i="1" s="1"/>
  <c r="L1892" i="1"/>
  <c r="M1892" i="1" s="1"/>
  <c r="N1892" i="1" s="1"/>
  <c r="L1904" i="1"/>
  <c r="M1904" i="1" s="1"/>
  <c r="N1904" i="1" s="1"/>
  <c r="L1916" i="1"/>
  <c r="M1916" i="1" s="1"/>
  <c r="N1916" i="1" s="1"/>
  <c r="L1928" i="1"/>
  <c r="M1928" i="1" s="1"/>
  <c r="N1928" i="1" s="1"/>
  <c r="L1940" i="1"/>
  <c r="M1940" i="1" s="1"/>
  <c r="N1940" i="1" s="1"/>
  <c r="L1952" i="1"/>
  <c r="M1952" i="1" s="1"/>
  <c r="N1952" i="1" s="1"/>
  <c r="L1964" i="1"/>
  <c r="M1964" i="1" s="1"/>
  <c r="N1964" i="1" s="1"/>
  <c r="L1976" i="1"/>
  <c r="M1976" i="1" s="1"/>
  <c r="N1976" i="1" s="1"/>
  <c r="L1988" i="1"/>
  <c r="M1988" i="1" s="1"/>
  <c r="N1988" i="1" s="1"/>
  <c r="L2000" i="1"/>
  <c r="M2000" i="1" s="1"/>
  <c r="N2000" i="1" s="1"/>
  <c r="L2012" i="1"/>
  <c r="M2012" i="1" s="1"/>
  <c r="N2012" i="1" s="1"/>
  <c r="L2024" i="1"/>
  <c r="M2024" i="1" s="1"/>
  <c r="N2024" i="1" s="1"/>
  <c r="L2048" i="1"/>
  <c r="M2048" i="1" s="1"/>
  <c r="N2048" i="1" s="1"/>
  <c r="L2060" i="1"/>
  <c r="M2060" i="1" s="1"/>
  <c r="N2060" i="1" s="1"/>
  <c r="L2072" i="1"/>
  <c r="M2072" i="1" s="1"/>
  <c r="N2072" i="1" s="1"/>
  <c r="L2084" i="1"/>
  <c r="M2084" i="1" s="1"/>
  <c r="N2084" i="1" s="1"/>
  <c r="L2096" i="1"/>
  <c r="M2096" i="1" s="1"/>
  <c r="N2096" i="1" s="1"/>
  <c r="L2108" i="1"/>
  <c r="M2108" i="1" s="1"/>
  <c r="N2108" i="1" s="1"/>
  <c r="L2132" i="1"/>
  <c r="M2132" i="1" s="1"/>
  <c r="N2132" i="1" s="1"/>
  <c r="L2144" i="1"/>
  <c r="M2144" i="1" s="1"/>
  <c r="N2144" i="1" s="1"/>
  <c r="L2156" i="1"/>
  <c r="M2156" i="1" s="1"/>
  <c r="N2156" i="1" s="1"/>
  <c r="L2168" i="1"/>
  <c r="M2168" i="1" s="1"/>
  <c r="N2168" i="1" s="1"/>
  <c r="L2192" i="1"/>
  <c r="M2192" i="1" s="1"/>
  <c r="N2192" i="1" s="1"/>
  <c r="L2204" i="1"/>
  <c r="M2204" i="1" s="1"/>
  <c r="N2204" i="1" s="1"/>
  <c r="L2216" i="1"/>
  <c r="M2216" i="1" s="1"/>
  <c r="N2216" i="1" s="1"/>
  <c r="L2228" i="1"/>
  <c r="M2228" i="1" s="1"/>
  <c r="N2228" i="1" s="1"/>
  <c r="L2240" i="1"/>
  <c r="M2240" i="1" s="1"/>
  <c r="N2240" i="1" s="1"/>
  <c r="L2252" i="1"/>
  <c r="M2252" i="1" s="1"/>
  <c r="N2252" i="1" s="1"/>
  <c r="L2264" i="1"/>
  <c r="M2264" i="1" s="1"/>
  <c r="N2264" i="1" s="1"/>
  <c r="L2276" i="1"/>
  <c r="M2276" i="1" s="1"/>
  <c r="N2276" i="1" s="1"/>
  <c r="L2288" i="1"/>
  <c r="M2288" i="1" s="1"/>
  <c r="N2288" i="1" s="1"/>
  <c r="L2300" i="1"/>
  <c r="M2300" i="1" s="1"/>
  <c r="N2300" i="1" s="1"/>
  <c r="L2312" i="1"/>
  <c r="M2312" i="1" s="1"/>
  <c r="N2312" i="1" s="1"/>
  <c r="L2324" i="1"/>
  <c r="M2324" i="1" s="1"/>
  <c r="N2324" i="1" s="1"/>
  <c r="L2336" i="1"/>
  <c r="M2336" i="1" s="1"/>
  <c r="N2336" i="1" s="1"/>
  <c r="L2348" i="1"/>
  <c r="M2348" i="1" s="1"/>
  <c r="N2348" i="1" s="1"/>
  <c r="L2360" i="1"/>
  <c r="M2360" i="1" s="1"/>
  <c r="N2360" i="1" s="1"/>
  <c r="L2372" i="1"/>
  <c r="M2372" i="1" s="1"/>
  <c r="N2372" i="1" s="1"/>
  <c r="L2384" i="1"/>
  <c r="M2384" i="1" s="1"/>
  <c r="N2384" i="1" s="1"/>
  <c r="L2396" i="1"/>
  <c r="M2396" i="1" s="1"/>
  <c r="N2396" i="1" s="1"/>
  <c r="L2408" i="1"/>
  <c r="M2408" i="1" s="1"/>
  <c r="N2408" i="1" s="1"/>
  <c r="L2420" i="1"/>
  <c r="M2420" i="1" s="1"/>
  <c r="N2420" i="1" s="1"/>
  <c r="L2432" i="1"/>
  <c r="M2432" i="1" s="1"/>
  <c r="N2432" i="1" s="1"/>
  <c r="L2444" i="1"/>
  <c r="M2444" i="1" s="1"/>
  <c r="N2444" i="1" s="1"/>
  <c r="L2456" i="1"/>
  <c r="M2456" i="1" s="1"/>
  <c r="N2456" i="1" s="1"/>
  <c r="L2468" i="1"/>
  <c r="M2468" i="1" s="1"/>
  <c r="N2468" i="1" s="1"/>
  <c r="L2480" i="1"/>
  <c r="M2480" i="1" s="1"/>
  <c r="N2480" i="1" s="1"/>
  <c r="L2492" i="1"/>
  <c r="M2492" i="1" s="1"/>
  <c r="N2492" i="1" s="1"/>
  <c r="L2504" i="1"/>
  <c r="M2504" i="1" s="1"/>
  <c r="N2504" i="1" s="1"/>
  <c r="L2516" i="1"/>
  <c r="M2516" i="1" s="1"/>
  <c r="N2516" i="1" s="1"/>
  <c r="L2528" i="1"/>
  <c r="M2528" i="1" s="1"/>
  <c r="N2528" i="1" s="1"/>
  <c r="L2540" i="1"/>
  <c r="M2540" i="1" s="1"/>
  <c r="N2540" i="1" s="1"/>
  <c r="L2552" i="1"/>
  <c r="M2552" i="1" s="1"/>
  <c r="N2552" i="1" s="1"/>
  <c r="L2564" i="1"/>
  <c r="M2564" i="1" s="1"/>
  <c r="N2564" i="1" s="1"/>
  <c r="L2576" i="1"/>
  <c r="M2576" i="1" s="1"/>
  <c r="N2576" i="1" s="1"/>
  <c r="L2588" i="1"/>
  <c r="M2588" i="1" s="1"/>
  <c r="N2588" i="1" s="1"/>
  <c r="L2600" i="1"/>
  <c r="M2600" i="1" s="1"/>
  <c r="N2600" i="1" s="1"/>
  <c r="L2612" i="1"/>
  <c r="M2612" i="1" s="1"/>
  <c r="N2612" i="1" s="1"/>
  <c r="L2624" i="1"/>
  <c r="M2624" i="1" s="1"/>
  <c r="N2624" i="1" s="1"/>
  <c r="L2636" i="1"/>
  <c r="M2636" i="1" s="1"/>
  <c r="N2636" i="1" s="1"/>
  <c r="L2648" i="1"/>
  <c r="M2648" i="1" s="1"/>
  <c r="N2648" i="1" s="1"/>
  <c r="L2660" i="1"/>
  <c r="M2660" i="1" s="1"/>
  <c r="N2660" i="1" s="1"/>
  <c r="L2672" i="1"/>
  <c r="M2672" i="1" s="1"/>
  <c r="N2672" i="1" s="1"/>
  <c r="L2684" i="1"/>
  <c r="M2684" i="1" s="1"/>
  <c r="N2684" i="1" s="1"/>
  <c r="L2696" i="1"/>
  <c r="M2696" i="1" s="1"/>
  <c r="N2696" i="1" s="1"/>
  <c r="L2708" i="1"/>
  <c r="M2708" i="1" s="1"/>
  <c r="N2708" i="1" s="1"/>
  <c r="L2720" i="1"/>
  <c r="M2720" i="1" s="1"/>
  <c r="N2720" i="1" s="1"/>
  <c r="L2732" i="1"/>
  <c r="M2732" i="1" s="1"/>
  <c r="N2732" i="1" s="1"/>
  <c r="L2744" i="1"/>
  <c r="M2744" i="1" s="1"/>
  <c r="N2744" i="1" s="1"/>
  <c r="L2756" i="1"/>
  <c r="M2756" i="1" s="1"/>
  <c r="N2756" i="1" s="1"/>
  <c r="L2768" i="1"/>
  <c r="M2768" i="1" s="1"/>
  <c r="N2768" i="1" s="1"/>
  <c r="L2780" i="1"/>
  <c r="M2780" i="1" s="1"/>
  <c r="N2780" i="1" s="1"/>
  <c r="L2792" i="1"/>
  <c r="M2792" i="1" s="1"/>
  <c r="N2792" i="1" s="1"/>
  <c r="L2804" i="1"/>
  <c r="M2804" i="1" s="1"/>
  <c r="N2804" i="1" s="1"/>
  <c r="L2816" i="1"/>
  <c r="M2816" i="1" s="1"/>
  <c r="N2816" i="1" s="1"/>
  <c r="L2828" i="1"/>
  <c r="M2828" i="1" s="1"/>
  <c r="N2828" i="1" s="1"/>
  <c r="L2840" i="1"/>
  <c r="M2840" i="1" s="1"/>
  <c r="N2840" i="1" s="1"/>
  <c r="L2852" i="1"/>
  <c r="M2852" i="1" s="1"/>
  <c r="N2852" i="1" s="1"/>
  <c r="L2864" i="1"/>
  <c r="M2864" i="1" s="1"/>
  <c r="N2864" i="1" s="1"/>
  <c r="L2876" i="1"/>
  <c r="M2876" i="1" s="1"/>
  <c r="N2876" i="1" s="1"/>
  <c r="L2888" i="1"/>
  <c r="M2888" i="1" s="1"/>
  <c r="N2888" i="1" s="1"/>
  <c r="L2900" i="1"/>
  <c r="M2900" i="1" s="1"/>
  <c r="N2900" i="1" s="1"/>
  <c r="L2912" i="1"/>
  <c r="M2912" i="1" s="1"/>
  <c r="N2912" i="1" s="1"/>
  <c r="L777" i="1"/>
  <c r="M777" i="1" s="1"/>
  <c r="N777" i="1" s="1"/>
  <c r="L789" i="1"/>
  <c r="M789" i="1" s="1"/>
  <c r="N789" i="1" s="1"/>
  <c r="L801" i="1"/>
  <c r="M801" i="1" s="1"/>
  <c r="N801" i="1" s="1"/>
  <c r="L813" i="1"/>
  <c r="M813" i="1" s="1"/>
  <c r="N813" i="1" s="1"/>
  <c r="L825" i="1"/>
  <c r="M825" i="1" s="1"/>
  <c r="N825" i="1" s="1"/>
  <c r="L837" i="1"/>
  <c r="M837" i="1" s="1"/>
  <c r="N837" i="1" s="1"/>
  <c r="L849" i="1"/>
  <c r="M849" i="1" s="1"/>
  <c r="N849" i="1" s="1"/>
  <c r="L861" i="1"/>
  <c r="M861" i="1" s="1"/>
  <c r="N861" i="1" s="1"/>
  <c r="L873" i="1"/>
  <c r="M873" i="1" s="1"/>
  <c r="N873" i="1" s="1"/>
  <c r="L885" i="1"/>
  <c r="M885" i="1" s="1"/>
  <c r="N885" i="1" s="1"/>
  <c r="L897" i="1"/>
  <c r="M897" i="1" s="1"/>
  <c r="N897" i="1" s="1"/>
  <c r="L909" i="1"/>
  <c r="M909" i="1" s="1"/>
  <c r="N909" i="1" s="1"/>
  <c r="L921" i="1"/>
  <c r="M921" i="1" s="1"/>
  <c r="N921" i="1" s="1"/>
  <c r="L933" i="1"/>
  <c r="M933" i="1" s="1"/>
  <c r="N933" i="1" s="1"/>
  <c r="L945" i="1"/>
  <c r="M945" i="1" s="1"/>
  <c r="N945" i="1" s="1"/>
  <c r="L957" i="1"/>
  <c r="M957" i="1" s="1"/>
  <c r="N957" i="1" s="1"/>
  <c r="L969" i="1"/>
  <c r="M969" i="1" s="1"/>
  <c r="N969" i="1" s="1"/>
  <c r="L981" i="1"/>
  <c r="M981" i="1" s="1"/>
  <c r="N981" i="1" s="1"/>
  <c r="L993" i="1"/>
  <c r="M993" i="1" s="1"/>
  <c r="N993" i="1" s="1"/>
  <c r="L1005" i="1"/>
  <c r="M1005" i="1" s="1"/>
  <c r="N1005" i="1" s="1"/>
  <c r="L1017" i="1"/>
  <c r="M1017" i="1" s="1"/>
  <c r="N1017" i="1" s="1"/>
  <c r="L1029" i="1"/>
  <c r="M1029" i="1" s="1"/>
  <c r="N1029" i="1" s="1"/>
  <c r="L1041" i="1"/>
  <c r="M1041" i="1" s="1"/>
  <c r="N1041" i="1" s="1"/>
  <c r="L1053" i="1"/>
  <c r="M1053" i="1" s="1"/>
  <c r="N1053" i="1" s="1"/>
  <c r="L1065" i="1"/>
  <c r="M1065" i="1" s="1"/>
  <c r="N1065" i="1" s="1"/>
  <c r="L1077" i="1"/>
  <c r="M1077" i="1" s="1"/>
  <c r="N1077" i="1" s="1"/>
  <c r="L1089" i="1"/>
  <c r="M1089" i="1" s="1"/>
  <c r="N1089" i="1" s="1"/>
  <c r="L1101" i="1"/>
  <c r="M1101" i="1" s="1"/>
  <c r="N1101" i="1" s="1"/>
  <c r="L1113" i="1"/>
  <c r="M1113" i="1" s="1"/>
  <c r="N1113" i="1" s="1"/>
  <c r="L1125" i="1"/>
  <c r="M1125" i="1" s="1"/>
  <c r="N1125" i="1" s="1"/>
  <c r="L1137" i="1"/>
  <c r="M1137" i="1" s="1"/>
  <c r="N1137" i="1" s="1"/>
  <c r="L1149" i="1"/>
  <c r="M1149" i="1" s="1"/>
  <c r="N1149" i="1" s="1"/>
  <c r="L1161" i="1"/>
  <c r="M1161" i="1" s="1"/>
  <c r="N1161" i="1" s="1"/>
  <c r="L1173" i="1"/>
  <c r="M1173" i="1" s="1"/>
  <c r="N1173" i="1" s="1"/>
  <c r="L1185" i="1"/>
  <c r="M1185" i="1" s="1"/>
  <c r="N1185" i="1" s="1"/>
  <c r="L1197" i="1"/>
  <c r="M1197" i="1" s="1"/>
  <c r="N1197" i="1" s="1"/>
  <c r="L1209" i="1"/>
  <c r="M1209" i="1" s="1"/>
  <c r="N1209" i="1" s="1"/>
  <c r="L1221" i="1"/>
  <c r="M1221" i="1" s="1"/>
  <c r="N1221" i="1" s="1"/>
  <c r="L1233" i="1"/>
  <c r="M1233" i="1" s="1"/>
  <c r="N1233" i="1" s="1"/>
  <c r="L1245" i="1"/>
  <c r="M1245" i="1" s="1"/>
  <c r="N1245" i="1" s="1"/>
  <c r="L1257" i="1"/>
  <c r="M1257" i="1" s="1"/>
  <c r="N1257" i="1" s="1"/>
  <c r="L1269" i="1"/>
  <c r="M1269" i="1" s="1"/>
  <c r="N1269" i="1" s="1"/>
  <c r="L1281" i="1"/>
  <c r="M1281" i="1" s="1"/>
  <c r="N1281" i="1" s="1"/>
  <c r="L1293" i="1"/>
  <c r="M1293" i="1" s="1"/>
  <c r="N1293" i="1" s="1"/>
  <c r="L1305" i="1"/>
  <c r="M1305" i="1" s="1"/>
  <c r="N1305" i="1" s="1"/>
  <c r="L1317" i="1"/>
  <c r="M1317" i="1" s="1"/>
  <c r="N1317" i="1" s="1"/>
  <c r="L1329" i="1"/>
  <c r="M1329" i="1" s="1"/>
  <c r="N1329" i="1" s="1"/>
  <c r="L1341" i="1"/>
  <c r="M1341" i="1" s="1"/>
  <c r="N1341" i="1" s="1"/>
  <c r="L1353" i="1"/>
  <c r="M1353" i="1" s="1"/>
  <c r="N1353" i="1" s="1"/>
  <c r="L1365" i="1"/>
  <c r="M1365" i="1" s="1"/>
  <c r="N1365" i="1" s="1"/>
  <c r="L1377" i="1"/>
  <c r="M1377" i="1" s="1"/>
  <c r="N1377" i="1" s="1"/>
  <c r="L1389" i="1"/>
  <c r="M1389" i="1" s="1"/>
  <c r="N1389" i="1" s="1"/>
  <c r="L1401" i="1"/>
  <c r="M1401" i="1" s="1"/>
  <c r="N1401" i="1" s="1"/>
  <c r="L1413" i="1"/>
  <c r="M1413" i="1" s="1"/>
  <c r="N1413" i="1" s="1"/>
  <c r="L1425" i="1"/>
  <c r="M1425" i="1" s="1"/>
  <c r="N1425" i="1" s="1"/>
  <c r="L1437" i="1"/>
  <c r="M1437" i="1" s="1"/>
  <c r="N1437" i="1" s="1"/>
  <c r="L1449" i="1"/>
  <c r="M1449" i="1" s="1"/>
  <c r="N1449" i="1" s="1"/>
  <c r="L1461" i="1"/>
  <c r="M1461" i="1" s="1"/>
  <c r="N1461" i="1" s="1"/>
  <c r="L1473" i="1"/>
  <c r="M1473" i="1" s="1"/>
  <c r="N1473" i="1" s="1"/>
  <c r="L1485" i="1"/>
  <c r="M1485" i="1" s="1"/>
  <c r="N1485" i="1" s="1"/>
  <c r="L1497" i="1"/>
  <c r="M1497" i="1" s="1"/>
  <c r="N1497" i="1" s="1"/>
  <c r="L1509" i="1"/>
  <c r="M1509" i="1" s="1"/>
  <c r="N1509" i="1" s="1"/>
  <c r="L1521" i="1"/>
  <c r="M1521" i="1" s="1"/>
  <c r="N1521" i="1" s="1"/>
  <c r="L1533" i="1"/>
  <c r="M1533" i="1" s="1"/>
  <c r="N1533" i="1" s="1"/>
  <c r="L1545" i="1"/>
  <c r="M1545" i="1" s="1"/>
  <c r="N1545" i="1" s="1"/>
  <c r="L1557" i="1"/>
  <c r="M1557" i="1" s="1"/>
  <c r="N1557" i="1" s="1"/>
  <c r="L1569" i="1"/>
  <c r="M1569" i="1" s="1"/>
  <c r="N1569" i="1" s="1"/>
  <c r="L1581" i="1"/>
  <c r="M1581" i="1" s="1"/>
  <c r="N1581" i="1" s="1"/>
  <c r="L1593" i="1"/>
  <c r="M1593" i="1" s="1"/>
  <c r="N1593" i="1" s="1"/>
  <c r="L1605" i="1"/>
  <c r="M1605" i="1" s="1"/>
  <c r="N1605" i="1" s="1"/>
  <c r="L1617" i="1"/>
  <c r="M1617" i="1" s="1"/>
  <c r="N1617" i="1" s="1"/>
  <c r="L1629" i="1"/>
  <c r="M1629" i="1" s="1"/>
  <c r="N1629" i="1" s="1"/>
  <c r="L1641" i="1"/>
  <c r="M1641" i="1" s="1"/>
  <c r="N1641" i="1" s="1"/>
  <c r="L1653" i="1"/>
  <c r="M1653" i="1" s="1"/>
  <c r="N1653" i="1" s="1"/>
  <c r="L1665" i="1"/>
  <c r="M1665" i="1" s="1"/>
  <c r="N1665" i="1" s="1"/>
  <c r="L1677" i="1"/>
  <c r="M1677" i="1" s="1"/>
  <c r="N1677" i="1" s="1"/>
  <c r="L1689" i="1"/>
  <c r="M1689" i="1" s="1"/>
  <c r="N1689" i="1" s="1"/>
  <c r="L1701" i="1"/>
  <c r="M1701" i="1" s="1"/>
  <c r="N1701" i="1" s="1"/>
  <c r="L1713" i="1"/>
  <c r="M1713" i="1" s="1"/>
  <c r="N1713" i="1" s="1"/>
  <c r="L1725" i="1"/>
  <c r="M1725" i="1" s="1"/>
  <c r="N1725" i="1" s="1"/>
  <c r="L1737" i="1"/>
  <c r="M1737" i="1" s="1"/>
  <c r="N1737" i="1" s="1"/>
  <c r="L1749" i="1"/>
  <c r="M1749" i="1" s="1"/>
  <c r="N1749" i="1" s="1"/>
  <c r="L1761" i="1"/>
  <c r="M1761" i="1" s="1"/>
  <c r="N1761" i="1" s="1"/>
  <c r="L1773" i="1"/>
  <c r="M1773" i="1" s="1"/>
  <c r="N1773" i="1" s="1"/>
  <c r="L1785" i="1"/>
  <c r="M1785" i="1" s="1"/>
  <c r="N1785" i="1" s="1"/>
  <c r="L1797" i="1"/>
  <c r="M1797" i="1" s="1"/>
  <c r="N1797" i="1" s="1"/>
  <c r="L1809" i="1"/>
  <c r="M1809" i="1" s="1"/>
  <c r="N1809" i="1" s="1"/>
  <c r="L1821" i="1"/>
  <c r="M1821" i="1" s="1"/>
  <c r="N1821" i="1" s="1"/>
  <c r="L1833" i="1"/>
  <c r="M1833" i="1" s="1"/>
  <c r="N1833" i="1" s="1"/>
  <c r="L1845" i="1"/>
  <c r="M1845" i="1" s="1"/>
  <c r="N1845" i="1" s="1"/>
  <c r="L1857" i="1"/>
  <c r="M1857" i="1" s="1"/>
  <c r="N1857" i="1" s="1"/>
  <c r="L1869" i="1"/>
  <c r="M1869" i="1" s="1"/>
  <c r="N1869" i="1" s="1"/>
  <c r="L1905" i="1"/>
  <c r="M1905" i="1" s="1"/>
  <c r="N1905" i="1" s="1"/>
  <c r="L1917" i="1"/>
  <c r="M1917" i="1" s="1"/>
  <c r="N1917" i="1" s="1"/>
  <c r="L1929" i="1"/>
  <c r="M1929" i="1" s="1"/>
  <c r="N1929" i="1" s="1"/>
  <c r="L1941" i="1"/>
  <c r="M1941" i="1" s="1"/>
  <c r="N1941" i="1" s="1"/>
  <c r="L1953" i="1"/>
  <c r="M1953" i="1" s="1"/>
  <c r="N1953" i="1" s="1"/>
  <c r="L1965" i="1"/>
  <c r="M1965" i="1" s="1"/>
  <c r="N1965" i="1" s="1"/>
  <c r="L1977" i="1"/>
  <c r="M1977" i="1" s="1"/>
  <c r="N1977" i="1" s="1"/>
  <c r="L1989" i="1"/>
  <c r="M1989" i="1" s="1"/>
  <c r="N1989" i="1" s="1"/>
  <c r="L2001" i="1"/>
  <c r="M2001" i="1" s="1"/>
  <c r="N2001" i="1" s="1"/>
  <c r="L2013" i="1"/>
  <c r="M2013" i="1" s="1"/>
  <c r="N2013" i="1" s="1"/>
  <c r="L2025" i="1"/>
  <c r="M2025" i="1" s="1"/>
  <c r="N2025" i="1" s="1"/>
  <c r="L2037" i="1"/>
  <c r="M2037" i="1" s="1"/>
  <c r="N2037" i="1" s="1"/>
  <c r="L2061" i="1"/>
  <c r="M2061" i="1" s="1"/>
  <c r="N2061" i="1" s="1"/>
  <c r="L2073" i="1"/>
  <c r="M2073" i="1" s="1"/>
  <c r="N2073" i="1" s="1"/>
  <c r="L2085" i="1"/>
  <c r="M2085" i="1" s="1"/>
  <c r="N2085" i="1" s="1"/>
  <c r="L2097" i="1"/>
  <c r="M2097" i="1" s="1"/>
  <c r="N2097" i="1" s="1"/>
  <c r="L2109" i="1"/>
  <c r="M2109" i="1" s="1"/>
  <c r="N2109" i="1" s="1"/>
  <c r="L2121" i="1"/>
  <c r="M2121" i="1" s="1"/>
  <c r="N2121" i="1" s="1"/>
  <c r="L2145" i="1"/>
  <c r="M2145" i="1" s="1"/>
  <c r="N2145" i="1" s="1"/>
  <c r="L2157" i="1"/>
  <c r="M2157" i="1" s="1"/>
  <c r="N2157" i="1" s="1"/>
  <c r="L2169" i="1"/>
  <c r="M2169" i="1" s="1"/>
  <c r="N2169" i="1" s="1"/>
  <c r="L2181" i="1"/>
  <c r="M2181" i="1" s="1"/>
  <c r="N2181" i="1" s="1"/>
  <c r="L1390" i="1"/>
  <c r="M1390" i="1" s="1"/>
  <c r="N1390" i="1" s="1"/>
  <c r="L1402" i="1"/>
  <c r="M1402" i="1" s="1"/>
  <c r="N1402" i="1" s="1"/>
  <c r="L1414" i="1"/>
  <c r="M1414" i="1" s="1"/>
  <c r="N1414" i="1" s="1"/>
  <c r="L1426" i="1"/>
  <c r="M1426" i="1" s="1"/>
  <c r="N1426" i="1" s="1"/>
  <c r="L1438" i="1"/>
  <c r="M1438" i="1" s="1"/>
  <c r="N1438" i="1" s="1"/>
  <c r="L1450" i="1"/>
  <c r="M1450" i="1" s="1"/>
  <c r="N1450" i="1" s="1"/>
  <c r="L1462" i="1"/>
  <c r="M1462" i="1" s="1"/>
  <c r="N1462" i="1" s="1"/>
  <c r="L1474" i="1"/>
  <c r="M1474" i="1" s="1"/>
  <c r="N1474" i="1" s="1"/>
  <c r="L1486" i="1"/>
  <c r="M1486" i="1" s="1"/>
  <c r="N1486" i="1" s="1"/>
  <c r="L1498" i="1"/>
  <c r="M1498" i="1" s="1"/>
  <c r="N1498" i="1" s="1"/>
  <c r="L1510" i="1"/>
  <c r="M1510" i="1" s="1"/>
  <c r="N1510" i="1" s="1"/>
  <c r="L1522" i="1"/>
  <c r="M1522" i="1" s="1"/>
  <c r="N1522" i="1" s="1"/>
  <c r="L1534" i="1"/>
  <c r="M1534" i="1" s="1"/>
  <c r="N1534" i="1" s="1"/>
  <c r="L1546" i="1"/>
  <c r="M1546" i="1" s="1"/>
  <c r="N1546" i="1" s="1"/>
  <c r="L1558" i="1"/>
  <c r="M1558" i="1" s="1"/>
  <c r="N1558" i="1" s="1"/>
  <c r="L1570" i="1"/>
  <c r="M1570" i="1" s="1"/>
  <c r="N1570" i="1" s="1"/>
  <c r="L1582" i="1"/>
  <c r="M1582" i="1" s="1"/>
  <c r="N1582" i="1" s="1"/>
  <c r="L1594" i="1"/>
  <c r="M1594" i="1" s="1"/>
  <c r="N1594" i="1" s="1"/>
  <c r="L1606" i="1"/>
  <c r="M1606" i="1" s="1"/>
  <c r="N1606" i="1" s="1"/>
  <c r="L1618" i="1"/>
  <c r="M1618" i="1" s="1"/>
  <c r="N1618" i="1" s="1"/>
  <c r="L1630" i="1"/>
  <c r="M1630" i="1" s="1"/>
  <c r="N1630" i="1" s="1"/>
  <c r="L1642" i="1"/>
  <c r="M1642" i="1" s="1"/>
  <c r="N1642" i="1" s="1"/>
  <c r="L1654" i="1"/>
  <c r="M1654" i="1" s="1"/>
  <c r="N1654" i="1" s="1"/>
  <c r="L1666" i="1"/>
  <c r="M1666" i="1" s="1"/>
  <c r="N1666" i="1" s="1"/>
  <c r="L1678" i="1"/>
  <c r="M1678" i="1" s="1"/>
  <c r="N1678" i="1" s="1"/>
  <c r="L1690" i="1"/>
  <c r="M1690" i="1" s="1"/>
  <c r="N1690" i="1" s="1"/>
  <c r="L1702" i="1"/>
  <c r="M1702" i="1" s="1"/>
  <c r="N1702" i="1" s="1"/>
  <c r="L1714" i="1"/>
  <c r="M1714" i="1" s="1"/>
  <c r="N1714" i="1" s="1"/>
  <c r="L1726" i="1"/>
  <c r="M1726" i="1" s="1"/>
  <c r="N1726" i="1" s="1"/>
  <c r="L1738" i="1"/>
  <c r="M1738" i="1" s="1"/>
  <c r="N1738" i="1" s="1"/>
  <c r="L1750" i="1"/>
  <c r="M1750" i="1" s="1"/>
  <c r="N1750" i="1" s="1"/>
  <c r="L1762" i="1"/>
  <c r="M1762" i="1" s="1"/>
  <c r="N1762" i="1" s="1"/>
  <c r="L1774" i="1"/>
  <c r="M1774" i="1" s="1"/>
  <c r="N1774" i="1" s="1"/>
  <c r="L1786" i="1"/>
  <c r="M1786" i="1" s="1"/>
  <c r="N1786" i="1" s="1"/>
  <c r="L1798" i="1"/>
  <c r="M1798" i="1" s="1"/>
  <c r="N1798" i="1" s="1"/>
  <c r="L1822" i="1"/>
  <c r="M1822" i="1" s="1"/>
  <c r="N1822" i="1" s="1"/>
  <c r="L1834" i="1"/>
  <c r="M1834" i="1" s="1"/>
  <c r="N1834" i="1" s="1"/>
  <c r="L1846" i="1"/>
  <c r="M1846" i="1" s="1"/>
  <c r="N1846" i="1" s="1"/>
  <c r="L1858" i="1"/>
  <c r="M1858" i="1" s="1"/>
  <c r="N1858" i="1" s="1"/>
  <c r="L1870" i="1"/>
  <c r="M1870" i="1" s="1"/>
  <c r="N1870" i="1" s="1"/>
  <c r="L1882" i="1"/>
  <c r="M1882" i="1" s="1"/>
  <c r="N1882" i="1" s="1"/>
  <c r="L1894" i="1"/>
  <c r="M1894" i="1" s="1"/>
  <c r="N1894" i="1" s="1"/>
  <c r="L1906" i="1"/>
  <c r="M1906" i="1" s="1"/>
  <c r="N1906" i="1" s="1"/>
  <c r="L1918" i="1"/>
  <c r="M1918" i="1" s="1"/>
  <c r="N1918" i="1" s="1"/>
  <c r="L1930" i="1"/>
  <c r="M1930" i="1" s="1"/>
  <c r="N1930" i="1" s="1"/>
  <c r="L1966" i="1"/>
  <c r="M1966" i="1" s="1"/>
  <c r="N1966" i="1" s="1"/>
  <c r="L1978" i="1"/>
  <c r="M1978" i="1" s="1"/>
  <c r="N1978" i="1" s="1"/>
  <c r="L1990" i="1"/>
  <c r="M1990" i="1" s="1"/>
  <c r="N1990" i="1" s="1"/>
  <c r="L2014" i="1"/>
  <c r="M2014" i="1" s="1"/>
  <c r="N2014" i="1" s="1"/>
  <c r="L2026" i="1"/>
  <c r="M2026" i="1" s="1"/>
  <c r="N2026" i="1" s="1"/>
  <c r="L2038" i="1"/>
  <c r="M2038" i="1" s="1"/>
  <c r="N2038" i="1" s="1"/>
  <c r="L2050" i="1"/>
  <c r="M2050" i="1" s="1"/>
  <c r="N2050" i="1" s="1"/>
  <c r="L2074" i="1"/>
  <c r="M2074" i="1" s="1"/>
  <c r="N2074" i="1" s="1"/>
  <c r="L2086" i="1"/>
  <c r="M2086" i="1" s="1"/>
  <c r="N2086" i="1" s="1"/>
  <c r="L2098" i="1"/>
  <c r="M2098" i="1" s="1"/>
  <c r="N2098" i="1" s="1"/>
  <c r="L2110" i="1"/>
  <c r="M2110" i="1" s="1"/>
  <c r="N2110" i="1" s="1"/>
  <c r="L2122" i="1"/>
  <c r="M2122" i="1" s="1"/>
  <c r="N2122" i="1" s="1"/>
  <c r="L2134" i="1"/>
  <c r="M2134" i="1" s="1"/>
  <c r="N2134" i="1" s="1"/>
  <c r="L2158" i="1"/>
  <c r="M2158" i="1" s="1"/>
  <c r="N2158" i="1" s="1"/>
  <c r="L2170" i="1"/>
  <c r="M2170" i="1" s="1"/>
  <c r="N2170" i="1" s="1"/>
  <c r="L2182" i="1"/>
  <c r="M2182" i="1" s="1"/>
  <c r="N2182" i="1" s="1"/>
  <c r="L2194" i="1"/>
  <c r="M2194" i="1" s="1"/>
  <c r="N2194" i="1" s="1"/>
  <c r="L2206" i="1"/>
  <c r="M2206" i="1" s="1"/>
  <c r="N2206" i="1" s="1"/>
  <c r="L2218" i="1"/>
  <c r="M2218" i="1" s="1"/>
  <c r="N2218" i="1" s="1"/>
  <c r="L2230" i="1"/>
  <c r="M2230" i="1" s="1"/>
  <c r="N2230" i="1" s="1"/>
  <c r="L2242" i="1"/>
  <c r="M2242" i="1" s="1"/>
  <c r="N2242" i="1" s="1"/>
  <c r="L2254" i="1"/>
  <c r="M2254" i="1" s="1"/>
  <c r="N2254" i="1" s="1"/>
  <c r="L2266" i="1"/>
  <c r="M2266" i="1" s="1"/>
  <c r="N2266" i="1" s="1"/>
  <c r="L2278" i="1"/>
  <c r="M2278" i="1" s="1"/>
  <c r="N2278" i="1" s="1"/>
  <c r="L2290" i="1"/>
  <c r="M2290" i="1" s="1"/>
  <c r="N2290" i="1" s="1"/>
  <c r="L2302" i="1"/>
  <c r="M2302" i="1" s="1"/>
  <c r="N2302" i="1" s="1"/>
  <c r="L2314" i="1"/>
  <c r="M2314" i="1" s="1"/>
  <c r="N2314" i="1" s="1"/>
  <c r="L2326" i="1"/>
  <c r="M2326" i="1" s="1"/>
  <c r="N2326" i="1" s="1"/>
  <c r="L2338" i="1"/>
  <c r="M2338" i="1" s="1"/>
  <c r="N2338" i="1" s="1"/>
  <c r="L2350" i="1"/>
  <c r="M2350" i="1" s="1"/>
  <c r="N2350" i="1" s="1"/>
  <c r="L2362" i="1"/>
  <c r="M2362" i="1" s="1"/>
  <c r="N2362" i="1" s="1"/>
  <c r="L2374" i="1"/>
  <c r="M2374" i="1" s="1"/>
  <c r="N2374" i="1" s="1"/>
  <c r="L2386" i="1"/>
  <c r="M2386" i="1" s="1"/>
  <c r="N2386" i="1" s="1"/>
  <c r="L2398" i="1"/>
  <c r="M2398" i="1" s="1"/>
  <c r="N2398" i="1" s="1"/>
  <c r="L2410" i="1"/>
  <c r="M2410" i="1" s="1"/>
  <c r="N2410" i="1" s="1"/>
  <c r="L2422" i="1"/>
  <c r="M2422" i="1" s="1"/>
  <c r="N2422" i="1" s="1"/>
  <c r="L2434" i="1"/>
  <c r="M2434" i="1" s="1"/>
  <c r="N2434" i="1" s="1"/>
  <c r="L2446" i="1"/>
  <c r="M2446" i="1" s="1"/>
  <c r="N2446" i="1" s="1"/>
  <c r="L2458" i="1"/>
  <c r="M2458" i="1" s="1"/>
  <c r="N2458" i="1" s="1"/>
  <c r="L2470" i="1"/>
  <c r="M2470" i="1" s="1"/>
  <c r="N2470" i="1" s="1"/>
  <c r="L2482" i="1"/>
  <c r="M2482" i="1" s="1"/>
  <c r="N2482" i="1" s="1"/>
  <c r="L2494" i="1"/>
  <c r="M2494" i="1" s="1"/>
  <c r="N2494" i="1" s="1"/>
  <c r="L2506" i="1"/>
  <c r="M2506" i="1" s="1"/>
  <c r="N2506" i="1" s="1"/>
  <c r="L2518" i="1"/>
  <c r="M2518" i="1" s="1"/>
  <c r="N2518" i="1" s="1"/>
  <c r="L2530" i="1"/>
  <c r="M2530" i="1" s="1"/>
  <c r="N2530" i="1" s="1"/>
  <c r="L2542" i="1"/>
  <c r="M2542" i="1" s="1"/>
  <c r="N2542" i="1" s="1"/>
  <c r="L2554" i="1"/>
  <c r="M2554" i="1" s="1"/>
  <c r="N2554" i="1" s="1"/>
  <c r="L2566" i="1"/>
  <c r="M2566" i="1" s="1"/>
  <c r="N2566" i="1" s="1"/>
  <c r="L2578" i="1"/>
  <c r="M2578" i="1" s="1"/>
  <c r="N2578" i="1" s="1"/>
  <c r="L2590" i="1"/>
  <c r="M2590" i="1" s="1"/>
  <c r="N2590" i="1" s="1"/>
  <c r="L2602" i="1"/>
  <c r="M2602" i="1" s="1"/>
  <c r="N2602" i="1" s="1"/>
  <c r="L2614" i="1"/>
  <c r="M2614" i="1" s="1"/>
  <c r="N2614" i="1" s="1"/>
  <c r="L2626" i="1"/>
  <c r="M2626" i="1" s="1"/>
  <c r="N2626" i="1" s="1"/>
  <c r="L2638" i="1"/>
  <c r="M2638" i="1" s="1"/>
  <c r="N2638" i="1" s="1"/>
  <c r="L2650" i="1"/>
  <c r="M2650" i="1" s="1"/>
  <c r="N2650" i="1" s="1"/>
  <c r="L2662" i="1"/>
  <c r="M2662" i="1" s="1"/>
  <c r="N2662" i="1" s="1"/>
  <c r="L2674" i="1"/>
  <c r="M2674" i="1" s="1"/>
  <c r="N2674" i="1" s="1"/>
  <c r="L2686" i="1"/>
  <c r="M2686" i="1" s="1"/>
  <c r="N2686" i="1" s="1"/>
  <c r="L2698" i="1"/>
  <c r="M2698" i="1" s="1"/>
  <c r="N2698" i="1" s="1"/>
  <c r="L2710" i="1"/>
  <c r="M2710" i="1" s="1"/>
  <c r="N2710" i="1" s="1"/>
  <c r="L2722" i="1"/>
  <c r="M2722" i="1" s="1"/>
  <c r="N2722" i="1" s="1"/>
  <c r="L2734" i="1"/>
  <c r="M2734" i="1" s="1"/>
  <c r="N2734" i="1" s="1"/>
  <c r="L2746" i="1"/>
  <c r="M2746" i="1" s="1"/>
  <c r="N2746" i="1" s="1"/>
  <c r="L2758" i="1"/>
  <c r="M2758" i="1" s="1"/>
  <c r="N2758" i="1" s="1"/>
  <c r="L2770" i="1"/>
  <c r="M2770" i="1" s="1"/>
  <c r="N2770" i="1" s="1"/>
  <c r="L2782" i="1"/>
  <c r="M2782" i="1" s="1"/>
  <c r="N2782" i="1" s="1"/>
  <c r="L2794" i="1"/>
  <c r="M2794" i="1" s="1"/>
  <c r="N2794" i="1" s="1"/>
  <c r="L2806" i="1"/>
  <c r="M2806" i="1" s="1"/>
  <c r="N2806" i="1" s="1"/>
  <c r="L2818" i="1"/>
  <c r="M2818" i="1" s="1"/>
  <c r="N2818" i="1" s="1"/>
  <c r="L2830" i="1"/>
  <c r="M2830" i="1" s="1"/>
  <c r="N2830" i="1" s="1"/>
  <c r="L2842" i="1"/>
  <c r="M2842" i="1" s="1"/>
  <c r="N2842" i="1" s="1"/>
  <c r="L2854" i="1"/>
  <c r="M2854" i="1" s="1"/>
  <c r="N2854" i="1" s="1"/>
  <c r="L2866" i="1"/>
  <c r="M2866" i="1" s="1"/>
  <c r="N2866" i="1" s="1"/>
  <c r="L2878" i="1"/>
  <c r="M2878" i="1" s="1"/>
  <c r="N2878" i="1" s="1"/>
  <c r="L2890" i="1"/>
  <c r="M2890" i="1" s="1"/>
  <c r="N2890" i="1" s="1"/>
  <c r="L2902" i="1"/>
  <c r="M2902" i="1" s="1"/>
  <c r="N2902" i="1" s="1"/>
  <c r="L2914" i="1"/>
  <c r="M2914" i="1" s="1"/>
  <c r="N2914" i="1" s="1"/>
  <c r="L2913" i="1"/>
  <c r="M2913" i="1" s="1"/>
  <c r="N2913" i="1" s="1"/>
  <c r="L2865" i="1"/>
  <c r="M2865" i="1" s="1"/>
  <c r="N2865" i="1" s="1"/>
  <c r="L2817" i="1"/>
  <c r="M2817" i="1" s="1"/>
  <c r="N2817" i="1" s="1"/>
  <c r="L2769" i="1"/>
  <c r="M2769" i="1" s="1"/>
  <c r="N2769" i="1" s="1"/>
  <c r="L2721" i="1"/>
  <c r="M2721" i="1" s="1"/>
  <c r="N2721" i="1" s="1"/>
  <c r="L2673" i="1"/>
  <c r="M2673" i="1" s="1"/>
  <c r="N2673" i="1" s="1"/>
  <c r="L2625" i="1"/>
  <c r="M2625" i="1" s="1"/>
  <c r="N2625" i="1" s="1"/>
  <c r="L2577" i="1"/>
  <c r="M2577" i="1" s="1"/>
  <c r="N2577" i="1" s="1"/>
  <c r="L1367" i="1"/>
  <c r="M1367" i="1" s="1"/>
  <c r="N1367" i="1" s="1"/>
  <c r="L1379" i="1"/>
  <c r="M1379" i="1" s="1"/>
  <c r="N1379" i="1" s="1"/>
  <c r="L1391" i="1"/>
  <c r="M1391" i="1" s="1"/>
  <c r="N1391" i="1" s="1"/>
  <c r="L1403" i="1"/>
  <c r="M1403" i="1" s="1"/>
  <c r="N1403" i="1" s="1"/>
  <c r="L1415" i="1"/>
  <c r="M1415" i="1" s="1"/>
  <c r="N1415" i="1" s="1"/>
  <c r="L1427" i="1"/>
  <c r="M1427" i="1" s="1"/>
  <c r="N1427" i="1" s="1"/>
  <c r="L1439" i="1"/>
  <c r="M1439" i="1" s="1"/>
  <c r="N1439" i="1" s="1"/>
  <c r="L1451" i="1"/>
  <c r="M1451" i="1" s="1"/>
  <c r="N1451" i="1" s="1"/>
  <c r="L1463" i="1"/>
  <c r="M1463" i="1" s="1"/>
  <c r="N1463" i="1" s="1"/>
  <c r="L1475" i="1"/>
  <c r="M1475" i="1" s="1"/>
  <c r="N1475" i="1" s="1"/>
  <c r="L1487" i="1"/>
  <c r="M1487" i="1" s="1"/>
  <c r="N1487" i="1" s="1"/>
  <c r="L1499" i="1"/>
  <c r="M1499" i="1" s="1"/>
  <c r="N1499" i="1" s="1"/>
  <c r="L1511" i="1"/>
  <c r="M1511" i="1" s="1"/>
  <c r="N1511" i="1" s="1"/>
  <c r="L1523" i="1"/>
  <c r="M1523" i="1" s="1"/>
  <c r="N1523" i="1" s="1"/>
  <c r="L1535" i="1"/>
  <c r="M1535" i="1" s="1"/>
  <c r="N1535" i="1" s="1"/>
  <c r="L1547" i="1"/>
  <c r="M1547" i="1" s="1"/>
  <c r="N1547" i="1" s="1"/>
  <c r="L1559" i="1"/>
  <c r="M1559" i="1" s="1"/>
  <c r="N1559" i="1" s="1"/>
  <c r="L1571" i="1"/>
  <c r="M1571" i="1" s="1"/>
  <c r="N1571" i="1" s="1"/>
  <c r="L1583" i="1"/>
  <c r="M1583" i="1" s="1"/>
  <c r="N1583" i="1" s="1"/>
  <c r="L1595" i="1"/>
  <c r="M1595" i="1" s="1"/>
  <c r="N1595" i="1" s="1"/>
  <c r="L1607" i="1"/>
  <c r="M1607" i="1" s="1"/>
  <c r="N1607" i="1" s="1"/>
  <c r="L1619" i="1"/>
  <c r="M1619" i="1" s="1"/>
  <c r="N1619" i="1" s="1"/>
  <c r="L1631" i="1"/>
  <c r="M1631" i="1" s="1"/>
  <c r="N1631" i="1" s="1"/>
  <c r="L1643" i="1"/>
  <c r="M1643" i="1" s="1"/>
  <c r="N1643" i="1" s="1"/>
  <c r="L1655" i="1"/>
  <c r="M1655" i="1" s="1"/>
  <c r="N1655" i="1" s="1"/>
  <c r="L1667" i="1"/>
  <c r="M1667" i="1" s="1"/>
  <c r="N1667" i="1" s="1"/>
  <c r="L1679" i="1"/>
  <c r="M1679" i="1" s="1"/>
  <c r="N1679" i="1" s="1"/>
  <c r="L1691" i="1"/>
  <c r="M1691" i="1" s="1"/>
  <c r="N1691" i="1" s="1"/>
  <c r="L1703" i="1"/>
  <c r="M1703" i="1" s="1"/>
  <c r="N1703" i="1" s="1"/>
  <c r="L1715" i="1"/>
  <c r="M1715" i="1" s="1"/>
  <c r="N1715" i="1" s="1"/>
  <c r="L1727" i="1"/>
  <c r="M1727" i="1" s="1"/>
  <c r="N1727" i="1" s="1"/>
  <c r="L1739" i="1"/>
  <c r="M1739" i="1" s="1"/>
  <c r="N1739" i="1" s="1"/>
  <c r="L1751" i="1"/>
  <c r="M1751" i="1" s="1"/>
  <c r="N1751" i="1" s="1"/>
  <c r="L1763" i="1"/>
  <c r="M1763" i="1" s="1"/>
  <c r="N1763" i="1" s="1"/>
  <c r="L1775" i="1"/>
  <c r="M1775" i="1" s="1"/>
  <c r="N1775" i="1" s="1"/>
  <c r="L1787" i="1"/>
  <c r="M1787" i="1" s="1"/>
  <c r="N1787" i="1" s="1"/>
  <c r="L1799" i="1"/>
  <c r="M1799" i="1" s="1"/>
  <c r="N1799" i="1" s="1"/>
  <c r="L1811" i="1"/>
  <c r="M1811" i="1" s="1"/>
  <c r="N1811" i="1" s="1"/>
  <c r="L1823" i="1"/>
  <c r="M1823" i="1" s="1"/>
  <c r="N1823" i="1" s="1"/>
  <c r="L1835" i="1"/>
  <c r="M1835" i="1" s="1"/>
  <c r="N1835" i="1" s="1"/>
  <c r="L1847" i="1"/>
  <c r="M1847" i="1" s="1"/>
  <c r="N1847" i="1" s="1"/>
  <c r="L1859" i="1"/>
  <c r="M1859" i="1" s="1"/>
  <c r="N1859" i="1" s="1"/>
  <c r="L1871" i="1"/>
  <c r="M1871" i="1" s="1"/>
  <c r="N1871" i="1" s="1"/>
  <c r="L1883" i="1"/>
  <c r="M1883" i="1" s="1"/>
  <c r="N1883" i="1" s="1"/>
  <c r="L1895" i="1"/>
  <c r="M1895" i="1" s="1"/>
  <c r="N1895" i="1" s="1"/>
  <c r="L1907" i="1"/>
  <c r="M1907" i="1" s="1"/>
  <c r="N1907" i="1" s="1"/>
  <c r="L1919" i="1"/>
  <c r="M1919" i="1" s="1"/>
  <c r="N1919" i="1" s="1"/>
  <c r="L1931" i="1"/>
  <c r="M1931" i="1" s="1"/>
  <c r="N1931" i="1" s="1"/>
  <c r="L1943" i="1"/>
  <c r="M1943" i="1" s="1"/>
  <c r="N1943" i="1" s="1"/>
  <c r="L1955" i="1"/>
  <c r="M1955" i="1" s="1"/>
  <c r="N1955" i="1" s="1"/>
  <c r="L1967" i="1"/>
  <c r="M1967" i="1" s="1"/>
  <c r="N1967" i="1" s="1"/>
  <c r="L1979" i="1"/>
  <c r="M1979" i="1" s="1"/>
  <c r="N1979" i="1" s="1"/>
  <c r="L1991" i="1"/>
  <c r="M1991" i="1" s="1"/>
  <c r="N1991" i="1" s="1"/>
  <c r="L2003" i="1"/>
  <c r="M2003" i="1" s="1"/>
  <c r="N2003" i="1" s="1"/>
  <c r="L2027" i="1"/>
  <c r="M2027" i="1" s="1"/>
  <c r="N2027" i="1" s="1"/>
  <c r="L2039" i="1"/>
  <c r="M2039" i="1" s="1"/>
  <c r="N2039" i="1" s="1"/>
  <c r="L2051" i="1"/>
  <c r="M2051" i="1" s="1"/>
  <c r="N2051" i="1" s="1"/>
  <c r="L2063" i="1"/>
  <c r="M2063" i="1" s="1"/>
  <c r="N2063" i="1" s="1"/>
  <c r="L2087" i="1"/>
  <c r="M2087" i="1" s="1"/>
  <c r="N2087" i="1" s="1"/>
  <c r="L2099" i="1"/>
  <c r="M2099" i="1" s="1"/>
  <c r="N2099" i="1" s="1"/>
  <c r="L2111" i="1"/>
  <c r="M2111" i="1" s="1"/>
  <c r="N2111" i="1" s="1"/>
  <c r="L2123" i="1"/>
  <c r="M2123" i="1" s="1"/>
  <c r="N2123" i="1" s="1"/>
  <c r="L2135" i="1"/>
  <c r="M2135" i="1" s="1"/>
  <c r="N2135" i="1" s="1"/>
  <c r="L2147" i="1"/>
  <c r="M2147" i="1" s="1"/>
  <c r="N2147" i="1" s="1"/>
  <c r="L2171" i="1"/>
  <c r="M2171" i="1" s="1"/>
  <c r="N2171" i="1" s="1"/>
  <c r="L2183" i="1"/>
  <c r="M2183" i="1" s="1"/>
  <c r="N2183" i="1" s="1"/>
  <c r="L2195" i="1"/>
  <c r="M2195" i="1" s="1"/>
  <c r="N2195" i="1" s="1"/>
  <c r="L2207" i="1"/>
  <c r="M2207" i="1" s="1"/>
  <c r="N2207" i="1" s="1"/>
  <c r="L2219" i="1"/>
  <c r="M2219" i="1" s="1"/>
  <c r="N2219" i="1" s="1"/>
  <c r="L2231" i="1"/>
  <c r="M2231" i="1" s="1"/>
  <c r="N2231" i="1" s="1"/>
  <c r="L2243" i="1"/>
  <c r="M2243" i="1" s="1"/>
  <c r="N2243" i="1" s="1"/>
  <c r="L2255" i="1"/>
  <c r="M2255" i="1" s="1"/>
  <c r="N2255" i="1" s="1"/>
  <c r="L2267" i="1"/>
  <c r="M2267" i="1" s="1"/>
  <c r="N2267" i="1" s="1"/>
  <c r="L2279" i="1"/>
  <c r="M2279" i="1" s="1"/>
  <c r="N2279" i="1" s="1"/>
  <c r="L2291" i="1"/>
  <c r="M2291" i="1" s="1"/>
  <c r="N2291" i="1" s="1"/>
  <c r="L2303" i="1"/>
  <c r="M2303" i="1" s="1"/>
  <c r="N2303" i="1" s="1"/>
  <c r="L2315" i="1"/>
  <c r="M2315" i="1" s="1"/>
  <c r="N2315" i="1" s="1"/>
  <c r="L2327" i="1"/>
  <c r="M2327" i="1" s="1"/>
  <c r="N2327" i="1" s="1"/>
  <c r="L2339" i="1"/>
  <c r="M2339" i="1" s="1"/>
  <c r="N2339" i="1" s="1"/>
  <c r="L2351" i="1"/>
  <c r="M2351" i="1" s="1"/>
  <c r="N2351" i="1" s="1"/>
  <c r="L2363" i="1"/>
  <c r="M2363" i="1" s="1"/>
  <c r="N2363" i="1" s="1"/>
  <c r="L2375" i="1"/>
  <c r="M2375" i="1" s="1"/>
  <c r="N2375" i="1" s="1"/>
  <c r="L2387" i="1"/>
  <c r="M2387" i="1" s="1"/>
  <c r="N2387" i="1" s="1"/>
  <c r="L2399" i="1"/>
  <c r="M2399" i="1" s="1"/>
  <c r="N2399" i="1" s="1"/>
  <c r="L2411" i="1"/>
  <c r="M2411" i="1" s="1"/>
  <c r="N2411" i="1" s="1"/>
  <c r="L2423" i="1"/>
  <c r="M2423" i="1" s="1"/>
  <c r="N2423" i="1" s="1"/>
  <c r="L2435" i="1"/>
  <c r="M2435" i="1" s="1"/>
  <c r="N2435" i="1" s="1"/>
  <c r="L2447" i="1"/>
  <c r="M2447" i="1" s="1"/>
  <c r="N2447" i="1" s="1"/>
  <c r="L2459" i="1"/>
  <c r="M2459" i="1" s="1"/>
  <c r="N2459" i="1" s="1"/>
  <c r="L2471" i="1"/>
  <c r="M2471" i="1" s="1"/>
  <c r="N2471" i="1" s="1"/>
  <c r="L2483" i="1"/>
  <c r="M2483" i="1" s="1"/>
  <c r="N2483" i="1" s="1"/>
  <c r="L2495" i="1"/>
  <c r="M2495" i="1" s="1"/>
  <c r="N2495" i="1" s="1"/>
  <c r="L2507" i="1"/>
  <c r="M2507" i="1" s="1"/>
  <c r="N2507" i="1" s="1"/>
  <c r="L2519" i="1"/>
  <c r="M2519" i="1" s="1"/>
  <c r="N2519" i="1" s="1"/>
  <c r="L2531" i="1"/>
  <c r="M2531" i="1" s="1"/>
  <c r="N2531" i="1" s="1"/>
  <c r="L2543" i="1"/>
  <c r="M2543" i="1" s="1"/>
  <c r="N2543" i="1" s="1"/>
  <c r="L2555" i="1"/>
  <c r="M2555" i="1" s="1"/>
  <c r="N2555" i="1" s="1"/>
  <c r="L2567" i="1"/>
  <c r="M2567" i="1" s="1"/>
  <c r="N2567" i="1" s="1"/>
  <c r="L2579" i="1"/>
  <c r="M2579" i="1" s="1"/>
  <c r="N2579" i="1" s="1"/>
  <c r="L2591" i="1"/>
  <c r="M2591" i="1" s="1"/>
  <c r="N2591" i="1" s="1"/>
  <c r="L2603" i="1"/>
  <c r="M2603" i="1" s="1"/>
  <c r="N2603" i="1" s="1"/>
  <c r="L2615" i="1"/>
  <c r="M2615" i="1" s="1"/>
  <c r="N2615" i="1" s="1"/>
  <c r="L2627" i="1"/>
  <c r="M2627" i="1" s="1"/>
  <c r="N2627" i="1" s="1"/>
  <c r="L2639" i="1"/>
  <c r="M2639" i="1" s="1"/>
  <c r="N2639" i="1" s="1"/>
  <c r="L2651" i="1"/>
  <c r="M2651" i="1" s="1"/>
  <c r="N2651" i="1" s="1"/>
  <c r="L2663" i="1"/>
  <c r="M2663" i="1" s="1"/>
  <c r="N2663" i="1" s="1"/>
  <c r="L2675" i="1"/>
  <c r="M2675" i="1" s="1"/>
  <c r="N2675" i="1" s="1"/>
  <c r="L2687" i="1"/>
  <c r="M2687" i="1" s="1"/>
  <c r="N2687" i="1" s="1"/>
  <c r="L2699" i="1"/>
  <c r="M2699" i="1" s="1"/>
  <c r="N2699" i="1" s="1"/>
  <c r="L2711" i="1"/>
  <c r="M2711" i="1" s="1"/>
  <c r="N2711" i="1" s="1"/>
  <c r="L2723" i="1"/>
  <c r="M2723" i="1" s="1"/>
  <c r="N2723" i="1" s="1"/>
  <c r="L2735" i="1"/>
  <c r="M2735" i="1" s="1"/>
  <c r="N2735" i="1" s="1"/>
  <c r="L2747" i="1"/>
  <c r="M2747" i="1" s="1"/>
  <c r="N2747" i="1" s="1"/>
  <c r="L2759" i="1"/>
  <c r="M2759" i="1" s="1"/>
  <c r="N2759" i="1" s="1"/>
  <c r="L2771" i="1"/>
  <c r="M2771" i="1" s="1"/>
  <c r="N2771" i="1" s="1"/>
  <c r="L2783" i="1"/>
  <c r="M2783" i="1" s="1"/>
  <c r="N2783" i="1" s="1"/>
  <c r="L2795" i="1"/>
  <c r="M2795" i="1" s="1"/>
  <c r="N2795" i="1" s="1"/>
  <c r="L2807" i="1"/>
  <c r="M2807" i="1" s="1"/>
  <c r="N2807" i="1" s="1"/>
  <c r="L2819" i="1"/>
  <c r="M2819" i="1" s="1"/>
  <c r="N2819" i="1" s="1"/>
  <c r="L2831" i="1"/>
  <c r="M2831" i="1" s="1"/>
  <c r="N2831" i="1" s="1"/>
  <c r="L2843" i="1"/>
  <c r="M2843" i="1" s="1"/>
  <c r="N2843" i="1" s="1"/>
  <c r="L2855" i="1"/>
  <c r="M2855" i="1" s="1"/>
  <c r="N2855" i="1" s="1"/>
  <c r="L2867" i="1"/>
  <c r="M2867" i="1" s="1"/>
  <c r="N2867" i="1" s="1"/>
  <c r="L2879" i="1"/>
  <c r="M2879" i="1" s="1"/>
  <c r="N2879" i="1" s="1"/>
  <c r="L2891" i="1"/>
  <c r="M2891" i="1" s="1"/>
  <c r="N2891" i="1" s="1"/>
  <c r="L2903" i="1"/>
  <c r="M2903" i="1" s="1"/>
  <c r="N2903" i="1" s="1"/>
  <c r="L2915" i="1"/>
  <c r="M2915" i="1" s="1"/>
  <c r="N2915" i="1" s="1"/>
  <c r="L2906" i="1"/>
  <c r="M2906" i="1" s="1"/>
  <c r="N2906" i="1" s="1"/>
  <c r="L2858" i="1"/>
  <c r="M2858" i="1" s="1"/>
  <c r="N2858" i="1" s="1"/>
  <c r="L2810" i="1"/>
  <c r="M2810" i="1" s="1"/>
  <c r="N2810" i="1" s="1"/>
  <c r="L2762" i="1"/>
  <c r="M2762" i="1" s="1"/>
  <c r="N2762" i="1" s="1"/>
  <c r="L2714" i="1"/>
  <c r="M2714" i="1" s="1"/>
  <c r="N2714" i="1" s="1"/>
  <c r="L2666" i="1"/>
  <c r="M2666" i="1" s="1"/>
  <c r="N2666" i="1" s="1"/>
  <c r="L2618" i="1"/>
  <c r="M2618" i="1" s="1"/>
  <c r="N2618" i="1" s="1"/>
  <c r="L1620" i="1"/>
  <c r="M1620" i="1" s="1"/>
  <c r="N1620" i="1" s="1"/>
  <c r="L1632" i="1"/>
  <c r="M1632" i="1" s="1"/>
  <c r="N1632" i="1" s="1"/>
  <c r="L1644" i="1"/>
  <c r="M1644" i="1" s="1"/>
  <c r="N1644" i="1" s="1"/>
  <c r="L1656" i="1"/>
  <c r="M1656" i="1" s="1"/>
  <c r="N1656" i="1" s="1"/>
  <c r="L1668" i="1"/>
  <c r="M1668" i="1" s="1"/>
  <c r="N1668" i="1" s="1"/>
  <c r="L1680" i="1"/>
  <c r="M1680" i="1" s="1"/>
  <c r="N1680" i="1" s="1"/>
  <c r="L1692" i="1"/>
  <c r="M1692" i="1" s="1"/>
  <c r="N1692" i="1" s="1"/>
  <c r="L1704" i="1"/>
  <c r="M1704" i="1" s="1"/>
  <c r="N1704" i="1" s="1"/>
  <c r="L1716" i="1"/>
  <c r="M1716" i="1" s="1"/>
  <c r="N1716" i="1" s="1"/>
  <c r="L1728" i="1"/>
  <c r="M1728" i="1" s="1"/>
  <c r="N1728" i="1" s="1"/>
  <c r="L1740" i="1"/>
  <c r="M1740" i="1" s="1"/>
  <c r="N1740" i="1" s="1"/>
  <c r="L1752" i="1"/>
  <c r="M1752" i="1" s="1"/>
  <c r="N1752" i="1" s="1"/>
  <c r="L1764" i="1"/>
  <c r="M1764" i="1" s="1"/>
  <c r="N1764" i="1" s="1"/>
  <c r="L1776" i="1"/>
  <c r="M1776" i="1" s="1"/>
  <c r="N1776" i="1" s="1"/>
  <c r="L1788" i="1"/>
  <c r="M1788" i="1" s="1"/>
  <c r="N1788" i="1" s="1"/>
  <c r="L1800" i="1"/>
  <c r="M1800" i="1" s="1"/>
  <c r="N1800" i="1" s="1"/>
  <c r="L1812" i="1"/>
  <c r="M1812" i="1" s="1"/>
  <c r="N1812" i="1" s="1"/>
  <c r="L1824" i="1"/>
  <c r="M1824" i="1" s="1"/>
  <c r="N1824" i="1" s="1"/>
  <c r="L1836" i="1"/>
  <c r="M1836" i="1" s="1"/>
  <c r="N1836" i="1" s="1"/>
  <c r="L1848" i="1"/>
  <c r="M1848" i="1" s="1"/>
  <c r="N1848" i="1" s="1"/>
  <c r="L1860" i="1"/>
  <c r="M1860" i="1" s="1"/>
  <c r="N1860" i="1" s="1"/>
  <c r="L1872" i="1"/>
  <c r="M1872" i="1" s="1"/>
  <c r="N1872" i="1" s="1"/>
  <c r="L1884" i="1"/>
  <c r="M1884" i="1" s="1"/>
  <c r="N1884" i="1" s="1"/>
  <c r="L1896" i="1"/>
  <c r="M1896" i="1" s="1"/>
  <c r="N1896" i="1" s="1"/>
  <c r="L1908" i="1"/>
  <c r="M1908" i="1" s="1"/>
  <c r="N1908" i="1" s="1"/>
  <c r="L1920" i="1"/>
  <c r="M1920" i="1" s="1"/>
  <c r="N1920" i="1" s="1"/>
  <c r="L1932" i="1"/>
  <c r="M1932" i="1" s="1"/>
  <c r="N1932" i="1" s="1"/>
  <c r="L1944" i="1"/>
  <c r="M1944" i="1" s="1"/>
  <c r="N1944" i="1" s="1"/>
  <c r="L1956" i="1"/>
  <c r="M1956" i="1" s="1"/>
  <c r="N1956" i="1" s="1"/>
  <c r="L1968" i="1"/>
  <c r="M1968" i="1" s="1"/>
  <c r="N1968" i="1" s="1"/>
  <c r="L1980" i="1"/>
  <c r="M1980" i="1" s="1"/>
  <c r="N1980" i="1" s="1"/>
  <c r="L1992" i="1"/>
  <c r="M1992" i="1" s="1"/>
  <c r="N1992" i="1" s="1"/>
  <c r="L2004" i="1"/>
  <c r="M2004" i="1" s="1"/>
  <c r="N2004" i="1" s="1"/>
  <c r="L2016" i="1"/>
  <c r="M2016" i="1" s="1"/>
  <c r="N2016" i="1" s="1"/>
  <c r="L2040" i="1"/>
  <c r="M2040" i="1" s="1"/>
  <c r="N2040" i="1" s="1"/>
  <c r="L2052" i="1"/>
  <c r="M2052" i="1" s="1"/>
  <c r="N2052" i="1" s="1"/>
  <c r="L2064" i="1"/>
  <c r="M2064" i="1" s="1"/>
  <c r="N2064" i="1" s="1"/>
  <c r="L2076" i="1"/>
  <c r="M2076" i="1" s="1"/>
  <c r="N2076" i="1" s="1"/>
  <c r="L2100" i="1"/>
  <c r="M2100" i="1" s="1"/>
  <c r="N2100" i="1" s="1"/>
  <c r="L2112" i="1"/>
  <c r="M2112" i="1" s="1"/>
  <c r="N2112" i="1" s="1"/>
  <c r="L2124" i="1"/>
  <c r="M2124" i="1" s="1"/>
  <c r="N2124" i="1" s="1"/>
  <c r="L2136" i="1"/>
  <c r="M2136" i="1" s="1"/>
  <c r="N2136" i="1" s="1"/>
  <c r="L2148" i="1"/>
  <c r="M2148" i="1" s="1"/>
  <c r="N2148" i="1" s="1"/>
  <c r="L2160" i="1"/>
  <c r="M2160" i="1" s="1"/>
  <c r="N2160" i="1" s="1"/>
  <c r="L2184" i="1"/>
  <c r="M2184" i="1" s="1"/>
  <c r="N2184" i="1" s="1"/>
  <c r="L2196" i="1"/>
  <c r="M2196" i="1" s="1"/>
  <c r="N2196" i="1" s="1"/>
  <c r="L2208" i="1"/>
  <c r="M2208" i="1" s="1"/>
  <c r="N2208" i="1" s="1"/>
  <c r="L2220" i="1"/>
  <c r="M2220" i="1" s="1"/>
  <c r="N2220" i="1" s="1"/>
  <c r="L2232" i="1"/>
  <c r="M2232" i="1" s="1"/>
  <c r="N2232" i="1" s="1"/>
  <c r="L2244" i="1"/>
  <c r="M2244" i="1" s="1"/>
  <c r="N2244" i="1" s="1"/>
  <c r="L2256" i="1"/>
  <c r="M2256" i="1" s="1"/>
  <c r="N2256" i="1" s="1"/>
  <c r="L2268" i="1"/>
  <c r="M2268" i="1" s="1"/>
  <c r="N2268" i="1" s="1"/>
  <c r="L2280" i="1"/>
  <c r="M2280" i="1" s="1"/>
  <c r="N2280" i="1" s="1"/>
  <c r="L2292" i="1"/>
  <c r="M2292" i="1" s="1"/>
  <c r="N2292" i="1" s="1"/>
  <c r="L2304" i="1"/>
  <c r="M2304" i="1" s="1"/>
  <c r="N2304" i="1" s="1"/>
  <c r="L2316" i="1"/>
  <c r="M2316" i="1" s="1"/>
  <c r="N2316" i="1" s="1"/>
  <c r="L2328" i="1"/>
  <c r="M2328" i="1" s="1"/>
  <c r="N2328" i="1" s="1"/>
  <c r="L2340" i="1"/>
  <c r="M2340" i="1" s="1"/>
  <c r="N2340" i="1" s="1"/>
  <c r="L2352" i="1"/>
  <c r="M2352" i="1" s="1"/>
  <c r="N2352" i="1" s="1"/>
  <c r="L2364" i="1"/>
  <c r="M2364" i="1" s="1"/>
  <c r="N2364" i="1" s="1"/>
  <c r="L2376" i="1"/>
  <c r="M2376" i="1" s="1"/>
  <c r="N2376" i="1" s="1"/>
  <c r="L2388" i="1"/>
  <c r="M2388" i="1" s="1"/>
  <c r="N2388" i="1" s="1"/>
  <c r="L2400" i="1"/>
  <c r="M2400" i="1" s="1"/>
  <c r="N2400" i="1" s="1"/>
  <c r="L2412" i="1"/>
  <c r="M2412" i="1" s="1"/>
  <c r="N2412" i="1" s="1"/>
  <c r="L2424" i="1"/>
  <c r="M2424" i="1" s="1"/>
  <c r="N2424" i="1" s="1"/>
  <c r="L2436" i="1"/>
  <c r="M2436" i="1" s="1"/>
  <c r="N2436" i="1" s="1"/>
  <c r="L2448" i="1"/>
  <c r="M2448" i="1" s="1"/>
  <c r="N2448" i="1" s="1"/>
  <c r="L2460" i="1"/>
  <c r="M2460" i="1" s="1"/>
  <c r="N2460" i="1" s="1"/>
  <c r="L2472" i="1"/>
  <c r="M2472" i="1" s="1"/>
  <c r="N2472" i="1" s="1"/>
  <c r="L2484" i="1"/>
  <c r="M2484" i="1" s="1"/>
  <c r="N2484" i="1" s="1"/>
  <c r="L2496" i="1"/>
  <c r="M2496" i="1" s="1"/>
  <c r="N2496" i="1" s="1"/>
  <c r="L2508" i="1"/>
  <c r="M2508" i="1" s="1"/>
  <c r="N2508" i="1" s="1"/>
  <c r="L2520" i="1"/>
  <c r="M2520" i="1" s="1"/>
  <c r="N2520" i="1" s="1"/>
  <c r="L2532" i="1"/>
  <c r="M2532" i="1" s="1"/>
  <c r="N2532" i="1" s="1"/>
  <c r="L2544" i="1"/>
  <c r="M2544" i="1" s="1"/>
  <c r="N2544" i="1" s="1"/>
  <c r="L2556" i="1"/>
  <c r="M2556" i="1" s="1"/>
  <c r="N2556" i="1" s="1"/>
  <c r="L2568" i="1"/>
  <c r="M2568" i="1" s="1"/>
  <c r="N2568" i="1" s="1"/>
  <c r="L2580" i="1"/>
  <c r="M2580" i="1" s="1"/>
  <c r="N2580" i="1" s="1"/>
  <c r="L2592" i="1"/>
  <c r="M2592" i="1" s="1"/>
  <c r="N2592" i="1" s="1"/>
  <c r="L2604" i="1"/>
  <c r="M2604" i="1" s="1"/>
  <c r="N2604" i="1" s="1"/>
  <c r="L2616" i="1"/>
  <c r="M2616" i="1" s="1"/>
  <c r="N2616" i="1" s="1"/>
  <c r="L2628" i="1"/>
  <c r="M2628" i="1" s="1"/>
  <c r="N2628" i="1" s="1"/>
  <c r="L2640" i="1"/>
  <c r="M2640" i="1" s="1"/>
  <c r="N2640" i="1" s="1"/>
  <c r="L2652" i="1"/>
  <c r="M2652" i="1" s="1"/>
  <c r="N2652" i="1" s="1"/>
  <c r="L2664" i="1"/>
  <c r="M2664" i="1" s="1"/>
  <c r="N2664" i="1" s="1"/>
  <c r="L2676" i="1"/>
  <c r="M2676" i="1" s="1"/>
  <c r="N2676" i="1" s="1"/>
  <c r="L2688" i="1"/>
  <c r="M2688" i="1" s="1"/>
  <c r="N2688" i="1" s="1"/>
  <c r="L2700" i="1"/>
  <c r="M2700" i="1" s="1"/>
  <c r="N2700" i="1" s="1"/>
  <c r="L2712" i="1"/>
  <c r="M2712" i="1" s="1"/>
  <c r="N2712" i="1" s="1"/>
  <c r="L2724" i="1"/>
  <c r="M2724" i="1" s="1"/>
  <c r="N2724" i="1" s="1"/>
  <c r="L2736" i="1"/>
  <c r="M2736" i="1" s="1"/>
  <c r="N2736" i="1" s="1"/>
  <c r="L2748" i="1"/>
  <c r="M2748" i="1" s="1"/>
  <c r="N2748" i="1" s="1"/>
  <c r="L2760" i="1"/>
  <c r="M2760" i="1" s="1"/>
  <c r="N2760" i="1" s="1"/>
  <c r="L2772" i="1"/>
  <c r="M2772" i="1" s="1"/>
  <c r="N2772" i="1" s="1"/>
  <c r="L2784" i="1"/>
  <c r="M2784" i="1" s="1"/>
  <c r="N2784" i="1" s="1"/>
  <c r="L2796" i="1"/>
  <c r="M2796" i="1" s="1"/>
  <c r="N2796" i="1" s="1"/>
  <c r="L2808" i="1"/>
  <c r="M2808" i="1" s="1"/>
  <c r="N2808" i="1" s="1"/>
  <c r="L2820" i="1"/>
  <c r="M2820" i="1" s="1"/>
  <c r="N2820" i="1" s="1"/>
  <c r="L2832" i="1"/>
  <c r="M2832" i="1" s="1"/>
  <c r="N2832" i="1" s="1"/>
  <c r="L2844" i="1"/>
  <c r="M2844" i="1" s="1"/>
  <c r="N2844" i="1" s="1"/>
  <c r="L2856" i="1"/>
  <c r="M2856" i="1" s="1"/>
  <c r="N2856" i="1" s="1"/>
  <c r="L2868" i="1"/>
  <c r="M2868" i="1" s="1"/>
  <c r="N2868" i="1" s="1"/>
  <c r="L2880" i="1"/>
  <c r="M2880" i="1" s="1"/>
  <c r="N2880" i="1" s="1"/>
  <c r="L2892" i="1"/>
  <c r="M2892" i="1" s="1"/>
  <c r="N2892" i="1" s="1"/>
  <c r="L2904" i="1"/>
  <c r="M2904" i="1" s="1"/>
  <c r="N2904" i="1" s="1"/>
  <c r="L2916" i="1"/>
  <c r="M2916" i="1" s="1"/>
  <c r="N2916" i="1" s="1"/>
  <c r="L617" i="1"/>
  <c r="M617" i="1" s="1"/>
  <c r="N617" i="1" s="1"/>
  <c r="L605" i="1"/>
  <c r="M605" i="1" s="1"/>
  <c r="N605" i="1" s="1"/>
  <c r="L593" i="1"/>
  <c r="M593" i="1" s="1"/>
  <c r="N593" i="1" s="1"/>
  <c r="L569" i="1"/>
  <c r="M569" i="1" s="1"/>
  <c r="N569" i="1" s="1"/>
  <c r="L557" i="1"/>
  <c r="M557" i="1" s="1"/>
  <c r="N557" i="1" s="1"/>
  <c r="L545" i="1"/>
  <c r="M545" i="1" s="1"/>
  <c r="N545" i="1" s="1"/>
  <c r="L533" i="1"/>
  <c r="M533" i="1" s="1"/>
  <c r="N533" i="1" s="1"/>
  <c r="L509" i="1"/>
  <c r="M509" i="1" s="1"/>
  <c r="N509" i="1" s="1"/>
  <c r="L497" i="1"/>
  <c r="M497" i="1" s="1"/>
  <c r="N497" i="1" s="1"/>
  <c r="L485" i="1"/>
  <c r="M485" i="1" s="1"/>
  <c r="N485" i="1" s="1"/>
  <c r="L473" i="1"/>
  <c r="M473" i="1" s="1"/>
  <c r="N473" i="1" s="1"/>
  <c r="L449" i="1"/>
  <c r="M449" i="1" s="1"/>
  <c r="N449" i="1" s="1"/>
  <c r="L437" i="1"/>
  <c r="M437" i="1" s="1"/>
  <c r="N437" i="1" s="1"/>
  <c r="L425" i="1"/>
  <c r="M425" i="1" s="1"/>
  <c r="N425" i="1" s="1"/>
  <c r="L413" i="1"/>
  <c r="M413" i="1" s="1"/>
  <c r="N413" i="1" s="1"/>
  <c r="L389" i="1"/>
  <c r="M389" i="1" s="1"/>
  <c r="N389" i="1" s="1"/>
  <c r="L377" i="1"/>
  <c r="M377" i="1" s="1"/>
  <c r="N377" i="1" s="1"/>
  <c r="L365" i="1"/>
  <c r="M365" i="1" s="1"/>
  <c r="N365" i="1" s="1"/>
  <c r="L353" i="1"/>
  <c r="M353" i="1" s="1"/>
  <c r="N353" i="1" s="1"/>
  <c r="L341" i="1"/>
  <c r="M341" i="1" s="1"/>
  <c r="N341" i="1" s="1"/>
  <c r="L329" i="1"/>
  <c r="M329" i="1" s="1"/>
  <c r="N329" i="1" s="1"/>
  <c r="L317" i="1"/>
  <c r="M317" i="1" s="1"/>
  <c r="N317" i="1" s="1"/>
  <c r="L305" i="1"/>
  <c r="M305" i="1" s="1"/>
  <c r="N305" i="1" s="1"/>
  <c r="L293" i="1"/>
  <c r="M293" i="1" s="1"/>
  <c r="N293" i="1" s="1"/>
  <c r="L281" i="1"/>
  <c r="M281" i="1" s="1"/>
  <c r="N281" i="1" s="1"/>
  <c r="L269" i="1"/>
  <c r="M269" i="1" s="1"/>
  <c r="N269" i="1" s="1"/>
  <c r="L257" i="1"/>
  <c r="M257" i="1" s="1"/>
  <c r="N257" i="1" s="1"/>
  <c r="L245" i="1"/>
  <c r="M245" i="1" s="1"/>
  <c r="N245" i="1" s="1"/>
  <c r="L233" i="1"/>
  <c r="M233" i="1" s="1"/>
  <c r="N233" i="1" s="1"/>
  <c r="L221" i="1"/>
  <c r="M221" i="1" s="1"/>
  <c r="N221" i="1" s="1"/>
  <c r="L209" i="1"/>
  <c r="M209" i="1" s="1"/>
  <c r="N209" i="1" s="1"/>
  <c r="L197" i="1"/>
  <c r="M197" i="1" s="1"/>
  <c r="N197" i="1" s="1"/>
  <c r="L173" i="1"/>
  <c r="M173" i="1" s="1"/>
  <c r="N173" i="1" s="1"/>
  <c r="L161" i="1"/>
  <c r="M161" i="1" s="1"/>
  <c r="N161" i="1" s="1"/>
  <c r="L149" i="1"/>
  <c r="M149" i="1" s="1"/>
  <c r="N149" i="1" s="1"/>
  <c r="L137" i="1"/>
  <c r="M137" i="1" s="1"/>
  <c r="N137" i="1" s="1"/>
  <c r="L113" i="1"/>
  <c r="M113" i="1" s="1"/>
  <c r="N113" i="1" s="1"/>
  <c r="L101" i="1"/>
  <c r="M101" i="1" s="1"/>
  <c r="N101" i="1" s="1"/>
  <c r="L89" i="1"/>
  <c r="M89" i="1" s="1"/>
  <c r="N89" i="1" s="1"/>
  <c r="L77" i="1"/>
  <c r="M77" i="1" s="1"/>
  <c r="N77" i="1" s="1"/>
  <c r="L53" i="1"/>
  <c r="M53" i="1" s="1"/>
  <c r="N53" i="1" s="1"/>
  <c r="L41" i="1"/>
  <c r="M41" i="1" s="1"/>
  <c r="N41" i="1" s="1"/>
  <c r="L29" i="1"/>
  <c r="M29" i="1" s="1"/>
  <c r="N29" i="1" s="1"/>
  <c r="L17" i="1"/>
  <c r="M17" i="1" s="1"/>
  <c r="N17" i="1" s="1"/>
  <c r="L640" i="1"/>
  <c r="M640" i="1" s="1"/>
  <c r="N640" i="1" s="1"/>
  <c r="L628" i="1"/>
  <c r="M628" i="1" s="1"/>
  <c r="N628" i="1" s="1"/>
  <c r="L616" i="1"/>
  <c r="M616" i="1" s="1"/>
  <c r="N616" i="1" s="1"/>
  <c r="L604" i="1"/>
  <c r="M604" i="1" s="1"/>
  <c r="N604" i="1" s="1"/>
  <c r="L592" i="1"/>
  <c r="M592" i="1" s="1"/>
  <c r="N592" i="1" s="1"/>
  <c r="L568" i="1"/>
  <c r="M568" i="1" s="1"/>
  <c r="N568" i="1" s="1"/>
  <c r="L556" i="1"/>
  <c r="M556" i="1" s="1"/>
  <c r="N556" i="1" s="1"/>
  <c r="L544" i="1"/>
  <c r="M544" i="1" s="1"/>
  <c r="N544" i="1" s="1"/>
  <c r="L532" i="1"/>
  <c r="M532" i="1" s="1"/>
  <c r="N532" i="1" s="1"/>
  <c r="L508" i="1"/>
  <c r="M508" i="1" s="1"/>
  <c r="N508" i="1" s="1"/>
  <c r="L496" i="1"/>
  <c r="M496" i="1" s="1"/>
  <c r="N496" i="1" s="1"/>
  <c r="L484" i="1"/>
  <c r="M484" i="1" s="1"/>
  <c r="N484" i="1" s="1"/>
  <c r="L472" i="1"/>
  <c r="M472" i="1" s="1"/>
  <c r="N472" i="1" s="1"/>
  <c r="L448" i="1"/>
  <c r="M448" i="1" s="1"/>
  <c r="N448" i="1" s="1"/>
  <c r="L436" i="1"/>
  <c r="M436" i="1" s="1"/>
  <c r="N436" i="1" s="1"/>
  <c r="L424" i="1"/>
  <c r="M424" i="1" s="1"/>
  <c r="N424" i="1" s="1"/>
  <c r="L412" i="1"/>
  <c r="M412" i="1" s="1"/>
  <c r="N412" i="1" s="1"/>
  <c r="L388" i="1"/>
  <c r="M388" i="1" s="1"/>
  <c r="N388" i="1" s="1"/>
  <c r="L376" i="1"/>
  <c r="M376" i="1" s="1"/>
  <c r="N376" i="1" s="1"/>
  <c r="L364" i="1"/>
  <c r="M364" i="1" s="1"/>
  <c r="N364" i="1" s="1"/>
  <c r="L352" i="1"/>
  <c r="M352" i="1" s="1"/>
  <c r="N352" i="1" s="1"/>
  <c r="L340" i="1"/>
  <c r="M340" i="1" s="1"/>
  <c r="N340" i="1" s="1"/>
  <c r="L328" i="1"/>
  <c r="M328" i="1" s="1"/>
  <c r="N328" i="1" s="1"/>
  <c r="L316" i="1"/>
  <c r="M316" i="1" s="1"/>
  <c r="N316" i="1" s="1"/>
  <c r="L304" i="1"/>
  <c r="M304" i="1" s="1"/>
  <c r="N304" i="1" s="1"/>
  <c r="L292" i="1"/>
  <c r="M292" i="1" s="1"/>
  <c r="N292" i="1" s="1"/>
  <c r="L280" i="1"/>
  <c r="M280" i="1" s="1"/>
  <c r="N280" i="1" s="1"/>
  <c r="L268" i="1"/>
  <c r="M268" i="1" s="1"/>
  <c r="N268" i="1" s="1"/>
  <c r="L256" i="1"/>
  <c r="M256" i="1" s="1"/>
  <c r="N256" i="1" s="1"/>
  <c r="L244" i="1"/>
  <c r="M244" i="1" s="1"/>
  <c r="N244" i="1" s="1"/>
  <c r="L232" i="1"/>
  <c r="M232" i="1" s="1"/>
  <c r="N232" i="1" s="1"/>
  <c r="L220" i="1"/>
  <c r="M220" i="1" s="1"/>
  <c r="N220" i="1" s="1"/>
  <c r="L208" i="1"/>
  <c r="M208" i="1" s="1"/>
  <c r="N208" i="1" s="1"/>
  <c r="L196" i="1"/>
  <c r="M196" i="1" s="1"/>
  <c r="N196" i="1" s="1"/>
  <c r="L172" i="1"/>
  <c r="M172" i="1" s="1"/>
  <c r="N172" i="1" s="1"/>
  <c r="L160" i="1"/>
  <c r="M160" i="1" s="1"/>
  <c r="N160" i="1" s="1"/>
  <c r="L148" i="1"/>
  <c r="M148" i="1" s="1"/>
  <c r="N148" i="1" s="1"/>
  <c r="L136" i="1"/>
  <c r="M136" i="1" s="1"/>
  <c r="N136" i="1" s="1"/>
  <c r="L112" i="1"/>
  <c r="M112" i="1" s="1"/>
  <c r="N112" i="1" s="1"/>
  <c r="L100" i="1"/>
  <c r="M100" i="1" s="1"/>
  <c r="N100" i="1" s="1"/>
  <c r="L88" i="1"/>
  <c r="M88" i="1" s="1"/>
  <c r="N88" i="1" s="1"/>
  <c r="L76" i="1"/>
  <c r="M76" i="1" s="1"/>
  <c r="N76" i="1" s="1"/>
  <c r="L52" i="1"/>
  <c r="M52" i="1" s="1"/>
  <c r="N52" i="1" s="1"/>
  <c r="L40" i="1"/>
  <c r="M40" i="1" s="1"/>
  <c r="N40" i="1" s="1"/>
  <c r="L28" i="1"/>
  <c r="M28" i="1" s="1"/>
  <c r="N28" i="1" s="1"/>
  <c r="L16" i="1"/>
  <c r="M16" i="1" s="1"/>
  <c r="N16" i="1" s="1"/>
  <c r="L687" i="1"/>
  <c r="M687" i="1" s="1"/>
  <c r="N687" i="1" s="1"/>
  <c r="L675" i="1"/>
  <c r="M675" i="1" s="1"/>
  <c r="N675" i="1" s="1"/>
  <c r="L663" i="1"/>
  <c r="M663" i="1" s="1"/>
  <c r="N663" i="1" s="1"/>
  <c r="L651" i="1"/>
  <c r="M651" i="1" s="1"/>
  <c r="N651" i="1" s="1"/>
  <c r="L639" i="1"/>
  <c r="M639" i="1" s="1"/>
  <c r="N639" i="1" s="1"/>
  <c r="L627" i="1"/>
  <c r="M627" i="1" s="1"/>
  <c r="N627" i="1" s="1"/>
  <c r="L615" i="1"/>
  <c r="M615" i="1" s="1"/>
  <c r="N615" i="1" s="1"/>
  <c r="L603" i="1"/>
  <c r="M603" i="1" s="1"/>
  <c r="N603" i="1" s="1"/>
  <c r="L591" i="1"/>
  <c r="M591" i="1" s="1"/>
  <c r="N591" i="1" s="1"/>
  <c r="L579" i="1"/>
  <c r="M579" i="1" s="1"/>
  <c r="N579" i="1" s="1"/>
  <c r="L567" i="1"/>
  <c r="M567" i="1" s="1"/>
  <c r="N567" i="1" s="1"/>
  <c r="L555" i="1"/>
  <c r="M555" i="1" s="1"/>
  <c r="N555" i="1" s="1"/>
  <c r="L543" i="1"/>
  <c r="M543" i="1" s="1"/>
  <c r="N543" i="1" s="1"/>
  <c r="L531" i="1"/>
  <c r="M531" i="1" s="1"/>
  <c r="N531" i="1" s="1"/>
  <c r="L507" i="1"/>
  <c r="M507" i="1" s="1"/>
  <c r="N507" i="1" s="1"/>
  <c r="L495" i="1"/>
  <c r="M495" i="1" s="1"/>
  <c r="N495" i="1" s="1"/>
  <c r="L483" i="1"/>
  <c r="M483" i="1" s="1"/>
  <c r="N483" i="1" s="1"/>
  <c r="L471" i="1"/>
  <c r="M471" i="1" s="1"/>
  <c r="N471" i="1" s="1"/>
  <c r="L447" i="1"/>
  <c r="M447" i="1" s="1"/>
  <c r="N447" i="1" s="1"/>
  <c r="L435" i="1"/>
  <c r="M435" i="1" s="1"/>
  <c r="N435" i="1" s="1"/>
  <c r="L423" i="1"/>
  <c r="M423" i="1" s="1"/>
  <c r="N423" i="1" s="1"/>
  <c r="L411" i="1"/>
  <c r="M411" i="1" s="1"/>
  <c r="N411" i="1" s="1"/>
  <c r="L387" i="1"/>
  <c r="M387" i="1" s="1"/>
  <c r="N387" i="1" s="1"/>
  <c r="L375" i="1"/>
  <c r="M375" i="1" s="1"/>
  <c r="N375" i="1" s="1"/>
  <c r="L363" i="1"/>
  <c r="M363" i="1" s="1"/>
  <c r="N363" i="1" s="1"/>
  <c r="L351" i="1"/>
  <c r="M351" i="1" s="1"/>
  <c r="N351" i="1" s="1"/>
  <c r="L339" i="1"/>
  <c r="M339" i="1" s="1"/>
  <c r="N339" i="1" s="1"/>
  <c r="L327" i="1"/>
  <c r="M327" i="1" s="1"/>
  <c r="N327" i="1" s="1"/>
  <c r="L315" i="1"/>
  <c r="M315" i="1" s="1"/>
  <c r="N315" i="1" s="1"/>
  <c r="L303" i="1"/>
  <c r="M303" i="1" s="1"/>
  <c r="N303" i="1" s="1"/>
  <c r="L291" i="1"/>
  <c r="M291" i="1" s="1"/>
  <c r="N291" i="1" s="1"/>
  <c r="L279" i="1"/>
  <c r="M279" i="1" s="1"/>
  <c r="N279" i="1" s="1"/>
  <c r="L267" i="1"/>
  <c r="M267" i="1" s="1"/>
  <c r="N267" i="1" s="1"/>
  <c r="L255" i="1"/>
  <c r="M255" i="1" s="1"/>
  <c r="N255" i="1" s="1"/>
  <c r="L243" i="1"/>
  <c r="M243" i="1" s="1"/>
  <c r="N243" i="1" s="1"/>
  <c r="L231" i="1"/>
  <c r="M231" i="1" s="1"/>
  <c r="N231" i="1" s="1"/>
  <c r="L219" i="1"/>
  <c r="M219" i="1" s="1"/>
  <c r="N219" i="1" s="1"/>
  <c r="L207" i="1"/>
  <c r="M207" i="1" s="1"/>
  <c r="N207" i="1" s="1"/>
  <c r="L195" i="1"/>
  <c r="M195" i="1" s="1"/>
  <c r="N195" i="1" s="1"/>
  <c r="L183" i="1"/>
  <c r="M183" i="1" s="1"/>
  <c r="N183" i="1" s="1"/>
  <c r="L171" i="1"/>
  <c r="M171" i="1" s="1"/>
  <c r="N171" i="1" s="1"/>
  <c r="L159" i="1"/>
  <c r="M159" i="1" s="1"/>
  <c r="N159" i="1" s="1"/>
  <c r="L147" i="1"/>
  <c r="M147" i="1" s="1"/>
  <c r="N147" i="1" s="1"/>
  <c r="L135" i="1"/>
  <c r="M135" i="1" s="1"/>
  <c r="N135" i="1" s="1"/>
  <c r="L111" i="1"/>
  <c r="M111" i="1" s="1"/>
  <c r="N111" i="1" s="1"/>
  <c r="L99" i="1"/>
  <c r="M99" i="1" s="1"/>
  <c r="N99" i="1" s="1"/>
  <c r="L87" i="1"/>
  <c r="M87" i="1" s="1"/>
  <c r="N87" i="1" s="1"/>
  <c r="L75" i="1"/>
  <c r="M75" i="1" s="1"/>
  <c r="N75" i="1" s="1"/>
  <c r="L51" i="1"/>
  <c r="M51" i="1" s="1"/>
  <c r="N51" i="1" s="1"/>
  <c r="L39" i="1"/>
  <c r="M39" i="1" s="1"/>
  <c r="N39" i="1" s="1"/>
  <c r="L27" i="1"/>
  <c r="M27" i="1" s="1"/>
  <c r="N27" i="1" s="1"/>
  <c r="L15" i="1"/>
  <c r="M15" i="1" s="1"/>
  <c r="N15" i="1" s="1"/>
  <c r="L686" i="1"/>
  <c r="M686" i="1" s="1"/>
  <c r="N686" i="1" s="1"/>
  <c r="L662" i="1"/>
  <c r="M662" i="1" s="1"/>
  <c r="N662" i="1" s="1"/>
  <c r="L638" i="1"/>
  <c r="M638" i="1" s="1"/>
  <c r="N638" i="1" s="1"/>
  <c r="L626" i="1"/>
  <c r="M626" i="1" s="1"/>
  <c r="N626" i="1" s="1"/>
  <c r="L614" i="1"/>
  <c r="M614" i="1" s="1"/>
  <c r="N614" i="1" s="1"/>
  <c r="L602" i="1"/>
  <c r="M602" i="1" s="1"/>
  <c r="N602" i="1" s="1"/>
  <c r="L590" i="1"/>
  <c r="M590" i="1" s="1"/>
  <c r="N590" i="1" s="1"/>
  <c r="L578" i="1"/>
  <c r="M578" i="1" s="1"/>
  <c r="N578" i="1" s="1"/>
  <c r="L566" i="1"/>
  <c r="M566" i="1" s="1"/>
  <c r="N566" i="1" s="1"/>
  <c r="L554" i="1"/>
  <c r="M554" i="1" s="1"/>
  <c r="N554" i="1" s="1"/>
  <c r="L542" i="1"/>
  <c r="M542" i="1" s="1"/>
  <c r="N542" i="1" s="1"/>
  <c r="L530" i="1"/>
  <c r="M530" i="1" s="1"/>
  <c r="N530" i="1" s="1"/>
  <c r="L518" i="1"/>
  <c r="M518" i="1" s="1"/>
  <c r="N518" i="1" s="1"/>
  <c r="L506" i="1"/>
  <c r="M506" i="1" s="1"/>
  <c r="N506" i="1" s="1"/>
  <c r="L494" i="1"/>
  <c r="M494" i="1" s="1"/>
  <c r="N494" i="1" s="1"/>
  <c r="L482" i="1"/>
  <c r="M482" i="1" s="1"/>
  <c r="N482" i="1" s="1"/>
  <c r="L470" i="1"/>
  <c r="M470" i="1" s="1"/>
  <c r="N470" i="1" s="1"/>
  <c r="L446" i="1"/>
  <c r="M446" i="1" s="1"/>
  <c r="N446" i="1" s="1"/>
  <c r="L422" i="1"/>
  <c r="M422" i="1" s="1"/>
  <c r="N422" i="1" s="1"/>
  <c r="L410" i="1"/>
  <c r="M410" i="1" s="1"/>
  <c r="N410" i="1" s="1"/>
  <c r="L398" i="1"/>
  <c r="M398" i="1" s="1"/>
  <c r="N398" i="1" s="1"/>
  <c r="L386" i="1"/>
  <c r="M386" i="1" s="1"/>
  <c r="N386" i="1" s="1"/>
  <c r="L374" i="1"/>
  <c r="M374" i="1" s="1"/>
  <c r="N374" i="1" s="1"/>
  <c r="L362" i="1"/>
  <c r="M362" i="1" s="1"/>
  <c r="N362" i="1" s="1"/>
  <c r="L350" i="1"/>
  <c r="M350" i="1" s="1"/>
  <c r="N350" i="1" s="1"/>
  <c r="L338" i="1"/>
  <c r="M338" i="1" s="1"/>
  <c r="N338" i="1" s="1"/>
  <c r="L326" i="1"/>
  <c r="M326" i="1" s="1"/>
  <c r="N326" i="1" s="1"/>
  <c r="L314" i="1"/>
  <c r="M314" i="1" s="1"/>
  <c r="N314" i="1" s="1"/>
  <c r="L302" i="1"/>
  <c r="M302" i="1" s="1"/>
  <c r="N302" i="1" s="1"/>
  <c r="L290" i="1"/>
  <c r="M290" i="1" s="1"/>
  <c r="N290" i="1" s="1"/>
  <c r="L278" i="1"/>
  <c r="M278" i="1" s="1"/>
  <c r="N278" i="1" s="1"/>
  <c r="L266" i="1"/>
  <c r="M266" i="1" s="1"/>
  <c r="N266" i="1" s="1"/>
  <c r="L254" i="1"/>
  <c r="M254" i="1" s="1"/>
  <c r="N254" i="1" s="1"/>
  <c r="L242" i="1"/>
  <c r="M242" i="1" s="1"/>
  <c r="N242" i="1" s="1"/>
  <c r="L230" i="1"/>
  <c r="M230" i="1" s="1"/>
  <c r="N230" i="1" s="1"/>
  <c r="L218" i="1"/>
  <c r="M218" i="1" s="1"/>
  <c r="N218" i="1" s="1"/>
  <c r="L206" i="1"/>
  <c r="M206" i="1" s="1"/>
  <c r="N206" i="1" s="1"/>
  <c r="L194" i="1"/>
  <c r="M194" i="1" s="1"/>
  <c r="N194" i="1" s="1"/>
  <c r="L182" i="1"/>
  <c r="M182" i="1" s="1"/>
  <c r="N182" i="1" s="1"/>
  <c r="L170" i="1"/>
  <c r="M170" i="1" s="1"/>
  <c r="N170" i="1" s="1"/>
  <c r="L158" i="1"/>
  <c r="M158" i="1" s="1"/>
  <c r="N158" i="1" s="1"/>
  <c r="L146" i="1"/>
  <c r="M146" i="1" s="1"/>
  <c r="N146" i="1" s="1"/>
  <c r="L134" i="1"/>
  <c r="M134" i="1" s="1"/>
  <c r="N134" i="1" s="1"/>
  <c r="L122" i="1"/>
  <c r="M122" i="1" s="1"/>
  <c r="N122" i="1" s="1"/>
  <c r="L110" i="1"/>
  <c r="M110" i="1" s="1"/>
  <c r="N110" i="1" s="1"/>
  <c r="L98" i="1"/>
  <c r="M98" i="1" s="1"/>
  <c r="N98" i="1" s="1"/>
  <c r="L86" i="1"/>
  <c r="M86" i="1" s="1"/>
  <c r="N86" i="1" s="1"/>
  <c r="L74" i="1"/>
  <c r="M74" i="1" s="1"/>
  <c r="N74" i="1" s="1"/>
  <c r="L50" i="1"/>
  <c r="M50" i="1" s="1"/>
  <c r="N50" i="1" s="1"/>
  <c r="L38" i="1"/>
  <c r="M38" i="1" s="1"/>
  <c r="N38" i="1" s="1"/>
  <c r="L26" i="1"/>
  <c r="M26" i="1" s="1"/>
  <c r="N26" i="1" s="1"/>
  <c r="L14" i="1"/>
  <c r="M14" i="1" s="1"/>
  <c r="N14" i="1" s="1"/>
  <c r="L445" i="1"/>
  <c r="M445" i="1" s="1"/>
  <c r="N445" i="1" s="1"/>
  <c r="L433" i="1"/>
  <c r="M433" i="1" s="1"/>
  <c r="N433" i="1" s="1"/>
  <c r="L421" i="1"/>
  <c r="M421" i="1" s="1"/>
  <c r="N421" i="1" s="1"/>
  <c r="L409" i="1"/>
  <c r="M409" i="1" s="1"/>
  <c r="N409" i="1" s="1"/>
  <c r="L397" i="1"/>
  <c r="M397" i="1" s="1"/>
  <c r="N397" i="1" s="1"/>
  <c r="L385" i="1"/>
  <c r="M385" i="1" s="1"/>
  <c r="N385" i="1" s="1"/>
  <c r="L373" i="1"/>
  <c r="M373" i="1" s="1"/>
  <c r="N373" i="1" s="1"/>
  <c r="L361" i="1"/>
  <c r="M361" i="1" s="1"/>
  <c r="N361" i="1" s="1"/>
  <c r="L349" i="1"/>
  <c r="M349" i="1" s="1"/>
  <c r="N349" i="1" s="1"/>
  <c r="L337" i="1"/>
  <c r="M337" i="1" s="1"/>
  <c r="N337" i="1" s="1"/>
  <c r="L325" i="1"/>
  <c r="M325" i="1" s="1"/>
  <c r="N325" i="1" s="1"/>
  <c r="L301" i="1"/>
  <c r="M301" i="1" s="1"/>
  <c r="N301" i="1" s="1"/>
  <c r="L289" i="1"/>
  <c r="M289" i="1" s="1"/>
  <c r="N289" i="1" s="1"/>
  <c r="L277" i="1"/>
  <c r="M277" i="1" s="1"/>
  <c r="N277" i="1" s="1"/>
  <c r="L265" i="1"/>
  <c r="M265" i="1" s="1"/>
  <c r="N265" i="1" s="1"/>
  <c r="L241" i="1"/>
  <c r="M241" i="1" s="1"/>
  <c r="N241" i="1" s="1"/>
  <c r="L229" i="1"/>
  <c r="M229" i="1" s="1"/>
  <c r="N229" i="1" s="1"/>
  <c r="L217" i="1"/>
  <c r="M217" i="1" s="1"/>
  <c r="N217" i="1" s="1"/>
  <c r="L205" i="1"/>
  <c r="M205" i="1" s="1"/>
  <c r="N205" i="1" s="1"/>
  <c r="L181" i="1"/>
  <c r="M181" i="1" s="1"/>
  <c r="N181" i="1" s="1"/>
  <c r="L169" i="1"/>
  <c r="M169" i="1" s="1"/>
  <c r="N169" i="1" s="1"/>
  <c r="L157" i="1"/>
  <c r="M157" i="1" s="1"/>
  <c r="N157" i="1" s="1"/>
  <c r="L145" i="1"/>
  <c r="M145" i="1" s="1"/>
  <c r="N145" i="1" s="1"/>
  <c r="L121" i="1"/>
  <c r="M121" i="1" s="1"/>
  <c r="N121" i="1" s="1"/>
  <c r="L109" i="1"/>
  <c r="M109" i="1" s="1"/>
  <c r="N109" i="1" s="1"/>
  <c r="L97" i="1"/>
  <c r="M97" i="1" s="1"/>
  <c r="N97" i="1" s="1"/>
  <c r="L85" i="1"/>
  <c r="M85" i="1" s="1"/>
  <c r="N85" i="1" s="1"/>
  <c r="L61" i="1"/>
  <c r="M61" i="1" s="1"/>
  <c r="N61" i="1" s="1"/>
  <c r="L49" i="1"/>
  <c r="M49" i="1" s="1"/>
  <c r="N49" i="1" s="1"/>
  <c r="L37" i="1"/>
  <c r="M37" i="1" s="1"/>
  <c r="N37" i="1" s="1"/>
  <c r="L25" i="1"/>
  <c r="M25" i="1" s="1"/>
  <c r="N25" i="1" s="1"/>
  <c r="L600" i="1"/>
  <c r="M600" i="1" s="1"/>
  <c r="N600" i="1" s="1"/>
  <c r="L576" i="1"/>
  <c r="M576" i="1" s="1"/>
  <c r="N576" i="1" s="1"/>
  <c r="L564" i="1"/>
  <c r="M564" i="1" s="1"/>
  <c r="N564" i="1" s="1"/>
  <c r="L540" i="1"/>
  <c r="M540" i="1" s="1"/>
  <c r="N540" i="1" s="1"/>
  <c r="L516" i="1"/>
  <c r="M516" i="1" s="1"/>
  <c r="N516" i="1" s="1"/>
  <c r="L504" i="1"/>
  <c r="M504" i="1" s="1"/>
  <c r="N504" i="1" s="1"/>
  <c r="L480" i="1"/>
  <c r="M480" i="1" s="1"/>
  <c r="N480" i="1" s="1"/>
  <c r="L456" i="1"/>
  <c r="M456" i="1" s="1"/>
  <c r="N456" i="1" s="1"/>
  <c r="L444" i="1"/>
  <c r="M444" i="1" s="1"/>
  <c r="N444" i="1" s="1"/>
  <c r="L420" i="1"/>
  <c r="M420" i="1" s="1"/>
  <c r="N420" i="1" s="1"/>
  <c r="L396" i="1"/>
  <c r="M396" i="1" s="1"/>
  <c r="N396" i="1" s="1"/>
  <c r="L384" i="1"/>
  <c r="M384" i="1" s="1"/>
  <c r="N384" i="1" s="1"/>
  <c r="L372" i="1"/>
  <c r="M372" i="1" s="1"/>
  <c r="N372" i="1" s="1"/>
  <c r="L360" i="1"/>
  <c r="M360" i="1" s="1"/>
  <c r="N360" i="1" s="1"/>
  <c r="L348" i="1"/>
  <c r="M348" i="1" s="1"/>
  <c r="N348" i="1" s="1"/>
  <c r="L336" i="1"/>
  <c r="M336" i="1" s="1"/>
  <c r="N336" i="1" s="1"/>
  <c r="L324" i="1"/>
  <c r="M324" i="1" s="1"/>
  <c r="N324" i="1" s="1"/>
  <c r="L312" i="1"/>
  <c r="M312" i="1" s="1"/>
  <c r="N312" i="1" s="1"/>
  <c r="L300" i="1"/>
  <c r="M300" i="1" s="1"/>
  <c r="N300" i="1" s="1"/>
  <c r="L288" i="1"/>
  <c r="M288" i="1" s="1"/>
  <c r="N288" i="1" s="1"/>
  <c r="L264" i="1"/>
  <c r="M264" i="1" s="1"/>
  <c r="N264" i="1" s="1"/>
  <c r="L252" i="1"/>
  <c r="M252" i="1" s="1"/>
  <c r="N252" i="1" s="1"/>
  <c r="L240" i="1"/>
  <c r="M240" i="1" s="1"/>
  <c r="N240" i="1" s="1"/>
  <c r="L228" i="1"/>
  <c r="M228" i="1" s="1"/>
  <c r="N228" i="1" s="1"/>
  <c r="L204" i="1"/>
  <c r="M204" i="1" s="1"/>
  <c r="N204" i="1" s="1"/>
  <c r="L192" i="1"/>
  <c r="M192" i="1" s="1"/>
  <c r="N192" i="1" s="1"/>
  <c r="L180" i="1"/>
  <c r="M180" i="1" s="1"/>
  <c r="N180" i="1" s="1"/>
  <c r="L168" i="1"/>
  <c r="M168" i="1" s="1"/>
  <c r="N168" i="1" s="1"/>
  <c r="L144" i="1"/>
  <c r="M144" i="1" s="1"/>
  <c r="N144" i="1" s="1"/>
  <c r="L132" i="1"/>
  <c r="M132" i="1" s="1"/>
  <c r="N132" i="1" s="1"/>
  <c r="L120" i="1"/>
  <c r="M120" i="1" s="1"/>
  <c r="N120" i="1" s="1"/>
  <c r="L108" i="1"/>
  <c r="M108" i="1" s="1"/>
  <c r="N108" i="1" s="1"/>
  <c r="L84" i="1"/>
  <c r="M84" i="1" s="1"/>
  <c r="N84" i="1" s="1"/>
  <c r="L72" i="1"/>
  <c r="M72" i="1" s="1"/>
  <c r="N72" i="1" s="1"/>
  <c r="L60" i="1"/>
  <c r="M60" i="1" s="1"/>
  <c r="N60" i="1" s="1"/>
  <c r="L48" i="1"/>
  <c r="M48" i="1" s="1"/>
  <c r="N48" i="1" s="1"/>
  <c r="L24" i="1"/>
  <c r="M24" i="1" s="1"/>
  <c r="N24" i="1" s="1"/>
  <c r="L12" i="1"/>
  <c r="M12" i="1" s="1"/>
  <c r="N12" i="1" s="1"/>
  <c r="L623" i="1"/>
  <c r="M623" i="1" s="1"/>
  <c r="N623" i="1" s="1"/>
  <c r="L599" i="1"/>
  <c r="M599" i="1" s="1"/>
  <c r="N599" i="1" s="1"/>
  <c r="L575" i="1"/>
  <c r="M575" i="1" s="1"/>
  <c r="N575" i="1" s="1"/>
  <c r="L563" i="1"/>
  <c r="M563" i="1" s="1"/>
  <c r="N563" i="1" s="1"/>
  <c r="L539" i="1"/>
  <c r="M539" i="1" s="1"/>
  <c r="N539" i="1" s="1"/>
  <c r="L515" i="1"/>
  <c r="M515" i="1" s="1"/>
  <c r="N515" i="1" s="1"/>
  <c r="L503" i="1"/>
  <c r="M503" i="1" s="1"/>
  <c r="N503" i="1" s="1"/>
  <c r="L479" i="1"/>
  <c r="M479" i="1" s="1"/>
  <c r="N479" i="1" s="1"/>
  <c r="L455" i="1"/>
  <c r="M455" i="1" s="1"/>
  <c r="N455" i="1" s="1"/>
  <c r="L443" i="1"/>
  <c r="M443" i="1" s="1"/>
  <c r="N443" i="1" s="1"/>
  <c r="L419" i="1"/>
  <c r="M419" i="1" s="1"/>
  <c r="N419" i="1" s="1"/>
  <c r="L395" i="1"/>
  <c r="M395" i="1" s="1"/>
  <c r="N395" i="1" s="1"/>
  <c r="L383" i="1"/>
  <c r="M383" i="1" s="1"/>
  <c r="N383" i="1" s="1"/>
  <c r="L371" i="1"/>
  <c r="M371" i="1" s="1"/>
  <c r="N371" i="1" s="1"/>
  <c r="L359" i="1"/>
  <c r="M359" i="1" s="1"/>
  <c r="N359" i="1" s="1"/>
  <c r="L347" i="1"/>
  <c r="M347" i="1" s="1"/>
  <c r="N347" i="1" s="1"/>
  <c r="L335" i="1"/>
  <c r="M335" i="1" s="1"/>
  <c r="N335" i="1" s="1"/>
  <c r="L323" i="1"/>
  <c r="M323" i="1" s="1"/>
  <c r="N323" i="1" s="1"/>
  <c r="L311" i="1"/>
  <c r="M311" i="1" s="1"/>
  <c r="N311" i="1" s="1"/>
  <c r="L299" i="1"/>
  <c r="M299" i="1" s="1"/>
  <c r="N299" i="1" s="1"/>
  <c r="L287" i="1"/>
  <c r="M287" i="1" s="1"/>
  <c r="N287" i="1" s="1"/>
  <c r="L275" i="1"/>
  <c r="M275" i="1" s="1"/>
  <c r="N275" i="1" s="1"/>
  <c r="L263" i="1"/>
  <c r="M263" i="1" s="1"/>
  <c r="N263" i="1" s="1"/>
  <c r="L251" i="1"/>
  <c r="M251" i="1" s="1"/>
  <c r="N251" i="1" s="1"/>
  <c r="L239" i="1"/>
  <c r="M239" i="1" s="1"/>
  <c r="N239" i="1" s="1"/>
  <c r="L227" i="1"/>
  <c r="M227" i="1" s="1"/>
  <c r="N227" i="1" s="1"/>
  <c r="L203" i="1"/>
  <c r="M203" i="1" s="1"/>
  <c r="N203" i="1" s="1"/>
  <c r="L191" i="1"/>
  <c r="M191" i="1" s="1"/>
  <c r="N191" i="1" s="1"/>
  <c r="L179" i="1"/>
  <c r="M179" i="1" s="1"/>
  <c r="N179" i="1" s="1"/>
  <c r="L167" i="1"/>
  <c r="M167" i="1" s="1"/>
  <c r="N167" i="1" s="1"/>
  <c r="L143" i="1"/>
  <c r="M143" i="1" s="1"/>
  <c r="N143" i="1" s="1"/>
  <c r="L131" i="1"/>
  <c r="M131" i="1" s="1"/>
  <c r="N131" i="1" s="1"/>
  <c r="L119" i="1"/>
  <c r="M119" i="1" s="1"/>
  <c r="N119" i="1" s="1"/>
  <c r="L107" i="1"/>
  <c r="M107" i="1" s="1"/>
  <c r="N107" i="1" s="1"/>
  <c r="L83" i="1"/>
  <c r="M83" i="1" s="1"/>
  <c r="N83" i="1" s="1"/>
  <c r="L71" i="1"/>
  <c r="M71" i="1" s="1"/>
  <c r="N71" i="1" s="1"/>
  <c r="L59" i="1"/>
  <c r="M59" i="1" s="1"/>
  <c r="N59" i="1" s="1"/>
  <c r="L47" i="1"/>
  <c r="M47" i="1" s="1"/>
  <c r="N47" i="1" s="1"/>
  <c r="L23" i="1"/>
  <c r="M23" i="1" s="1"/>
  <c r="N23" i="1" s="1"/>
  <c r="L11" i="1"/>
  <c r="M11" i="1" s="1"/>
  <c r="N11" i="1" s="1"/>
  <c r="L622" i="1"/>
  <c r="M622" i="1" s="1"/>
  <c r="N622" i="1" s="1"/>
  <c r="L610" i="1"/>
  <c r="M610" i="1" s="1"/>
  <c r="N610" i="1" s="1"/>
  <c r="L598" i="1"/>
  <c r="M598" i="1" s="1"/>
  <c r="N598" i="1" s="1"/>
  <c r="L574" i="1"/>
  <c r="M574" i="1" s="1"/>
  <c r="N574" i="1" s="1"/>
  <c r="L562" i="1"/>
  <c r="M562" i="1" s="1"/>
  <c r="N562" i="1" s="1"/>
  <c r="L538" i="1"/>
  <c r="M538" i="1" s="1"/>
  <c r="N538" i="1" s="1"/>
  <c r="L514" i="1"/>
  <c r="M514" i="1" s="1"/>
  <c r="N514" i="1" s="1"/>
  <c r="L502" i="1"/>
  <c r="M502" i="1" s="1"/>
  <c r="N502" i="1" s="1"/>
  <c r="L478" i="1"/>
  <c r="M478" i="1" s="1"/>
  <c r="N478" i="1" s="1"/>
  <c r="L454" i="1"/>
  <c r="M454" i="1" s="1"/>
  <c r="N454" i="1" s="1"/>
  <c r="L442" i="1"/>
  <c r="M442" i="1" s="1"/>
  <c r="N442" i="1" s="1"/>
  <c r="L418" i="1"/>
  <c r="M418" i="1" s="1"/>
  <c r="N418" i="1" s="1"/>
  <c r="L394" i="1"/>
  <c r="M394" i="1" s="1"/>
  <c r="N394" i="1" s="1"/>
  <c r="L382" i="1"/>
  <c r="M382" i="1" s="1"/>
  <c r="N382" i="1" s="1"/>
  <c r="L370" i="1"/>
  <c r="M370" i="1" s="1"/>
  <c r="N370" i="1" s="1"/>
  <c r="L358" i="1"/>
  <c r="M358" i="1" s="1"/>
  <c r="N358" i="1" s="1"/>
  <c r="L346" i="1"/>
  <c r="M346" i="1" s="1"/>
  <c r="N346" i="1" s="1"/>
  <c r="L334" i="1"/>
  <c r="M334" i="1" s="1"/>
  <c r="N334" i="1" s="1"/>
  <c r="L322" i="1"/>
  <c r="M322" i="1" s="1"/>
  <c r="N322" i="1" s="1"/>
  <c r="L310" i="1"/>
  <c r="M310" i="1" s="1"/>
  <c r="N310" i="1" s="1"/>
  <c r="L298" i="1"/>
  <c r="M298" i="1" s="1"/>
  <c r="N298" i="1" s="1"/>
  <c r="L286" i="1"/>
  <c r="M286" i="1" s="1"/>
  <c r="N286" i="1" s="1"/>
  <c r="L274" i="1"/>
  <c r="M274" i="1" s="1"/>
  <c r="N274" i="1" s="1"/>
  <c r="L262" i="1"/>
  <c r="M262" i="1" s="1"/>
  <c r="N262" i="1" s="1"/>
  <c r="L250" i="1"/>
  <c r="M250" i="1" s="1"/>
  <c r="N250" i="1" s="1"/>
  <c r="L238" i="1"/>
  <c r="M238" i="1" s="1"/>
  <c r="N238" i="1" s="1"/>
  <c r="L226" i="1"/>
  <c r="M226" i="1" s="1"/>
  <c r="N226" i="1" s="1"/>
  <c r="L214" i="1"/>
  <c r="M214" i="1" s="1"/>
  <c r="N214" i="1" s="1"/>
  <c r="L202" i="1"/>
  <c r="M202" i="1" s="1"/>
  <c r="N202" i="1" s="1"/>
  <c r="L190" i="1"/>
  <c r="M190" i="1" s="1"/>
  <c r="N190" i="1" s="1"/>
  <c r="L178" i="1"/>
  <c r="M178" i="1" s="1"/>
  <c r="N178" i="1" s="1"/>
  <c r="L166" i="1"/>
  <c r="M166" i="1" s="1"/>
  <c r="N166" i="1" s="1"/>
  <c r="L142" i="1"/>
  <c r="M142" i="1" s="1"/>
  <c r="N142" i="1" s="1"/>
  <c r="L130" i="1"/>
  <c r="M130" i="1" s="1"/>
  <c r="N130" i="1" s="1"/>
  <c r="L118" i="1"/>
  <c r="M118" i="1" s="1"/>
  <c r="N118" i="1" s="1"/>
  <c r="L106" i="1"/>
  <c r="M106" i="1" s="1"/>
  <c r="N106" i="1" s="1"/>
  <c r="L82" i="1"/>
  <c r="M82" i="1" s="1"/>
  <c r="N82" i="1" s="1"/>
  <c r="L70" i="1"/>
  <c r="M70" i="1" s="1"/>
  <c r="N70" i="1" s="1"/>
  <c r="L58" i="1"/>
  <c r="M58" i="1" s="1"/>
  <c r="N58" i="1" s="1"/>
  <c r="L46" i="1"/>
  <c r="M46" i="1" s="1"/>
  <c r="N46" i="1" s="1"/>
  <c r="L22" i="1"/>
  <c r="M22" i="1" s="1"/>
  <c r="N22" i="1" s="1"/>
  <c r="L10" i="1"/>
  <c r="M10" i="1" s="1"/>
  <c r="N10" i="1" s="1"/>
  <c r="L573" i="1"/>
  <c r="M573" i="1" s="1"/>
  <c r="N573" i="1" s="1"/>
  <c r="L561" i="1"/>
  <c r="M561" i="1" s="1"/>
  <c r="N561" i="1" s="1"/>
  <c r="L537" i="1"/>
  <c r="M537" i="1" s="1"/>
  <c r="N537" i="1" s="1"/>
  <c r="L513" i="1"/>
  <c r="M513" i="1" s="1"/>
  <c r="N513" i="1" s="1"/>
  <c r="L501" i="1"/>
  <c r="M501" i="1" s="1"/>
  <c r="N501" i="1" s="1"/>
  <c r="L477" i="1"/>
  <c r="M477" i="1" s="1"/>
  <c r="N477" i="1" s="1"/>
  <c r="L453" i="1"/>
  <c r="M453" i="1" s="1"/>
  <c r="N453" i="1" s="1"/>
  <c r="L441" i="1"/>
  <c r="M441" i="1" s="1"/>
  <c r="N441" i="1" s="1"/>
  <c r="L417" i="1"/>
  <c r="M417" i="1" s="1"/>
  <c r="N417" i="1" s="1"/>
  <c r="L393" i="1"/>
  <c r="M393" i="1" s="1"/>
  <c r="N393" i="1" s="1"/>
  <c r="L381" i="1"/>
  <c r="M381" i="1" s="1"/>
  <c r="N381" i="1" s="1"/>
  <c r="L369" i="1"/>
  <c r="M369" i="1" s="1"/>
  <c r="N369" i="1" s="1"/>
  <c r="L357" i="1"/>
  <c r="M357" i="1" s="1"/>
  <c r="N357" i="1" s="1"/>
  <c r="L345" i="1"/>
  <c r="M345" i="1" s="1"/>
  <c r="N345" i="1" s="1"/>
  <c r="L333" i="1"/>
  <c r="M333" i="1" s="1"/>
  <c r="N333" i="1" s="1"/>
  <c r="L321" i="1"/>
  <c r="M321" i="1" s="1"/>
  <c r="N321" i="1" s="1"/>
  <c r="L309" i="1"/>
  <c r="M309" i="1" s="1"/>
  <c r="N309" i="1" s="1"/>
  <c r="L297" i="1"/>
  <c r="M297" i="1" s="1"/>
  <c r="N297" i="1" s="1"/>
  <c r="L285" i="1"/>
  <c r="M285" i="1" s="1"/>
  <c r="N285" i="1" s="1"/>
  <c r="L273" i="1"/>
  <c r="M273" i="1" s="1"/>
  <c r="N273" i="1" s="1"/>
  <c r="L261" i="1"/>
  <c r="M261" i="1" s="1"/>
  <c r="N261" i="1" s="1"/>
  <c r="L249" i="1"/>
  <c r="M249" i="1" s="1"/>
  <c r="N249" i="1" s="1"/>
  <c r="L237" i="1"/>
  <c r="M237" i="1" s="1"/>
  <c r="N237" i="1" s="1"/>
  <c r="L225" i="1"/>
  <c r="M225" i="1" s="1"/>
  <c r="N225" i="1" s="1"/>
  <c r="L213" i="1"/>
  <c r="M213" i="1" s="1"/>
  <c r="N213" i="1" s="1"/>
  <c r="L201" i="1"/>
  <c r="M201" i="1" s="1"/>
  <c r="N201" i="1" s="1"/>
  <c r="L189" i="1"/>
  <c r="M189" i="1" s="1"/>
  <c r="N189" i="1" s="1"/>
  <c r="L177" i="1"/>
  <c r="M177" i="1" s="1"/>
  <c r="N177" i="1" s="1"/>
  <c r="L165" i="1"/>
  <c r="M165" i="1" s="1"/>
  <c r="N165" i="1" s="1"/>
  <c r="L153" i="1"/>
  <c r="M153" i="1" s="1"/>
  <c r="N153" i="1" s="1"/>
  <c r="L141" i="1"/>
  <c r="M141" i="1" s="1"/>
  <c r="N141" i="1" s="1"/>
  <c r="L129" i="1"/>
  <c r="M129" i="1" s="1"/>
  <c r="N129" i="1" s="1"/>
  <c r="L117" i="1"/>
  <c r="M117" i="1" s="1"/>
  <c r="N117" i="1" s="1"/>
  <c r="L105" i="1"/>
  <c r="M105" i="1" s="1"/>
  <c r="N105" i="1" s="1"/>
  <c r="L81" i="1"/>
  <c r="M81" i="1" s="1"/>
  <c r="N81" i="1" s="1"/>
  <c r="L69" i="1"/>
  <c r="M69" i="1" s="1"/>
  <c r="N69" i="1" s="1"/>
  <c r="L57" i="1"/>
  <c r="M57" i="1" s="1"/>
  <c r="N57" i="1" s="1"/>
  <c r="L45" i="1"/>
  <c r="M45" i="1" s="1"/>
  <c r="N45" i="1" s="1"/>
  <c r="L21" i="1"/>
  <c r="M21" i="1" s="1"/>
  <c r="N21" i="1" s="1"/>
  <c r="L9" i="1"/>
  <c r="M9" i="1" s="1"/>
  <c r="N9" i="1" s="1"/>
  <c r="L572" i="1"/>
  <c r="M572" i="1" s="1"/>
  <c r="N572" i="1" s="1"/>
  <c r="L560" i="1"/>
  <c r="M560" i="1" s="1"/>
  <c r="N560" i="1" s="1"/>
  <c r="L548" i="1"/>
  <c r="M548" i="1" s="1"/>
  <c r="N548" i="1" s="1"/>
  <c r="L536" i="1"/>
  <c r="M536" i="1" s="1"/>
  <c r="N536" i="1" s="1"/>
  <c r="L512" i="1"/>
  <c r="M512" i="1" s="1"/>
  <c r="N512" i="1" s="1"/>
  <c r="L500" i="1"/>
  <c r="M500" i="1" s="1"/>
  <c r="N500" i="1" s="1"/>
  <c r="L476" i="1"/>
  <c r="M476" i="1" s="1"/>
  <c r="N476" i="1" s="1"/>
  <c r="L452" i="1"/>
  <c r="M452" i="1" s="1"/>
  <c r="N452" i="1" s="1"/>
  <c r="L440" i="1"/>
  <c r="M440" i="1" s="1"/>
  <c r="N440" i="1" s="1"/>
  <c r="L416" i="1"/>
  <c r="M416" i="1" s="1"/>
  <c r="N416" i="1" s="1"/>
  <c r="L392" i="1"/>
  <c r="M392" i="1" s="1"/>
  <c r="N392" i="1" s="1"/>
  <c r="L380" i="1"/>
  <c r="M380" i="1" s="1"/>
  <c r="N380" i="1" s="1"/>
  <c r="L356" i="1"/>
  <c r="M356" i="1" s="1"/>
  <c r="N356" i="1" s="1"/>
  <c r="L344" i="1"/>
  <c r="M344" i="1" s="1"/>
  <c r="N344" i="1" s="1"/>
  <c r="L332" i="1"/>
  <c r="M332" i="1" s="1"/>
  <c r="N332" i="1" s="1"/>
  <c r="L320" i="1"/>
  <c r="M320" i="1" s="1"/>
  <c r="N320" i="1" s="1"/>
  <c r="L308" i="1"/>
  <c r="M308" i="1" s="1"/>
  <c r="N308" i="1" s="1"/>
  <c r="L296" i="1"/>
  <c r="M296" i="1" s="1"/>
  <c r="N296" i="1" s="1"/>
  <c r="L284" i="1"/>
  <c r="M284" i="1" s="1"/>
  <c r="N284" i="1" s="1"/>
  <c r="L272" i="1"/>
  <c r="M272" i="1" s="1"/>
  <c r="N272" i="1" s="1"/>
  <c r="L260" i="1"/>
  <c r="M260" i="1" s="1"/>
  <c r="N260" i="1" s="1"/>
  <c r="L248" i="1"/>
  <c r="M248" i="1" s="1"/>
  <c r="N248" i="1" s="1"/>
  <c r="L236" i="1"/>
  <c r="M236" i="1" s="1"/>
  <c r="N236" i="1" s="1"/>
  <c r="L224" i="1"/>
  <c r="M224" i="1" s="1"/>
  <c r="N224" i="1" s="1"/>
  <c r="L212" i="1"/>
  <c r="M212" i="1" s="1"/>
  <c r="N212" i="1" s="1"/>
  <c r="L200" i="1"/>
  <c r="M200" i="1" s="1"/>
  <c r="N200" i="1" s="1"/>
  <c r="L188" i="1"/>
  <c r="M188" i="1" s="1"/>
  <c r="N188" i="1" s="1"/>
  <c r="L176" i="1"/>
  <c r="M176" i="1" s="1"/>
  <c r="N176" i="1" s="1"/>
  <c r="L164" i="1"/>
  <c r="M164" i="1" s="1"/>
  <c r="N164" i="1" s="1"/>
  <c r="L152" i="1"/>
  <c r="M152" i="1" s="1"/>
  <c r="N152" i="1" s="1"/>
  <c r="L140" i="1"/>
  <c r="M140" i="1" s="1"/>
  <c r="N140" i="1" s="1"/>
  <c r="L128" i="1"/>
  <c r="M128" i="1" s="1"/>
  <c r="N128" i="1" s="1"/>
  <c r="L116" i="1"/>
  <c r="M116" i="1" s="1"/>
  <c r="N116" i="1" s="1"/>
  <c r="L104" i="1"/>
  <c r="M104" i="1" s="1"/>
  <c r="N104" i="1" s="1"/>
  <c r="L92" i="1"/>
  <c r="M92" i="1" s="1"/>
  <c r="N92" i="1" s="1"/>
  <c r="L80" i="1"/>
  <c r="M80" i="1" s="1"/>
  <c r="N80" i="1" s="1"/>
  <c r="L68" i="1"/>
  <c r="M68" i="1" s="1"/>
  <c r="N68" i="1" s="1"/>
  <c r="L56" i="1"/>
  <c r="M56" i="1" s="1"/>
  <c r="N56" i="1" s="1"/>
  <c r="L44" i="1"/>
  <c r="M44" i="1" s="1"/>
  <c r="N44" i="1" s="1"/>
  <c r="L32" i="1"/>
  <c r="M32" i="1" s="1"/>
  <c r="N32" i="1" s="1"/>
  <c r="L20" i="1"/>
  <c r="M20" i="1" s="1"/>
  <c r="N20" i="1" s="1"/>
  <c r="L8" i="1"/>
  <c r="M8" i="1" s="1"/>
  <c r="N8" i="1" s="1"/>
  <c r="L631" i="1"/>
  <c r="M631" i="1" s="1"/>
  <c r="N631" i="1" s="1"/>
  <c r="L607" i="1"/>
  <c r="M607" i="1" s="1"/>
  <c r="N607" i="1" s="1"/>
  <c r="L571" i="1"/>
  <c r="M571" i="1" s="1"/>
  <c r="N571" i="1" s="1"/>
  <c r="L547" i="1"/>
  <c r="M547" i="1" s="1"/>
  <c r="N547" i="1" s="1"/>
  <c r="L511" i="1"/>
  <c r="M511" i="1" s="1"/>
  <c r="N511" i="1" s="1"/>
  <c r="L487" i="1"/>
  <c r="M487" i="1" s="1"/>
  <c r="N487" i="1" s="1"/>
  <c r="L451" i="1"/>
  <c r="M451" i="1" s="1"/>
  <c r="N451" i="1" s="1"/>
  <c r="L367" i="1"/>
  <c r="M367" i="1" s="1"/>
  <c r="N367" i="1" s="1"/>
  <c r="L355" i="1"/>
  <c r="M355" i="1" s="1"/>
  <c r="N355" i="1" s="1"/>
  <c r="L331" i="1"/>
  <c r="M331" i="1" s="1"/>
  <c r="N331" i="1" s="1"/>
  <c r="L295" i="1"/>
  <c r="M295" i="1" s="1"/>
  <c r="N295" i="1" s="1"/>
  <c r="L271" i="1"/>
  <c r="M271" i="1" s="1"/>
  <c r="N271" i="1" s="1"/>
  <c r="L235" i="1"/>
  <c r="M235" i="1" s="1"/>
  <c r="N235" i="1" s="1"/>
  <c r="L211" i="1"/>
  <c r="M211" i="1" s="1"/>
  <c r="N211" i="1" s="1"/>
  <c r="L175" i="1"/>
  <c r="M175" i="1" s="1"/>
  <c r="N175" i="1" s="1"/>
  <c r="L151" i="1"/>
  <c r="M151" i="1" s="1"/>
  <c r="N151" i="1" s="1"/>
  <c r="L115" i="1"/>
  <c r="M115" i="1" s="1"/>
  <c r="N115" i="1" s="1"/>
  <c r="L91" i="1"/>
  <c r="M91" i="1" s="1"/>
  <c r="N91" i="1" s="1"/>
  <c r="L55" i="1"/>
  <c r="M55" i="1" s="1"/>
  <c r="N55" i="1" s="1"/>
  <c r="L31" i="1"/>
  <c r="M31" i="1" s="1"/>
  <c r="N31" i="1" s="1"/>
  <c r="I2922" i="1" a="1"/>
  <c r="I2922" i="1" s="1"/>
  <c r="I2910" i="1" a="1"/>
  <c r="I2910" i="1" s="1"/>
  <c r="I2898" i="1" a="1"/>
  <c r="I2898" i="1" s="1"/>
  <c r="I2886" i="1" a="1"/>
  <c r="I2886" i="1" s="1"/>
  <c r="I2874" i="1" a="1"/>
  <c r="I2874" i="1" s="1"/>
  <c r="I2862" i="1" a="1"/>
  <c r="I2862" i="1" s="1"/>
  <c r="I2850" i="1" a="1"/>
  <c r="I2850" i="1" s="1"/>
  <c r="I2838" i="1" a="1"/>
  <c r="I2838" i="1" s="1"/>
  <c r="I2826" i="1" a="1"/>
  <c r="I2826" i="1" s="1"/>
  <c r="I2814" i="1" a="1"/>
  <c r="I2814" i="1" s="1"/>
  <c r="I2802" i="1" a="1"/>
  <c r="I2802" i="1" s="1"/>
  <c r="I2790" i="1" a="1"/>
  <c r="I2790" i="1" s="1"/>
  <c r="I2778" i="1" a="1"/>
  <c r="I2778" i="1" s="1"/>
  <c r="I2766" i="1" a="1"/>
  <c r="I2766" i="1" s="1"/>
  <c r="I2754" i="1" a="1"/>
  <c r="I2754" i="1" s="1"/>
  <c r="I2742" i="1" a="1"/>
  <c r="I2742" i="1" s="1"/>
  <c r="I2730" i="1" a="1"/>
  <c r="I2730" i="1" s="1"/>
  <c r="I2718" i="1" a="1"/>
  <c r="I2718" i="1" s="1"/>
  <c r="I2706" i="1" a="1"/>
  <c r="I2706" i="1" s="1"/>
  <c r="I2694" i="1" a="1"/>
  <c r="I2694" i="1" s="1"/>
  <c r="I2682" i="1" a="1"/>
  <c r="I2682" i="1" s="1"/>
  <c r="I2670" i="1" a="1"/>
  <c r="I2670" i="1" s="1"/>
  <c r="I2658" i="1" a="1"/>
  <c r="I2658" i="1" s="1"/>
  <c r="I2646" i="1" a="1"/>
  <c r="I2646" i="1" s="1"/>
  <c r="I2634" i="1" a="1"/>
  <c r="I2634" i="1" s="1"/>
  <c r="I2610" i="1" a="1"/>
  <c r="I2610" i="1" s="1"/>
  <c r="I2598" i="1" a="1"/>
  <c r="I2598" i="1" s="1"/>
  <c r="I2586" i="1" a="1"/>
  <c r="I2586" i="1" s="1"/>
  <c r="I2574" i="1" a="1"/>
  <c r="I2574" i="1" s="1"/>
  <c r="I2562" i="1" a="1"/>
  <c r="I2562" i="1" s="1"/>
  <c r="I2550" i="1" a="1"/>
  <c r="I2550" i="1" s="1"/>
  <c r="I2538" i="1" a="1"/>
  <c r="I2538" i="1" s="1"/>
  <c r="I2526" i="1" a="1"/>
  <c r="I2526" i="1" s="1"/>
  <c r="I2514" i="1" a="1"/>
  <c r="I2514" i="1" s="1"/>
  <c r="I2502" i="1" a="1"/>
  <c r="I2502" i="1" s="1"/>
  <c r="I2490" i="1" a="1"/>
  <c r="I2490" i="1" s="1"/>
  <c r="I2478" i="1" a="1"/>
  <c r="I2478" i="1" s="1"/>
  <c r="I2466" i="1" a="1"/>
  <c r="I2466" i="1" s="1"/>
  <c r="I2454" i="1" a="1"/>
  <c r="I2454" i="1" s="1"/>
  <c r="I2442" i="1" a="1"/>
  <c r="I2442" i="1" s="1"/>
  <c r="I2430" i="1" a="1"/>
  <c r="I2430" i="1" s="1"/>
  <c r="I2418" i="1" a="1"/>
  <c r="I2418" i="1" s="1"/>
  <c r="I2406" i="1" a="1"/>
  <c r="I2406" i="1" s="1"/>
  <c r="I2394" i="1" a="1"/>
  <c r="I2394" i="1" s="1"/>
  <c r="I2382" i="1" a="1"/>
  <c r="I2382" i="1" s="1"/>
  <c r="I2370" i="1" a="1"/>
  <c r="I2370" i="1" s="1"/>
  <c r="I2358" i="1" a="1"/>
  <c r="I2358" i="1" s="1"/>
  <c r="I2346" i="1" a="1"/>
  <c r="I2346" i="1" s="1"/>
  <c r="I2334" i="1" a="1"/>
  <c r="I2334" i="1" s="1"/>
  <c r="I2322" i="1" a="1"/>
  <c r="I2322" i="1" s="1"/>
  <c r="I2310" i="1" a="1"/>
  <c r="I2310" i="1" s="1"/>
  <c r="I2298" i="1" a="1"/>
  <c r="I2298" i="1" s="1"/>
  <c r="I2286" i="1" a="1"/>
  <c r="I2286" i="1" s="1"/>
  <c r="I2274" i="1" a="1"/>
  <c r="I2274" i="1" s="1"/>
  <c r="I2262" i="1" a="1"/>
  <c r="I2262" i="1" s="1"/>
  <c r="I2250" i="1" a="1"/>
  <c r="I2250" i="1" s="1"/>
  <c r="I2238" i="1" a="1"/>
  <c r="I2238" i="1" s="1"/>
  <c r="I2226" i="1" a="1"/>
  <c r="I2226" i="1" s="1"/>
  <c r="I2214" i="1" a="1"/>
  <c r="I2214" i="1" s="1"/>
  <c r="I2202" i="1" a="1"/>
  <c r="I2202" i="1" s="1"/>
  <c r="I2190" i="1" a="1"/>
  <c r="I2190" i="1" s="1"/>
  <c r="I2184" i="1" a="1"/>
  <c r="I2184" i="1" s="1"/>
  <c r="I2172" i="1" a="1"/>
  <c r="I2172" i="1" s="1"/>
  <c r="I2160" i="1" a="1"/>
  <c r="I2160" i="1" s="1"/>
  <c r="I2148" i="1" a="1"/>
  <c r="I2148" i="1" s="1"/>
  <c r="I2136" i="1" a="1"/>
  <c r="I2136" i="1" s="1"/>
  <c r="I2124" i="1" a="1"/>
  <c r="I2124" i="1" s="1"/>
  <c r="I2112" i="1" a="1"/>
  <c r="I2112" i="1" s="1"/>
  <c r="I2100" i="1" a="1"/>
  <c r="I2100" i="1" s="1"/>
  <c r="I2088" i="1" a="1"/>
  <c r="I2088" i="1" s="1"/>
  <c r="I2076" i="1" a="1"/>
  <c r="I2076" i="1" s="1"/>
  <c r="I2064" i="1" a="1"/>
  <c r="I2064" i="1" s="1"/>
  <c r="I2052" i="1" a="1"/>
  <c r="I2052" i="1" s="1"/>
  <c r="I2040" i="1" a="1"/>
  <c r="I2040" i="1" s="1"/>
  <c r="I2028" i="1" a="1"/>
  <c r="I2028" i="1" s="1"/>
  <c r="I2016" i="1" a="1"/>
  <c r="I2016" i="1" s="1"/>
  <c r="I2004" i="1" a="1"/>
  <c r="I2004" i="1" s="1"/>
  <c r="I1992" i="1" a="1"/>
  <c r="I1992" i="1" s="1"/>
  <c r="I1980" i="1" a="1"/>
  <c r="I1980" i="1" s="1"/>
  <c r="I1968" i="1" a="1"/>
  <c r="I1968" i="1" s="1"/>
  <c r="I1956" i="1" a="1"/>
  <c r="I1956" i="1" s="1"/>
  <c r="I1944" i="1" a="1"/>
  <c r="I1944" i="1" s="1"/>
  <c r="I1932" i="1" a="1"/>
  <c r="I1932" i="1" s="1"/>
  <c r="I1920" i="1" a="1"/>
  <c r="I1920" i="1" s="1"/>
  <c r="I1908" i="1" a="1"/>
  <c r="I1908" i="1" s="1"/>
  <c r="I1896" i="1" a="1"/>
  <c r="I1896" i="1" s="1"/>
  <c r="I1884" i="1" a="1"/>
  <c r="I1884" i="1" s="1"/>
  <c r="I1872" i="1" a="1"/>
  <c r="I1872" i="1" s="1"/>
  <c r="I1860" i="1" a="1"/>
  <c r="I1860" i="1" s="1"/>
  <c r="I1848" i="1" a="1"/>
  <c r="I1848" i="1" s="1"/>
  <c r="I1836" i="1" a="1"/>
  <c r="I1836" i="1" s="1"/>
  <c r="I1824" i="1" a="1"/>
  <c r="I1824" i="1" s="1"/>
  <c r="I1812" i="1" a="1"/>
  <c r="I1812" i="1" s="1"/>
  <c r="I1800" i="1" a="1"/>
  <c r="I1800" i="1" s="1"/>
  <c r="I1788" i="1" a="1"/>
  <c r="I1788" i="1" s="1"/>
  <c r="I1776" i="1" a="1"/>
  <c r="I1776" i="1" s="1"/>
  <c r="I1764" i="1" a="1"/>
  <c r="I1764" i="1" s="1"/>
  <c r="I1752" i="1" a="1"/>
  <c r="I1752" i="1" s="1"/>
  <c r="I1740" i="1" a="1"/>
  <c r="I1740" i="1" s="1"/>
  <c r="I1728" i="1" a="1"/>
  <c r="I1728" i="1" s="1"/>
  <c r="I1716" i="1" a="1"/>
  <c r="I1716" i="1" s="1"/>
  <c r="I1704" i="1" a="1"/>
  <c r="I1704" i="1" s="1"/>
  <c r="I1692" i="1" a="1"/>
  <c r="I1692" i="1" s="1"/>
  <c r="I1680" i="1" a="1"/>
  <c r="I1680" i="1" s="1"/>
  <c r="I1668" i="1" a="1"/>
  <c r="I1668" i="1" s="1"/>
  <c r="I1656" i="1" a="1"/>
  <c r="I1656" i="1" s="1"/>
  <c r="I1644" i="1" a="1"/>
  <c r="I1644" i="1" s="1"/>
  <c r="I2916" i="1" a="1"/>
  <c r="I2916" i="1" s="1"/>
  <c r="I2904" i="1" a="1"/>
  <c r="I2904" i="1" s="1"/>
  <c r="I2892" i="1" a="1"/>
  <c r="I2892" i="1" s="1"/>
  <c r="I2880" i="1" a="1"/>
  <c r="I2880" i="1" s="1"/>
  <c r="I2868" i="1" a="1"/>
  <c r="I2868" i="1" s="1"/>
  <c r="I2856" i="1" a="1"/>
  <c r="I2856" i="1" s="1"/>
  <c r="I2844" i="1" a="1"/>
  <c r="I2844" i="1" s="1"/>
  <c r="I2832" i="1" a="1"/>
  <c r="I2832" i="1" s="1"/>
  <c r="I2820" i="1" a="1"/>
  <c r="I2820" i="1" s="1"/>
  <c r="I2808" i="1" a="1"/>
  <c r="I2808" i="1" s="1"/>
  <c r="I2796" i="1" a="1"/>
  <c r="I2796" i="1" s="1"/>
  <c r="I2784" i="1" a="1"/>
  <c r="I2784" i="1" s="1"/>
  <c r="I2772" i="1" a="1"/>
  <c r="I2772" i="1" s="1"/>
  <c r="I2760" i="1" a="1"/>
  <c r="I2760" i="1" s="1"/>
  <c r="I2748" i="1" a="1"/>
  <c r="I2748" i="1" s="1"/>
  <c r="I2736" i="1" a="1"/>
  <c r="I2736" i="1" s="1"/>
  <c r="I2724" i="1" a="1"/>
  <c r="I2724" i="1" s="1"/>
  <c r="I2712" i="1" a="1"/>
  <c r="I2712" i="1" s="1"/>
  <c r="I2700" i="1" a="1"/>
  <c r="I2700" i="1" s="1"/>
  <c r="I2688" i="1" a="1"/>
  <c r="I2688" i="1" s="1"/>
  <c r="I2676" i="1" a="1"/>
  <c r="I2676" i="1" s="1"/>
  <c r="I2664" i="1" a="1"/>
  <c r="I2664" i="1" s="1"/>
  <c r="I2652" i="1" a="1"/>
  <c r="I2652" i="1" s="1"/>
  <c r="I2640" i="1" a="1"/>
  <c r="I2640" i="1" s="1"/>
  <c r="I2622" i="1" a="1"/>
  <c r="I2622" i="1" s="1"/>
  <c r="I2604" i="1" a="1"/>
  <c r="I2604" i="1" s="1"/>
  <c r="I2592" i="1" a="1"/>
  <c r="I2592" i="1" s="1"/>
  <c r="I2580" i="1" a="1"/>
  <c r="I2580" i="1" s="1"/>
  <c r="I2568" i="1" a="1"/>
  <c r="I2568" i="1" s="1"/>
  <c r="I2556" i="1" a="1"/>
  <c r="I2556" i="1" s="1"/>
  <c r="I2544" i="1" a="1"/>
  <c r="I2544" i="1" s="1"/>
  <c r="I2532" i="1" a="1"/>
  <c r="I2532" i="1" s="1"/>
  <c r="I2520" i="1" a="1"/>
  <c r="I2520" i="1" s="1"/>
  <c r="I2508" i="1" a="1"/>
  <c r="I2508" i="1" s="1"/>
  <c r="I2496" i="1" a="1"/>
  <c r="I2496" i="1" s="1"/>
  <c r="I2484" i="1" a="1"/>
  <c r="I2484" i="1" s="1"/>
  <c r="I2472" i="1" a="1"/>
  <c r="I2472" i="1" s="1"/>
  <c r="I2460" i="1" a="1"/>
  <c r="I2460" i="1" s="1"/>
  <c r="I2448" i="1" a="1"/>
  <c r="I2448" i="1" s="1"/>
  <c r="I2436" i="1" a="1"/>
  <c r="I2436" i="1" s="1"/>
  <c r="I2424" i="1" a="1"/>
  <c r="I2424" i="1" s="1"/>
  <c r="I2412" i="1" a="1"/>
  <c r="I2412" i="1" s="1"/>
  <c r="I2400" i="1" a="1"/>
  <c r="I2400" i="1" s="1"/>
  <c r="I2388" i="1" a="1"/>
  <c r="I2388" i="1" s="1"/>
  <c r="I2376" i="1" a="1"/>
  <c r="I2376" i="1" s="1"/>
  <c r="I2364" i="1" a="1"/>
  <c r="I2364" i="1" s="1"/>
  <c r="I2352" i="1" a="1"/>
  <c r="I2352" i="1" s="1"/>
  <c r="I2340" i="1" a="1"/>
  <c r="I2340" i="1" s="1"/>
  <c r="I2328" i="1" a="1"/>
  <c r="I2328" i="1" s="1"/>
  <c r="I2316" i="1" a="1"/>
  <c r="I2316" i="1" s="1"/>
  <c r="I2304" i="1" a="1"/>
  <c r="I2304" i="1" s="1"/>
  <c r="I2292" i="1" a="1"/>
  <c r="I2292" i="1" s="1"/>
  <c r="I2280" i="1" a="1"/>
  <c r="I2280" i="1" s="1"/>
  <c r="I2268" i="1" a="1"/>
  <c r="I2268" i="1" s="1"/>
  <c r="I2256" i="1" a="1"/>
  <c r="I2256" i="1" s="1"/>
  <c r="I2244" i="1" a="1"/>
  <c r="I2244" i="1" s="1"/>
  <c r="I2232" i="1" a="1"/>
  <c r="I2232" i="1" s="1"/>
  <c r="I2220" i="1" a="1"/>
  <c r="I2220" i="1" s="1"/>
  <c r="I2208" i="1" a="1"/>
  <c r="I2208" i="1" s="1"/>
  <c r="I2196" i="1" a="1"/>
  <c r="I2196" i="1" s="1"/>
  <c r="I2178" i="1" a="1"/>
  <c r="I2178" i="1" s="1"/>
  <c r="I2166" i="1" a="1"/>
  <c r="I2166" i="1" s="1"/>
  <c r="I2154" i="1" a="1"/>
  <c r="I2154" i="1" s="1"/>
  <c r="I2142" i="1" a="1"/>
  <c r="I2142" i="1" s="1"/>
  <c r="I2130" i="1" a="1"/>
  <c r="I2130" i="1" s="1"/>
  <c r="I2118" i="1" a="1"/>
  <c r="I2118" i="1" s="1"/>
  <c r="I2106" i="1" a="1"/>
  <c r="I2106" i="1" s="1"/>
  <c r="I2094" i="1" a="1"/>
  <c r="I2094" i="1" s="1"/>
  <c r="I2082" i="1" a="1"/>
  <c r="I2082" i="1" s="1"/>
  <c r="I2070" i="1" a="1"/>
  <c r="I2070" i="1" s="1"/>
  <c r="I2058" i="1" a="1"/>
  <c r="I2058" i="1" s="1"/>
  <c r="I2046" i="1" a="1"/>
  <c r="I2046" i="1" s="1"/>
  <c r="I2034" i="1" a="1"/>
  <c r="I2034" i="1" s="1"/>
  <c r="I2022" i="1" a="1"/>
  <c r="I2022" i="1" s="1"/>
  <c r="I2010" i="1" a="1"/>
  <c r="I2010" i="1" s="1"/>
  <c r="I1998" i="1" a="1"/>
  <c r="I1998" i="1" s="1"/>
  <c r="I1986" i="1" a="1"/>
  <c r="I1986" i="1" s="1"/>
  <c r="I1974" i="1" a="1"/>
  <c r="I1974" i="1" s="1"/>
  <c r="I1962" i="1" a="1"/>
  <c r="I1962" i="1" s="1"/>
  <c r="I1950" i="1" a="1"/>
  <c r="I1950" i="1" s="1"/>
  <c r="I1938" i="1" a="1"/>
  <c r="I1938" i="1" s="1"/>
  <c r="I1926" i="1" a="1"/>
  <c r="I1926" i="1" s="1"/>
  <c r="I1914" i="1" a="1"/>
  <c r="I1914" i="1" s="1"/>
  <c r="I1902" i="1" a="1"/>
  <c r="I1902" i="1" s="1"/>
  <c r="I1890" i="1" a="1"/>
  <c r="I1890" i="1" s="1"/>
  <c r="I1878" i="1" a="1"/>
  <c r="I1878" i="1" s="1"/>
  <c r="I1866" i="1" a="1"/>
  <c r="I1866" i="1" s="1"/>
  <c r="I1854" i="1" a="1"/>
  <c r="I1854" i="1" s="1"/>
  <c r="I1842" i="1" a="1"/>
  <c r="I1842" i="1" s="1"/>
  <c r="I1830" i="1" a="1"/>
  <c r="I1830" i="1" s="1"/>
  <c r="I1818" i="1" a="1"/>
  <c r="I1818" i="1" s="1"/>
  <c r="I1806" i="1" a="1"/>
  <c r="I1806" i="1" s="1"/>
  <c r="I1794" i="1" a="1"/>
  <c r="I1794" i="1" s="1"/>
  <c r="I1782" i="1" a="1"/>
  <c r="I1782" i="1" s="1"/>
  <c r="I1770" i="1" a="1"/>
  <c r="I1770" i="1" s="1"/>
  <c r="I1758" i="1" a="1"/>
  <c r="I1758" i="1" s="1"/>
  <c r="I1746" i="1" a="1"/>
  <c r="I1746" i="1" s="1"/>
  <c r="I1734" i="1" a="1"/>
  <c r="I1734" i="1" s="1"/>
  <c r="I1722" i="1" a="1"/>
  <c r="I1722" i="1" s="1"/>
  <c r="I1710" i="1" a="1"/>
  <c r="I1710" i="1" s="1"/>
  <c r="I1698" i="1" a="1"/>
  <c r="I1698" i="1" s="1"/>
  <c r="I1686" i="1" a="1"/>
  <c r="I1686" i="1" s="1"/>
  <c r="I1674" i="1" a="1"/>
  <c r="I1674" i="1" s="1"/>
  <c r="I1662" i="1" a="1"/>
  <c r="I1662" i="1" s="1"/>
  <c r="I1650" i="1" a="1"/>
  <c r="I1650" i="1" s="1"/>
  <c r="I2921" i="1" a="1"/>
  <c r="I2921" i="1" s="1"/>
  <c r="I2915" i="1" a="1"/>
  <c r="I2915" i="1" s="1"/>
  <c r="I2909" i="1" a="1"/>
  <c r="I2909" i="1" s="1"/>
  <c r="I2903" i="1" a="1"/>
  <c r="I2903" i="1" s="1"/>
  <c r="I2897" i="1" a="1"/>
  <c r="I2897" i="1" s="1"/>
  <c r="I2891" i="1" a="1"/>
  <c r="I2891" i="1" s="1"/>
  <c r="I2885" i="1" a="1"/>
  <c r="I2885" i="1" s="1"/>
  <c r="I2879" i="1" a="1"/>
  <c r="I2879" i="1" s="1"/>
  <c r="I2873" i="1" a="1"/>
  <c r="I2873" i="1" s="1"/>
  <c r="I2867" i="1" a="1"/>
  <c r="I2867" i="1" s="1"/>
  <c r="I2861" i="1" a="1"/>
  <c r="I2861" i="1" s="1"/>
  <c r="I2855" i="1" a="1"/>
  <c r="I2855" i="1" s="1"/>
  <c r="I2849" i="1" a="1"/>
  <c r="I2849" i="1" s="1"/>
  <c r="I2843" i="1" a="1"/>
  <c r="I2843" i="1" s="1"/>
  <c r="I2837" i="1" a="1"/>
  <c r="I2837" i="1" s="1"/>
  <c r="I2831" i="1" a="1"/>
  <c r="I2831" i="1" s="1"/>
  <c r="I2825" i="1" a="1"/>
  <c r="I2825" i="1" s="1"/>
  <c r="I2819" i="1" a="1"/>
  <c r="I2819" i="1" s="1"/>
  <c r="I2813" i="1" a="1"/>
  <c r="I2813" i="1" s="1"/>
  <c r="I2807" i="1" a="1"/>
  <c r="I2807" i="1" s="1"/>
  <c r="I2801" i="1" a="1"/>
  <c r="I2801" i="1" s="1"/>
  <c r="I2795" i="1" a="1"/>
  <c r="I2795" i="1" s="1"/>
  <c r="I2789" i="1" a="1"/>
  <c r="I2789" i="1" s="1"/>
  <c r="I2783" i="1" a="1"/>
  <c r="I2783" i="1" s="1"/>
  <c r="I2777" i="1" a="1"/>
  <c r="I2777" i="1" s="1"/>
  <c r="I2771" i="1" a="1"/>
  <c r="I2771" i="1" s="1"/>
  <c r="I2765" i="1" a="1"/>
  <c r="I2765" i="1" s="1"/>
  <c r="I2759" i="1" a="1"/>
  <c r="I2759" i="1" s="1"/>
  <c r="I2753" i="1" a="1"/>
  <c r="I2753" i="1" s="1"/>
  <c r="I2747" i="1" a="1"/>
  <c r="I2747" i="1" s="1"/>
  <c r="I2741" i="1" a="1"/>
  <c r="I2741" i="1" s="1"/>
  <c r="I2735" i="1" a="1"/>
  <c r="I2735" i="1" s="1"/>
  <c r="I2729" i="1" a="1"/>
  <c r="I2729" i="1" s="1"/>
  <c r="I2723" i="1" a="1"/>
  <c r="I2723" i="1" s="1"/>
  <c r="I2717" i="1" a="1"/>
  <c r="I2717" i="1" s="1"/>
  <c r="I2711" i="1" a="1"/>
  <c r="I2711" i="1" s="1"/>
  <c r="I2705" i="1" a="1"/>
  <c r="I2705" i="1" s="1"/>
  <c r="I2699" i="1" a="1"/>
  <c r="I2699" i="1" s="1"/>
  <c r="I2693" i="1" a="1"/>
  <c r="I2693" i="1" s="1"/>
  <c r="I2687" i="1" a="1"/>
  <c r="I2687" i="1" s="1"/>
  <c r="I2681" i="1" a="1"/>
  <c r="I2681" i="1" s="1"/>
  <c r="I2675" i="1" a="1"/>
  <c r="I2675" i="1" s="1"/>
  <c r="I2669" i="1" a="1"/>
  <c r="I2669" i="1" s="1"/>
  <c r="I2663" i="1" a="1"/>
  <c r="I2663" i="1" s="1"/>
  <c r="I2657" i="1" a="1"/>
  <c r="I2657" i="1" s="1"/>
  <c r="I2651" i="1" a="1"/>
  <c r="I2651" i="1" s="1"/>
  <c r="I2645" i="1" a="1"/>
  <c r="I2645" i="1" s="1"/>
  <c r="I2639" i="1" a="1"/>
  <c r="I2639" i="1" s="1"/>
  <c r="I2633" i="1" a="1"/>
  <c r="I2633" i="1" s="1"/>
  <c r="I2627" i="1" a="1"/>
  <c r="I2627" i="1" s="1"/>
  <c r="I2621" i="1" a="1"/>
  <c r="I2621" i="1" s="1"/>
  <c r="I2615" i="1" a="1"/>
  <c r="I2615" i="1" s="1"/>
  <c r="I2609" i="1" a="1"/>
  <c r="I2609" i="1" s="1"/>
  <c r="I2603" i="1" a="1"/>
  <c r="I2603" i="1" s="1"/>
  <c r="I2597" i="1" a="1"/>
  <c r="I2597" i="1" s="1"/>
  <c r="I2591" i="1" a="1"/>
  <c r="I2591" i="1" s="1"/>
  <c r="I2585" i="1" a="1"/>
  <c r="I2585" i="1" s="1"/>
  <c r="I2579" i="1" a="1"/>
  <c r="I2579" i="1" s="1"/>
  <c r="I2573" i="1" a="1"/>
  <c r="I2573" i="1" s="1"/>
  <c r="I2567" i="1" a="1"/>
  <c r="I2567" i="1" s="1"/>
  <c r="I2561" i="1" a="1"/>
  <c r="I2561" i="1" s="1"/>
  <c r="I2555" i="1" a="1"/>
  <c r="I2555" i="1" s="1"/>
  <c r="I2549" i="1" a="1"/>
  <c r="I2549" i="1" s="1"/>
  <c r="I2543" i="1" a="1"/>
  <c r="I2543" i="1" s="1"/>
  <c r="I2537" i="1" a="1"/>
  <c r="I2537" i="1" s="1"/>
  <c r="I2531" i="1" a="1"/>
  <c r="I2531" i="1" s="1"/>
  <c r="I2525" i="1" a="1"/>
  <c r="I2525" i="1" s="1"/>
  <c r="I2519" i="1" a="1"/>
  <c r="I2519" i="1" s="1"/>
  <c r="I2513" i="1" a="1"/>
  <c r="I2513" i="1" s="1"/>
  <c r="I2507" i="1" a="1"/>
  <c r="I2507" i="1" s="1"/>
  <c r="I2501" i="1" a="1"/>
  <c r="I2501" i="1" s="1"/>
  <c r="I2495" i="1" a="1"/>
  <c r="I2495" i="1" s="1"/>
  <c r="I2489" i="1" a="1"/>
  <c r="I2489" i="1" s="1"/>
  <c r="I2483" i="1" a="1"/>
  <c r="I2483" i="1" s="1"/>
  <c r="I2477" i="1" a="1"/>
  <c r="I2477" i="1" s="1"/>
  <c r="I2471" i="1" a="1"/>
  <c r="I2471" i="1" s="1"/>
  <c r="I2616" i="1" a="1"/>
  <c r="I2616" i="1" s="1"/>
  <c r="I2628" i="1" a="1"/>
  <c r="I2628" i="1" s="1"/>
  <c r="I2920" i="1" a="1"/>
  <c r="I2920" i="1" s="1"/>
  <c r="I2914" i="1" a="1"/>
  <c r="I2914" i="1" s="1"/>
  <c r="I2908" i="1" a="1"/>
  <c r="I2908" i="1" s="1"/>
  <c r="I2902" i="1" a="1"/>
  <c r="I2902" i="1" s="1"/>
  <c r="I2896" i="1" a="1"/>
  <c r="I2896" i="1" s="1"/>
  <c r="I2890" i="1" a="1"/>
  <c r="I2890" i="1" s="1"/>
  <c r="I2884" i="1" a="1"/>
  <c r="I2884" i="1" s="1"/>
  <c r="I2878" i="1" a="1"/>
  <c r="I2878" i="1" s="1"/>
  <c r="I2872" i="1" a="1"/>
  <c r="I2872" i="1" s="1"/>
  <c r="I2866" i="1" a="1"/>
  <c r="I2866" i="1" s="1"/>
  <c r="I2860" i="1" a="1"/>
  <c r="I2860" i="1" s="1"/>
  <c r="I2854" i="1" a="1"/>
  <c r="I2854" i="1" s="1"/>
  <c r="I2848" i="1" a="1"/>
  <c r="I2848" i="1" s="1"/>
  <c r="I2842" i="1" a="1"/>
  <c r="I2842" i="1" s="1"/>
  <c r="I2836" i="1" a="1"/>
  <c r="I2836" i="1" s="1"/>
  <c r="I2830" i="1" a="1"/>
  <c r="I2830" i="1" s="1"/>
  <c r="I2824" i="1" a="1"/>
  <c r="I2824" i="1" s="1"/>
  <c r="I2818" i="1" a="1"/>
  <c r="I2818" i="1" s="1"/>
  <c r="I2812" i="1" a="1"/>
  <c r="I2812" i="1" s="1"/>
  <c r="I2806" i="1" a="1"/>
  <c r="I2806" i="1" s="1"/>
  <c r="I2800" i="1" a="1"/>
  <c r="I2800" i="1" s="1"/>
  <c r="I2794" i="1" a="1"/>
  <c r="I2794" i="1" s="1"/>
  <c r="I2788" i="1" a="1"/>
  <c r="I2788" i="1" s="1"/>
  <c r="I2782" i="1" a="1"/>
  <c r="I2782" i="1" s="1"/>
  <c r="I2776" i="1" a="1"/>
  <c r="I2776" i="1" s="1"/>
  <c r="I2770" i="1" a="1"/>
  <c r="I2770" i="1" s="1"/>
  <c r="I2764" i="1" a="1"/>
  <c r="I2764" i="1" s="1"/>
  <c r="I2758" i="1" a="1"/>
  <c r="I2758" i="1" s="1"/>
  <c r="I2752" i="1" a="1"/>
  <c r="I2752" i="1" s="1"/>
  <c r="I2746" i="1" a="1"/>
  <c r="I2746" i="1" s="1"/>
  <c r="I2740" i="1" a="1"/>
  <c r="I2740" i="1" s="1"/>
  <c r="I2734" i="1" a="1"/>
  <c r="I2734" i="1" s="1"/>
  <c r="I2728" i="1" a="1"/>
  <c r="I2728" i="1" s="1"/>
  <c r="I2722" i="1" a="1"/>
  <c r="I2722" i="1" s="1"/>
  <c r="I2716" i="1" a="1"/>
  <c r="I2716" i="1" s="1"/>
  <c r="I2710" i="1" a="1"/>
  <c r="I2710" i="1" s="1"/>
  <c r="I2704" i="1" a="1"/>
  <c r="I2704" i="1" s="1"/>
  <c r="I2698" i="1" a="1"/>
  <c r="I2698" i="1" s="1"/>
  <c r="I2692" i="1" a="1"/>
  <c r="I2692" i="1" s="1"/>
  <c r="I2686" i="1" a="1"/>
  <c r="I2686" i="1" s="1"/>
  <c r="I2680" i="1" a="1"/>
  <c r="I2680" i="1" s="1"/>
  <c r="I2674" i="1" a="1"/>
  <c r="I2674" i="1" s="1"/>
  <c r="I2668" i="1" a="1"/>
  <c r="I2668" i="1" s="1"/>
  <c r="I2662" i="1" a="1"/>
  <c r="I2662" i="1" s="1"/>
  <c r="I2656" i="1" a="1"/>
  <c r="I2656" i="1" s="1"/>
  <c r="I2650" i="1" a="1"/>
  <c r="I2650" i="1" s="1"/>
  <c r="I2644" i="1" a="1"/>
  <c r="I2644" i="1" s="1"/>
  <c r="I2638" i="1" a="1"/>
  <c r="I2638" i="1" s="1"/>
  <c r="I2632" i="1" a="1"/>
  <c r="I2632" i="1" s="1"/>
  <c r="I2626" i="1" a="1"/>
  <c r="I2626" i="1" s="1"/>
  <c r="I2620" i="1" a="1"/>
  <c r="I2620" i="1" s="1"/>
  <c r="I2614" i="1" a="1"/>
  <c r="I2614" i="1" s="1"/>
  <c r="I2608" i="1" a="1"/>
  <c r="I2608" i="1" s="1"/>
  <c r="I2602" i="1" a="1"/>
  <c r="I2602" i="1" s="1"/>
  <c r="I2596" i="1" a="1"/>
  <c r="I2596" i="1" s="1"/>
  <c r="I2590" i="1" a="1"/>
  <c r="I2590" i="1" s="1"/>
  <c r="I2584" i="1" a="1"/>
  <c r="I2584" i="1" s="1"/>
  <c r="I2578" i="1" a="1"/>
  <c r="I2578" i="1" s="1"/>
  <c r="I2572" i="1" a="1"/>
  <c r="I2572" i="1" s="1"/>
  <c r="I2566" i="1" a="1"/>
  <c r="I2566" i="1" s="1"/>
  <c r="I2560" i="1" a="1"/>
  <c r="I2560" i="1" s="1"/>
  <c r="I2554" i="1" a="1"/>
  <c r="I2554" i="1" s="1"/>
  <c r="I2548" i="1" a="1"/>
  <c r="I2548" i="1" s="1"/>
  <c r="I2542" i="1" a="1"/>
  <c r="I2542" i="1" s="1"/>
  <c r="I2536" i="1" a="1"/>
  <c r="I2536" i="1" s="1"/>
  <c r="I2530" i="1" a="1"/>
  <c r="I2530" i="1" s="1"/>
  <c r="I2524" i="1" a="1"/>
  <c r="I2524" i="1" s="1"/>
  <c r="I2518" i="1" a="1"/>
  <c r="I2518" i="1" s="1"/>
  <c r="I2512" i="1" a="1"/>
  <c r="I2512" i="1" s="1"/>
  <c r="I2506" i="1" a="1"/>
  <c r="I2506" i="1" s="1"/>
  <c r="I2500" i="1" a="1"/>
  <c r="I2500" i="1" s="1"/>
  <c r="I2494" i="1" a="1"/>
  <c r="I2494" i="1" s="1"/>
  <c r="I2488" i="1" a="1"/>
  <c r="I2488" i="1" s="1"/>
  <c r="I2482" i="1" a="1"/>
  <c r="I2482" i="1" s="1"/>
  <c r="I2476" i="1" a="1"/>
  <c r="I2476" i="1" s="1"/>
  <c r="I2470" i="1" a="1"/>
  <c r="I2470" i="1" s="1"/>
  <c r="I2464" i="1" a="1"/>
  <c r="I2464" i="1" s="1"/>
  <c r="I2458" i="1" a="1"/>
  <c r="I2458" i="1" s="1"/>
  <c r="I2452" i="1" a="1"/>
  <c r="I2452" i="1" s="1"/>
  <c r="I2446" i="1" a="1"/>
  <c r="I2446" i="1" s="1"/>
  <c r="I2440" i="1" a="1"/>
  <c r="I2440" i="1" s="1"/>
  <c r="I2434" i="1" a="1"/>
  <c r="I2434" i="1" s="1"/>
  <c r="I2428" i="1" a="1"/>
  <c r="I2428" i="1" s="1"/>
  <c r="I2919" i="1" a="1"/>
  <c r="I2919" i="1" s="1"/>
  <c r="I2913" i="1" a="1"/>
  <c r="I2913" i="1" s="1"/>
  <c r="I2907" i="1" a="1"/>
  <c r="I2907" i="1" s="1"/>
  <c r="I2901" i="1" a="1"/>
  <c r="I2901" i="1" s="1"/>
  <c r="I2895" i="1" a="1"/>
  <c r="I2895" i="1" s="1"/>
  <c r="I2889" i="1" a="1"/>
  <c r="I2889" i="1" s="1"/>
  <c r="I2883" i="1" a="1"/>
  <c r="I2883" i="1" s="1"/>
  <c r="I2877" i="1" a="1"/>
  <c r="I2877" i="1" s="1"/>
  <c r="I2871" i="1" a="1"/>
  <c r="I2871" i="1" s="1"/>
  <c r="I2865" i="1" a="1"/>
  <c r="I2865" i="1" s="1"/>
  <c r="I2859" i="1" a="1"/>
  <c r="I2859" i="1" s="1"/>
  <c r="I2853" i="1" a="1"/>
  <c r="I2853" i="1" s="1"/>
  <c r="I2847" i="1" a="1"/>
  <c r="I2847" i="1" s="1"/>
  <c r="I2841" i="1" a="1"/>
  <c r="I2841" i="1" s="1"/>
  <c r="I2835" i="1" a="1"/>
  <c r="I2835" i="1" s="1"/>
  <c r="I2829" i="1" a="1"/>
  <c r="I2829" i="1" s="1"/>
  <c r="I2823" i="1" a="1"/>
  <c r="I2823" i="1" s="1"/>
  <c r="I2817" i="1" a="1"/>
  <c r="I2817" i="1" s="1"/>
  <c r="I2811" i="1" a="1"/>
  <c r="I2811" i="1" s="1"/>
  <c r="I2805" i="1" a="1"/>
  <c r="I2805" i="1" s="1"/>
  <c r="I2799" i="1" a="1"/>
  <c r="I2799" i="1" s="1"/>
  <c r="I2793" i="1" a="1"/>
  <c r="I2793" i="1" s="1"/>
  <c r="I2787" i="1" a="1"/>
  <c r="I2787" i="1" s="1"/>
  <c r="I2781" i="1" a="1"/>
  <c r="I2781" i="1" s="1"/>
  <c r="I2775" i="1" a="1"/>
  <c r="I2775" i="1" s="1"/>
  <c r="I2769" i="1" a="1"/>
  <c r="I2769" i="1" s="1"/>
  <c r="I2763" i="1" a="1"/>
  <c r="I2763" i="1" s="1"/>
  <c r="I2757" i="1" a="1"/>
  <c r="I2757" i="1" s="1"/>
  <c r="I2751" i="1" a="1"/>
  <c r="I2751" i="1" s="1"/>
  <c r="I2745" i="1" a="1"/>
  <c r="I2745" i="1" s="1"/>
  <c r="I2739" i="1" a="1"/>
  <c r="I2739" i="1" s="1"/>
  <c r="I2733" i="1" a="1"/>
  <c r="I2733" i="1" s="1"/>
  <c r="I2727" i="1" a="1"/>
  <c r="I2727" i="1" s="1"/>
  <c r="I2721" i="1" a="1"/>
  <c r="I2721" i="1" s="1"/>
  <c r="I2715" i="1" a="1"/>
  <c r="I2715" i="1" s="1"/>
  <c r="I2709" i="1" a="1"/>
  <c r="I2709" i="1" s="1"/>
  <c r="I2703" i="1" a="1"/>
  <c r="I2703" i="1" s="1"/>
  <c r="I2697" i="1" a="1"/>
  <c r="I2697" i="1" s="1"/>
  <c r="I2691" i="1" a="1"/>
  <c r="I2691" i="1" s="1"/>
  <c r="I2685" i="1" a="1"/>
  <c r="I2685" i="1" s="1"/>
  <c r="I2679" i="1" a="1"/>
  <c r="I2679" i="1" s="1"/>
  <c r="I2673" i="1" a="1"/>
  <c r="I2673" i="1" s="1"/>
  <c r="I2667" i="1" a="1"/>
  <c r="I2667" i="1" s="1"/>
  <c r="I2661" i="1" a="1"/>
  <c r="I2661" i="1" s="1"/>
  <c r="I2655" i="1" a="1"/>
  <c r="I2655" i="1" s="1"/>
  <c r="I2649" i="1" a="1"/>
  <c r="I2649" i="1" s="1"/>
  <c r="I2643" i="1" a="1"/>
  <c r="I2643" i="1" s="1"/>
  <c r="I2637" i="1" a="1"/>
  <c r="I2637" i="1" s="1"/>
  <c r="I2631" i="1" a="1"/>
  <c r="I2631" i="1" s="1"/>
  <c r="I2625" i="1" a="1"/>
  <c r="I2625" i="1" s="1"/>
  <c r="I2619" i="1" a="1"/>
  <c r="I2619" i="1" s="1"/>
  <c r="I2613" i="1" a="1"/>
  <c r="I2613" i="1" s="1"/>
  <c r="I2607" i="1" a="1"/>
  <c r="I2607" i="1" s="1"/>
  <c r="I2601" i="1" a="1"/>
  <c r="I2601" i="1" s="1"/>
  <c r="I2595" i="1" a="1"/>
  <c r="I2595" i="1" s="1"/>
  <c r="I2589" i="1" a="1"/>
  <c r="I2589" i="1" s="1"/>
  <c r="I2583" i="1" a="1"/>
  <c r="I2583" i="1" s="1"/>
  <c r="I2577" i="1" a="1"/>
  <c r="I2577" i="1" s="1"/>
  <c r="I2571" i="1" a="1"/>
  <c r="I2571" i="1" s="1"/>
  <c r="I2565" i="1" a="1"/>
  <c r="I2565" i="1" s="1"/>
  <c r="I2559" i="1" a="1"/>
  <c r="I2559" i="1" s="1"/>
  <c r="I2553" i="1" a="1"/>
  <c r="I2553" i="1" s="1"/>
  <c r="I2547" i="1" a="1"/>
  <c r="I2547" i="1" s="1"/>
  <c r="I2541" i="1" a="1"/>
  <c r="I2541" i="1" s="1"/>
  <c r="I2535" i="1" a="1"/>
  <c r="I2535" i="1" s="1"/>
  <c r="I2529" i="1" a="1"/>
  <c r="I2529" i="1" s="1"/>
  <c r="I2523" i="1" a="1"/>
  <c r="I2523" i="1" s="1"/>
  <c r="I2517" i="1" a="1"/>
  <c r="I2517" i="1" s="1"/>
  <c r="I2511" i="1" a="1"/>
  <c r="I2511" i="1" s="1"/>
  <c r="I2505" i="1" a="1"/>
  <c r="I2505" i="1" s="1"/>
  <c r="I2499" i="1" a="1"/>
  <c r="I2499" i="1" s="1"/>
  <c r="I2493" i="1" a="1"/>
  <c r="I2493" i="1" s="1"/>
  <c r="I2487" i="1" a="1"/>
  <c r="I2487" i="1" s="1"/>
  <c r="I2481" i="1" a="1"/>
  <c r="I2481" i="1" s="1"/>
  <c r="I2475" i="1" a="1"/>
  <c r="I2475" i="1" s="1"/>
  <c r="I2469" i="1" a="1"/>
  <c r="I2469" i="1" s="1"/>
  <c r="I2463" i="1" a="1"/>
  <c r="I2463" i="1" s="1"/>
  <c r="I2457" i="1" a="1"/>
  <c r="I2457" i="1" s="1"/>
  <c r="I2451" i="1" a="1"/>
  <c r="I2451" i="1" s="1"/>
  <c r="I2445" i="1" a="1"/>
  <c r="I2445" i="1" s="1"/>
  <c r="I2439" i="1" a="1"/>
  <c r="I2439" i="1" s="1"/>
  <c r="I2433" i="1" a="1"/>
  <c r="I2433" i="1" s="1"/>
  <c r="I2427" i="1" a="1"/>
  <c r="I2427" i="1" s="1"/>
  <c r="I2421" i="1" a="1"/>
  <c r="I2421" i="1" s="1"/>
  <c r="I2415" i="1" a="1"/>
  <c r="I2415" i="1" s="1"/>
  <c r="I2409" i="1" a="1"/>
  <c r="I2409" i="1" s="1"/>
  <c r="I2403" i="1" a="1"/>
  <c r="I2403" i="1" s="1"/>
  <c r="I2397" i="1" a="1"/>
  <c r="I2397" i="1" s="1"/>
  <c r="I2391" i="1" a="1"/>
  <c r="I2391" i="1" s="1"/>
  <c r="I2385" i="1" a="1"/>
  <c r="I2385" i="1" s="1"/>
  <c r="I2379" i="1" a="1"/>
  <c r="I2379" i="1" s="1"/>
  <c r="I2373" i="1" a="1"/>
  <c r="I2373" i="1" s="1"/>
  <c r="I2367" i="1" a="1"/>
  <c r="I2367" i="1" s="1"/>
  <c r="I2361" i="1" a="1"/>
  <c r="I2361" i="1" s="1"/>
  <c r="I2355" i="1" a="1"/>
  <c r="I2355" i="1" s="1"/>
  <c r="I2349" i="1" a="1"/>
  <c r="I2349" i="1" s="1"/>
  <c r="I2343" i="1" a="1"/>
  <c r="I2343" i="1" s="1"/>
  <c r="I2337" i="1" a="1"/>
  <c r="I2337" i="1" s="1"/>
  <c r="I2331" i="1" a="1"/>
  <c r="I2331" i="1" s="1"/>
  <c r="I2918" i="1" a="1"/>
  <c r="I2918" i="1" s="1"/>
  <c r="I2912" i="1" a="1"/>
  <c r="I2912" i="1" s="1"/>
  <c r="I2906" i="1" a="1"/>
  <c r="I2906" i="1" s="1"/>
  <c r="I2900" i="1" a="1"/>
  <c r="I2900" i="1" s="1"/>
  <c r="I2894" i="1" a="1"/>
  <c r="I2894" i="1" s="1"/>
  <c r="I2888" i="1" a="1"/>
  <c r="I2888" i="1" s="1"/>
  <c r="I2882" i="1" a="1"/>
  <c r="I2882" i="1" s="1"/>
  <c r="I2876" i="1" a="1"/>
  <c r="I2876" i="1" s="1"/>
  <c r="I2870" i="1" a="1"/>
  <c r="I2870" i="1" s="1"/>
  <c r="I2864" i="1" a="1"/>
  <c r="I2864" i="1" s="1"/>
  <c r="I2858" i="1" a="1"/>
  <c r="I2858" i="1" s="1"/>
  <c r="I2852" i="1" a="1"/>
  <c r="I2852" i="1" s="1"/>
  <c r="I2846" i="1" a="1"/>
  <c r="I2846" i="1" s="1"/>
  <c r="I2840" i="1" a="1"/>
  <c r="I2840" i="1" s="1"/>
  <c r="I2834" i="1" a="1"/>
  <c r="I2834" i="1" s="1"/>
  <c r="I2828" i="1" a="1"/>
  <c r="I2828" i="1" s="1"/>
  <c r="I2822" i="1" a="1"/>
  <c r="I2822" i="1" s="1"/>
  <c r="I2816" i="1" a="1"/>
  <c r="I2816" i="1" s="1"/>
  <c r="I2810" i="1" a="1"/>
  <c r="I2810" i="1" s="1"/>
  <c r="I2804" i="1" a="1"/>
  <c r="I2804" i="1" s="1"/>
  <c r="I2798" i="1" a="1"/>
  <c r="I2798" i="1" s="1"/>
  <c r="I2792" i="1" a="1"/>
  <c r="I2792" i="1" s="1"/>
  <c r="I2786" i="1" a="1"/>
  <c r="I2786" i="1" s="1"/>
  <c r="I2780" i="1" a="1"/>
  <c r="I2780" i="1" s="1"/>
  <c r="I2774" i="1" a="1"/>
  <c r="I2774" i="1" s="1"/>
  <c r="I2768" i="1" a="1"/>
  <c r="I2768" i="1" s="1"/>
  <c r="I2762" i="1" a="1"/>
  <c r="I2762" i="1" s="1"/>
  <c r="I2756" i="1" a="1"/>
  <c r="I2756" i="1" s="1"/>
  <c r="I2750" i="1" a="1"/>
  <c r="I2750" i="1" s="1"/>
  <c r="I2744" i="1" a="1"/>
  <c r="I2744" i="1" s="1"/>
  <c r="I2738" i="1" a="1"/>
  <c r="I2738" i="1" s="1"/>
  <c r="I2732" i="1" a="1"/>
  <c r="I2732" i="1" s="1"/>
  <c r="I2726" i="1" a="1"/>
  <c r="I2726" i="1" s="1"/>
  <c r="I2720" i="1" a="1"/>
  <c r="I2720" i="1" s="1"/>
  <c r="I2714" i="1" a="1"/>
  <c r="I2714" i="1" s="1"/>
  <c r="I2708" i="1" a="1"/>
  <c r="I2708" i="1" s="1"/>
  <c r="I2702" i="1" a="1"/>
  <c r="I2702" i="1" s="1"/>
  <c r="I2696" i="1" a="1"/>
  <c r="I2696" i="1" s="1"/>
  <c r="I2690" i="1" a="1"/>
  <c r="I2690" i="1" s="1"/>
  <c r="I2684" i="1" a="1"/>
  <c r="I2684" i="1" s="1"/>
  <c r="I2678" i="1" a="1"/>
  <c r="I2678" i="1" s="1"/>
  <c r="I2672" i="1" a="1"/>
  <c r="I2672" i="1" s="1"/>
  <c r="I2666" i="1" a="1"/>
  <c r="I2666" i="1" s="1"/>
  <c r="I2660" i="1" a="1"/>
  <c r="I2660" i="1" s="1"/>
  <c r="I2654" i="1" a="1"/>
  <c r="I2654" i="1" s="1"/>
  <c r="I2648" i="1" a="1"/>
  <c r="I2648" i="1" s="1"/>
  <c r="I2642" i="1" a="1"/>
  <c r="I2642" i="1" s="1"/>
  <c r="I2636" i="1" a="1"/>
  <c r="I2636" i="1" s="1"/>
  <c r="I2630" i="1" a="1"/>
  <c r="I2630" i="1" s="1"/>
  <c r="I2624" i="1" a="1"/>
  <c r="I2624" i="1" s="1"/>
  <c r="I2618" i="1" a="1"/>
  <c r="I2618" i="1" s="1"/>
  <c r="I2612" i="1" a="1"/>
  <c r="I2612" i="1" s="1"/>
  <c r="I2606" i="1" a="1"/>
  <c r="I2606" i="1" s="1"/>
  <c r="I2600" i="1" a="1"/>
  <c r="I2600" i="1" s="1"/>
  <c r="I2594" i="1" a="1"/>
  <c r="I2594" i="1" s="1"/>
  <c r="I2588" i="1" a="1"/>
  <c r="I2588" i="1" s="1"/>
  <c r="I2582" i="1" a="1"/>
  <c r="I2582" i="1" s="1"/>
  <c r="I2576" i="1" a="1"/>
  <c r="I2576" i="1" s="1"/>
  <c r="I2570" i="1" a="1"/>
  <c r="I2570" i="1" s="1"/>
  <c r="I2564" i="1" a="1"/>
  <c r="I2564" i="1" s="1"/>
  <c r="I2558" i="1" a="1"/>
  <c r="I2558" i="1" s="1"/>
  <c r="I2552" i="1" a="1"/>
  <c r="I2552" i="1" s="1"/>
  <c r="I2546" i="1" a="1"/>
  <c r="I2546" i="1" s="1"/>
  <c r="I2540" i="1" a="1"/>
  <c r="I2540" i="1" s="1"/>
  <c r="I2534" i="1" a="1"/>
  <c r="I2534" i="1" s="1"/>
  <c r="I2528" i="1" a="1"/>
  <c r="I2528" i="1" s="1"/>
  <c r="I2522" i="1" a="1"/>
  <c r="I2522" i="1" s="1"/>
  <c r="I2516" i="1" a="1"/>
  <c r="I2516" i="1" s="1"/>
  <c r="I2510" i="1" a="1"/>
  <c r="I2510" i="1" s="1"/>
  <c r="I2504" i="1" a="1"/>
  <c r="I2504" i="1" s="1"/>
  <c r="I2498" i="1" a="1"/>
  <c r="I2498" i="1" s="1"/>
  <c r="I2492" i="1" a="1"/>
  <c r="I2492" i="1" s="1"/>
  <c r="I2486" i="1" a="1"/>
  <c r="I2486" i="1" s="1"/>
  <c r="I2480" i="1" a="1"/>
  <c r="I2480" i="1" s="1"/>
  <c r="I2474" i="1" a="1"/>
  <c r="I2474" i="1" s="1"/>
  <c r="I2468" i="1" a="1"/>
  <c r="I2468" i="1" s="1"/>
  <c r="I2" i="1" a="1"/>
  <c r="I2" i="1" s="1"/>
  <c r="I2923" i="1" a="1"/>
  <c r="I2923" i="1" s="1"/>
  <c r="I2917" i="1" a="1"/>
  <c r="I2917" i="1" s="1"/>
  <c r="I2911" i="1" a="1"/>
  <c r="I2911" i="1" s="1"/>
  <c r="I2905" i="1" a="1"/>
  <c r="I2905" i="1" s="1"/>
  <c r="I2899" i="1" a="1"/>
  <c r="I2899" i="1" s="1"/>
  <c r="I2893" i="1" a="1"/>
  <c r="I2893" i="1" s="1"/>
  <c r="I2887" i="1" a="1"/>
  <c r="I2887" i="1" s="1"/>
  <c r="I2881" i="1" a="1"/>
  <c r="I2881" i="1" s="1"/>
  <c r="I2875" i="1" a="1"/>
  <c r="I2875" i="1" s="1"/>
  <c r="I2869" i="1" a="1"/>
  <c r="I2869" i="1" s="1"/>
  <c r="I2863" i="1" a="1"/>
  <c r="I2863" i="1" s="1"/>
  <c r="I2857" i="1" a="1"/>
  <c r="I2857" i="1" s="1"/>
  <c r="I2851" i="1" a="1"/>
  <c r="I2851" i="1" s="1"/>
  <c r="I2845" i="1" a="1"/>
  <c r="I2845" i="1" s="1"/>
  <c r="I2839" i="1" a="1"/>
  <c r="I2839" i="1" s="1"/>
  <c r="I2833" i="1" a="1"/>
  <c r="I2833" i="1" s="1"/>
  <c r="I2827" i="1" a="1"/>
  <c r="I2827" i="1" s="1"/>
  <c r="I2821" i="1" a="1"/>
  <c r="I2821" i="1" s="1"/>
  <c r="I2815" i="1" a="1"/>
  <c r="I2815" i="1" s="1"/>
  <c r="I2809" i="1" a="1"/>
  <c r="I2809" i="1" s="1"/>
  <c r="I2803" i="1" a="1"/>
  <c r="I2803" i="1" s="1"/>
  <c r="I2797" i="1" a="1"/>
  <c r="I2797" i="1" s="1"/>
  <c r="I2791" i="1" a="1"/>
  <c r="I2791" i="1" s="1"/>
  <c r="I2785" i="1" a="1"/>
  <c r="I2785" i="1" s="1"/>
  <c r="I2779" i="1" a="1"/>
  <c r="I2779" i="1" s="1"/>
  <c r="I2773" i="1" a="1"/>
  <c r="I2773" i="1" s="1"/>
  <c r="I2767" i="1" a="1"/>
  <c r="I2767" i="1" s="1"/>
  <c r="I2761" i="1" a="1"/>
  <c r="I2761" i="1" s="1"/>
  <c r="I2755" i="1" a="1"/>
  <c r="I2755" i="1" s="1"/>
  <c r="I2749" i="1" a="1"/>
  <c r="I2749" i="1" s="1"/>
  <c r="I2743" i="1" a="1"/>
  <c r="I2743" i="1" s="1"/>
  <c r="I2737" i="1" a="1"/>
  <c r="I2737" i="1" s="1"/>
  <c r="I2731" i="1" a="1"/>
  <c r="I2731" i="1" s="1"/>
  <c r="I2725" i="1" a="1"/>
  <c r="I2725" i="1" s="1"/>
  <c r="I2719" i="1" a="1"/>
  <c r="I2719" i="1" s="1"/>
  <c r="I2713" i="1" a="1"/>
  <c r="I2713" i="1" s="1"/>
  <c r="I2707" i="1" a="1"/>
  <c r="I2707" i="1" s="1"/>
  <c r="I2701" i="1" a="1"/>
  <c r="I2701" i="1" s="1"/>
  <c r="I2695" i="1" a="1"/>
  <c r="I2695" i="1" s="1"/>
  <c r="I2689" i="1" a="1"/>
  <c r="I2689" i="1" s="1"/>
  <c r="I2683" i="1" a="1"/>
  <c r="I2683" i="1" s="1"/>
  <c r="I2677" i="1" a="1"/>
  <c r="I2677" i="1" s="1"/>
  <c r="I2671" i="1" a="1"/>
  <c r="I2671" i="1" s="1"/>
  <c r="I2665" i="1" a="1"/>
  <c r="I2665" i="1" s="1"/>
  <c r="I2659" i="1" a="1"/>
  <c r="I2659" i="1" s="1"/>
  <c r="I2653" i="1" a="1"/>
  <c r="I2653" i="1" s="1"/>
  <c r="I2647" i="1" a="1"/>
  <c r="I2647" i="1" s="1"/>
  <c r="I2641" i="1" a="1"/>
  <c r="I2641" i="1" s="1"/>
  <c r="I2635" i="1" a="1"/>
  <c r="I2635" i="1" s="1"/>
  <c r="I2629" i="1" a="1"/>
  <c r="I2629" i="1" s="1"/>
  <c r="I2623" i="1" a="1"/>
  <c r="I2623" i="1" s="1"/>
  <c r="I2617" i="1" a="1"/>
  <c r="I2617" i="1" s="1"/>
  <c r="I2611" i="1" a="1"/>
  <c r="I2611" i="1" s="1"/>
  <c r="I2605" i="1" a="1"/>
  <c r="I2605" i="1" s="1"/>
  <c r="I2599" i="1" a="1"/>
  <c r="I2599" i="1" s="1"/>
  <c r="I2593" i="1" a="1"/>
  <c r="I2593" i="1" s="1"/>
  <c r="I2587" i="1" a="1"/>
  <c r="I2587" i="1" s="1"/>
  <c r="I2581" i="1" a="1"/>
  <c r="I2581" i="1" s="1"/>
  <c r="I2575" i="1" a="1"/>
  <c r="I2575" i="1" s="1"/>
  <c r="I2569" i="1" a="1"/>
  <c r="I2569" i="1" s="1"/>
  <c r="I2563" i="1" a="1"/>
  <c r="I2563" i="1" s="1"/>
  <c r="I2557" i="1" a="1"/>
  <c r="I2557" i="1" s="1"/>
  <c r="I2551" i="1" a="1"/>
  <c r="I2551" i="1" s="1"/>
  <c r="I2545" i="1" a="1"/>
  <c r="I2545" i="1" s="1"/>
  <c r="I2539" i="1" a="1"/>
  <c r="I2539" i="1" s="1"/>
  <c r="I2533" i="1" a="1"/>
  <c r="I2533" i="1" s="1"/>
  <c r="I2527" i="1" a="1"/>
  <c r="I2527" i="1" s="1"/>
  <c r="I2521" i="1" a="1"/>
  <c r="I2521" i="1" s="1"/>
  <c r="I2515" i="1" a="1"/>
  <c r="I2515" i="1" s="1"/>
  <c r="I2509" i="1" a="1"/>
  <c r="I2509" i="1" s="1"/>
  <c r="I2503" i="1" a="1"/>
  <c r="I2503" i="1" s="1"/>
  <c r="I2497" i="1" a="1"/>
  <c r="I2497" i="1" s="1"/>
  <c r="I2491" i="1" a="1"/>
  <c r="I2491" i="1" s="1"/>
  <c r="I2485" i="1" a="1"/>
  <c r="I2485" i="1" s="1"/>
  <c r="I2479" i="1" a="1"/>
  <c r="I2479" i="1" s="1"/>
  <c r="I2473" i="1" a="1"/>
  <c r="I2473" i="1" s="1"/>
  <c r="I2467" i="1" a="1"/>
  <c r="I2467" i="1" s="1"/>
  <c r="I2461" i="1" a="1"/>
  <c r="I2461" i="1" s="1"/>
  <c r="I2455" i="1" a="1"/>
  <c r="I2455" i="1" s="1"/>
  <c r="I2449" i="1" a="1"/>
  <c r="I2449" i="1" s="1"/>
  <c r="I2443" i="1" a="1"/>
  <c r="I2443" i="1" s="1"/>
  <c r="I2437" i="1" a="1"/>
  <c r="I2437" i="1" s="1"/>
  <c r="I2431" i="1" a="1"/>
  <c r="I2431" i="1" s="1"/>
  <c r="I2425" i="1" a="1"/>
  <c r="I2425" i="1" s="1"/>
  <c r="I2419" i="1" a="1"/>
  <c r="I2419" i="1" s="1"/>
  <c r="I2413" i="1" a="1"/>
  <c r="I2413" i="1" s="1"/>
  <c r="I2407" i="1" a="1"/>
  <c r="I2407" i="1" s="1"/>
  <c r="I2401" i="1" a="1"/>
  <c r="I2401" i="1" s="1"/>
  <c r="I2395" i="1" a="1"/>
  <c r="I2395" i="1" s="1"/>
  <c r="I2389" i="1" a="1"/>
  <c r="I2389" i="1" s="1"/>
  <c r="I2383" i="1" a="1"/>
  <c r="I2383" i="1" s="1"/>
  <c r="I2377" i="1" a="1"/>
  <c r="I2377" i="1" s="1"/>
  <c r="I2371" i="1" a="1"/>
  <c r="I2371" i="1" s="1"/>
  <c r="I2365" i="1" a="1"/>
  <c r="I2365" i="1" s="1"/>
  <c r="I2359" i="1" a="1"/>
  <c r="I2359" i="1" s="1"/>
  <c r="I2353" i="1" a="1"/>
  <c r="I2353" i="1" s="1"/>
  <c r="I2347" i="1" a="1"/>
  <c r="I2347" i="1" s="1"/>
  <c r="I2341" i="1" a="1"/>
  <c r="I2341" i="1" s="1"/>
  <c r="I2335" i="1" a="1"/>
  <c r="I2335" i="1" s="1"/>
  <c r="I2329" i="1" a="1"/>
  <c r="I2329" i="1" s="1"/>
  <c r="I2323" i="1" a="1"/>
  <c r="I2323" i="1" s="1"/>
  <c r="I2317" i="1" a="1"/>
  <c r="I2317" i="1" s="1"/>
  <c r="I2311" i="1" a="1"/>
  <c r="I2311" i="1" s="1"/>
  <c r="I2305" i="1" a="1"/>
  <c r="I2305" i="1" s="1"/>
  <c r="I2299" i="1" a="1"/>
  <c r="I2299" i="1" s="1"/>
  <c r="I2293" i="1" a="1"/>
  <c r="I2293" i="1" s="1"/>
  <c r="I2287" i="1" a="1"/>
  <c r="I2287" i="1" s="1"/>
  <c r="I2281" i="1" a="1"/>
  <c r="I2281" i="1" s="1"/>
  <c r="I2275" i="1" a="1"/>
  <c r="I2275" i="1" s="1"/>
  <c r="I2269" i="1" a="1"/>
  <c r="I2269" i="1" s="1"/>
  <c r="I2263" i="1" a="1"/>
  <c r="I2263" i="1" s="1"/>
  <c r="I2257" i="1" a="1"/>
  <c r="I2257" i="1" s="1"/>
  <c r="I2251" i="1" a="1"/>
  <c r="I2251" i="1" s="1"/>
  <c r="I2245" i="1" a="1"/>
  <c r="I2245" i="1" s="1"/>
  <c r="I2239" i="1" a="1"/>
  <c r="I2239" i="1" s="1"/>
  <c r="I2233" i="1" a="1"/>
  <c r="I2233" i="1" s="1"/>
  <c r="I2227" i="1" a="1"/>
  <c r="I2227" i="1" s="1"/>
  <c r="I2221" i="1" a="1"/>
  <c r="I2221" i="1" s="1"/>
  <c r="I2215" i="1" a="1"/>
  <c r="I2215" i="1" s="1"/>
  <c r="I2209" i="1" a="1"/>
  <c r="I2209" i="1" s="1"/>
  <c r="I2203" i="1" a="1"/>
  <c r="I2203" i="1" s="1"/>
  <c r="I2197" i="1" a="1"/>
  <c r="I2197" i="1" s="1"/>
  <c r="I2191" i="1" a="1"/>
  <c r="I2191" i="1" s="1"/>
  <c r="I2185" i="1" a="1"/>
  <c r="I2185" i="1" s="1"/>
  <c r="I2179" i="1" a="1"/>
  <c r="I2179" i="1" s="1"/>
  <c r="I2173" i="1" a="1"/>
  <c r="I2173" i="1" s="1"/>
  <c r="I2167" i="1" a="1"/>
  <c r="I2167" i="1" s="1"/>
  <c r="I2161" i="1" a="1"/>
  <c r="I2161" i="1" s="1"/>
  <c r="I2155" i="1" a="1"/>
  <c r="I2155" i="1" s="1"/>
  <c r="I2149" i="1" a="1"/>
  <c r="I2149" i="1" s="1"/>
  <c r="I2143" i="1" a="1"/>
  <c r="I2143" i="1" s="1"/>
  <c r="I2137" i="1" a="1"/>
  <c r="I2137" i="1" s="1"/>
  <c r="I2131" i="1" a="1"/>
  <c r="I2131" i="1" s="1"/>
  <c r="I2125" i="1" a="1"/>
  <c r="I2125" i="1" s="1"/>
  <c r="I2119" i="1" a="1"/>
  <c r="I2119" i="1" s="1"/>
  <c r="I2113" i="1" a="1"/>
  <c r="I2113" i="1" s="1"/>
  <c r="I2107" i="1" a="1"/>
  <c r="I2107" i="1" s="1"/>
  <c r="I2101" i="1" a="1"/>
  <c r="I2101" i="1" s="1"/>
  <c r="I2095" i="1" a="1"/>
  <c r="I2095" i="1" s="1"/>
  <c r="I2089" i="1" a="1"/>
  <c r="I2089" i="1" s="1"/>
  <c r="I2083" i="1" a="1"/>
  <c r="I2083" i="1" s="1"/>
  <c r="I2077" i="1" a="1"/>
  <c r="I2077" i="1" s="1"/>
  <c r="I2071" i="1" a="1"/>
  <c r="I2071" i="1" s="1"/>
  <c r="I2065" i="1" a="1"/>
  <c r="I2065" i="1" s="1"/>
  <c r="I2059" i="1" a="1"/>
  <c r="I2059" i="1" s="1"/>
  <c r="I2053" i="1" a="1"/>
  <c r="I2053" i="1" s="1"/>
  <c r="I2047" i="1" a="1"/>
  <c r="I2047" i="1" s="1"/>
  <c r="I2041" i="1" a="1"/>
  <c r="I2041" i="1" s="1"/>
  <c r="I2035" i="1" a="1"/>
  <c r="I2035" i="1" s="1"/>
  <c r="I2029" i="1" a="1"/>
  <c r="I2029" i="1" s="1"/>
  <c r="I2023" i="1" a="1"/>
  <c r="I2023" i="1" s="1"/>
  <c r="I2017" i="1" a="1"/>
  <c r="I2017" i="1" s="1"/>
  <c r="I2011" i="1" a="1"/>
  <c r="I2011" i="1" s="1"/>
  <c r="I2005" i="1" a="1"/>
  <c r="I2005" i="1" s="1"/>
  <c r="I1999" i="1" a="1"/>
  <c r="I1999" i="1" s="1"/>
  <c r="I1993" i="1" a="1"/>
  <c r="I1993" i="1" s="1"/>
  <c r="I1987" i="1" a="1"/>
  <c r="I1987" i="1" s="1"/>
  <c r="I1981" i="1" a="1"/>
  <c r="I1981" i="1" s="1"/>
  <c r="I1975" i="1" a="1"/>
  <c r="I1975" i="1" s="1"/>
  <c r="I1969" i="1" a="1"/>
  <c r="I1969" i="1" s="1"/>
  <c r="I1963" i="1" a="1"/>
  <c r="I1963" i="1" s="1"/>
  <c r="I1957" i="1" a="1"/>
  <c r="I1957" i="1" s="1"/>
  <c r="I1951" i="1" a="1"/>
  <c r="I1951" i="1" s="1"/>
  <c r="I1945" i="1" a="1"/>
  <c r="I1945" i="1" s="1"/>
  <c r="I1939" i="1" a="1"/>
  <c r="I1939" i="1" s="1"/>
  <c r="I1933" i="1" a="1"/>
  <c r="I1933" i="1" s="1"/>
  <c r="I1927" i="1" a="1"/>
  <c r="I1927" i="1" s="1"/>
  <c r="I1921" i="1" a="1"/>
  <c r="I1921" i="1" s="1"/>
  <c r="I1915" i="1" a="1"/>
  <c r="I1915" i="1" s="1"/>
  <c r="I1909" i="1" a="1"/>
  <c r="I1909" i="1" s="1"/>
  <c r="I1903" i="1" a="1"/>
  <c r="I1903" i="1" s="1"/>
  <c r="I1897" i="1" a="1"/>
  <c r="I1897" i="1" s="1"/>
  <c r="I1891" i="1" a="1"/>
  <c r="I1891" i="1" s="1"/>
  <c r="I1885" i="1" a="1"/>
  <c r="I1885" i="1" s="1"/>
  <c r="I1879" i="1" a="1"/>
  <c r="I1879" i="1" s="1"/>
  <c r="I1873" i="1" a="1"/>
  <c r="I1873" i="1" s="1"/>
  <c r="I1867" i="1" a="1"/>
  <c r="I1867" i="1" s="1"/>
  <c r="I1861" i="1" a="1"/>
  <c r="I1861" i="1" s="1"/>
  <c r="I1855" i="1" a="1"/>
  <c r="I1855" i="1" s="1"/>
  <c r="I1849" i="1" a="1"/>
  <c r="I1849" i="1" s="1"/>
  <c r="I1843" i="1" a="1"/>
  <c r="I1843" i="1" s="1"/>
  <c r="I1837" i="1" a="1"/>
  <c r="I1837" i="1" s="1"/>
  <c r="I1831" i="1" a="1"/>
  <c r="I1831" i="1" s="1"/>
  <c r="I1825" i="1" a="1"/>
  <c r="I1825" i="1" s="1"/>
  <c r="I1819" i="1" a="1"/>
  <c r="I1819" i="1" s="1"/>
  <c r="I1813" i="1" a="1"/>
  <c r="I1813" i="1" s="1"/>
  <c r="I1807" i="1" a="1"/>
  <c r="I1807" i="1" s="1"/>
  <c r="I1801" i="1" a="1"/>
  <c r="I1801" i="1" s="1"/>
  <c r="I1795" i="1" a="1"/>
  <c r="I1795" i="1" s="1"/>
  <c r="I1789" i="1" a="1"/>
  <c r="I1789" i="1" s="1"/>
  <c r="I1783" i="1" a="1"/>
  <c r="I1783" i="1" s="1"/>
  <c r="I1777" i="1" a="1"/>
  <c r="I1777" i="1" s="1"/>
  <c r="I1771" i="1" a="1"/>
  <c r="I1771" i="1" s="1"/>
  <c r="I1765" i="1" a="1"/>
  <c r="I1765" i="1" s="1"/>
  <c r="I1759" i="1" a="1"/>
  <c r="I1759" i="1" s="1"/>
  <c r="I1753" i="1" a="1"/>
  <c r="I1753" i="1" s="1"/>
  <c r="I1747" i="1" a="1"/>
  <c r="I1747" i="1" s="1"/>
  <c r="I1741" i="1" a="1"/>
  <c r="I1741" i="1" s="1"/>
  <c r="I1735" i="1" a="1"/>
  <c r="I1735" i="1" s="1"/>
  <c r="I1729" i="1" a="1"/>
  <c r="I1729" i="1" s="1"/>
  <c r="I1723" i="1" a="1"/>
  <c r="I1723" i="1" s="1"/>
  <c r="I1717" i="1" a="1"/>
  <c r="I1717" i="1" s="1"/>
  <c r="I1711" i="1" a="1"/>
  <c r="I1711" i="1" s="1"/>
  <c r="I1705" i="1" a="1"/>
  <c r="I1705" i="1" s="1"/>
  <c r="I1699" i="1" a="1"/>
  <c r="I1699" i="1" s="1"/>
  <c r="I1693" i="1" a="1"/>
  <c r="I1693" i="1" s="1"/>
  <c r="I1687" i="1" a="1"/>
  <c r="I1687" i="1" s="1"/>
  <c r="I1681" i="1" a="1"/>
  <c r="I1681" i="1" s="1"/>
  <c r="I1675" i="1" a="1"/>
  <c r="I1675" i="1" s="1"/>
  <c r="I1669" i="1" a="1"/>
  <c r="I1669" i="1" s="1"/>
  <c r="I1663" i="1" a="1"/>
  <c r="I1663" i="1" s="1"/>
  <c r="I1657" i="1" a="1"/>
  <c r="I1657" i="1" s="1"/>
  <c r="I1651" i="1" a="1"/>
  <c r="I1651" i="1" s="1"/>
  <c r="I1645" i="1" a="1"/>
  <c r="I1645" i="1" s="1"/>
  <c r="I1639" i="1" a="1"/>
  <c r="I1639" i="1" s="1"/>
  <c r="I1633" i="1" a="1"/>
  <c r="I1633" i="1" s="1"/>
  <c r="I1627" i="1" a="1"/>
  <c r="I1627" i="1" s="1"/>
  <c r="I1621" i="1" a="1"/>
  <c r="I1621" i="1" s="1"/>
  <c r="I1615" i="1" a="1"/>
  <c r="I1615" i="1" s="1"/>
  <c r="I1609" i="1" a="1"/>
  <c r="I1609" i="1" s="1"/>
  <c r="I1603" i="1" a="1"/>
  <c r="I1603" i="1" s="1"/>
  <c r="I1597" i="1" a="1"/>
  <c r="I1597" i="1" s="1"/>
  <c r="I1591" i="1" a="1"/>
  <c r="I1591" i="1" s="1"/>
  <c r="I1585" i="1" a="1"/>
  <c r="I1585" i="1" s="1"/>
  <c r="I1579" i="1" a="1"/>
  <c r="I1579" i="1" s="1"/>
  <c r="I1573" i="1" a="1"/>
  <c r="I1573" i="1" s="1"/>
  <c r="I1567" i="1" a="1"/>
  <c r="I1567" i="1" s="1"/>
  <c r="I1561" i="1" a="1"/>
  <c r="I1561" i="1" s="1"/>
  <c r="I1555" i="1" a="1"/>
  <c r="I1555" i="1" s="1"/>
  <c r="I1549" i="1" a="1"/>
  <c r="I1549" i="1" s="1"/>
  <c r="I1543" i="1" a="1"/>
  <c r="I1543" i="1" s="1"/>
  <c r="I1537" i="1" a="1"/>
  <c r="I1537" i="1" s="1"/>
  <c r="I1531" i="1" a="1"/>
  <c r="I1531" i="1" s="1"/>
  <c r="I1525" i="1" a="1"/>
  <c r="I1525" i="1" s="1"/>
  <c r="I1519" i="1" a="1"/>
  <c r="I1519" i="1" s="1"/>
  <c r="I1513" i="1" a="1"/>
  <c r="I1513" i="1" s="1"/>
  <c r="I1507" i="1" a="1"/>
  <c r="I1507" i="1" s="1"/>
  <c r="I1501" i="1" a="1"/>
  <c r="I1501" i="1" s="1"/>
  <c r="I1495" i="1" a="1"/>
  <c r="I1495" i="1" s="1"/>
  <c r="I1489" i="1" a="1"/>
  <c r="I1489" i="1" s="1"/>
  <c r="I1483" i="1" a="1"/>
  <c r="I1483" i="1" s="1"/>
  <c r="I1477" i="1" a="1"/>
  <c r="I1477" i="1" s="1"/>
  <c r="I1471" i="1" a="1"/>
  <c r="I1471" i="1" s="1"/>
  <c r="I1465" i="1" a="1"/>
  <c r="I1465" i="1" s="1"/>
  <c r="I1459" i="1" a="1"/>
  <c r="I1459" i="1" s="1"/>
  <c r="I1453" i="1" a="1"/>
  <c r="I1453" i="1" s="1"/>
  <c r="I1447" i="1" a="1"/>
  <c r="I1447" i="1" s="1"/>
  <c r="I1441" i="1" a="1"/>
  <c r="I1441" i="1" s="1"/>
  <c r="I1435" i="1" a="1"/>
  <c r="I1435" i="1" s="1"/>
  <c r="I1429" i="1" a="1"/>
  <c r="I1429" i="1" s="1"/>
  <c r="I1423" i="1" a="1"/>
  <c r="I1423" i="1" s="1"/>
  <c r="I1417" i="1" a="1"/>
  <c r="I1417" i="1" s="1"/>
  <c r="I1411" i="1" a="1"/>
  <c r="I1411" i="1" s="1"/>
  <c r="I1405" i="1" a="1"/>
  <c r="I1405" i="1" s="1"/>
  <c r="I1399" i="1" a="1"/>
  <c r="I1399" i="1" s="1"/>
  <c r="I1393" i="1" a="1"/>
  <c r="I1393" i="1" s="1"/>
  <c r="I1387" i="1" a="1"/>
  <c r="I1387" i="1" s="1"/>
  <c r="I1381" i="1" a="1"/>
  <c r="I1381" i="1" s="1"/>
  <c r="I1375" i="1" a="1"/>
  <c r="I1375" i="1" s="1"/>
  <c r="I1369" i="1" a="1"/>
  <c r="I1369" i="1" s="1"/>
  <c r="I1363" i="1" a="1"/>
  <c r="I1363" i="1" s="1"/>
  <c r="I1357" i="1" a="1"/>
  <c r="I1357" i="1" s="1"/>
  <c r="I1351" i="1" a="1"/>
  <c r="I1351" i="1" s="1"/>
  <c r="I1345" i="1" a="1"/>
  <c r="I1345" i="1" s="1"/>
  <c r="I1339" i="1" a="1"/>
  <c r="I1339" i="1" s="1"/>
  <c r="I1333" i="1" a="1"/>
  <c r="I1333" i="1" s="1"/>
  <c r="I1327" i="1" a="1"/>
  <c r="I1327" i="1" s="1"/>
  <c r="I1321" i="1" a="1"/>
  <c r="I1321" i="1" s="1"/>
  <c r="I1315" i="1" a="1"/>
  <c r="I1315" i="1" s="1"/>
  <c r="I1309" i="1" a="1"/>
  <c r="I1309" i="1" s="1"/>
  <c r="I1303" i="1" a="1"/>
  <c r="I1303" i="1" s="1"/>
  <c r="I1297" i="1" a="1"/>
  <c r="I1297" i="1" s="1"/>
  <c r="I1291" i="1" a="1"/>
  <c r="I1291" i="1" s="1"/>
  <c r="I1285" i="1" a="1"/>
  <c r="I1285" i="1" s="1"/>
  <c r="I1279" i="1" a="1"/>
  <c r="I1279" i="1" s="1"/>
  <c r="I1273" i="1" a="1"/>
  <c r="I1273" i="1" s="1"/>
  <c r="I1267" i="1" a="1"/>
  <c r="I1267" i="1" s="1"/>
  <c r="I1261" i="1" a="1"/>
  <c r="I1261" i="1" s="1"/>
  <c r="I1255" i="1" a="1"/>
  <c r="I1255" i="1" s="1"/>
  <c r="I1249" i="1" a="1"/>
  <c r="I1249" i="1" s="1"/>
  <c r="I1243" i="1" a="1"/>
  <c r="I1243" i="1" s="1"/>
  <c r="I1237" i="1" a="1"/>
  <c r="I1237" i="1" s="1"/>
  <c r="I1231" i="1" a="1"/>
  <c r="I1231" i="1" s="1"/>
  <c r="I1225" i="1" a="1"/>
  <c r="I1225" i="1" s="1"/>
  <c r="I1219" i="1" a="1"/>
  <c r="I1219" i="1" s="1"/>
  <c r="I1213" i="1" a="1"/>
  <c r="I1213" i="1" s="1"/>
  <c r="I1207" i="1" a="1"/>
  <c r="I1207" i="1" s="1"/>
  <c r="I1201" i="1" a="1"/>
  <c r="I1201" i="1" s="1"/>
  <c r="I1195" i="1" a="1"/>
  <c r="I1195" i="1" s="1"/>
  <c r="I1189" i="1" a="1"/>
  <c r="I1189" i="1" s="1"/>
  <c r="I1183" i="1" a="1"/>
  <c r="I1183" i="1" s="1"/>
  <c r="I1177" i="1" a="1"/>
  <c r="I1177" i="1" s="1"/>
  <c r="I1171" i="1" a="1"/>
  <c r="I1171" i="1" s="1"/>
  <c r="I1165" i="1" a="1"/>
  <c r="I1165" i="1" s="1"/>
  <c r="I1159" i="1" a="1"/>
  <c r="I1159" i="1" s="1"/>
  <c r="I1153" i="1" a="1"/>
  <c r="I1153" i="1" s="1"/>
  <c r="I1147" i="1" a="1"/>
  <c r="I1147" i="1" s="1"/>
  <c r="I1141" i="1" a="1"/>
  <c r="I1141" i="1" s="1"/>
  <c r="I1135" i="1" a="1"/>
  <c r="I1135" i="1" s="1"/>
  <c r="I1129" i="1" a="1"/>
  <c r="I1129" i="1" s="1"/>
  <c r="I1123" i="1" a="1"/>
  <c r="I1123" i="1" s="1"/>
  <c r="I1117" i="1" a="1"/>
  <c r="I1117" i="1" s="1"/>
  <c r="I1111" i="1" a="1"/>
  <c r="I1111" i="1" s="1"/>
  <c r="I1105" i="1" a="1"/>
  <c r="I1105" i="1" s="1"/>
  <c r="I1099" i="1" a="1"/>
  <c r="I1099" i="1" s="1"/>
  <c r="I1093" i="1" a="1"/>
  <c r="I1093" i="1" s="1"/>
  <c r="I1087" i="1" a="1"/>
  <c r="I1087" i="1" s="1"/>
  <c r="I1081" i="1" a="1"/>
  <c r="I1081" i="1" s="1"/>
  <c r="I1075" i="1" a="1"/>
  <c r="I1075" i="1" s="1"/>
  <c r="I1069" i="1" a="1"/>
  <c r="I1069" i="1" s="1"/>
  <c r="I1063" i="1" a="1"/>
  <c r="I1063" i="1" s="1"/>
  <c r="I1057" i="1" a="1"/>
  <c r="I1057" i="1" s="1"/>
  <c r="I1051" i="1" a="1"/>
  <c r="I1051" i="1" s="1"/>
  <c r="I1045" i="1" a="1"/>
  <c r="I1045" i="1" s="1"/>
  <c r="I1039" i="1" a="1"/>
  <c r="I1039" i="1" s="1"/>
  <c r="I1033" i="1" a="1"/>
  <c r="I1033" i="1" s="1"/>
  <c r="I1027" i="1" a="1"/>
  <c r="I1027" i="1" s="1"/>
  <c r="I1021" i="1" a="1"/>
  <c r="I1021" i="1" s="1"/>
  <c r="I1015" i="1" a="1"/>
  <c r="I1015" i="1" s="1"/>
  <c r="I1009" i="1" a="1"/>
  <c r="I1009" i="1" s="1"/>
  <c r="I1003" i="1" a="1"/>
  <c r="I1003" i="1" s="1"/>
  <c r="I997" i="1" a="1"/>
  <c r="I997" i="1" s="1"/>
  <c r="I991" i="1" a="1"/>
  <c r="I991" i="1" s="1"/>
  <c r="I985" i="1" a="1"/>
  <c r="I985" i="1" s="1"/>
  <c r="I979" i="1" a="1"/>
  <c r="I979" i="1" s="1"/>
  <c r="I973" i="1" a="1"/>
  <c r="I973" i="1" s="1"/>
  <c r="I967" i="1" a="1"/>
  <c r="I967" i="1" s="1"/>
  <c r="I961" i="1" a="1"/>
  <c r="I961" i="1" s="1"/>
  <c r="I955" i="1" a="1"/>
  <c r="I955" i="1" s="1"/>
  <c r="I949" i="1" a="1"/>
  <c r="I949" i="1" s="1"/>
  <c r="I943" i="1" a="1"/>
  <c r="I943" i="1" s="1"/>
  <c r="I1638" i="1" a="1"/>
  <c r="I1638" i="1" s="1"/>
  <c r="I1632" i="1" a="1"/>
  <c r="I1632" i="1" s="1"/>
  <c r="I1626" i="1" a="1"/>
  <c r="I1626" i="1" s="1"/>
  <c r="I1620" i="1" a="1"/>
  <c r="I1620" i="1" s="1"/>
  <c r="I1614" i="1" a="1"/>
  <c r="I1614" i="1" s="1"/>
  <c r="I1608" i="1" a="1"/>
  <c r="I1608" i="1" s="1"/>
  <c r="I1602" i="1" a="1"/>
  <c r="I1602" i="1" s="1"/>
  <c r="I1596" i="1" a="1"/>
  <c r="I1596" i="1" s="1"/>
  <c r="I1590" i="1" a="1"/>
  <c r="I1590" i="1" s="1"/>
  <c r="I1584" i="1" a="1"/>
  <c r="I1584" i="1" s="1"/>
  <c r="I1578" i="1" a="1"/>
  <c r="I1578" i="1" s="1"/>
  <c r="I1572" i="1" a="1"/>
  <c r="I1572" i="1" s="1"/>
  <c r="I1566" i="1" a="1"/>
  <c r="I1566" i="1" s="1"/>
  <c r="I1560" i="1" a="1"/>
  <c r="I1560" i="1" s="1"/>
  <c r="I1554" i="1" a="1"/>
  <c r="I1554" i="1" s="1"/>
  <c r="I1542" i="1" a="1"/>
  <c r="I1542" i="1" s="1"/>
  <c r="I1536" i="1" a="1"/>
  <c r="I1536" i="1" s="1"/>
  <c r="I1530" i="1" a="1"/>
  <c r="I1530" i="1" s="1"/>
  <c r="I1524" i="1" a="1"/>
  <c r="I1524" i="1" s="1"/>
  <c r="I1518" i="1" a="1"/>
  <c r="I1518" i="1" s="1"/>
  <c r="I1512" i="1" a="1"/>
  <c r="I1512" i="1" s="1"/>
  <c r="I1506" i="1" a="1"/>
  <c r="I1506" i="1" s="1"/>
  <c r="I1500" i="1" a="1"/>
  <c r="I1500" i="1" s="1"/>
  <c r="I1494" i="1" a="1"/>
  <c r="I1494" i="1" s="1"/>
  <c r="I1488" i="1" a="1"/>
  <c r="I1488" i="1" s="1"/>
  <c r="I1482" i="1" a="1"/>
  <c r="I1482" i="1" s="1"/>
  <c r="I1470" i="1" a="1"/>
  <c r="I1470" i="1" s="1"/>
  <c r="I1464" i="1" a="1"/>
  <c r="I1464" i="1" s="1"/>
  <c r="I1458" i="1" a="1"/>
  <c r="I1458" i="1" s="1"/>
  <c r="I1452" i="1" a="1"/>
  <c r="I1452" i="1" s="1"/>
  <c r="I1446" i="1" a="1"/>
  <c r="I1446" i="1" s="1"/>
  <c r="I1440" i="1" a="1"/>
  <c r="I1440" i="1" s="1"/>
  <c r="I1434" i="1" a="1"/>
  <c r="I1434" i="1" s="1"/>
  <c r="I1428" i="1" a="1"/>
  <c r="I1428" i="1" s="1"/>
  <c r="I1422" i="1" a="1"/>
  <c r="I1422" i="1" s="1"/>
  <c r="I1416" i="1" a="1"/>
  <c r="I1416" i="1" s="1"/>
  <c r="I1410" i="1" a="1"/>
  <c r="I1410" i="1" s="1"/>
  <c r="I1404" i="1" a="1"/>
  <c r="I1404" i="1" s="1"/>
  <c r="I1398" i="1" a="1"/>
  <c r="I1398" i="1" s="1"/>
  <c r="I1392" i="1" a="1"/>
  <c r="I1392" i="1" s="1"/>
  <c r="I1386" i="1" a="1"/>
  <c r="I1386" i="1" s="1"/>
  <c r="I1380" i="1" a="1"/>
  <c r="I1380" i="1" s="1"/>
  <c r="I1374" i="1" a="1"/>
  <c r="I1374" i="1" s="1"/>
  <c r="I1368" i="1" a="1"/>
  <c r="I1368" i="1" s="1"/>
  <c r="I1362" i="1" a="1"/>
  <c r="I1362" i="1" s="1"/>
  <c r="I1356" i="1" a="1"/>
  <c r="I1356" i="1" s="1"/>
  <c r="I1350" i="1" a="1"/>
  <c r="I1350" i="1" s="1"/>
  <c r="I1338" i="1" a="1"/>
  <c r="I1338" i="1" s="1"/>
  <c r="I1332" i="1" a="1"/>
  <c r="I1332" i="1" s="1"/>
  <c r="I1326" i="1" a="1"/>
  <c r="I1326" i="1" s="1"/>
  <c r="I1320" i="1" a="1"/>
  <c r="I1320" i="1" s="1"/>
  <c r="I1314" i="1" a="1"/>
  <c r="I1314" i="1" s="1"/>
  <c r="I1308" i="1" a="1"/>
  <c r="I1308" i="1" s="1"/>
  <c r="I1302" i="1" a="1"/>
  <c r="I1302" i="1" s="1"/>
  <c r="I1296" i="1" a="1"/>
  <c r="I1296" i="1" s="1"/>
  <c r="I1290" i="1" a="1"/>
  <c r="I1290" i="1" s="1"/>
  <c r="I1284" i="1" a="1"/>
  <c r="I1284" i="1" s="1"/>
  <c r="I1278" i="1" a="1"/>
  <c r="I1278" i="1" s="1"/>
  <c r="I1272" i="1" a="1"/>
  <c r="I1272" i="1" s="1"/>
  <c r="I1266" i="1" a="1"/>
  <c r="I1266" i="1" s="1"/>
  <c r="I1260" i="1" a="1"/>
  <c r="I1260" i="1" s="1"/>
  <c r="I1254" i="1" a="1"/>
  <c r="I1254" i="1" s="1"/>
  <c r="I1248" i="1" a="1"/>
  <c r="I1248" i="1" s="1"/>
  <c r="I1242" i="1" a="1"/>
  <c r="I1242" i="1" s="1"/>
  <c r="I1236" i="1" a="1"/>
  <c r="I1236" i="1" s="1"/>
  <c r="I1230" i="1" a="1"/>
  <c r="I1230" i="1" s="1"/>
  <c r="I1224" i="1" a="1"/>
  <c r="I1224" i="1" s="1"/>
  <c r="I1218" i="1" a="1"/>
  <c r="I1218" i="1" s="1"/>
  <c r="I1212" i="1" a="1"/>
  <c r="I1212" i="1" s="1"/>
  <c r="I1206" i="1" a="1"/>
  <c r="I1206" i="1" s="1"/>
  <c r="I1200" i="1" a="1"/>
  <c r="I1200" i="1" s="1"/>
  <c r="I1194" i="1" a="1"/>
  <c r="I1194" i="1" s="1"/>
  <c r="I1188" i="1" a="1"/>
  <c r="I1188" i="1" s="1"/>
  <c r="I1182" i="1" a="1"/>
  <c r="I1182" i="1" s="1"/>
  <c r="I1176" i="1" a="1"/>
  <c r="I1176" i="1" s="1"/>
  <c r="I1170" i="1" a="1"/>
  <c r="I1170" i="1" s="1"/>
  <c r="I1164" i="1" a="1"/>
  <c r="I1164" i="1" s="1"/>
  <c r="I1158" i="1" a="1"/>
  <c r="I1158" i="1" s="1"/>
  <c r="I1152" i="1" a="1"/>
  <c r="I1152" i="1" s="1"/>
  <c r="I1146" i="1" a="1"/>
  <c r="I1146" i="1" s="1"/>
  <c r="I1140" i="1" a="1"/>
  <c r="I1140" i="1" s="1"/>
  <c r="I1134" i="1" a="1"/>
  <c r="I1134" i="1" s="1"/>
  <c r="I1128" i="1" a="1"/>
  <c r="I1128" i="1" s="1"/>
  <c r="I1122" i="1" a="1"/>
  <c r="I1122" i="1" s="1"/>
  <c r="I1110" i="1" a="1"/>
  <c r="I1110" i="1" s="1"/>
  <c r="I1104" i="1" a="1"/>
  <c r="I1104" i="1" s="1"/>
  <c r="I1098" i="1" a="1"/>
  <c r="I1098" i="1" s="1"/>
  <c r="I1092" i="1" a="1"/>
  <c r="I1092" i="1" s="1"/>
  <c r="I1086" i="1" a="1"/>
  <c r="I1086" i="1" s="1"/>
  <c r="I1080" i="1" a="1"/>
  <c r="I1080" i="1" s="1"/>
  <c r="I1074" i="1" a="1"/>
  <c r="I1074" i="1" s="1"/>
  <c r="I1068" i="1" a="1"/>
  <c r="I1068" i="1" s="1"/>
  <c r="I1062" i="1" a="1"/>
  <c r="I1062" i="1" s="1"/>
  <c r="I1050" i="1" a="1"/>
  <c r="I1050" i="1" s="1"/>
  <c r="I1044" i="1" a="1"/>
  <c r="I1044" i="1" s="1"/>
  <c r="I1038" i="1" a="1"/>
  <c r="I1038" i="1" s="1"/>
  <c r="I1032" i="1" a="1"/>
  <c r="I1032" i="1" s="1"/>
  <c r="I1026" i="1" a="1"/>
  <c r="I1026" i="1" s="1"/>
  <c r="I1020" i="1" a="1"/>
  <c r="I1020" i="1" s="1"/>
  <c r="I1014" i="1" a="1"/>
  <c r="I1014" i="1" s="1"/>
  <c r="I1008" i="1" a="1"/>
  <c r="I1008" i="1" s="1"/>
  <c r="I1002" i="1" a="1"/>
  <c r="I1002" i="1" s="1"/>
  <c r="I996" i="1" a="1"/>
  <c r="I996" i="1" s="1"/>
  <c r="I990" i="1" a="1"/>
  <c r="I990" i="1" s="1"/>
  <c r="I984" i="1" a="1"/>
  <c r="I984" i="1" s="1"/>
  <c r="I978" i="1" a="1"/>
  <c r="I978" i="1" s="1"/>
  <c r="I972" i="1" a="1"/>
  <c r="I972" i="1" s="1"/>
  <c r="I966" i="1" a="1"/>
  <c r="I966" i="1" s="1"/>
  <c r="I960" i="1" a="1"/>
  <c r="I960" i="1" s="1"/>
  <c r="I954" i="1" a="1"/>
  <c r="I954" i="1" s="1"/>
  <c r="I948" i="1" a="1"/>
  <c r="I948" i="1" s="1"/>
  <c r="I942" i="1" a="1"/>
  <c r="I942" i="1" s="1"/>
  <c r="I936" i="1" a="1"/>
  <c r="I936" i="1" s="1"/>
  <c r="I930" i="1" a="1"/>
  <c r="I930" i="1" s="1"/>
  <c r="I924" i="1" a="1"/>
  <c r="I924" i="1" s="1"/>
  <c r="I918" i="1" a="1"/>
  <c r="I918" i="1" s="1"/>
  <c r="I912" i="1" a="1"/>
  <c r="I912" i="1" s="1"/>
  <c r="I900" i="1" a="1"/>
  <c r="I900" i="1" s="1"/>
  <c r="I894" i="1" a="1"/>
  <c r="I894" i="1" s="1"/>
  <c r="I888" i="1" a="1"/>
  <c r="I888" i="1" s="1"/>
  <c r="I882" i="1" a="1"/>
  <c r="I882" i="1" s="1"/>
  <c r="I876" i="1" a="1"/>
  <c r="I876" i="1" s="1"/>
  <c r="I870" i="1" a="1"/>
  <c r="I870" i="1" s="1"/>
  <c r="I864" i="1" a="1"/>
  <c r="I864" i="1" s="1"/>
  <c r="I858" i="1" a="1"/>
  <c r="I858" i="1" s="1"/>
  <c r="I846" i="1" a="1"/>
  <c r="I846" i="1" s="1"/>
  <c r="I840" i="1" a="1"/>
  <c r="I840" i="1" s="1"/>
  <c r="I834" i="1" a="1"/>
  <c r="I834" i="1" s="1"/>
  <c r="I828" i="1" a="1"/>
  <c r="I828" i="1" s="1"/>
  <c r="I822" i="1" a="1"/>
  <c r="I822" i="1" s="1"/>
  <c r="I816" i="1" a="1"/>
  <c r="I816" i="1" s="1"/>
  <c r="I810" i="1" a="1"/>
  <c r="I810" i="1" s="1"/>
  <c r="I804" i="1" a="1"/>
  <c r="I804" i="1" s="1"/>
  <c r="I798" i="1" a="1"/>
  <c r="I798" i="1" s="1"/>
  <c r="I792" i="1" a="1"/>
  <c r="I792" i="1" s="1"/>
  <c r="I786" i="1" a="1"/>
  <c r="I786" i="1" s="1"/>
  <c r="I780" i="1" a="1"/>
  <c r="I780" i="1" s="1"/>
  <c r="I768" i="1" a="1"/>
  <c r="I768" i="1" s="1"/>
  <c r="I762" i="1" a="1"/>
  <c r="I762" i="1" s="1"/>
  <c r="I756" i="1" a="1"/>
  <c r="I756" i="1" s="1"/>
  <c r="I750" i="1" a="1"/>
  <c r="I750" i="1" s="1"/>
  <c r="I744" i="1" a="1"/>
  <c r="I744" i="1" s="1"/>
  <c r="I738" i="1" a="1"/>
  <c r="I738" i="1" s="1"/>
  <c r="I732" i="1" a="1"/>
  <c r="I732" i="1" s="1"/>
  <c r="I726" i="1" a="1"/>
  <c r="I726" i="1" s="1"/>
  <c r="I720" i="1" a="1"/>
  <c r="I720" i="1" s="1"/>
  <c r="I714" i="1" a="1"/>
  <c r="I714" i="1" s="1"/>
  <c r="I708" i="1" a="1"/>
  <c r="I708" i="1" s="1"/>
  <c r="I702" i="1" a="1"/>
  <c r="I702" i="1" s="1"/>
  <c r="I690" i="1" a="1"/>
  <c r="I690" i="1" s="1"/>
  <c r="I684" i="1" a="1"/>
  <c r="I684" i="1" s="1"/>
  <c r="I678" i="1" a="1"/>
  <c r="I678" i="1" s="1"/>
  <c r="I672" i="1" a="1"/>
  <c r="I672" i="1" s="1"/>
  <c r="I666" i="1" a="1"/>
  <c r="I666" i="1" s="1"/>
  <c r="I660" i="1" a="1"/>
  <c r="I660" i="1" s="1"/>
  <c r="I654" i="1" a="1"/>
  <c r="I654" i="1" s="1"/>
  <c r="I648" i="1" a="1"/>
  <c r="I648" i="1" s="1"/>
  <c r="I642" i="1" a="1"/>
  <c r="I642" i="1" s="1"/>
  <c r="I636" i="1" a="1"/>
  <c r="I636" i="1" s="1"/>
  <c r="I630" i="1" a="1"/>
  <c r="I630" i="1" s="1"/>
  <c r="I624" i="1" a="1"/>
  <c r="I624" i="1" s="1"/>
  <c r="I612" i="1" a="1"/>
  <c r="I612" i="1" s="1"/>
  <c r="I606" i="1" a="1"/>
  <c r="I606" i="1" s="1"/>
  <c r="I600" i="1" a="1"/>
  <c r="I600" i="1" s="1"/>
  <c r="I594" i="1" a="1"/>
  <c r="I594" i="1" s="1"/>
  <c r="I588" i="1" a="1"/>
  <c r="I588" i="1" s="1"/>
  <c r="I582" i="1" a="1"/>
  <c r="I582" i="1" s="1"/>
  <c r="I576" i="1" a="1"/>
  <c r="I576" i="1" s="1"/>
  <c r="I570" i="1" a="1"/>
  <c r="I570" i="1" s="1"/>
  <c r="I558" i="1" a="1"/>
  <c r="I558" i="1" s="1"/>
  <c r="I552" i="1" a="1"/>
  <c r="I552" i="1" s="1"/>
  <c r="I546" i="1" a="1"/>
  <c r="I546" i="1" s="1"/>
  <c r="I540" i="1" a="1"/>
  <c r="I540" i="1" s="1"/>
  <c r="I534" i="1" a="1"/>
  <c r="I534" i="1" s="1"/>
  <c r="I528" i="1" a="1"/>
  <c r="I528" i="1" s="1"/>
  <c r="I522" i="1" a="1"/>
  <c r="I522" i="1" s="1"/>
  <c r="I516" i="1" a="1"/>
  <c r="I516" i="1" s="1"/>
  <c r="I510" i="1" a="1"/>
  <c r="I510" i="1" s="1"/>
  <c r="I504" i="1" a="1"/>
  <c r="I504" i="1" s="1"/>
  <c r="I498" i="1" a="1"/>
  <c r="I498" i="1" s="1"/>
  <c r="I492" i="1" a="1"/>
  <c r="I492" i="1" s="1"/>
  <c r="I480" i="1" a="1"/>
  <c r="I480" i="1" s="1"/>
  <c r="I474" i="1" a="1"/>
  <c r="I474" i="1" s="1"/>
  <c r="I468" i="1" a="1"/>
  <c r="I468" i="1" s="1"/>
  <c r="I456" i="1" a="1"/>
  <c r="I456" i="1" s="1"/>
  <c r="I450" i="1" a="1"/>
  <c r="I450" i="1" s="1"/>
  <c r="I444" i="1" a="1"/>
  <c r="I444" i="1" s="1"/>
  <c r="I432" i="1" a="1"/>
  <c r="I432" i="1" s="1"/>
  <c r="I426" i="1" a="1"/>
  <c r="I426" i="1" s="1"/>
  <c r="I414" i="1" a="1"/>
  <c r="I414" i="1" s="1"/>
  <c r="I408" i="1" a="1"/>
  <c r="I408" i="1" s="1"/>
  <c r="I396" i="1" a="1"/>
  <c r="I396" i="1" s="1"/>
  <c r="I390" i="1" a="1"/>
  <c r="I390" i="1" s="1"/>
  <c r="I378" i="1" a="1"/>
  <c r="I378" i="1" s="1"/>
  <c r="I372" i="1" a="1"/>
  <c r="I372" i="1" s="1"/>
  <c r="I366" i="1" a="1"/>
  <c r="I366" i="1" s="1"/>
  <c r="I360" i="1" a="1"/>
  <c r="I360" i="1" s="1"/>
  <c r="I354" i="1" a="1"/>
  <c r="I354" i="1" s="1"/>
  <c r="I348" i="1" a="1"/>
  <c r="I348" i="1" s="1"/>
  <c r="I342" i="1" a="1"/>
  <c r="I342" i="1" s="1"/>
  <c r="I330" i="1" a="1"/>
  <c r="I330" i="1" s="1"/>
  <c r="I324" i="1" a="1"/>
  <c r="I324" i="1" s="1"/>
  <c r="I318" i="1" a="1"/>
  <c r="I318" i="1" s="1"/>
  <c r="I312" i="1" a="1"/>
  <c r="I312" i="1" s="1"/>
  <c r="I306" i="1" a="1"/>
  <c r="I306" i="1" s="1"/>
  <c r="I300" i="1" a="1"/>
  <c r="I300" i="1" s="1"/>
  <c r="I294" i="1" a="1"/>
  <c r="I294" i="1" s="1"/>
  <c r="I282" i="1" a="1"/>
  <c r="I282" i="1" s="1"/>
  <c r="I276" i="1" a="1"/>
  <c r="I276" i="1" s="1"/>
  <c r="I270" i="1" a="1"/>
  <c r="I270" i="1" s="1"/>
  <c r="I264" i="1" a="1"/>
  <c r="I264" i="1" s="1"/>
  <c r="I258" i="1" a="1"/>
  <c r="I258" i="1" s="1"/>
  <c r="I252" i="1" a="1"/>
  <c r="I252" i="1" s="1"/>
  <c r="I240" i="1" a="1"/>
  <c r="I240" i="1" s="1"/>
  <c r="I228" i="1" a="1"/>
  <c r="I228" i="1" s="1"/>
  <c r="I222" i="1" a="1"/>
  <c r="I222" i="1" s="1"/>
  <c r="I216" i="1" a="1"/>
  <c r="I216" i="1" s="1"/>
  <c r="I210" i="1" a="1"/>
  <c r="I210" i="1" s="1"/>
  <c r="I204" i="1" a="1"/>
  <c r="I204" i="1" s="1"/>
  <c r="I198" i="1" a="1"/>
  <c r="I198" i="1" s="1"/>
  <c r="I192" i="1" a="1"/>
  <c r="I192" i="1" s="1"/>
  <c r="I186" i="1" a="1"/>
  <c r="I186" i="1" s="1"/>
  <c r="I174" i="1" a="1"/>
  <c r="I174" i="1" s="1"/>
  <c r="I162" i="1" a="1"/>
  <c r="I162" i="1" s="1"/>
  <c r="I156" i="1" a="1"/>
  <c r="I156" i="1" s="1"/>
  <c r="I150" i="1" a="1"/>
  <c r="I150" i="1" s="1"/>
  <c r="I144" i="1" a="1"/>
  <c r="I144" i="1" s="1"/>
  <c r="I138" i="1" a="1"/>
  <c r="I138" i="1" s="1"/>
  <c r="I132" i="1" a="1"/>
  <c r="I132" i="1" s="1"/>
  <c r="I126" i="1" a="1"/>
  <c r="I126" i="1" s="1"/>
  <c r="I120" i="1" a="1"/>
  <c r="I120" i="1" s="1"/>
  <c r="I114" i="1" a="1"/>
  <c r="I114" i="1" s="1"/>
  <c r="I108" i="1" a="1"/>
  <c r="I108" i="1" s="1"/>
  <c r="I96" i="1" a="1"/>
  <c r="I96" i="1" s="1"/>
  <c r="I84" i="1" a="1"/>
  <c r="I84" i="1" s="1"/>
  <c r="I72" i="1" a="1"/>
  <c r="I72" i="1" s="1"/>
  <c r="I60" i="1" a="1"/>
  <c r="I60" i="1" s="1"/>
  <c r="I48" i="1" a="1"/>
  <c r="I48" i="1" s="1"/>
  <c r="I36" i="1" a="1"/>
  <c r="I36" i="1" s="1"/>
  <c r="I24" i="1" a="1"/>
  <c r="I24" i="1" s="1"/>
  <c r="I12" i="1" a="1"/>
  <c r="I12" i="1" s="1"/>
  <c r="I2465" i="1" a="1"/>
  <c r="I2465" i="1" s="1"/>
  <c r="I2459" i="1" a="1"/>
  <c r="I2459" i="1" s="1"/>
  <c r="I2453" i="1" a="1"/>
  <c r="I2453" i="1" s="1"/>
  <c r="I2447" i="1" a="1"/>
  <c r="I2447" i="1" s="1"/>
  <c r="I2441" i="1" a="1"/>
  <c r="I2441" i="1" s="1"/>
  <c r="I2435" i="1" a="1"/>
  <c r="I2435" i="1" s="1"/>
  <c r="I2429" i="1" a="1"/>
  <c r="I2429" i="1" s="1"/>
  <c r="I2423" i="1" a="1"/>
  <c r="I2423" i="1" s="1"/>
  <c r="I2417" i="1" a="1"/>
  <c r="I2417" i="1" s="1"/>
  <c r="I2411" i="1" a="1"/>
  <c r="I2411" i="1" s="1"/>
  <c r="I2405" i="1" a="1"/>
  <c r="I2405" i="1" s="1"/>
  <c r="I2399" i="1" a="1"/>
  <c r="I2399" i="1" s="1"/>
  <c r="I2393" i="1" a="1"/>
  <c r="I2393" i="1" s="1"/>
  <c r="I2387" i="1" a="1"/>
  <c r="I2387" i="1" s="1"/>
  <c r="I2381" i="1" a="1"/>
  <c r="I2381" i="1" s="1"/>
  <c r="I2375" i="1" a="1"/>
  <c r="I2375" i="1" s="1"/>
  <c r="I2369" i="1" a="1"/>
  <c r="I2369" i="1" s="1"/>
  <c r="I2363" i="1" a="1"/>
  <c r="I2363" i="1" s="1"/>
  <c r="I2357" i="1" a="1"/>
  <c r="I2357" i="1" s="1"/>
  <c r="I2351" i="1" a="1"/>
  <c r="I2351" i="1" s="1"/>
  <c r="I2345" i="1" a="1"/>
  <c r="I2345" i="1" s="1"/>
  <c r="I2339" i="1" a="1"/>
  <c r="I2339" i="1" s="1"/>
  <c r="I2333" i="1" a="1"/>
  <c r="I2333" i="1" s="1"/>
  <c r="I2327" i="1" a="1"/>
  <c r="I2327" i="1" s="1"/>
  <c r="I2321" i="1" a="1"/>
  <c r="I2321" i="1" s="1"/>
  <c r="I2315" i="1" a="1"/>
  <c r="I2315" i="1" s="1"/>
  <c r="I2309" i="1" a="1"/>
  <c r="I2309" i="1" s="1"/>
  <c r="I2303" i="1" a="1"/>
  <c r="I2303" i="1" s="1"/>
  <c r="I2297" i="1" a="1"/>
  <c r="I2297" i="1" s="1"/>
  <c r="I2291" i="1" a="1"/>
  <c r="I2291" i="1" s="1"/>
  <c r="I2285" i="1" a="1"/>
  <c r="I2285" i="1" s="1"/>
  <c r="I2279" i="1" a="1"/>
  <c r="I2279" i="1" s="1"/>
  <c r="I2273" i="1" a="1"/>
  <c r="I2273" i="1" s="1"/>
  <c r="I2267" i="1" a="1"/>
  <c r="I2267" i="1" s="1"/>
  <c r="I2261" i="1" a="1"/>
  <c r="I2261" i="1" s="1"/>
  <c r="I2255" i="1" a="1"/>
  <c r="I2255" i="1" s="1"/>
  <c r="I2249" i="1" a="1"/>
  <c r="I2249" i="1" s="1"/>
  <c r="I2243" i="1" a="1"/>
  <c r="I2243" i="1" s="1"/>
  <c r="I2237" i="1" a="1"/>
  <c r="I2237" i="1" s="1"/>
  <c r="I2231" i="1" a="1"/>
  <c r="I2231" i="1" s="1"/>
  <c r="I2225" i="1" a="1"/>
  <c r="I2225" i="1" s="1"/>
  <c r="I2219" i="1" a="1"/>
  <c r="I2219" i="1" s="1"/>
  <c r="I2213" i="1" a="1"/>
  <c r="I2213" i="1" s="1"/>
  <c r="I2207" i="1" a="1"/>
  <c r="I2207" i="1" s="1"/>
  <c r="I2201" i="1" a="1"/>
  <c r="I2201" i="1" s="1"/>
  <c r="I2195" i="1" a="1"/>
  <c r="I2195" i="1" s="1"/>
  <c r="I2189" i="1" a="1"/>
  <c r="I2189" i="1" s="1"/>
  <c r="I2183" i="1" a="1"/>
  <c r="I2183" i="1" s="1"/>
  <c r="I2177" i="1" a="1"/>
  <c r="I2177" i="1" s="1"/>
  <c r="I2171" i="1" a="1"/>
  <c r="I2171" i="1" s="1"/>
  <c r="I2165" i="1" a="1"/>
  <c r="I2165" i="1" s="1"/>
  <c r="I2159" i="1" a="1"/>
  <c r="I2159" i="1" s="1"/>
  <c r="I2153" i="1" a="1"/>
  <c r="I2153" i="1" s="1"/>
  <c r="I2147" i="1" a="1"/>
  <c r="I2147" i="1" s="1"/>
  <c r="I2141" i="1" a="1"/>
  <c r="I2141" i="1" s="1"/>
  <c r="I2135" i="1" a="1"/>
  <c r="I2135" i="1" s="1"/>
  <c r="I2129" i="1" a="1"/>
  <c r="I2129" i="1" s="1"/>
  <c r="I2123" i="1" a="1"/>
  <c r="I2123" i="1" s="1"/>
  <c r="I2117" i="1" a="1"/>
  <c r="I2117" i="1" s="1"/>
  <c r="I2111" i="1" a="1"/>
  <c r="I2111" i="1" s="1"/>
  <c r="I2105" i="1" a="1"/>
  <c r="I2105" i="1" s="1"/>
  <c r="I2099" i="1" a="1"/>
  <c r="I2099" i="1" s="1"/>
  <c r="I2093" i="1" a="1"/>
  <c r="I2093" i="1" s="1"/>
  <c r="I2087" i="1" a="1"/>
  <c r="I2087" i="1" s="1"/>
  <c r="I2081" i="1" a="1"/>
  <c r="I2081" i="1" s="1"/>
  <c r="I2075" i="1" a="1"/>
  <c r="I2075" i="1" s="1"/>
  <c r="I2069" i="1" a="1"/>
  <c r="I2069" i="1" s="1"/>
  <c r="I2063" i="1" a="1"/>
  <c r="I2063" i="1" s="1"/>
  <c r="I2057" i="1" a="1"/>
  <c r="I2057" i="1" s="1"/>
  <c r="I2051" i="1" a="1"/>
  <c r="I2051" i="1" s="1"/>
  <c r="I2045" i="1" a="1"/>
  <c r="I2045" i="1" s="1"/>
  <c r="I2039" i="1" a="1"/>
  <c r="I2039" i="1" s="1"/>
  <c r="I2033" i="1" a="1"/>
  <c r="I2033" i="1" s="1"/>
  <c r="I2027" i="1" a="1"/>
  <c r="I2027" i="1" s="1"/>
  <c r="I2021" i="1" a="1"/>
  <c r="I2021" i="1" s="1"/>
  <c r="I2015" i="1" a="1"/>
  <c r="I2015" i="1" s="1"/>
  <c r="I2009" i="1" a="1"/>
  <c r="I2009" i="1" s="1"/>
  <c r="I2003" i="1" a="1"/>
  <c r="I2003" i="1" s="1"/>
  <c r="I1997" i="1" a="1"/>
  <c r="I1997" i="1" s="1"/>
  <c r="I1991" i="1" a="1"/>
  <c r="I1991" i="1" s="1"/>
  <c r="I1985" i="1" a="1"/>
  <c r="I1985" i="1" s="1"/>
  <c r="I1979" i="1" a="1"/>
  <c r="I1979" i="1" s="1"/>
  <c r="I1973" i="1" a="1"/>
  <c r="I1973" i="1" s="1"/>
  <c r="I1967" i="1" a="1"/>
  <c r="I1967" i="1" s="1"/>
  <c r="I1961" i="1" a="1"/>
  <c r="I1961" i="1" s="1"/>
  <c r="I1955" i="1" a="1"/>
  <c r="I1955" i="1" s="1"/>
  <c r="I1949" i="1" a="1"/>
  <c r="I1949" i="1" s="1"/>
  <c r="I1943" i="1" a="1"/>
  <c r="I1943" i="1" s="1"/>
  <c r="I1937" i="1" a="1"/>
  <c r="I1937" i="1" s="1"/>
  <c r="I1931" i="1" a="1"/>
  <c r="I1931" i="1" s="1"/>
  <c r="I1925" i="1" a="1"/>
  <c r="I1925" i="1" s="1"/>
  <c r="I1919" i="1" a="1"/>
  <c r="I1919" i="1" s="1"/>
  <c r="I1913" i="1" a="1"/>
  <c r="I1913" i="1" s="1"/>
  <c r="I1907" i="1" a="1"/>
  <c r="I1907" i="1" s="1"/>
  <c r="I1901" i="1" a="1"/>
  <c r="I1901" i="1" s="1"/>
  <c r="I1895" i="1" a="1"/>
  <c r="I1895" i="1" s="1"/>
  <c r="I1889" i="1" a="1"/>
  <c r="I1889" i="1" s="1"/>
  <c r="I1883" i="1" a="1"/>
  <c r="I1883" i="1" s="1"/>
  <c r="I1877" i="1" a="1"/>
  <c r="I1877" i="1" s="1"/>
  <c r="I1871" i="1" a="1"/>
  <c r="I1871" i="1" s="1"/>
  <c r="I1865" i="1" a="1"/>
  <c r="I1865" i="1" s="1"/>
  <c r="I1859" i="1" a="1"/>
  <c r="I1859" i="1" s="1"/>
  <c r="I1853" i="1" a="1"/>
  <c r="I1853" i="1" s="1"/>
  <c r="I1847" i="1" a="1"/>
  <c r="I1847" i="1" s="1"/>
  <c r="I1841" i="1" a="1"/>
  <c r="I1841" i="1" s="1"/>
  <c r="I1835" i="1" a="1"/>
  <c r="I1835" i="1" s="1"/>
  <c r="I1829" i="1" a="1"/>
  <c r="I1829" i="1" s="1"/>
  <c r="I1823" i="1" a="1"/>
  <c r="I1823" i="1" s="1"/>
  <c r="I1817" i="1" a="1"/>
  <c r="I1817" i="1" s="1"/>
  <c r="I1811" i="1" a="1"/>
  <c r="I1811" i="1" s="1"/>
  <c r="I1805" i="1" a="1"/>
  <c r="I1805" i="1" s="1"/>
  <c r="I1799" i="1" a="1"/>
  <c r="I1799" i="1" s="1"/>
  <c r="I1793" i="1" a="1"/>
  <c r="I1793" i="1" s="1"/>
  <c r="I1787" i="1" a="1"/>
  <c r="I1787" i="1" s="1"/>
  <c r="I1781" i="1" a="1"/>
  <c r="I1781" i="1" s="1"/>
  <c r="I1775" i="1" a="1"/>
  <c r="I1775" i="1" s="1"/>
  <c r="I1769" i="1" a="1"/>
  <c r="I1769" i="1" s="1"/>
  <c r="I1763" i="1" a="1"/>
  <c r="I1763" i="1" s="1"/>
  <c r="I1757" i="1" a="1"/>
  <c r="I1757" i="1" s="1"/>
  <c r="I1751" i="1" a="1"/>
  <c r="I1751" i="1" s="1"/>
  <c r="I1745" i="1" a="1"/>
  <c r="I1745" i="1" s="1"/>
  <c r="I1739" i="1" a="1"/>
  <c r="I1739" i="1" s="1"/>
  <c r="I1733" i="1" a="1"/>
  <c r="I1733" i="1" s="1"/>
  <c r="I1727" i="1" a="1"/>
  <c r="I1727" i="1" s="1"/>
  <c r="I1721" i="1" a="1"/>
  <c r="I1721" i="1" s="1"/>
  <c r="I1715" i="1" a="1"/>
  <c r="I1715" i="1" s="1"/>
  <c r="I1709" i="1" a="1"/>
  <c r="I1709" i="1" s="1"/>
  <c r="I1703" i="1" a="1"/>
  <c r="I1703" i="1" s="1"/>
  <c r="I1697" i="1" a="1"/>
  <c r="I1697" i="1" s="1"/>
  <c r="I1691" i="1" a="1"/>
  <c r="I1691" i="1" s="1"/>
  <c r="I1685" i="1" a="1"/>
  <c r="I1685" i="1" s="1"/>
  <c r="I1679" i="1" a="1"/>
  <c r="I1679" i="1" s="1"/>
  <c r="I1673" i="1" a="1"/>
  <c r="I1673" i="1" s="1"/>
  <c r="I1667" i="1" a="1"/>
  <c r="I1667" i="1" s="1"/>
  <c r="I1661" i="1" a="1"/>
  <c r="I1661" i="1" s="1"/>
  <c r="I1655" i="1" a="1"/>
  <c r="I1655" i="1" s="1"/>
  <c r="I1649" i="1" a="1"/>
  <c r="I1649" i="1" s="1"/>
  <c r="I1643" i="1" a="1"/>
  <c r="I1643" i="1" s="1"/>
  <c r="I1637" i="1" a="1"/>
  <c r="I1637" i="1" s="1"/>
  <c r="I1631" i="1" a="1"/>
  <c r="I1631" i="1" s="1"/>
  <c r="I1625" i="1" a="1"/>
  <c r="I1625" i="1" s="1"/>
  <c r="I1619" i="1" a="1"/>
  <c r="I1619" i="1" s="1"/>
  <c r="I1613" i="1" a="1"/>
  <c r="I1613" i="1" s="1"/>
  <c r="I1607" i="1" a="1"/>
  <c r="I1607" i="1" s="1"/>
  <c r="I1601" i="1" a="1"/>
  <c r="I1601" i="1" s="1"/>
  <c r="I1595" i="1" a="1"/>
  <c r="I1595" i="1" s="1"/>
  <c r="I1589" i="1" a="1"/>
  <c r="I1589" i="1" s="1"/>
  <c r="I1583" i="1" a="1"/>
  <c r="I1583" i="1" s="1"/>
  <c r="I1577" i="1" a="1"/>
  <c r="I1577" i="1" s="1"/>
  <c r="I1571" i="1" a="1"/>
  <c r="I1571" i="1" s="1"/>
  <c r="I1565" i="1" a="1"/>
  <c r="I1565" i="1" s="1"/>
  <c r="I1559" i="1" a="1"/>
  <c r="I1559" i="1" s="1"/>
  <c r="I1553" i="1" a="1"/>
  <c r="I1553" i="1" s="1"/>
  <c r="I1541" i="1" a="1"/>
  <c r="I1541" i="1" s="1"/>
  <c r="I1535" i="1" a="1"/>
  <c r="I1535" i="1" s="1"/>
  <c r="I1529" i="1" a="1"/>
  <c r="I1529" i="1" s="1"/>
  <c r="I1523" i="1" a="1"/>
  <c r="I1523" i="1" s="1"/>
  <c r="I1517" i="1" a="1"/>
  <c r="I1517" i="1" s="1"/>
  <c r="I1511" i="1" a="1"/>
  <c r="I1511" i="1" s="1"/>
  <c r="I1505" i="1" a="1"/>
  <c r="I1505" i="1" s="1"/>
  <c r="I1499" i="1" a="1"/>
  <c r="I1499" i="1" s="1"/>
  <c r="I1493" i="1" a="1"/>
  <c r="I1493" i="1" s="1"/>
  <c r="I1487" i="1" a="1"/>
  <c r="I1487" i="1" s="1"/>
  <c r="I1481" i="1" a="1"/>
  <c r="I1481" i="1" s="1"/>
  <c r="I1475" i="1" a="1"/>
  <c r="I1475" i="1" s="1"/>
  <c r="I1469" i="1" a="1"/>
  <c r="I1469" i="1" s="1"/>
  <c r="I1463" i="1" a="1"/>
  <c r="I1463" i="1" s="1"/>
  <c r="I1457" i="1" a="1"/>
  <c r="I1457" i="1" s="1"/>
  <c r="I1451" i="1" a="1"/>
  <c r="I1451" i="1" s="1"/>
  <c r="I1445" i="1" a="1"/>
  <c r="I1445" i="1" s="1"/>
  <c r="I1439" i="1" a="1"/>
  <c r="I1439" i="1" s="1"/>
  <c r="I1433" i="1" a="1"/>
  <c r="I1433" i="1" s="1"/>
  <c r="I1427" i="1" a="1"/>
  <c r="I1427" i="1" s="1"/>
  <c r="I1421" i="1" a="1"/>
  <c r="I1421" i="1" s="1"/>
  <c r="I1415" i="1" a="1"/>
  <c r="I1415" i="1" s="1"/>
  <c r="I1409" i="1" a="1"/>
  <c r="I1409" i="1" s="1"/>
  <c r="I1403" i="1" a="1"/>
  <c r="I1403" i="1" s="1"/>
  <c r="I1397" i="1" a="1"/>
  <c r="I1397" i="1" s="1"/>
  <c r="I1391" i="1" a="1"/>
  <c r="I1391" i="1" s="1"/>
  <c r="I1385" i="1" a="1"/>
  <c r="I1385" i="1" s="1"/>
  <c r="I1379" i="1" a="1"/>
  <c r="I1379" i="1" s="1"/>
  <c r="I1373" i="1" a="1"/>
  <c r="I1373" i="1" s="1"/>
  <c r="I1367" i="1" a="1"/>
  <c r="I1367" i="1" s="1"/>
  <c r="I1361" i="1" a="1"/>
  <c r="I1361" i="1" s="1"/>
  <c r="I1355" i="1" a="1"/>
  <c r="I1355" i="1" s="1"/>
  <c r="I1349" i="1" a="1"/>
  <c r="I1349" i="1" s="1"/>
  <c r="I1343" i="1" a="1"/>
  <c r="I1343" i="1" s="1"/>
  <c r="I1337" i="1" a="1"/>
  <c r="I1337" i="1" s="1"/>
  <c r="I1331" i="1" a="1"/>
  <c r="I1331" i="1" s="1"/>
  <c r="I1325" i="1" a="1"/>
  <c r="I1325" i="1" s="1"/>
  <c r="I1319" i="1" a="1"/>
  <c r="I1319" i="1" s="1"/>
  <c r="I1313" i="1" a="1"/>
  <c r="I1313" i="1" s="1"/>
  <c r="I1307" i="1" a="1"/>
  <c r="I1307" i="1" s="1"/>
  <c r="I1301" i="1" a="1"/>
  <c r="I1301" i="1" s="1"/>
  <c r="I1295" i="1" a="1"/>
  <c r="I1295" i="1" s="1"/>
  <c r="I1289" i="1" a="1"/>
  <c r="I1289" i="1" s="1"/>
  <c r="I1283" i="1" a="1"/>
  <c r="I1283" i="1" s="1"/>
  <c r="I1277" i="1" a="1"/>
  <c r="I1277" i="1" s="1"/>
  <c r="I1271" i="1" a="1"/>
  <c r="I1271" i="1" s="1"/>
  <c r="I1265" i="1" a="1"/>
  <c r="I1265" i="1" s="1"/>
  <c r="I1259" i="1" a="1"/>
  <c r="I1259" i="1" s="1"/>
  <c r="I1253" i="1" a="1"/>
  <c r="I1253" i="1" s="1"/>
  <c r="I1247" i="1" a="1"/>
  <c r="I1247" i="1" s="1"/>
  <c r="I1241" i="1" a="1"/>
  <c r="I1241" i="1" s="1"/>
  <c r="I1235" i="1" a="1"/>
  <c r="I1235" i="1" s="1"/>
  <c r="I1229" i="1" a="1"/>
  <c r="I1229" i="1" s="1"/>
  <c r="I1223" i="1" a="1"/>
  <c r="I1223" i="1" s="1"/>
  <c r="I1217" i="1" a="1"/>
  <c r="I1217" i="1" s="1"/>
  <c r="I1211" i="1" a="1"/>
  <c r="I1211" i="1" s="1"/>
  <c r="I1205" i="1" a="1"/>
  <c r="I1205" i="1" s="1"/>
  <c r="I1199" i="1" a="1"/>
  <c r="I1199" i="1" s="1"/>
  <c r="I1193" i="1" a="1"/>
  <c r="I1193" i="1" s="1"/>
  <c r="I1187" i="1" a="1"/>
  <c r="I1187" i="1" s="1"/>
  <c r="I1181" i="1" a="1"/>
  <c r="I1181" i="1" s="1"/>
  <c r="I1169" i="1" a="1"/>
  <c r="I1169" i="1" s="1"/>
  <c r="I1163" i="1" a="1"/>
  <c r="I1163" i="1" s="1"/>
  <c r="I1157" i="1" a="1"/>
  <c r="I1157" i="1" s="1"/>
  <c r="I1151" i="1" a="1"/>
  <c r="I1151" i="1" s="1"/>
  <c r="I1145" i="1" a="1"/>
  <c r="I1145" i="1" s="1"/>
  <c r="I1139" i="1" a="1"/>
  <c r="I1139" i="1" s="1"/>
  <c r="I1133" i="1" a="1"/>
  <c r="I1133" i="1" s="1"/>
  <c r="I1127" i="1" a="1"/>
  <c r="I1127" i="1" s="1"/>
  <c r="I1121" i="1" a="1"/>
  <c r="I1121" i="1" s="1"/>
  <c r="I1109" i="1" a="1"/>
  <c r="I1109" i="1" s="1"/>
  <c r="I1103" i="1" a="1"/>
  <c r="I1103" i="1" s="1"/>
  <c r="I1097" i="1" a="1"/>
  <c r="I1097" i="1" s="1"/>
  <c r="I1091" i="1" a="1"/>
  <c r="I1091" i="1" s="1"/>
  <c r="I1085" i="1" a="1"/>
  <c r="I1085" i="1" s="1"/>
  <c r="I1079" i="1" a="1"/>
  <c r="I1079" i="1" s="1"/>
  <c r="I1073" i="1" a="1"/>
  <c r="I1073" i="1" s="1"/>
  <c r="I1067" i="1" a="1"/>
  <c r="I1067" i="1" s="1"/>
  <c r="I1061" i="1" a="1"/>
  <c r="I1061" i="1" s="1"/>
  <c r="I1055" i="1" a="1"/>
  <c r="I1055" i="1" s="1"/>
  <c r="I1049" i="1" a="1"/>
  <c r="I1049" i="1" s="1"/>
  <c r="I1043" i="1" a="1"/>
  <c r="I1043" i="1" s="1"/>
  <c r="I1037" i="1" a="1"/>
  <c r="I1037" i="1" s="1"/>
  <c r="I1031" i="1" a="1"/>
  <c r="I1031" i="1" s="1"/>
  <c r="I1025" i="1" a="1"/>
  <c r="I1025" i="1" s="1"/>
  <c r="I1019" i="1" a="1"/>
  <c r="I1019" i="1" s="1"/>
  <c r="I1013" i="1" a="1"/>
  <c r="I1013" i="1" s="1"/>
  <c r="I1007" i="1" a="1"/>
  <c r="I1007" i="1" s="1"/>
  <c r="I1001" i="1" a="1"/>
  <c r="I1001" i="1" s="1"/>
  <c r="I995" i="1" a="1"/>
  <c r="I995" i="1" s="1"/>
  <c r="I989" i="1" a="1"/>
  <c r="I989" i="1" s="1"/>
  <c r="I983" i="1" a="1"/>
  <c r="I983" i="1" s="1"/>
  <c r="I977" i="1" a="1"/>
  <c r="I977" i="1" s="1"/>
  <c r="I971" i="1" a="1"/>
  <c r="I971" i="1" s="1"/>
  <c r="I965" i="1" a="1"/>
  <c r="I965" i="1" s="1"/>
  <c r="I959" i="1" a="1"/>
  <c r="I959" i="1" s="1"/>
  <c r="I953" i="1" a="1"/>
  <c r="I953" i="1" s="1"/>
  <c r="I947" i="1" a="1"/>
  <c r="I947" i="1" s="1"/>
  <c r="I941" i="1" a="1"/>
  <c r="I941" i="1" s="1"/>
  <c r="I935" i="1" a="1"/>
  <c r="I935" i="1" s="1"/>
  <c r="I929" i="1" a="1"/>
  <c r="I929" i="1" s="1"/>
  <c r="I923" i="1" a="1"/>
  <c r="I923" i="1" s="1"/>
  <c r="I2422" i="1" a="1"/>
  <c r="I2422" i="1" s="1"/>
  <c r="I2416" i="1" a="1"/>
  <c r="I2416" i="1" s="1"/>
  <c r="I2410" i="1" a="1"/>
  <c r="I2410" i="1" s="1"/>
  <c r="I2404" i="1" a="1"/>
  <c r="I2404" i="1" s="1"/>
  <c r="I2398" i="1" a="1"/>
  <c r="I2398" i="1" s="1"/>
  <c r="I2392" i="1" a="1"/>
  <c r="I2392" i="1" s="1"/>
  <c r="I2386" i="1" a="1"/>
  <c r="I2386" i="1" s="1"/>
  <c r="I2380" i="1" a="1"/>
  <c r="I2380" i="1" s="1"/>
  <c r="I2374" i="1" a="1"/>
  <c r="I2374" i="1" s="1"/>
  <c r="I2368" i="1" a="1"/>
  <c r="I2368" i="1" s="1"/>
  <c r="I2362" i="1" a="1"/>
  <c r="I2362" i="1" s="1"/>
  <c r="I2356" i="1" a="1"/>
  <c r="I2356" i="1" s="1"/>
  <c r="I2350" i="1" a="1"/>
  <c r="I2350" i="1" s="1"/>
  <c r="I2344" i="1" a="1"/>
  <c r="I2344" i="1" s="1"/>
  <c r="I2338" i="1" a="1"/>
  <c r="I2338" i="1" s="1"/>
  <c r="I2332" i="1" a="1"/>
  <c r="I2332" i="1" s="1"/>
  <c r="I2326" i="1" a="1"/>
  <c r="I2326" i="1" s="1"/>
  <c r="I2320" i="1" a="1"/>
  <c r="I2320" i="1" s="1"/>
  <c r="I2314" i="1" a="1"/>
  <c r="I2314" i="1" s="1"/>
  <c r="I2308" i="1" a="1"/>
  <c r="I2308" i="1" s="1"/>
  <c r="I2302" i="1" a="1"/>
  <c r="I2302" i="1" s="1"/>
  <c r="I2296" i="1" a="1"/>
  <c r="I2296" i="1" s="1"/>
  <c r="I2290" i="1" a="1"/>
  <c r="I2290" i="1" s="1"/>
  <c r="I2284" i="1" a="1"/>
  <c r="I2284" i="1" s="1"/>
  <c r="I2278" i="1" a="1"/>
  <c r="I2278" i="1" s="1"/>
  <c r="I2272" i="1" a="1"/>
  <c r="I2272" i="1" s="1"/>
  <c r="I2266" i="1" a="1"/>
  <c r="I2266" i="1" s="1"/>
  <c r="I2260" i="1" a="1"/>
  <c r="I2260" i="1" s="1"/>
  <c r="I2254" i="1" a="1"/>
  <c r="I2254" i="1" s="1"/>
  <c r="I2248" i="1" a="1"/>
  <c r="I2248" i="1" s="1"/>
  <c r="I2242" i="1" a="1"/>
  <c r="I2242" i="1" s="1"/>
  <c r="I2236" i="1" a="1"/>
  <c r="I2236" i="1" s="1"/>
  <c r="I2230" i="1" a="1"/>
  <c r="I2230" i="1" s="1"/>
  <c r="I2224" i="1" a="1"/>
  <c r="I2224" i="1" s="1"/>
  <c r="I2218" i="1" a="1"/>
  <c r="I2218" i="1" s="1"/>
  <c r="I2212" i="1" a="1"/>
  <c r="I2212" i="1" s="1"/>
  <c r="I2206" i="1" a="1"/>
  <c r="I2206" i="1" s="1"/>
  <c r="I2200" i="1" a="1"/>
  <c r="I2200" i="1" s="1"/>
  <c r="I2194" i="1" a="1"/>
  <c r="I2194" i="1" s="1"/>
  <c r="I2188" i="1" a="1"/>
  <c r="I2188" i="1" s="1"/>
  <c r="I2182" i="1" a="1"/>
  <c r="I2182" i="1" s="1"/>
  <c r="I2176" i="1" a="1"/>
  <c r="I2176" i="1" s="1"/>
  <c r="I2170" i="1" a="1"/>
  <c r="I2170" i="1" s="1"/>
  <c r="I2164" i="1" a="1"/>
  <c r="I2164" i="1" s="1"/>
  <c r="I2158" i="1" a="1"/>
  <c r="I2158" i="1" s="1"/>
  <c r="I2152" i="1" a="1"/>
  <c r="I2152" i="1" s="1"/>
  <c r="I2146" i="1" a="1"/>
  <c r="I2146" i="1" s="1"/>
  <c r="I2140" i="1" a="1"/>
  <c r="I2140" i="1" s="1"/>
  <c r="I2134" i="1" a="1"/>
  <c r="I2134" i="1" s="1"/>
  <c r="I2128" i="1" a="1"/>
  <c r="I2128" i="1" s="1"/>
  <c r="I2122" i="1" a="1"/>
  <c r="I2122" i="1" s="1"/>
  <c r="I2116" i="1" a="1"/>
  <c r="I2116" i="1" s="1"/>
  <c r="I2110" i="1" a="1"/>
  <c r="I2110" i="1" s="1"/>
  <c r="I2104" i="1" a="1"/>
  <c r="I2104" i="1" s="1"/>
  <c r="I2098" i="1" a="1"/>
  <c r="I2098" i="1" s="1"/>
  <c r="I2092" i="1" a="1"/>
  <c r="I2092" i="1" s="1"/>
  <c r="I2086" i="1" a="1"/>
  <c r="I2086" i="1" s="1"/>
  <c r="I2080" i="1" a="1"/>
  <c r="I2080" i="1" s="1"/>
  <c r="I2074" i="1" a="1"/>
  <c r="I2074" i="1" s="1"/>
  <c r="I2068" i="1" a="1"/>
  <c r="I2068" i="1" s="1"/>
  <c r="I2062" i="1" a="1"/>
  <c r="I2062" i="1" s="1"/>
  <c r="I2056" i="1" a="1"/>
  <c r="I2056" i="1" s="1"/>
  <c r="I2050" i="1" a="1"/>
  <c r="I2050" i="1" s="1"/>
  <c r="I2044" i="1" a="1"/>
  <c r="I2044" i="1" s="1"/>
  <c r="I2038" i="1" a="1"/>
  <c r="I2038" i="1" s="1"/>
  <c r="I2032" i="1" a="1"/>
  <c r="I2032" i="1" s="1"/>
  <c r="I2026" i="1" a="1"/>
  <c r="I2026" i="1" s="1"/>
  <c r="I2020" i="1" a="1"/>
  <c r="I2020" i="1" s="1"/>
  <c r="I2014" i="1" a="1"/>
  <c r="I2014" i="1" s="1"/>
  <c r="I2008" i="1" a="1"/>
  <c r="I2008" i="1" s="1"/>
  <c r="I2002" i="1" a="1"/>
  <c r="I2002" i="1" s="1"/>
  <c r="I1996" i="1" a="1"/>
  <c r="I1996" i="1" s="1"/>
  <c r="I1990" i="1" a="1"/>
  <c r="I1990" i="1" s="1"/>
  <c r="I1984" i="1" a="1"/>
  <c r="I1984" i="1" s="1"/>
  <c r="I1978" i="1" a="1"/>
  <c r="I1978" i="1" s="1"/>
  <c r="I1972" i="1" a="1"/>
  <c r="I1972" i="1" s="1"/>
  <c r="I1966" i="1" a="1"/>
  <c r="I1966" i="1" s="1"/>
  <c r="I1960" i="1" a="1"/>
  <c r="I1960" i="1" s="1"/>
  <c r="I1954" i="1" a="1"/>
  <c r="I1954" i="1" s="1"/>
  <c r="I1948" i="1" a="1"/>
  <c r="I1948" i="1" s="1"/>
  <c r="I1942" i="1" a="1"/>
  <c r="I1942" i="1" s="1"/>
  <c r="I1936" i="1" a="1"/>
  <c r="I1936" i="1" s="1"/>
  <c r="I1930" i="1" a="1"/>
  <c r="I1930" i="1" s="1"/>
  <c r="I1924" i="1" a="1"/>
  <c r="I1924" i="1" s="1"/>
  <c r="I1918" i="1" a="1"/>
  <c r="I1918" i="1" s="1"/>
  <c r="I1912" i="1" a="1"/>
  <c r="I1912" i="1" s="1"/>
  <c r="I1906" i="1" a="1"/>
  <c r="I1906" i="1" s="1"/>
  <c r="I1900" i="1" a="1"/>
  <c r="I1900" i="1" s="1"/>
  <c r="I1894" i="1" a="1"/>
  <c r="I1894" i="1" s="1"/>
  <c r="I1888" i="1" a="1"/>
  <c r="I1888" i="1" s="1"/>
  <c r="I1882" i="1" a="1"/>
  <c r="I1882" i="1" s="1"/>
  <c r="I1876" i="1" a="1"/>
  <c r="I1876" i="1" s="1"/>
  <c r="I1870" i="1" a="1"/>
  <c r="I1870" i="1" s="1"/>
  <c r="I1864" i="1" a="1"/>
  <c r="I1864" i="1" s="1"/>
  <c r="I1858" i="1" a="1"/>
  <c r="I1858" i="1" s="1"/>
  <c r="I1852" i="1" a="1"/>
  <c r="I1852" i="1" s="1"/>
  <c r="I1846" i="1" a="1"/>
  <c r="I1846" i="1" s="1"/>
  <c r="I1840" i="1" a="1"/>
  <c r="I1840" i="1" s="1"/>
  <c r="I1834" i="1" a="1"/>
  <c r="I1834" i="1" s="1"/>
  <c r="I1828" i="1" a="1"/>
  <c r="I1828" i="1" s="1"/>
  <c r="I1822" i="1" a="1"/>
  <c r="I1822" i="1" s="1"/>
  <c r="I1816" i="1" a="1"/>
  <c r="I1816" i="1" s="1"/>
  <c r="I1810" i="1" a="1"/>
  <c r="I1810" i="1" s="1"/>
  <c r="I1804" i="1" a="1"/>
  <c r="I1804" i="1" s="1"/>
  <c r="I1798" i="1" a="1"/>
  <c r="I1798" i="1" s="1"/>
  <c r="I1792" i="1" a="1"/>
  <c r="I1792" i="1" s="1"/>
  <c r="I1786" i="1" a="1"/>
  <c r="I1786" i="1" s="1"/>
  <c r="I1780" i="1" a="1"/>
  <c r="I1780" i="1" s="1"/>
  <c r="I1774" i="1" a="1"/>
  <c r="I1774" i="1" s="1"/>
  <c r="I1768" i="1" a="1"/>
  <c r="I1768" i="1" s="1"/>
  <c r="I1762" i="1" a="1"/>
  <c r="I1762" i="1" s="1"/>
  <c r="I1756" i="1" a="1"/>
  <c r="I1756" i="1" s="1"/>
  <c r="I1750" i="1" a="1"/>
  <c r="I1750" i="1" s="1"/>
  <c r="I1744" i="1" a="1"/>
  <c r="I1744" i="1" s="1"/>
  <c r="I1738" i="1" a="1"/>
  <c r="I1738" i="1" s="1"/>
  <c r="I1732" i="1" a="1"/>
  <c r="I1732" i="1" s="1"/>
  <c r="I1726" i="1" a="1"/>
  <c r="I1726" i="1" s="1"/>
  <c r="I1720" i="1" a="1"/>
  <c r="I1720" i="1" s="1"/>
  <c r="I1714" i="1" a="1"/>
  <c r="I1714" i="1" s="1"/>
  <c r="I1708" i="1" a="1"/>
  <c r="I1708" i="1" s="1"/>
  <c r="I1702" i="1" a="1"/>
  <c r="I1702" i="1" s="1"/>
  <c r="I1696" i="1" a="1"/>
  <c r="I1696" i="1" s="1"/>
  <c r="I1690" i="1" a="1"/>
  <c r="I1690" i="1" s="1"/>
  <c r="I1684" i="1" a="1"/>
  <c r="I1684" i="1" s="1"/>
  <c r="I1678" i="1" a="1"/>
  <c r="I1678" i="1" s="1"/>
  <c r="I1672" i="1" a="1"/>
  <c r="I1672" i="1" s="1"/>
  <c r="I1666" i="1" a="1"/>
  <c r="I1666" i="1" s="1"/>
  <c r="I1660" i="1" a="1"/>
  <c r="I1660" i="1" s="1"/>
  <c r="I1654" i="1" a="1"/>
  <c r="I1654" i="1" s="1"/>
  <c r="I1648" i="1" a="1"/>
  <c r="I1648" i="1" s="1"/>
  <c r="I1642" i="1" a="1"/>
  <c r="I1642" i="1" s="1"/>
  <c r="I1636" i="1" a="1"/>
  <c r="I1636" i="1" s="1"/>
  <c r="I1630" i="1" a="1"/>
  <c r="I1630" i="1" s="1"/>
  <c r="I1624" i="1" a="1"/>
  <c r="I1624" i="1" s="1"/>
  <c r="I1618" i="1" a="1"/>
  <c r="I1618" i="1" s="1"/>
  <c r="I1612" i="1" a="1"/>
  <c r="I1612" i="1" s="1"/>
  <c r="I1606" i="1" a="1"/>
  <c r="I1606" i="1" s="1"/>
  <c r="I1600" i="1" a="1"/>
  <c r="I1600" i="1" s="1"/>
  <c r="I1594" i="1" a="1"/>
  <c r="I1594" i="1" s="1"/>
  <c r="I1588" i="1" a="1"/>
  <c r="I1588" i="1" s="1"/>
  <c r="I1582" i="1" a="1"/>
  <c r="I1582" i="1" s="1"/>
  <c r="I1576" i="1" a="1"/>
  <c r="I1576" i="1" s="1"/>
  <c r="I1570" i="1" a="1"/>
  <c r="I1570" i="1" s="1"/>
  <c r="I1564" i="1" a="1"/>
  <c r="I1564" i="1" s="1"/>
  <c r="I1558" i="1" a="1"/>
  <c r="I1558" i="1" s="1"/>
  <c r="I1552" i="1" a="1"/>
  <c r="I1552" i="1" s="1"/>
  <c r="I1546" i="1" a="1"/>
  <c r="I1546" i="1" s="1"/>
  <c r="I1540" i="1" a="1"/>
  <c r="I1540" i="1" s="1"/>
  <c r="I1534" i="1" a="1"/>
  <c r="I1534" i="1" s="1"/>
  <c r="I1528" i="1" a="1"/>
  <c r="I1528" i="1" s="1"/>
  <c r="I1522" i="1" a="1"/>
  <c r="I1522" i="1" s="1"/>
  <c r="I1516" i="1" a="1"/>
  <c r="I1516" i="1" s="1"/>
  <c r="I1510" i="1" a="1"/>
  <c r="I1510" i="1" s="1"/>
  <c r="I1504" i="1" a="1"/>
  <c r="I1504" i="1" s="1"/>
  <c r="I1498" i="1" a="1"/>
  <c r="I1498" i="1" s="1"/>
  <c r="I1492" i="1" a="1"/>
  <c r="I1492" i="1" s="1"/>
  <c r="I1486" i="1" a="1"/>
  <c r="I1486" i="1" s="1"/>
  <c r="I1480" i="1" a="1"/>
  <c r="I1480" i="1" s="1"/>
  <c r="I1474" i="1" a="1"/>
  <c r="I1474" i="1" s="1"/>
  <c r="I1468" i="1" a="1"/>
  <c r="I1468" i="1" s="1"/>
  <c r="I1462" i="1" a="1"/>
  <c r="I1462" i="1" s="1"/>
  <c r="I1456" i="1" a="1"/>
  <c r="I1456" i="1" s="1"/>
  <c r="I1450" i="1" a="1"/>
  <c r="I1450" i="1" s="1"/>
  <c r="I1444" i="1" a="1"/>
  <c r="I1444" i="1" s="1"/>
  <c r="I1438" i="1" a="1"/>
  <c r="I1438" i="1" s="1"/>
  <c r="I1432" i="1" a="1"/>
  <c r="I1432" i="1" s="1"/>
  <c r="I1426" i="1" a="1"/>
  <c r="I1426" i="1" s="1"/>
  <c r="I1420" i="1" a="1"/>
  <c r="I1420" i="1" s="1"/>
  <c r="I1414" i="1" a="1"/>
  <c r="I1414" i="1" s="1"/>
  <c r="I1408" i="1" a="1"/>
  <c r="I1408" i="1" s="1"/>
  <c r="I1402" i="1" a="1"/>
  <c r="I1402" i="1" s="1"/>
  <c r="I1396" i="1" a="1"/>
  <c r="I1396" i="1" s="1"/>
  <c r="I1390" i="1" a="1"/>
  <c r="I1390" i="1" s="1"/>
  <c r="I1384" i="1" a="1"/>
  <c r="I1384" i="1" s="1"/>
  <c r="I1378" i="1" a="1"/>
  <c r="I1378" i="1" s="1"/>
  <c r="I1372" i="1" a="1"/>
  <c r="I1372" i="1" s="1"/>
  <c r="I1366" i="1" a="1"/>
  <c r="I1366" i="1" s="1"/>
  <c r="I1360" i="1" a="1"/>
  <c r="I1360" i="1" s="1"/>
  <c r="I1354" i="1" a="1"/>
  <c r="I1354" i="1" s="1"/>
  <c r="I1348" i="1" a="1"/>
  <c r="I1348" i="1" s="1"/>
  <c r="I1342" i="1" a="1"/>
  <c r="I1342" i="1" s="1"/>
  <c r="I1336" i="1" a="1"/>
  <c r="I1336" i="1" s="1"/>
  <c r="I1330" i="1" a="1"/>
  <c r="I1330" i="1" s="1"/>
  <c r="I1324" i="1" a="1"/>
  <c r="I1324" i="1" s="1"/>
  <c r="I1318" i="1" a="1"/>
  <c r="I1318" i="1" s="1"/>
  <c r="I1312" i="1" a="1"/>
  <c r="I1312" i="1" s="1"/>
  <c r="I1306" i="1" a="1"/>
  <c r="I1306" i="1" s="1"/>
  <c r="I1300" i="1" a="1"/>
  <c r="I1300" i="1" s="1"/>
  <c r="I1294" i="1" a="1"/>
  <c r="I1294" i="1" s="1"/>
  <c r="I1288" i="1" a="1"/>
  <c r="I1288" i="1" s="1"/>
  <c r="I1282" i="1" a="1"/>
  <c r="I1282" i="1" s="1"/>
  <c r="I1276" i="1" a="1"/>
  <c r="I1276" i="1" s="1"/>
  <c r="I1270" i="1" a="1"/>
  <c r="I1270" i="1" s="1"/>
  <c r="I1264" i="1" a="1"/>
  <c r="I1264" i="1" s="1"/>
  <c r="I1258" i="1" a="1"/>
  <c r="I1258" i="1" s="1"/>
  <c r="I1252" i="1" a="1"/>
  <c r="I1252" i="1" s="1"/>
  <c r="I1246" i="1" a="1"/>
  <c r="I1246" i="1" s="1"/>
  <c r="I1240" i="1" a="1"/>
  <c r="I1240" i="1" s="1"/>
  <c r="I1228" i="1" a="1"/>
  <c r="I1228" i="1" s="1"/>
  <c r="I1222" i="1" a="1"/>
  <c r="I1222" i="1" s="1"/>
  <c r="I1216" i="1" a="1"/>
  <c r="I1216" i="1" s="1"/>
  <c r="I1210" i="1" a="1"/>
  <c r="I1210" i="1" s="1"/>
  <c r="I1204" i="1" a="1"/>
  <c r="I1204" i="1" s="1"/>
  <c r="I1198" i="1" a="1"/>
  <c r="I1198" i="1" s="1"/>
  <c r="I1192" i="1" a="1"/>
  <c r="I1192" i="1" s="1"/>
  <c r="I1186" i="1" a="1"/>
  <c r="I1186" i="1" s="1"/>
  <c r="I1180" i="1" a="1"/>
  <c r="I1180" i="1" s="1"/>
  <c r="I1168" i="1" a="1"/>
  <c r="I1168" i="1" s="1"/>
  <c r="I1162" i="1" a="1"/>
  <c r="I1162" i="1" s="1"/>
  <c r="I1156" i="1" a="1"/>
  <c r="I1156" i="1" s="1"/>
  <c r="I1150" i="1" a="1"/>
  <c r="I1150" i="1" s="1"/>
  <c r="I1144" i="1" a="1"/>
  <c r="I1144" i="1" s="1"/>
  <c r="I1138" i="1" a="1"/>
  <c r="I1138" i="1" s="1"/>
  <c r="I1132" i="1" a="1"/>
  <c r="I1132" i="1" s="1"/>
  <c r="I1126" i="1" a="1"/>
  <c r="I1126" i="1" s="1"/>
  <c r="I1120" i="1" a="1"/>
  <c r="I1120" i="1" s="1"/>
  <c r="I1114" i="1" a="1"/>
  <c r="I1114" i="1" s="1"/>
  <c r="I1108" i="1" a="1"/>
  <c r="I1108" i="1" s="1"/>
  <c r="I1102" i="1" a="1"/>
  <c r="I1102" i="1" s="1"/>
  <c r="I1096" i="1" a="1"/>
  <c r="I1096" i="1" s="1"/>
  <c r="I1090" i="1" a="1"/>
  <c r="I1090" i="1" s="1"/>
  <c r="I1084" i="1" a="1"/>
  <c r="I1084" i="1" s="1"/>
  <c r="I1078" i="1" a="1"/>
  <c r="I1078" i="1" s="1"/>
  <c r="I1072" i="1" a="1"/>
  <c r="I1072" i="1" s="1"/>
  <c r="I2325" i="1" a="1"/>
  <c r="I2325" i="1" s="1"/>
  <c r="I2319" i="1" a="1"/>
  <c r="I2319" i="1" s="1"/>
  <c r="I2313" i="1" a="1"/>
  <c r="I2313" i="1" s="1"/>
  <c r="I2307" i="1" a="1"/>
  <c r="I2307" i="1" s="1"/>
  <c r="I2301" i="1" a="1"/>
  <c r="I2301" i="1" s="1"/>
  <c r="I2295" i="1" a="1"/>
  <c r="I2295" i="1" s="1"/>
  <c r="I2289" i="1" a="1"/>
  <c r="I2289" i="1" s="1"/>
  <c r="I2283" i="1" a="1"/>
  <c r="I2283" i="1" s="1"/>
  <c r="I2277" i="1" a="1"/>
  <c r="I2277" i="1" s="1"/>
  <c r="I2271" i="1" a="1"/>
  <c r="I2271" i="1" s="1"/>
  <c r="I2265" i="1" a="1"/>
  <c r="I2265" i="1" s="1"/>
  <c r="I2259" i="1" a="1"/>
  <c r="I2259" i="1" s="1"/>
  <c r="I2253" i="1" a="1"/>
  <c r="I2253" i="1" s="1"/>
  <c r="I2247" i="1" a="1"/>
  <c r="I2247" i="1" s="1"/>
  <c r="I2241" i="1" a="1"/>
  <c r="I2241" i="1" s="1"/>
  <c r="I2235" i="1" a="1"/>
  <c r="I2235" i="1" s="1"/>
  <c r="I2229" i="1" a="1"/>
  <c r="I2229" i="1" s="1"/>
  <c r="I2223" i="1" a="1"/>
  <c r="I2223" i="1" s="1"/>
  <c r="I2217" i="1" a="1"/>
  <c r="I2217" i="1" s="1"/>
  <c r="I2211" i="1" a="1"/>
  <c r="I2211" i="1" s="1"/>
  <c r="I2205" i="1" a="1"/>
  <c r="I2205" i="1" s="1"/>
  <c r="I2199" i="1" a="1"/>
  <c r="I2199" i="1" s="1"/>
  <c r="I2193" i="1" a="1"/>
  <c r="I2193" i="1" s="1"/>
  <c r="I2187" i="1" a="1"/>
  <c r="I2187" i="1" s="1"/>
  <c r="I2181" i="1" a="1"/>
  <c r="I2181" i="1" s="1"/>
  <c r="I2175" i="1" a="1"/>
  <c r="I2175" i="1" s="1"/>
  <c r="I2169" i="1" a="1"/>
  <c r="I2169" i="1" s="1"/>
  <c r="I2163" i="1" a="1"/>
  <c r="I2163" i="1" s="1"/>
  <c r="I2157" i="1" a="1"/>
  <c r="I2157" i="1" s="1"/>
  <c r="I2151" i="1" a="1"/>
  <c r="I2151" i="1" s="1"/>
  <c r="I2145" i="1" a="1"/>
  <c r="I2145" i="1" s="1"/>
  <c r="I2139" i="1" a="1"/>
  <c r="I2139" i="1" s="1"/>
  <c r="I2133" i="1" a="1"/>
  <c r="I2133" i="1" s="1"/>
  <c r="I2127" i="1" a="1"/>
  <c r="I2127" i="1" s="1"/>
  <c r="I2121" i="1" a="1"/>
  <c r="I2121" i="1" s="1"/>
  <c r="I2115" i="1" a="1"/>
  <c r="I2115" i="1" s="1"/>
  <c r="I2109" i="1" a="1"/>
  <c r="I2109" i="1" s="1"/>
  <c r="I2103" i="1" a="1"/>
  <c r="I2103" i="1" s="1"/>
  <c r="I2097" i="1" a="1"/>
  <c r="I2097" i="1" s="1"/>
  <c r="I2091" i="1" a="1"/>
  <c r="I2091" i="1" s="1"/>
  <c r="I2085" i="1" a="1"/>
  <c r="I2085" i="1" s="1"/>
  <c r="I2079" i="1" a="1"/>
  <c r="I2079" i="1" s="1"/>
  <c r="I2073" i="1" a="1"/>
  <c r="I2073" i="1" s="1"/>
  <c r="I2067" i="1" a="1"/>
  <c r="I2067" i="1" s="1"/>
  <c r="I2061" i="1" a="1"/>
  <c r="I2061" i="1" s="1"/>
  <c r="I2055" i="1" a="1"/>
  <c r="I2055" i="1" s="1"/>
  <c r="I2049" i="1" a="1"/>
  <c r="I2049" i="1" s="1"/>
  <c r="I2043" i="1" a="1"/>
  <c r="I2043" i="1" s="1"/>
  <c r="I2037" i="1" a="1"/>
  <c r="I2037" i="1" s="1"/>
  <c r="I2031" i="1" a="1"/>
  <c r="I2031" i="1" s="1"/>
  <c r="I2025" i="1" a="1"/>
  <c r="I2025" i="1" s="1"/>
  <c r="I2019" i="1" a="1"/>
  <c r="I2019" i="1" s="1"/>
  <c r="I2013" i="1" a="1"/>
  <c r="I2013" i="1" s="1"/>
  <c r="I2007" i="1" a="1"/>
  <c r="I2007" i="1" s="1"/>
  <c r="I2001" i="1" a="1"/>
  <c r="I2001" i="1" s="1"/>
  <c r="I1995" i="1" a="1"/>
  <c r="I1995" i="1" s="1"/>
  <c r="I1989" i="1" a="1"/>
  <c r="I1989" i="1" s="1"/>
  <c r="I1983" i="1" a="1"/>
  <c r="I1983" i="1" s="1"/>
  <c r="I1977" i="1" a="1"/>
  <c r="I1977" i="1" s="1"/>
  <c r="I1971" i="1" a="1"/>
  <c r="I1971" i="1" s="1"/>
  <c r="I1965" i="1" a="1"/>
  <c r="I1965" i="1" s="1"/>
  <c r="I1959" i="1" a="1"/>
  <c r="I1959" i="1" s="1"/>
  <c r="I1953" i="1" a="1"/>
  <c r="I1953" i="1" s="1"/>
  <c r="I1947" i="1" a="1"/>
  <c r="I1947" i="1" s="1"/>
  <c r="I1941" i="1" a="1"/>
  <c r="I1941" i="1" s="1"/>
  <c r="I1935" i="1" a="1"/>
  <c r="I1935" i="1" s="1"/>
  <c r="I1929" i="1" a="1"/>
  <c r="I1929" i="1" s="1"/>
  <c r="I1923" i="1" a="1"/>
  <c r="I1923" i="1" s="1"/>
  <c r="I1917" i="1" a="1"/>
  <c r="I1917" i="1" s="1"/>
  <c r="I1911" i="1" a="1"/>
  <c r="I1911" i="1" s="1"/>
  <c r="I1905" i="1" a="1"/>
  <c r="I1905" i="1" s="1"/>
  <c r="I1899" i="1" a="1"/>
  <c r="I1899" i="1" s="1"/>
  <c r="I1893" i="1" a="1"/>
  <c r="I1893" i="1" s="1"/>
  <c r="I1887" i="1" a="1"/>
  <c r="I1887" i="1" s="1"/>
  <c r="I1881" i="1" a="1"/>
  <c r="I1881" i="1" s="1"/>
  <c r="I1875" i="1" a="1"/>
  <c r="I1875" i="1" s="1"/>
  <c r="I1869" i="1" a="1"/>
  <c r="I1869" i="1" s="1"/>
  <c r="I1863" i="1" a="1"/>
  <c r="I1863" i="1" s="1"/>
  <c r="I1857" i="1" a="1"/>
  <c r="I1857" i="1" s="1"/>
  <c r="I1851" i="1" a="1"/>
  <c r="I1851" i="1" s="1"/>
  <c r="I1845" i="1" a="1"/>
  <c r="I1845" i="1" s="1"/>
  <c r="I1839" i="1" a="1"/>
  <c r="I1839" i="1" s="1"/>
  <c r="I1833" i="1" a="1"/>
  <c r="I1833" i="1" s="1"/>
  <c r="I1827" i="1" a="1"/>
  <c r="I1827" i="1" s="1"/>
  <c r="I1821" i="1" a="1"/>
  <c r="I1821" i="1" s="1"/>
  <c r="I1815" i="1" a="1"/>
  <c r="I1815" i="1" s="1"/>
  <c r="I1809" i="1" a="1"/>
  <c r="I1809" i="1" s="1"/>
  <c r="I1803" i="1" a="1"/>
  <c r="I1803" i="1" s="1"/>
  <c r="I1797" i="1" a="1"/>
  <c r="I1797" i="1" s="1"/>
  <c r="I1791" i="1" a="1"/>
  <c r="I1791" i="1" s="1"/>
  <c r="I1785" i="1" a="1"/>
  <c r="I1785" i="1" s="1"/>
  <c r="I1779" i="1" a="1"/>
  <c r="I1779" i="1" s="1"/>
  <c r="I1773" i="1" a="1"/>
  <c r="I1773" i="1" s="1"/>
  <c r="I1767" i="1" a="1"/>
  <c r="I1767" i="1" s="1"/>
  <c r="I1761" i="1" a="1"/>
  <c r="I1761" i="1" s="1"/>
  <c r="I1755" i="1" a="1"/>
  <c r="I1755" i="1" s="1"/>
  <c r="I1749" i="1" a="1"/>
  <c r="I1749" i="1" s="1"/>
  <c r="I1743" i="1" a="1"/>
  <c r="I1743" i="1" s="1"/>
  <c r="I1737" i="1" a="1"/>
  <c r="I1737" i="1" s="1"/>
  <c r="I1731" i="1" a="1"/>
  <c r="I1731" i="1" s="1"/>
  <c r="I1725" i="1" a="1"/>
  <c r="I1725" i="1" s="1"/>
  <c r="I1719" i="1" a="1"/>
  <c r="I1719" i="1" s="1"/>
  <c r="I1713" i="1" a="1"/>
  <c r="I1713" i="1" s="1"/>
  <c r="I1707" i="1" a="1"/>
  <c r="I1707" i="1" s="1"/>
  <c r="I1701" i="1" a="1"/>
  <c r="I1701" i="1" s="1"/>
  <c r="I1695" i="1" a="1"/>
  <c r="I1695" i="1" s="1"/>
  <c r="I1689" i="1" a="1"/>
  <c r="I1689" i="1" s="1"/>
  <c r="I1683" i="1" a="1"/>
  <c r="I1683" i="1" s="1"/>
  <c r="I1677" i="1" a="1"/>
  <c r="I1677" i="1" s="1"/>
  <c r="I1671" i="1" a="1"/>
  <c r="I1671" i="1" s="1"/>
  <c r="I1665" i="1" a="1"/>
  <c r="I1665" i="1" s="1"/>
  <c r="I1659" i="1" a="1"/>
  <c r="I1659" i="1" s="1"/>
  <c r="I1653" i="1" a="1"/>
  <c r="I1653" i="1" s="1"/>
  <c r="I1647" i="1" a="1"/>
  <c r="I1647" i="1" s="1"/>
  <c r="I1641" i="1" a="1"/>
  <c r="I1641" i="1" s="1"/>
  <c r="I1635" i="1" a="1"/>
  <c r="I1635" i="1" s="1"/>
  <c r="I1629" i="1" a="1"/>
  <c r="I1629" i="1" s="1"/>
  <c r="I1623" i="1" a="1"/>
  <c r="I1623" i="1" s="1"/>
  <c r="I1617" i="1" a="1"/>
  <c r="I1617" i="1" s="1"/>
  <c r="I1611" i="1" a="1"/>
  <c r="I1611" i="1" s="1"/>
  <c r="I1605" i="1" a="1"/>
  <c r="I1605" i="1" s="1"/>
  <c r="I1599" i="1" a="1"/>
  <c r="I1599" i="1" s="1"/>
  <c r="I1593" i="1" a="1"/>
  <c r="I1593" i="1" s="1"/>
  <c r="I1587" i="1" a="1"/>
  <c r="I1587" i="1" s="1"/>
  <c r="I1581" i="1" a="1"/>
  <c r="I1581" i="1" s="1"/>
  <c r="I1575" i="1" a="1"/>
  <c r="I1575" i="1" s="1"/>
  <c r="I1569" i="1" a="1"/>
  <c r="I1569" i="1" s="1"/>
  <c r="I1563" i="1" a="1"/>
  <c r="I1563" i="1" s="1"/>
  <c r="I1557" i="1" a="1"/>
  <c r="I1557" i="1" s="1"/>
  <c r="I1551" i="1" a="1"/>
  <c r="I1551" i="1" s="1"/>
  <c r="I1545" i="1" a="1"/>
  <c r="I1545" i="1" s="1"/>
  <c r="I1539" i="1" a="1"/>
  <c r="I1539" i="1" s="1"/>
  <c r="I1533" i="1" a="1"/>
  <c r="I1533" i="1" s="1"/>
  <c r="I1527" i="1" a="1"/>
  <c r="I1527" i="1" s="1"/>
  <c r="I1521" i="1" a="1"/>
  <c r="I1521" i="1" s="1"/>
  <c r="I1515" i="1" a="1"/>
  <c r="I1515" i="1" s="1"/>
  <c r="I1509" i="1" a="1"/>
  <c r="I1509" i="1" s="1"/>
  <c r="I1503" i="1" a="1"/>
  <c r="I1503" i="1" s="1"/>
  <c r="I1497" i="1" a="1"/>
  <c r="I1497" i="1" s="1"/>
  <c r="I1491" i="1" a="1"/>
  <c r="I1491" i="1" s="1"/>
  <c r="I1485" i="1" a="1"/>
  <c r="I1485" i="1" s="1"/>
  <c r="I1479" i="1" a="1"/>
  <c r="I1479" i="1" s="1"/>
  <c r="I1473" i="1" a="1"/>
  <c r="I1473" i="1" s="1"/>
  <c r="I1467" i="1" a="1"/>
  <c r="I1467" i="1" s="1"/>
  <c r="I1461" i="1" a="1"/>
  <c r="I1461" i="1" s="1"/>
  <c r="I1455" i="1" a="1"/>
  <c r="I1455" i="1" s="1"/>
  <c r="I1449" i="1" a="1"/>
  <c r="I1449" i="1" s="1"/>
  <c r="I1443" i="1" a="1"/>
  <c r="I1443" i="1" s="1"/>
  <c r="I1437" i="1" a="1"/>
  <c r="I1437" i="1" s="1"/>
  <c r="I1431" i="1" a="1"/>
  <c r="I1431" i="1" s="1"/>
  <c r="I1425" i="1" a="1"/>
  <c r="I1425" i="1" s="1"/>
  <c r="I1419" i="1" a="1"/>
  <c r="I1419" i="1" s="1"/>
  <c r="I1413" i="1" a="1"/>
  <c r="I1413" i="1" s="1"/>
  <c r="I1407" i="1" a="1"/>
  <c r="I1407" i="1" s="1"/>
  <c r="I1401" i="1" a="1"/>
  <c r="I1401" i="1" s="1"/>
  <c r="I1395" i="1" a="1"/>
  <c r="I1395" i="1" s="1"/>
  <c r="I1389" i="1" a="1"/>
  <c r="I1389" i="1" s="1"/>
  <c r="I1383" i="1" a="1"/>
  <c r="I1383" i="1" s="1"/>
  <c r="I1377" i="1" a="1"/>
  <c r="I1377" i="1" s="1"/>
  <c r="I1371" i="1" a="1"/>
  <c r="I1371" i="1" s="1"/>
  <c r="I1365" i="1" a="1"/>
  <c r="I1365" i="1" s="1"/>
  <c r="I1359" i="1" a="1"/>
  <c r="I1359" i="1" s="1"/>
  <c r="I1353" i="1" a="1"/>
  <c r="I1353" i="1" s="1"/>
  <c r="I1341" i="1" a="1"/>
  <c r="I1341" i="1" s="1"/>
  <c r="I1335" i="1" a="1"/>
  <c r="I1335" i="1" s="1"/>
  <c r="I1329" i="1" a="1"/>
  <c r="I1329" i="1" s="1"/>
  <c r="I1323" i="1" a="1"/>
  <c r="I1323" i="1" s="1"/>
  <c r="I1317" i="1" a="1"/>
  <c r="I1317" i="1" s="1"/>
  <c r="I1311" i="1" a="1"/>
  <c r="I1311" i="1" s="1"/>
  <c r="I1305" i="1" a="1"/>
  <c r="I1305" i="1" s="1"/>
  <c r="I1299" i="1" a="1"/>
  <c r="I1299" i="1" s="1"/>
  <c r="I1281" i="1" a="1"/>
  <c r="I1281" i="1" s="1"/>
  <c r="I1275" i="1" a="1"/>
  <c r="I1275" i="1" s="1"/>
  <c r="I1269" i="1" a="1"/>
  <c r="I1269" i="1" s="1"/>
  <c r="I1263" i="1" a="1"/>
  <c r="I1263" i="1" s="1"/>
  <c r="I1257" i="1" a="1"/>
  <c r="I1257" i="1" s="1"/>
  <c r="I1251" i="1" a="1"/>
  <c r="I1251" i="1" s="1"/>
  <c r="I1245" i="1" a="1"/>
  <c r="I1245" i="1" s="1"/>
  <c r="I1239" i="1" a="1"/>
  <c r="I1239" i="1" s="1"/>
  <c r="I1227" i="1" a="1"/>
  <c r="I1227" i="1" s="1"/>
  <c r="I1221" i="1" a="1"/>
  <c r="I1221" i="1" s="1"/>
  <c r="I1215" i="1" a="1"/>
  <c r="I1215" i="1" s="1"/>
  <c r="I1209" i="1" a="1"/>
  <c r="I1209" i="1" s="1"/>
  <c r="I1203" i="1" a="1"/>
  <c r="I1203" i="1" s="1"/>
  <c r="I1197" i="1" a="1"/>
  <c r="I1197" i="1" s="1"/>
  <c r="I1191" i="1" a="1"/>
  <c r="I1191" i="1" s="1"/>
  <c r="I1185" i="1" a="1"/>
  <c r="I1185" i="1" s="1"/>
  <c r="I1179" i="1" a="1"/>
  <c r="I1179" i="1" s="1"/>
  <c r="I1173" i="1" a="1"/>
  <c r="I1173" i="1" s="1"/>
  <c r="I1167" i="1" a="1"/>
  <c r="I1167" i="1" s="1"/>
  <c r="I1161" i="1" a="1"/>
  <c r="I1161" i="1" s="1"/>
  <c r="I1155" i="1" a="1"/>
  <c r="I1155" i="1" s="1"/>
  <c r="I1149" i="1" a="1"/>
  <c r="I1149" i="1" s="1"/>
  <c r="I1143" i="1" a="1"/>
  <c r="I1143" i="1" s="1"/>
  <c r="I1137" i="1" a="1"/>
  <c r="I1137" i="1" s="1"/>
  <c r="I1131" i="1" a="1"/>
  <c r="I1131" i="1" s="1"/>
  <c r="I1125" i="1" a="1"/>
  <c r="I1125" i="1" s="1"/>
  <c r="I1119" i="1" a="1"/>
  <c r="I1119" i="1" s="1"/>
  <c r="I1113" i="1" a="1"/>
  <c r="I1113" i="1" s="1"/>
  <c r="I1107" i="1" a="1"/>
  <c r="I1107" i="1" s="1"/>
  <c r="I1101" i="1" a="1"/>
  <c r="I1101" i="1" s="1"/>
  <c r="I1095" i="1" a="1"/>
  <c r="I1095" i="1" s="1"/>
  <c r="I1089" i="1" a="1"/>
  <c r="I1089" i="1" s="1"/>
  <c r="I1083" i="1" a="1"/>
  <c r="I1083" i="1" s="1"/>
  <c r="I1077" i="1" a="1"/>
  <c r="I1077" i="1" s="1"/>
  <c r="I1071" i="1" a="1"/>
  <c r="I1071" i="1" s="1"/>
  <c r="I1065" i="1" a="1"/>
  <c r="I1065" i="1" s="1"/>
  <c r="I1053" i="1" a="1"/>
  <c r="I1053" i="1" s="1"/>
  <c r="I1047" i="1" a="1"/>
  <c r="I1047" i="1" s="1"/>
  <c r="I1041" i="1" a="1"/>
  <c r="I1041" i="1" s="1"/>
  <c r="I1035" i="1" a="1"/>
  <c r="I1035" i="1" s="1"/>
  <c r="I1029" i="1" a="1"/>
  <c r="I1029" i="1" s="1"/>
  <c r="I1023" i="1" a="1"/>
  <c r="I1023" i="1" s="1"/>
  <c r="I1017" i="1" a="1"/>
  <c r="I1017" i="1" s="1"/>
  <c r="I1011" i="1" a="1"/>
  <c r="I1011" i="1" s="1"/>
  <c r="I993" i="1" a="1"/>
  <c r="I993" i="1" s="1"/>
  <c r="I987" i="1" a="1"/>
  <c r="I987" i="1" s="1"/>
  <c r="I981" i="1" a="1"/>
  <c r="I981" i="1" s="1"/>
  <c r="I975" i="1" a="1"/>
  <c r="I975" i="1" s="1"/>
  <c r="I969" i="1" a="1"/>
  <c r="I969" i="1" s="1"/>
  <c r="I957" i="1" a="1"/>
  <c r="I957" i="1" s="1"/>
  <c r="I951" i="1" a="1"/>
  <c r="I951" i="1" s="1"/>
  <c r="I945" i="1" a="1"/>
  <c r="I945" i="1" s="1"/>
  <c r="I939" i="1" a="1"/>
  <c r="I939" i="1" s="1"/>
  <c r="I933" i="1" a="1"/>
  <c r="I933" i="1" s="1"/>
  <c r="I927" i="1" a="1"/>
  <c r="I927" i="1" s="1"/>
  <c r="I921" i="1" a="1"/>
  <c r="I921" i="1" s="1"/>
  <c r="I915" i="1" a="1"/>
  <c r="I915" i="1" s="1"/>
  <c r="I909" i="1" a="1"/>
  <c r="I909" i="1" s="1"/>
  <c r="I903" i="1" a="1"/>
  <c r="I903" i="1" s="1"/>
  <c r="I897" i="1" a="1"/>
  <c r="I897" i="1" s="1"/>
  <c r="I891" i="1" a="1"/>
  <c r="I891" i="1" s="1"/>
  <c r="I885" i="1" a="1"/>
  <c r="I885" i="1" s="1"/>
  <c r="I873" i="1" a="1"/>
  <c r="I873" i="1" s="1"/>
  <c r="I867" i="1" a="1"/>
  <c r="I867" i="1" s="1"/>
  <c r="I861" i="1" a="1"/>
  <c r="I861" i="1" s="1"/>
  <c r="I855" i="1" a="1"/>
  <c r="I855" i="1" s="1"/>
  <c r="I849" i="1" a="1"/>
  <c r="I849" i="1" s="1"/>
  <c r="I843" i="1" a="1"/>
  <c r="I843" i="1" s="1"/>
  <c r="I837" i="1" a="1"/>
  <c r="I837" i="1" s="1"/>
  <c r="I831" i="1" a="1"/>
  <c r="I831" i="1" s="1"/>
  <c r="I825" i="1" a="1"/>
  <c r="I825" i="1" s="1"/>
  <c r="I819" i="1" a="1"/>
  <c r="I819" i="1" s="1"/>
  <c r="I813" i="1" a="1"/>
  <c r="I813" i="1" s="1"/>
  <c r="I807" i="1" a="1"/>
  <c r="I807" i="1" s="1"/>
  <c r="I2462" i="1" a="1"/>
  <c r="I2462" i="1" s="1"/>
  <c r="I2456" i="1" a="1"/>
  <c r="I2456" i="1" s="1"/>
  <c r="I2450" i="1" a="1"/>
  <c r="I2450" i="1" s="1"/>
  <c r="I2444" i="1" a="1"/>
  <c r="I2444" i="1" s="1"/>
  <c r="I2438" i="1" a="1"/>
  <c r="I2438" i="1" s="1"/>
  <c r="I2432" i="1" a="1"/>
  <c r="I2432" i="1" s="1"/>
  <c r="I2426" i="1" a="1"/>
  <c r="I2426" i="1" s="1"/>
  <c r="I2420" i="1" a="1"/>
  <c r="I2420" i="1" s="1"/>
  <c r="I2414" i="1" a="1"/>
  <c r="I2414" i="1" s="1"/>
  <c r="I2408" i="1" a="1"/>
  <c r="I2408" i="1" s="1"/>
  <c r="I2402" i="1" a="1"/>
  <c r="I2402" i="1" s="1"/>
  <c r="I2396" i="1" a="1"/>
  <c r="I2396" i="1" s="1"/>
  <c r="I2390" i="1" a="1"/>
  <c r="I2390" i="1" s="1"/>
  <c r="I2384" i="1" a="1"/>
  <c r="I2384" i="1" s="1"/>
  <c r="I2378" i="1" a="1"/>
  <c r="I2378" i="1" s="1"/>
  <c r="I2372" i="1" a="1"/>
  <c r="I2372" i="1" s="1"/>
  <c r="I2366" i="1" a="1"/>
  <c r="I2366" i="1" s="1"/>
  <c r="I2360" i="1" a="1"/>
  <c r="I2360" i="1" s="1"/>
  <c r="I2354" i="1" a="1"/>
  <c r="I2354" i="1" s="1"/>
  <c r="I2348" i="1" a="1"/>
  <c r="I2348" i="1" s="1"/>
  <c r="I2342" i="1" a="1"/>
  <c r="I2342" i="1" s="1"/>
  <c r="I2336" i="1" a="1"/>
  <c r="I2336" i="1" s="1"/>
  <c r="I2330" i="1" a="1"/>
  <c r="I2330" i="1" s="1"/>
  <c r="I2324" i="1" a="1"/>
  <c r="I2324" i="1" s="1"/>
  <c r="I2318" i="1" a="1"/>
  <c r="I2318" i="1" s="1"/>
  <c r="I2312" i="1" a="1"/>
  <c r="I2312" i="1" s="1"/>
  <c r="I2306" i="1" a="1"/>
  <c r="I2306" i="1" s="1"/>
  <c r="I2300" i="1" a="1"/>
  <c r="I2300" i="1" s="1"/>
  <c r="I2294" i="1" a="1"/>
  <c r="I2294" i="1" s="1"/>
  <c r="I2288" i="1" a="1"/>
  <c r="I2288" i="1" s="1"/>
  <c r="I2282" i="1" a="1"/>
  <c r="I2282" i="1" s="1"/>
  <c r="I2276" i="1" a="1"/>
  <c r="I2276" i="1" s="1"/>
  <c r="I2270" i="1" a="1"/>
  <c r="I2270" i="1" s="1"/>
  <c r="I2264" i="1" a="1"/>
  <c r="I2264" i="1" s="1"/>
  <c r="I2258" i="1" a="1"/>
  <c r="I2258" i="1" s="1"/>
  <c r="I2252" i="1" a="1"/>
  <c r="I2252" i="1" s="1"/>
  <c r="I2246" i="1" a="1"/>
  <c r="I2246" i="1" s="1"/>
  <c r="I2240" i="1" a="1"/>
  <c r="I2240" i="1" s="1"/>
  <c r="I2234" i="1" a="1"/>
  <c r="I2234" i="1" s="1"/>
  <c r="I2228" i="1" a="1"/>
  <c r="I2228" i="1" s="1"/>
  <c r="I2222" i="1" a="1"/>
  <c r="I2222" i="1" s="1"/>
  <c r="I2216" i="1" a="1"/>
  <c r="I2216" i="1" s="1"/>
  <c r="I2210" i="1" a="1"/>
  <c r="I2210" i="1" s="1"/>
  <c r="I2204" i="1" a="1"/>
  <c r="I2204" i="1" s="1"/>
  <c r="I2198" i="1" a="1"/>
  <c r="I2198" i="1" s="1"/>
  <c r="I2192" i="1" a="1"/>
  <c r="I2192" i="1" s="1"/>
  <c r="I2186" i="1" a="1"/>
  <c r="I2186" i="1" s="1"/>
  <c r="I2180" i="1" a="1"/>
  <c r="I2180" i="1" s="1"/>
  <c r="I2174" i="1" a="1"/>
  <c r="I2174" i="1" s="1"/>
  <c r="I2168" i="1" a="1"/>
  <c r="I2168" i="1" s="1"/>
  <c r="I2162" i="1" a="1"/>
  <c r="I2162" i="1" s="1"/>
  <c r="I2156" i="1" a="1"/>
  <c r="I2156" i="1" s="1"/>
  <c r="I2150" i="1" a="1"/>
  <c r="I2150" i="1" s="1"/>
  <c r="I2144" i="1" a="1"/>
  <c r="I2144" i="1" s="1"/>
  <c r="I2138" i="1" a="1"/>
  <c r="I2138" i="1" s="1"/>
  <c r="I2132" i="1" a="1"/>
  <c r="I2132" i="1" s="1"/>
  <c r="I2126" i="1" a="1"/>
  <c r="I2126" i="1" s="1"/>
  <c r="I2120" i="1" a="1"/>
  <c r="I2120" i="1" s="1"/>
  <c r="I2114" i="1" a="1"/>
  <c r="I2114" i="1" s="1"/>
  <c r="I2108" i="1" a="1"/>
  <c r="I2108" i="1" s="1"/>
  <c r="I2102" i="1" a="1"/>
  <c r="I2102" i="1" s="1"/>
  <c r="I2096" i="1" a="1"/>
  <c r="I2096" i="1" s="1"/>
  <c r="I2090" i="1" a="1"/>
  <c r="I2090" i="1" s="1"/>
  <c r="I2084" i="1" a="1"/>
  <c r="I2084" i="1" s="1"/>
  <c r="I2078" i="1" a="1"/>
  <c r="I2078" i="1" s="1"/>
  <c r="I2072" i="1" a="1"/>
  <c r="I2072" i="1" s="1"/>
  <c r="I2066" i="1" a="1"/>
  <c r="I2066" i="1" s="1"/>
  <c r="I2060" i="1" a="1"/>
  <c r="I2060" i="1" s="1"/>
  <c r="I2054" i="1" a="1"/>
  <c r="I2054" i="1" s="1"/>
  <c r="I2048" i="1" a="1"/>
  <c r="I2048" i="1" s="1"/>
  <c r="I2042" i="1" a="1"/>
  <c r="I2042" i="1" s="1"/>
  <c r="I2036" i="1" a="1"/>
  <c r="I2036" i="1" s="1"/>
  <c r="I2030" i="1" a="1"/>
  <c r="I2030" i="1" s="1"/>
  <c r="I2024" i="1" a="1"/>
  <c r="I2024" i="1" s="1"/>
  <c r="I2018" i="1" a="1"/>
  <c r="I2018" i="1" s="1"/>
  <c r="I2012" i="1" a="1"/>
  <c r="I2012" i="1" s="1"/>
  <c r="I2006" i="1" a="1"/>
  <c r="I2006" i="1" s="1"/>
  <c r="I2000" i="1" a="1"/>
  <c r="I2000" i="1" s="1"/>
  <c r="I1994" i="1" a="1"/>
  <c r="I1994" i="1" s="1"/>
  <c r="I1988" i="1" a="1"/>
  <c r="I1988" i="1" s="1"/>
  <c r="I1982" i="1" a="1"/>
  <c r="I1982" i="1" s="1"/>
  <c r="I1976" i="1" a="1"/>
  <c r="I1976" i="1" s="1"/>
  <c r="I1970" i="1" a="1"/>
  <c r="I1970" i="1" s="1"/>
  <c r="I1964" i="1" a="1"/>
  <c r="I1964" i="1" s="1"/>
  <c r="I1958" i="1" a="1"/>
  <c r="I1958" i="1" s="1"/>
  <c r="I1952" i="1" a="1"/>
  <c r="I1952" i="1" s="1"/>
  <c r="I1946" i="1" a="1"/>
  <c r="I1946" i="1" s="1"/>
  <c r="I1940" i="1" a="1"/>
  <c r="I1940" i="1" s="1"/>
  <c r="I1934" i="1" a="1"/>
  <c r="I1934" i="1" s="1"/>
  <c r="I1928" i="1" a="1"/>
  <c r="I1928" i="1" s="1"/>
  <c r="I1922" i="1" a="1"/>
  <c r="I1922" i="1" s="1"/>
  <c r="I1916" i="1" a="1"/>
  <c r="I1916" i="1" s="1"/>
  <c r="I1910" i="1" a="1"/>
  <c r="I1910" i="1" s="1"/>
  <c r="I1904" i="1" a="1"/>
  <c r="I1904" i="1" s="1"/>
  <c r="I1898" i="1" a="1"/>
  <c r="I1898" i="1" s="1"/>
  <c r="I1892" i="1" a="1"/>
  <c r="I1892" i="1" s="1"/>
  <c r="I1886" i="1" a="1"/>
  <c r="I1886" i="1" s="1"/>
  <c r="I1874" i="1" a="1"/>
  <c r="I1874" i="1" s="1"/>
  <c r="I1868" i="1" a="1"/>
  <c r="I1868" i="1" s="1"/>
  <c r="I1862" i="1" a="1"/>
  <c r="I1862" i="1" s="1"/>
  <c r="I1856" i="1" a="1"/>
  <c r="I1856" i="1" s="1"/>
  <c r="I1850" i="1" a="1"/>
  <c r="I1850" i="1" s="1"/>
  <c r="I1844" i="1" a="1"/>
  <c r="I1844" i="1" s="1"/>
  <c r="I1838" i="1" a="1"/>
  <c r="I1838" i="1" s="1"/>
  <c r="I1832" i="1" a="1"/>
  <c r="I1832" i="1" s="1"/>
  <c r="I1826" i="1" a="1"/>
  <c r="I1826" i="1" s="1"/>
  <c r="I1820" i="1" a="1"/>
  <c r="I1820" i="1" s="1"/>
  <c r="I1814" i="1" a="1"/>
  <c r="I1814" i="1" s="1"/>
  <c r="I1808" i="1" a="1"/>
  <c r="I1808" i="1" s="1"/>
  <c r="I1802" i="1" a="1"/>
  <c r="I1802" i="1" s="1"/>
  <c r="I1796" i="1" a="1"/>
  <c r="I1796" i="1" s="1"/>
  <c r="I1790" i="1" a="1"/>
  <c r="I1790" i="1" s="1"/>
  <c r="I1784" i="1" a="1"/>
  <c r="I1784" i="1" s="1"/>
  <c r="I1778" i="1" a="1"/>
  <c r="I1778" i="1" s="1"/>
  <c r="I1772" i="1" a="1"/>
  <c r="I1772" i="1" s="1"/>
  <c r="I1766" i="1" a="1"/>
  <c r="I1766" i="1" s="1"/>
  <c r="I1760" i="1" a="1"/>
  <c r="I1760" i="1" s="1"/>
  <c r="I1754" i="1" a="1"/>
  <c r="I1754" i="1" s="1"/>
  <c r="I1748" i="1" a="1"/>
  <c r="I1748" i="1" s="1"/>
  <c r="I1742" i="1" a="1"/>
  <c r="I1742" i="1" s="1"/>
  <c r="I1736" i="1" a="1"/>
  <c r="I1736" i="1" s="1"/>
  <c r="I1730" i="1" a="1"/>
  <c r="I1730" i="1" s="1"/>
  <c r="I1724" i="1" a="1"/>
  <c r="I1724" i="1" s="1"/>
  <c r="I1718" i="1" a="1"/>
  <c r="I1718" i="1" s="1"/>
  <c r="I1712" i="1" a="1"/>
  <c r="I1712" i="1" s="1"/>
  <c r="I1706" i="1" a="1"/>
  <c r="I1706" i="1" s="1"/>
  <c r="I1700" i="1" a="1"/>
  <c r="I1700" i="1" s="1"/>
  <c r="I1694" i="1" a="1"/>
  <c r="I1694" i="1" s="1"/>
  <c r="I1688" i="1" a="1"/>
  <c r="I1688" i="1" s="1"/>
  <c r="I1682" i="1" a="1"/>
  <c r="I1682" i="1" s="1"/>
  <c r="I1676" i="1" a="1"/>
  <c r="I1676" i="1" s="1"/>
  <c r="I1670" i="1" a="1"/>
  <c r="I1670" i="1" s="1"/>
  <c r="I1664" i="1" a="1"/>
  <c r="I1664" i="1" s="1"/>
  <c r="I1658" i="1" a="1"/>
  <c r="I1658" i="1" s="1"/>
  <c r="I1652" i="1" a="1"/>
  <c r="I1652" i="1" s="1"/>
  <c r="I1646" i="1" a="1"/>
  <c r="I1646" i="1" s="1"/>
  <c r="I1640" i="1" a="1"/>
  <c r="I1640" i="1" s="1"/>
  <c r="I1634" i="1" a="1"/>
  <c r="I1634" i="1" s="1"/>
  <c r="I1628" i="1" a="1"/>
  <c r="I1628" i="1" s="1"/>
  <c r="I1622" i="1" a="1"/>
  <c r="I1622" i="1" s="1"/>
  <c r="I1616" i="1" a="1"/>
  <c r="I1616" i="1" s="1"/>
  <c r="I1610" i="1" a="1"/>
  <c r="I1610" i="1" s="1"/>
  <c r="I1604" i="1" a="1"/>
  <c r="I1604" i="1" s="1"/>
  <c r="I1598" i="1" a="1"/>
  <c r="I1598" i="1" s="1"/>
  <c r="I1592" i="1" a="1"/>
  <c r="I1592" i="1" s="1"/>
  <c r="I1586" i="1" a="1"/>
  <c r="I1586" i="1" s="1"/>
  <c r="I1580" i="1" a="1"/>
  <c r="I1580" i="1" s="1"/>
  <c r="I1574" i="1" a="1"/>
  <c r="I1574" i="1" s="1"/>
  <c r="I1568" i="1" a="1"/>
  <c r="I1568" i="1" s="1"/>
  <c r="I1562" i="1" a="1"/>
  <c r="I1562" i="1" s="1"/>
  <c r="I1556" i="1" a="1"/>
  <c r="I1556" i="1" s="1"/>
  <c r="I1550" i="1" a="1"/>
  <c r="I1550" i="1" s="1"/>
  <c r="I1544" i="1" a="1"/>
  <c r="I1544" i="1" s="1"/>
  <c r="I1538" i="1" a="1"/>
  <c r="I1538" i="1" s="1"/>
  <c r="I1532" i="1" a="1"/>
  <c r="I1532" i="1" s="1"/>
  <c r="I1526" i="1" a="1"/>
  <c r="I1526" i="1" s="1"/>
  <c r="I1520" i="1" a="1"/>
  <c r="I1520" i="1" s="1"/>
  <c r="I1514" i="1" a="1"/>
  <c r="I1514" i="1" s="1"/>
  <c r="I1508" i="1" a="1"/>
  <c r="I1508" i="1" s="1"/>
  <c r="I1502" i="1" a="1"/>
  <c r="I1502" i="1" s="1"/>
  <c r="I1496" i="1" a="1"/>
  <c r="I1496" i="1" s="1"/>
  <c r="I1490" i="1" a="1"/>
  <c r="I1490" i="1" s="1"/>
  <c r="I1484" i="1" a="1"/>
  <c r="I1484" i="1" s="1"/>
  <c r="I1478" i="1" a="1"/>
  <c r="I1478" i="1" s="1"/>
  <c r="I1472" i="1" a="1"/>
  <c r="I1472" i="1" s="1"/>
  <c r="I1466" i="1" a="1"/>
  <c r="I1466" i="1" s="1"/>
  <c r="I1460" i="1" a="1"/>
  <c r="I1460" i="1" s="1"/>
  <c r="I1454" i="1" a="1"/>
  <c r="I1454" i="1" s="1"/>
  <c r="I1448" i="1" a="1"/>
  <c r="I1448" i="1" s="1"/>
  <c r="I1442" i="1" a="1"/>
  <c r="I1442" i="1" s="1"/>
  <c r="I1436" i="1" a="1"/>
  <c r="I1436" i="1" s="1"/>
  <c r="I1430" i="1" a="1"/>
  <c r="I1430" i="1" s="1"/>
  <c r="I1424" i="1" a="1"/>
  <c r="I1424" i="1" s="1"/>
  <c r="I1418" i="1" a="1"/>
  <c r="I1418" i="1" s="1"/>
  <c r="I1412" i="1" a="1"/>
  <c r="I1412" i="1" s="1"/>
  <c r="I1400" i="1" a="1"/>
  <c r="I1400" i="1" s="1"/>
  <c r="I1394" i="1" a="1"/>
  <c r="I1394" i="1" s="1"/>
  <c r="I1388" i="1" a="1"/>
  <c r="I1388" i="1" s="1"/>
  <c r="I1382" i="1" a="1"/>
  <c r="I1382" i="1" s="1"/>
  <c r="I1376" i="1" a="1"/>
  <c r="I1376" i="1" s="1"/>
  <c r="I1370" i="1" a="1"/>
  <c r="I1370" i="1" s="1"/>
  <c r="I1364" i="1" a="1"/>
  <c r="I1364" i="1" s="1"/>
  <c r="I1358" i="1" a="1"/>
  <c r="I1358" i="1" s="1"/>
  <c r="I1352" i="1" a="1"/>
  <c r="I1352" i="1" s="1"/>
  <c r="I1346" i="1" a="1"/>
  <c r="I1346" i="1" s="1"/>
  <c r="I1340" i="1" a="1"/>
  <c r="I1340" i="1" s="1"/>
  <c r="I1334" i="1" a="1"/>
  <c r="I1334" i="1" s="1"/>
  <c r="I1328" i="1" a="1"/>
  <c r="I1328" i="1" s="1"/>
  <c r="I1322" i="1" a="1"/>
  <c r="I1322" i="1" s="1"/>
  <c r="I1316" i="1" a="1"/>
  <c r="I1316" i="1" s="1"/>
  <c r="I1310" i="1" a="1"/>
  <c r="I1310" i="1" s="1"/>
  <c r="I1304" i="1" a="1"/>
  <c r="I1304" i="1" s="1"/>
  <c r="I1298" i="1" a="1"/>
  <c r="I1298" i="1" s="1"/>
  <c r="I1292" i="1" a="1"/>
  <c r="I1292" i="1" s="1"/>
  <c r="I1286" i="1" a="1"/>
  <c r="I1286" i="1" s="1"/>
  <c r="I1280" i="1" a="1"/>
  <c r="I1280" i="1" s="1"/>
  <c r="I1274" i="1" a="1"/>
  <c r="I1274" i="1" s="1"/>
  <c r="I1268" i="1" a="1"/>
  <c r="I1268" i="1" s="1"/>
  <c r="I1262" i="1" a="1"/>
  <c r="I1262" i="1" s="1"/>
  <c r="I1256" i="1" a="1"/>
  <c r="I1256" i="1" s="1"/>
  <c r="I1250" i="1" a="1"/>
  <c r="I1250" i="1" s="1"/>
  <c r="I1244" i="1" a="1"/>
  <c r="I1244" i="1" s="1"/>
  <c r="I1238" i="1" a="1"/>
  <c r="I1238" i="1" s="1"/>
  <c r="I1232" i="1" a="1"/>
  <c r="I1232" i="1" s="1"/>
  <c r="I1226" i="1" a="1"/>
  <c r="I1226" i="1" s="1"/>
  <c r="I1220" i="1" a="1"/>
  <c r="I1220" i="1" s="1"/>
  <c r="I1214" i="1" a="1"/>
  <c r="I1214" i="1" s="1"/>
  <c r="I1208" i="1" a="1"/>
  <c r="I1208" i="1" s="1"/>
  <c r="I1202" i="1" a="1"/>
  <c r="I1202" i="1" s="1"/>
  <c r="I1196" i="1" a="1"/>
  <c r="I1196" i="1" s="1"/>
  <c r="I1190" i="1" a="1"/>
  <c r="I1190" i="1" s="1"/>
  <c r="I1184" i="1" a="1"/>
  <c r="I1184" i="1" s="1"/>
  <c r="I1178" i="1" a="1"/>
  <c r="I1178" i="1" s="1"/>
  <c r="I1172" i="1" a="1"/>
  <c r="I1172" i="1" s="1"/>
  <c r="I1166" i="1" a="1"/>
  <c r="I1166" i="1" s="1"/>
  <c r="I1160" i="1" a="1"/>
  <c r="I1160" i="1" s="1"/>
  <c r="I1154" i="1" a="1"/>
  <c r="I1154" i="1" s="1"/>
  <c r="I1148" i="1" a="1"/>
  <c r="I1148" i="1" s="1"/>
  <c r="I1142" i="1" a="1"/>
  <c r="I1142" i="1" s="1"/>
  <c r="I1136" i="1" a="1"/>
  <c r="I1136" i="1" s="1"/>
  <c r="I1130" i="1" a="1"/>
  <c r="I1130" i="1" s="1"/>
  <c r="I1124" i="1" a="1"/>
  <c r="I1124" i="1" s="1"/>
  <c r="I1118" i="1" a="1"/>
  <c r="I1118" i="1" s="1"/>
  <c r="I1112" i="1" a="1"/>
  <c r="I1112" i="1" s="1"/>
  <c r="I1106" i="1" a="1"/>
  <c r="I1106" i="1" s="1"/>
  <c r="I1100" i="1" a="1"/>
  <c r="I1100" i="1" s="1"/>
  <c r="I1094" i="1" a="1"/>
  <c r="I1094" i="1" s="1"/>
  <c r="I1088" i="1" a="1"/>
  <c r="I1088" i="1" s="1"/>
  <c r="I1082" i="1" a="1"/>
  <c r="I1082" i="1" s="1"/>
  <c r="I1076" i="1" a="1"/>
  <c r="I1076" i="1" s="1"/>
  <c r="I1070" i="1" a="1"/>
  <c r="I1070" i="1" s="1"/>
  <c r="I1064" i="1" a="1"/>
  <c r="I1064" i="1" s="1"/>
  <c r="I1058" i="1" a="1"/>
  <c r="I1058" i="1" s="1"/>
  <c r="I1052" i="1" a="1"/>
  <c r="I1052" i="1" s="1"/>
  <c r="I1046" i="1" a="1"/>
  <c r="I1046" i="1" s="1"/>
  <c r="I1040" i="1" a="1"/>
  <c r="I1040" i="1" s="1"/>
  <c r="I1034" i="1" a="1"/>
  <c r="I1034" i="1" s="1"/>
  <c r="I1028" i="1" a="1"/>
  <c r="I1028" i="1" s="1"/>
  <c r="I1022" i="1" a="1"/>
  <c r="I1022" i="1" s="1"/>
  <c r="I1016" i="1" a="1"/>
  <c r="I1016" i="1" s="1"/>
  <c r="I1010" i="1" a="1"/>
  <c r="I1010" i="1" s="1"/>
  <c r="I1004" i="1" a="1"/>
  <c r="I1004" i="1" s="1"/>
  <c r="I998" i="1" a="1"/>
  <c r="I998" i="1" s="1"/>
  <c r="I992" i="1" a="1"/>
  <c r="I992" i="1" s="1"/>
  <c r="I986" i="1" a="1"/>
  <c r="I986" i="1" s="1"/>
  <c r="I980" i="1" a="1"/>
  <c r="I980" i="1" s="1"/>
  <c r="I974" i="1" a="1"/>
  <c r="I974" i="1" s="1"/>
  <c r="I968" i="1" a="1"/>
  <c r="I968" i="1" s="1"/>
  <c r="I956" i="1" a="1"/>
  <c r="I956" i="1" s="1"/>
  <c r="I950" i="1" a="1"/>
  <c r="I950" i="1" s="1"/>
  <c r="I944" i="1" a="1"/>
  <c r="I944" i="1" s="1"/>
  <c r="I938" i="1" a="1"/>
  <c r="I938" i="1" s="1"/>
  <c r="I926" i="1" a="1"/>
  <c r="I926" i="1" s="1"/>
  <c r="I920" i="1" a="1"/>
  <c r="I920" i="1" s="1"/>
  <c r="I914" i="1" a="1"/>
  <c r="I914" i="1" s="1"/>
  <c r="I908" i="1" a="1"/>
  <c r="I908" i="1" s="1"/>
  <c r="I902" i="1" a="1"/>
  <c r="I902" i="1" s="1"/>
  <c r="I896" i="1" a="1"/>
  <c r="I896" i="1" s="1"/>
  <c r="I890" i="1" a="1"/>
  <c r="I890" i="1" s="1"/>
  <c r="I884" i="1" a="1"/>
  <c r="I884" i="1" s="1"/>
  <c r="I878" i="1" a="1"/>
  <c r="I878" i="1" s="1"/>
  <c r="I872" i="1" a="1"/>
  <c r="I872" i="1" s="1"/>
  <c r="I866" i="1" a="1"/>
  <c r="I866" i="1" s="1"/>
  <c r="I860" i="1" a="1"/>
  <c r="I860" i="1" s="1"/>
  <c r="I848" i="1" a="1"/>
  <c r="I848" i="1" s="1"/>
  <c r="I842" i="1" a="1"/>
  <c r="I842" i="1" s="1"/>
  <c r="I836" i="1" a="1"/>
  <c r="I836" i="1" s="1"/>
  <c r="I830" i="1" a="1"/>
  <c r="I830" i="1" s="1"/>
  <c r="I824" i="1" a="1"/>
  <c r="I824" i="1" s="1"/>
  <c r="I818" i="1" a="1"/>
  <c r="I818" i="1" s="1"/>
  <c r="I812" i="1" a="1"/>
  <c r="I812" i="1" s="1"/>
  <c r="I806" i="1" a="1"/>
  <c r="I806" i="1" s="1"/>
  <c r="I917" i="1" a="1"/>
  <c r="I917" i="1" s="1"/>
  <c r="I881" i="1" a="1"/>
  <c r="I881" i="1" s="1"/>
  <c r="I869" i="1" a="1"/>
  <c r="I869" i="1" s="1"/>
  <c r="I863" i="1" a="1"/>
  <c r="I863" i="1" s="1"/>
  <c r="I857" i="1" a="1"/>
  <c r="I857" i="1" s="1"/>
  <c r="I851" i="1" a="1"/>
  <c r="I851" i="1" s="1"/>
  <c r="I845" i="1" a="1"/>
  <c r="I845" i="1" s="1"/>
  <c r="I815" i="1" a="1"/>
  <c r="I815" i="1" s="1"/>
  <c r="I803" i="1" a="1"/>
  <c r="I803" i="1" s="1"/>
  <c r="I791" i="1" a="1"/>
  <c r="I791" i="1" s="1"/>
  <c r="I785" i="1" a="1"/>
  <c r="I785" i="1" s="1"/>
  <c r="I779" i="1" a="1"/>
  <c r="I779" i="1" s="1"/>
  <c r="I773" i="1" a="1"/>
  <c r="I773" i="1" s="1"/>
  <c r="I737" i="1" a="1"/>
  <c r="I737" i="1" s="1"/>
  <c r="I725" i="1" a="1"/>
  <c r="I725" i="1" s="1"/>
  <c r="I719" i="1" a="1"/>
  <c r="I719" i="1" s="1"/>
  <c r="I713" i="1" a="1"/>
  <c r="I713" i="1" s="1"/>
  <c r="I707" i="1" a="1"/>
  <c r="I707" i="1" s="1"/>
  <c r="I701" i="1" a="1"/>
  <c r="I701" i="1" s="1"/>
  <c r="I671" i="1" a="1"/>
  <c r="I671" i="1" s="1"/>
  <c r="I659" i="1" a="1"/>
  <c r="I659" i="1" s="1"/>
  <c r="I647" i="1" a="1"/>
  <c r="I647" i="1" s="1"/>
  <c r="I641" i="1" a="1"/>
  <c r="I641" i="1" s="1"/>
  <c r="I635" i="1" a="1"/>
  <c r="I635" i="1" s="1"/>
  <c r="I629" i="1" a="1"/>
  <c r="I629" i="1" s="1"/>
  <c r="I593" i="1" a="1"/>
  <c r="I593" i="1" s="1"/>
  <c r="I581" i="1" a="1"/>
  <c r="I581" i="1" s="1"/>
  <c r="I575" i="1" a="1"/>
  <c r="I575" i="1" s="1"/>
  <c r="I569" i="1" a="1"/>
  <c r="I569" i="1" s="1"/>
  <c r="I563" i="1" a="1"/>
  <c r="I563" i="1" s="1"/>
  <c r="I557" i="1" a="1"/>
  <c r="I557" i="1" s="1"/>
  <c r="I527" i="1" a="1"/>
  <c r="I527" i="1" s="1"/>
  <c r="I515" i="1" a="1"/>
  <c r="I515" i="1" s="1"/>
  <c r="I503" i="1" a="1"/>
  <c r="I503" i="1" s="1"/>
  <c r="I497" i="1" a="1"/>
  <c r="I497" i="1" s="1"/>
  <c r="I491" i="1" a="1"/>
  <c r="I491" i="1" s="1"/>
  <c r="I485" i="1" a="1"/>
  <c r="I485" i="1" s="1"/>
  <c r="I479" i="1" a="1"/>
  <c r="I479" i="1" s="1"/>
  <c r="I473" i="1" a="1"/>
  <c r="I473" i="1" s="1"/>
  <c r="I467" i="1" a="1"/>
  <c r="I467" i="1" s="1"/>
  <c r="I461" i="1" a="1"/>
  <c r="I461" i="1" s="1"/>
  <c r="I455" i="1" a="1"/>
  <c r="I455" i="1" s="1"/>
  <c r="I449" i="1" a="1"/>
  <c r="I449" i="1" s="1"/>
  <c r="I443" i="1" a="1"/>
  <c r="I443" i="1" s="1"/>
  <c r="I437" i="1" a="1"/>
  <c r="I437" i="1" s="1"/>
  <c r="I431" i="1" a="1"/>
  <c r="I431" i="1" s="1"/>
  <c r="I425" i="1" a="1"/>
  <c r="I425" i="1" s="1"/>
  <c r="I413" i="1" a="1"/>
  <c r="I413" i="1" s="1"/>
  <c r="I401" i="1" a="1"/>
  <c r="I401" i="1" s="1"/>
  <c r="I389" i="1" a="1"/>
  <c r="I389" i="1" s="1"/>
  <c r="I377" i="1" a="1"/>
  <c r="I377" i="1" s="1"/>
  <c r="I365" i="1" a="1"/>
  <c r="I365" i="1" s="1"/>
  <c r="I353" i="1" a="1"/>
  <c r="I353" i="1" s="1"/>
  <c r="I341" i="1" a="1"/>
  <c r="I341" i="1" s="1"/>
  <c r="I329" i="1" a="1"/>
  <c r="I329" i="1" s="1"/>
  <c r="I317" i="1" a="1"/>
  <c r="I317" i="1" s="1"/>
  <c r="I305" i="1" a="1"/>
  <c r="I305" i="1" s="1"/>
  <c r="I293" i="1" a="1"/>
  <c r="I293" i="1" s="1"/>
  <c r="I281" i="1" a="1"/>
  <c r="I281" i="1" s="1"/>
  <c r="I1066" i="1" a="1"/>
  <c r="I1066" i="1" s="1"/>
  <c r="I1060" i="1" a="1"/>
  <c r="I1060" i="1" s="1"/>
  <c r="I1054" i="1" a="1"/>
  <c r="I1054" i="1" s="1"/>
  <c r="I1048" i="1" a="1"/>
  <c r="I1048" i="1" s="1"/>
  <c r="I1042" i="1" a="1"/>
  <c r="I1042" i="1" s="1"/>
  <c r="I1036" i="1" a="1"/>
  <c r="I1036" i="1" s="1"/>
  <c r="I1024" i="1" a="1"/>
  <c r="I1024" i="1" s="1"/>
  <c r="I1012" i="1" a="1"/>
  <c r="I1012" i="1" s="1"/>
  <c r="I1006" i="1" a="1"/>
  <c r="I1006" i="1" s="1"/>
  <c r="I1000" i="1" a="1"/>
  <c r="I1000" i="1" s="1"/>
  <c r="I988" i="1" a="1"/>
  <c r="I988" i="1" s="1"/>
  <c r="I982" i="1" a="1"/>
  <c r="I982" i="1" s="1"/>
  <c r="I976" i="1" a="1"/>
  <c r="I976" i="1" s="1"/>
  <c r="I964" i="1" a="1"/>
  <c r="I964" i="1" s="1"/>
  <c r="I952" i="1" a="1"/>
  <c r="I952" i="1" s="1"/>
  <c r="I934" i="1" a="1"/>
  <c r="I934" i="1" s="1"/>
  <c r="I922" i="1" a="1"/>
  <c r="I922" i="1" s="1"/>
  <c r="I916" i="1" a="1"/>
  <c r="I916" i="1" s="1"/>
  <c r="I910" i="1" a="1"/>
  <c r="I910" i="1" s="1"/>
  <c r="I904" i="1" a="1"/>
  <c r="I904" i="1" s="1"/>
  <c r="I868" i="1" a="1"/>
  <c r="I868" i="1" s="1"/>
  <c r="I856" i="1" a="1"/>
  <c r="I856" i="1" s="1"/>
  <c r="I850" i="1" a="1"/>
  <c r="I850" i="1" s="1"/>
  <c r="I844" i="1" a="1"/>
  <c r="I844" i="1" s="1"/>
  <c r="I838" i="1" a="1"/>
  <c r="I838" i="1" s="1"/>
  <c r="I832" i="1" a="1"/>
  <c r="I832" i="1" s="1"/>
  <c r="I802" i="1" a="1"/>
  <c r="I802" i="1" s="1"/>
  <c r="I790" i="1" a="1"/>
  <c r="I790" i="1" s="1"/>
  <c r="I778" i="1" a="1"/>
  <c r="I778" i="1" s="1"/>
  <c r="I772" i="1" a="1"/>
  <c r="I772" i="1" s="1"/>
  <c r="I766" i="1" a="1"/>
  <c r="I766" i="1" s="1"/>
  <c r="I760" i="1" a="1"/>
  <c r="I760" i="1" s="1"/>
  <c r="I724" i="1" a="1"/>
  <c r="I724" i="1" s="1"/>
  <c r="I712" i="1" a="1"/>
  <c r="I712" i="1" s="1"/>
  <c r="I706" i="1" a="1"/>
  <c r="I706" i="1" s="1"/>
  <c r="I700" i="1" a="1"/>
  <c r="I700" i="1" s="1"/>
  <c r="I694" i="1" a="1"/>
  <c r="I694" i="1" s="1"/>
  <c r="I688" i="1" a="1"/>
  <c r="I688" i="1" s="1"/>
  <c r="I658" i="1" a="1"/>
  <c r="I658" i="1" s="1"/>
  <c r="I646" i="1" a="1"/>
  <c r="I646" i="1" s="1"/>
  <c r="I634" i="1" a="1"/>
  <c r="I634" i="1" s="1"/>
  <c r="I628" i="1" a="1"/>
  <c r="I628" i="1" s="1"/>
  <c r="I622" i="1" a="1"/>
  <c r="I622" i="1" s="1"/>
  <c r="I616" i="1" a="1"/>
  <c r="I616" i="1" s="1"/>
  <c r="I580" i="1" a="1"/>
  <c r="I580" i="1" s="1"/>
  <c r="I568" i="1" a="1"/>
  <c r="I568" i="1" s="1"/>
  <c r="I562" i="1" a="1"/>
  <c r="I562" i="1" s="1"/>
  <c r="I556" i="1" a="1"/>
  <c r="I556" i="1" s="1"/>
  <c r="I550" i="1" a="1"/>
  <c r="I550" i="1" s="1"/>
  <c r="I544" i="1" a="1"/>
  <c r="I544" i="1" s="1"/>
  <c r="I514" i="1" a="1"/>
  <c r="I514" i="1" s="1"/>
  <c r="I502" i="1" a="1"/>
  <c r="I502" i="1" s="1"/>
  <c r="I490" i="1" a="1"/>
  <c r="I490" i="1" s="1"/>
  <c r="I484" i="1" a="1"/>
  <c r="I484" i="1" s="1"/>
  <c r="I478" i="1" a="1"/>
  <c r="I478" i="1" s="1"/>
  <c r="I472" i="1" a="1"/>
  <c r="I472" i="1" s="1"/>
  <c r="I466" i="1" a="1"/>
  <c r="I466" i="1" s="1"/>
  <c r="I460" i="1" a="1"/>
  <c r="I460" i="1" s="1"/>
  <c r="I454" i="1" a="1"/>
  <c r="I454" i="1" s="1"/>
  <c r="I448" i="1" a="1"/>
  <c r="I448" i="1" s="1"/>
  <c r="I442" i="1" a="1"/>
  <c r="I442" i="1" s="1"/>
  <c r="I436" i="1" a="1"/>
  <c r="I436" i="1" s="1"/>
  <c r="I430" i="1" a="1"/>
  <c r="I430" i="1" s="1"/>
  <c r="I424" i="1" a="1"/>
  <c r="I424" i="1" s="1"/>
  <c r="I418" i="1" a="1"/>
  <c r="I418" i="1" s="1"/>
  <c r="I412" i="1" a="1"/>
  <c r="I412" i="1" s="1"/>
  <c r="I406" i="1" a="1"/>
  <c r="I406" i="1" s="1"/>
  <c r="I400" i="1" a="1"/>
  <c r="I400" i="1" s="1"/>
  <c r="I394" i="1" a="1"/>
  <c r="I394" i="1" s="1"/>
  <c r="I388" i="1" a="1"/>
  <c r="I388" i="1" s="1"/>
  <c r="I382" i="1" a="1"/>
  <c r="I382" i="1" s="1"/>
  <c r="I376" i="1" a="1"/>
  <c r="I376" i="1" s="1"/>
  <c r="I370" i="1" a="1"/>
  <c r="I370" i="1" s="1"/>
  <c r="I364" i="1" a="1"/>
  <c r="I364" i="1" s="1"/>
  <c r="I358" i="1" a="1"/>
  <c r="I358" i="1" s="1"/>
  <c r="I352" i="1" a="1"/>
  <c r="I352" i="1" s="1"/>
  <c r="I346" i="1" a="1"/>
  <c r="I346" i="1" s="1"/>
  <c r="I340" i="1" a="1"/>
  <c r="I340" i="1" s="1"/>
  <c r="I334" i="1" a="1"/>
  <c r="I334" i="1" s="1"/>
  <c r="I328" i="1" a="1"/>
  <c r="I328" i="1" s="1"/>
  <c r="I322" i="1" a="1"/>
  <c r="I322" i="1" s="1"/>
  <c r="I316" i="1" a="1"/>
  <c r="I316" i="1" s="1"/>
  <c r="I310" i="1" a="1"/>
  <c r="I310" i="1" s="1"/>
  <c r="I304" i="1" a="1"/>
  <c r="I304" i="1" s="1"/>
  <c r="I298" i="1" a="1"/>
  <c r="I298" i="1" s="1"/>
  <c r="I292" i="1" a="1"/>
  <c r="I292" i="1" s="1"/>
  <c r="I286" i="1" a="1"/>
  <c r="I286" i="1" s="1"/>
  <c r="I280" i="1" a="1"/>
  <c r="I280" i="1" s="1"/>
  <c r="I268" i="1" a="1"/>
  <c r="I268" i="1" s="1"/>
  <c r="I256" i="1" a="1"/>
  <c r="I256" i="1" s="1"/>
  <c r="I244" i="1" a="1"/>
  <c r="I244" i="1" s="1"/>
  <c r="I232" i="1" a="1"/>
  <c r="I232" i="1" s="1"/>
  <c r="I220" i="1" a="1"/>
  <c r="I220" i="1" s="1"/>
  <c r="I208" i="1" a="1"/>
  <c r="I208" i="1" s="1"/>
  <c r="I196" i="1" a="1"/>
  <c r="I196" i="1" s="1"/>
  <c r="I184" i="1" a="1"/>
  <c r="I184" i="1" s="1"/>
  <c r="I172" i="1" a="1"/>
  <c r="I172" i="1" s="1"/>
  <c r="I160" i="1" a="1"/>
  <c r="I160" i="1" s="1"/>
  <c r="I148" i="1" a="1"/>
  <c r="I148" i="1" s="1"/>
  <c r="I136" i="1" a="1"/>
  <c r="I136" i="1" s="1"/>
  <c r="I124" i="1" a="1"/>
  <c r="I124" i="1" s="1"/>
  <c r="I112" i="1" a="1"/>
  <c r="I112" i="1" s="1"/>
  <c r="I100" i="1" a="1"/>
  <c r="I100" i="1" s="1"/>
  <c r="I789" i="1" a="1"/>
  <c r="I789" i="1" s="1"/>
  <c r="I777" i="1" a="1"/>
  <c r="I777" i="1" s="1"/>
  <c r="I765" i="1" a="1"/>
  <c r="I765" i="1" s="1"/>
  <c r="I759" i="1" a="1"/>
  <c r="I759" i="1" s="1"/>
  <c r="I753" i="1" a="1"/>
  <c r="I753" i="1" s="1"/>
  <c r="I747" i="1" a="1"/>
  <c r="I747" i="1" s="1"/>
  <c r="I711" i="1" a="1"/>
  <c r="I711" i="1" s="1"/>
  <c r="I699" i="1" a="1"/>
  <c r="I699" i="1" s="1"/>
  <c r="I693" i="1" a="1"/>
  <c r="I693" i="1" s="1"/>
  <c r="I687" i="1" a="1"/>
  <c r="I687" i="1" s="1"/>
  <c r="I681" i="1" a="1"/>
  <c r="I681" i="1" s="1"/>
  <c r="I675" i="1" a="1"/>
  <c r="I675" i="1" s="1"/>
  <c r="I645" i="1" a="1"/>
  <c r="I645" i="1" s="1"/>
  <c r="I633" i="1" a="1"/>
  <c r="I633" i="1" s="1"/>
  <c r="I621" i="1" a="1"/>
  <c r="I621" i="1" s="1"/>
  <c r="I615" i="1" a="1"/>
  <c r="I615" i="1" s="1"/>
  <c r="I609" i="1" a="1"/>
  <c r="I609" i="1" s="1"/>
  <c r="I603" i="1" a="1"/>
  <c r="I603" i="1" s="1"/>
  <c r="I567" i="1" a="1"/>
  <c r="I567" i="1" s="1"/>
  <c r="I555" i="1" a="1"/>
  <c r="I555" i="1" s="1"/>
  <c r="I549" i="1" a="1"/>
  <c r="I549" i="1" s="1"/>
  <c r="I543" i="1" a="1"/>
  <c r="I543" i="1" s="1"/>
  <c r="I537" i="1" a="1"/>
  <c r="I537" i="1" s="1"/>
  <c r="I531" i="1" a="1"/>
  <c r="I531" i="1" s="1"/>
  <c r="I501" i="1" a="1"/>
  <c r="I501" i="1" s="1"/>
  <c r="I489" i="1" a="1"/>
  <c r="I489" i="1" s="1"/>
  <c r="I477" i="1" a="1"/>
  <c r="I477" i="1" s="1"/>
  <c r="I465" i="1" a="1"/>
  <c r="I465" i="1" s="1"/>
  <c r="I453" i="1" a="1"/>
  <c r="I453" i="1" s="1"/>
  <c r="I441" i="1" a="1"/>
  <c r="I441" i="1" s="1"/>
  <c r="I776" i="1" a="1"/>
  <c r="I776" i="1" s="1"/>
  <c r="I764" i="1" a="1"/>
  <c r="I764" i="1" s="1"/>
  <c r="I752" i="1" a="1"/>
  <c r="I752" i="1" s="1"/>
  <c r="I746" i="1" a="1"/>
  <c r="I746" i="1" s="1"/>
  <c r="I740" i="1" a="1"/>
  <c r="I740" i="1" s="1"/>
  <c r="I734" i="1" a="1"/>
  <c r="I734" i="1" s="1"/>
  <c r="I698" i="1" a="1"/>
  <c r="I698" i="1" s="1"/>
  <c r="I686" i="1" a="1"/>
  <c r="I686" i="1" s="1"/>
  <c r="I680" i="1" a="1"/>
  <c r="I680" i="1" s="1"/>
  <c r="I674" i="1" a="1"/>
  <c r="I674" i="1" s="1"/>
  <c r="I668" i="1" a="1"/>
  <c r="I668" i="1" s="1"/>
  <c r="I662" i="1" a="1"/>
  <c r="I662" i="1" s="1"/>
  <c r="I632" i="1" a="1"/>
  <c r="I632" i="1" s="1"/>
  <c r="I620" i="1" a="1"/>
  <c r="I620" i="1" s="1"/>
  <c r="I608" i="1" a="1"/>
  <c r="I608" i="1" s="1"/>
  <c r="I602" i="1" a="1"/>
  <c r="I602" i="1" s="1"/>
  <c r="I596" i="1" a="1"/>
  <c r="I596" i="1" s="1"/>
  <c r="I590" i="1" a="1"/>
  <c r="I590" i="1" s="1"/>
  <c r="I554" i="1" a="1"/>
  <c r="I554" i="1" s="1"/>
  <c r="I542" i="1" a="1"/>
  <c r="I542" i="1" s="1"/>
  <c r="I536" i="1" a="1"/>
  <c r="I536" i="1" s="1"/>
  <c r="I530" i="1" a="1"/>
  <c r="I530" i="1" s="1"/>
  <c r="I524" i="1" a="1"/>
  <c r="I524" i="1" s="1"/>
  <c r="I518" i="1" a="1"/>
  <c r="I518" i="1" s="1"/>
  <c r="I488" i="1" a="1"/>
  <c r="I488" i="1" s="1"/>
  <c r="I476" i="1" a="1"/>
  <c r="I476" i="1" s="1"/>
  <c r="I464" i="1" a="1"/>
  <c r="I464" i="1" s="1"/>
  <c r="I452" i="1" a="1"/>
  <c r="I452" i="1" s="1"/>
  <c r="I440" i="1" a="1"/>
  <c r="I440" i="1" s="1"/>
  <c r="I428" i="1" a="1"/>
  <c r="I428" i="1" s="1"/>
  <c r="I416" i="1" a="1"/>
  <c r="I416" i="1" s="1"/>
  <c r="I404" i="1" a="1"/>
  <c r="I404" i="1" s="1"/>
  <c r="I392" i="1" a="1"/>
  <c r="I392" i="1" s="1"/>
  <c r="I937" i="1" a="1"/>
  <c r="I937" i="1" s="1"/>
  <c r="I925" i="1" a="1"/>
  <c r="I925" i="1" s="1"/>
  <c r="I913" i="1" a="1"/>
  <c r="I913" i="1" s="1"/>
  <c r="I907" i="1" a="1"/>
  <c r="I907" i="1" s="1"/>
  <c r="I901" i="1" a="1"/>
  <c r="I901" i="1" s="1"/>
  <c r="I895" i="1" a="1"/>
  <c r="I895" i="1" s="1"/>
  <c r="I889" i="1" a="1"/>
  <c r="I889" i="1" s="1"/>
  <c r="I883" i="1" a="1"/>
  <c r="I883" i="1" s="1"/>
  <c r="I877" i="1" a="1"/>
  <c r="I877" i="1" s="1"/>
  <c r="I871" i="1" a="1"/>
  <c r="I871" i="1" s="1"/>
  <c r="I865" i="1" a="1"/>
  <c r="I865" i="1" s="1"/>
  <c r="I853" i="1" a="1"/>
  <c r="I853" i="1" s="1"/>
  <c r="I841" i="1" a="1"/>
  <c r="I841" i="1" s="1"/>
  <c r="I829" i="1" a="1"/>
  <c r="I829" i="1" s="1"/>
  <c r="I817" i="1" a="1"/>
  <c r="I817" i="1" s="1"/>
  <c r="I811" i="1" a="1"/>
  <c r="I811" i="1" s="1"/>
  <c r="I805" i="1" a="1"/>
  <c r="I805" i="1" s="1"/>
  <c r="I799" i="1" a="1"/>
  <c r="I799" i="1" s="1"/>
  <c r="I793" i="1" a="1"/>
  <c r="I793" i="1" s="1"/>
  <c r="I781" i="1" a="1"/>
  <c r="I781" i="1" s="1"/>
  <c r="I769" i="1" a="1"/>
  <c r="I769" i="1" s="1"/>
  <c r="I763" i="1" a="1"/>
  <c r="I763" i="1" s="1"/>
  <c r="I757" i="1" a="1"/>
  <c r="I757" i="1" s="1"/>
  <c r="I751" i="1" a="1"/>
  <c r="I751" i="1" s="1"/>
  <c r="I745" i="1" a="1"/>
  <c r="I745" i="1" s="1"/>
  <c r="I739" i="1" a="1"/>
  <c r="I739" i="1" s="1"/>
  <c r="I733" i="1" a="1"/>
  <c r="I733" i="1" s="1"/>
  <c r="I727" i="1" a="1"/>
  <c r="I727" i="1" s="1"/>
  <c r="I721" i="1" a="1"/>
  <c r="I721" i="1" s="1"/>
  <c r="I709" i="1" a="1"/>
  <c r="I709" i="1" s="1"/>
  <c r="I697" i="1" a="1"/>
  <c r="I697" i="1" s="1"/>
  <c r="I685" i="1" a="1"/>
  <c r="I685" i="1" s="1"/>
  <c r="I673" i="1" a="1"/>
  <c r="I673" i="1" s="1"/>
  <c r="I667" i="1" a="1"/>
  <c r="I667" i="1" s="1"/>
  <c r="I661" i="1" a="1"/>
  <c r="I661" i="1" s="1"/>
  <c r="I655" i="1" a="1"/>
  <c r="I655" i="1" s="1"/>
  <c r="I649" i="1" a="1"/>
  <c r="I649" i="1" s="1"/>
  <c r="I637" i="1" a="1"/>
  <c r="I637" i="1" s="1"/>
  <c r="I625" i="1" a="1"/>
  <c r="I625" i="1" s="1"/>
  <c r="I619" i="1" a="1"/>
  <c r="I619" i="1" s="1"/>
  <c r="I613" i="1" a="1"/>
  <c r="I613" i="1" s="1"/>
  <c r="I607" i="1" a="1"/>
  <c r="I607" i="1" s="1"/>
  <c r="I601" i="1" a="1"/>
  <c r="I601" i="1" s="1"/>
  <c r="I595" i="1" a="1"/>
  <c r="I595" i="1" s="1"/>
  <c r="I589" i="1" a="1"/>
  <c r="I589" i="1" s="1"/>
  <c r="I583" i="1" a="1"/>
  <c r="I583" i="1" s="1"/>
  <c r="I577" i="1" a="1"/>
  <c r="I577" i="1" s="1"/>
  <c r="I565" i="1" a="1"/>
  <c r="I565" i="1" s="1"/>
  <c r="I553" i="1" a="1"/>
  <c r="I553" i="1" s="1"/>
  <c r="I541" i="1" a="1"/>
  <c r="I541" i="1" s="1"/>
  <c r="I529" i="1" a="1"/>
  <c r="I529" i="1" s="1"/>
  <c r="I523" i="1" a="1"/>
  <c r="I523" i="1" s="1"/>
  <c r="I517" i="1" a="1"/>
  <c r="I517" i="1" s="1"/>
  <c r="I511" i="1" a="1"/>
  <c r="I511" i="1" s="1"/>
  <c r="I505" i="1" a="1"/>
  <c r="I505" i="1" s="1"/>
  <c r="I493" i="1" a="1"/>
  <c r="I493" i="1" s="1"/>
  <c r="L606" i="1" l="1"/>
  <c r="M606" i="1" s="1"/>
  <c r="N606" i="1" s="1"/>
  <c r="L953" i="1"/>
  <c r="M953" i="1" s="1"/>
  <c r="N953" i="1" s="1"/>
  <c r="L1199" i="1"/>
  <c r="M1199" i="1" s="1"/>
  <c r="N1199" i="1" s="1"/>
  <c r="L1054" i="1"/>
  <c r="M1054" i="1" s="1"/>
  <c r="N1054" i="1" s="1"/>
  <c r="L992" i="1"/>
  <c r="M992" i="1" s="1"/>
  <c r="N992" i="1" s="1"/>
  <c r="L1386" i="1"/>
  <c r="M1386" i="1" s="1"/>
  <c r="N1386" i="1" s="1"/>
  <c r="L1170" i="1"/>
  <c r="M1170" i="1" s="1"/>
  <c r="N1170" i="1" s="1"/>
  <c r="L1572" i="1"/>
  <c r="M1572" i="1" s="1"/>
  <c r="N1572" i="1" s="1"/>
  <c r="L1212" i="1"/>
  <c r="M1212" i="1" s="1"/>
  <c r="N1212" i="1" s="1"/>
  <c r="L1056" i="1"/>
  <c r="M1056" i="1" s="1"/>
  <c r="N1056" i="1" s="1"/>
  <c r="L2553" i="1"/>
  <c r="M2553" i="1" s="1"/>
  <c r="N2553" i="1" s="1"/>
  <c r="L1210" i="1"/>
  <c r="M1210" i="1" s="1"/>
  <c r="N1210" i="1" s="1"/>
  <c r="L1042" i="1"/>
  <c r="M1042" i="1" s="1"/>
  <c r="N1042" i="1" s="1"/>
  <c r="L1974" i="1"/>
  <c r="M1974" i="1" s="1"/>
  <c r="N1974" i="1" s="1"/>
  <c r="L1374" i="1"/>
  <c r="M1374" i="1" s="1"/>
  <c r="N1374" i="1" s="1"/>
  <c r="L1158" i="1"/>
  <c r="M1158" i="1" s="1"/>
  <c r="N1158" i="1" s="1"/>
  <c r="L925" i="1"/>
  <c r="M925" i="1" s="1"/>
  <c r="N925" i="1" s="1"/>
  <c r="L1045" i="1"/>
  <c r="M1045" i="1" s="1"/>
  <c r="N1045" i="1" s="1"/>
  <c r="L746" i="1"/>
  <c r="M746" i="1" s="1"/>
  <c r="N746" i="1" s="1"/>
  <c r="L1392" i="1"/>
  <c r="M1392" i="1" s="1"/>
  <c r="N1392" i="1" s="1"/>
  <c r="L1200" i="1"/>
  <c r="M1200" i="1" s="1"/>
  <c r="N1200" i="1" s="1"/>
  <c r="L1044" i="1"/>
  <c r="M1044" i="1" s="1"/>
  <c r="N1044" i="1" s="1"/>
  <c r="L1063" i="1"/>
  <c r="M1063" i="1" s="1"/>
  <c r="N1063" i="1" s="1"/>
  <c r="L1151" i="1"/>
  <c r="M1151" i="1" s="1"/>
  <c r="N1151" i="1" s="1"/>
  <c r="L959" i="1"/>
  <c r="M959" i="1" s="1"/>
  <c r="N959" i="1" s="1"/>
  <c r="L1198" i="1"/>
  <c r="M1198" i="1" s="1"/>
  <c r="N1198" i="1" s="1"/>
  <c r="L1087" i="1"/>
  <c r="M1087" i="1" s="1"/>
  <c r="N1087" i="1" s="1"/>
  <c r="L427" i="1"/>
  <c r="M427" i="1" s="1"/>
  <c r="N427" i="1" s="1"/>
  <c r="L1009" i="1"/>
  <c r="M1009" i="1" s="1"/>
  <c r="N1009" i="1" s="1"/>
  <c r="L1242" i="1"/>
  <c r="M1242" i="1" s="1"/>
  <c r="N1242" i="1" s="1"/>
  <c r="L1343" i="1"/>
  <c r="M1343" i="1" s="1"/>
  <c r="N1343" i="1" s="1"/>
  <c r="L1127" i="1"/>
  <c r="M1127" i="1" s="1"/>
  <c r="N1127" i="1" s="1"/>
  <c r="L923" i="1"/>
  <c r="M923" i="1" s="1"/>
  <c r="N923" i="1" s="1"/>
  <c r="L922" i="1"/>
  <c r="M922" i="1" s="1"/>
  <c r="N922" i="1" s="1"/>
  <c r="L2541" i="1"/>
  <c r="M2541" i="1" s="1"/>
  <c r="N2541" i="1" s="1"/>
  <c r="L1124" i="1"/>
  <c r="M1124" i="1" s="1"/>
  <c r="N1124" i="1" s="1"/>
  <c r="L1051" i="1"/>
  <c r="M1051" i="1" s="1"/>
  <c r="N1051" i="1" s="1"/>
  <c r="L1767" i="1"/>
  <c r="M1767" i="1" s="1"/>
  <c r="N1767" i="1" s="1"/>
  <c r="L2661" i="1"/>
  <c r="M2661" i="1" s="1"/>
  <c r="N2661" i="1" s="1"/>
  <c r="L2094" i="1"/>
  <c r="M2094" i="1" s="1"/>
  <c r="N2094" i="1" s="1"/>
  <c r="L1356" i="1"/>
  <c r="M1356" i="1" s="1"/>
  <c r="N1356" i="1" s="1"/>
  <c r="L1152" i="1"/>
  <c r="M1152" i="1" s="1"/>
  <c r="N1152" i="1" s="1"/>
  <c r="L1115" i="1"/>
  <c r="M1115" i="1" s="1"/>
  <c r="N1115" i="1" s="1"/>
  <c r="L1378" i="1"/>
  <c r="M1378" i="1" s="1"/>
  <c r="N1378" i="1" s="1"/>
  <c r="L990" i="1"/>
  <c r="M990" i="1" s="1"/>
  <c r="N990" i="1" s="1"/>
  <c r="L1278" i="1"/>
  <c r="M1278" i="1" s="1"/>
  <c r="N1278" i="1" s="1"/>
  <c r="L1900" i="1"/>
  <c r="M1900" i="1" s="1"/>
  <c r="N1900" i="1" s="1"/>
  <c r="L1178" i="1"/>
  <c r="M1178" i="1" s="1"/>
  <c r="N1178" i="1" s="1"/>
  <c r="L950" i="1"/>
  <c r="M950" i="1" s="1"/>
  <c r="N950" i="1" s="1"/>
  <c r="L2077" i="1"/>
  <c r="M2077" i="1" s="1"/>
  <c r="N2077" i="1" s="1"/>
  <c r="L1765" i="1"/>
  <c r="M1765" i="1" s="1"/>
  <c r="N1765" i="1" s="1"/>
  <c r="L1609" i="1"/>
  <c r="M1609" i="1" s="1"/>
  <c r="N1609" i="1" s="1"/>
  <c r="L1453" i="1"/>
  <c r="M1453" i="1" s="1"/>
  <c r="N1453" i="1" s="1"/>
  <c r="L1344" i="1"/>
  <c r="M1344" i="1" s="1"/>
  <c r="N1344" i="1" s="1"/>
  <c r="L960" i="1"/>
  <c r="M960" i="1" s="1"/>
  <c r="N960" i="1" s="1"/>
  <c r="L1342" i="1"/>
  <c r="M1342" i="1" s="1"/>
  <c r="N1342" i="1" s="1"/>
  <c r="L2493" i="1"/>
  <c r="M2493" i="1" s="1"/>
  <c r="N2493" i="1" s="1"/>
  <c r="L1893" i="1"/>
  <c r="M1893" i="1" s="1"/>
  <c r="N1893" i="1" s="1"/>
  <c r="L1207" i="1"/>
  <c r="M1207" i="1" s="1"/>
  <c r="N1207" i="1" s="1"/>
  <c r="L1015" i="1"/>
  <c r="M1015" i="1" s="1"/>
  <c r="N1015" i="1" s="1"/>
  <c r="L1057" i="1"/>
  <c r="M1057" i="1" s="1"/>
  <c r="N1057" i="1" s="1"/>
  <c r="L1086" i="1"/>
  <c r="M1086" i="1" s="1"/>
  <c r="N1086" i="1" s="1"/>
  <c r="L493" i="1"/>
  <c r="M493" i="1" s="1"/>
  <c r="N493" i="1" s="1"/>
  <c r="L952" i="1"/>
  <c r="M952" i="1" s="1"/>
  <c r="N952" i="1" s="1"/>
  <c r="L1128" i="1"/>
  <c r="M1128" i="1" s="1"/>
  <c r="N1128" i="1" s="1"/>
  <c r="L1091" i="1"/>
  <c r="M1091" i="1" s="1"/>
  <c r="N1091" i="1" s="1"/>
  <c r="L491" i="1"/>
  <c r="M491" i="1" s="1"/>
  <c r="N491" i="1" s="1"/>
  <c r="L1126" i="1"/>
  <c r="M1126" i="1" s="1"/>
  <c r="N1126" i="1" s="1"/>
  <c r="L2481" i="1"/>
  <c r="M2481" i="1" s="1"/>
  <c r="N2481" i="1" s="1"/>
  <c r="L2313" i="1"/>
  <c r="M2313" i="1" s="1"/>
  <c r="N2313" i="1" s="1"/>
  <c r="L1088" i="1"/>
  <c r="M1088" i="1" s="1"/>
  <c r="N1088" i="1" s="1"/>
  <c r="L1195" i="1"/>
  <c r="M1195" i="1" s="1"/>
  <c r="N1195" i="1" s="1"/>
  <c r="L1074" i="1"/>
  <c r="M1074" i="1" s="1"/>
  <c r="N1074" i="1" s="1"/>
  <c r="L1213" i="1"/>
  <c r="M1213" i="1" s="1"/>
  <c r="N1213" i="1" s="1"/>
  <c r="L1116" i="1"/>
  <c r="M1116" i="1" s="1"/>
  <c r="N1116" i="1" s="1"/>
  <c r="L95" i="1"/>
  <c r="M95" i="1" s="1"/>
  <c r="N95" i="1" s="1"/>
  <c r="L1271" i="1"/>
  <c r="M1271" i="1" s="1"/>
  <c r="N1271" i="1" s="1"/>
  <c r="L1079" i="1"/>
  <c r="M1079" i="1" s="1"/>
  <c r="N1079" i="1" s="1"/>
  <c r="L2601" i="1"/>
  <c r="M2601" i="1" s="1"/>
  <c r="N2601" i="1" s="1"/>
  <c r="L1552" i="1"/>
  <c r="M1552" i="1" s="1"/>
  <c r="N1552" i="1" s="1"/>
  <c r="L1729" i="1"/>
  <c r="M1729" i="1" s="1"/>
  <c r="N1729" i="1" s="1"/>
  <c r="L1393" i="1"/>
  <c r="M1393" i="1" s="1"/>
  <c r="N1393" i="1" s="1"/>
  <c r="L1201" i="1"/>
  <c r="M1201" i="1" s="1"/>
  <c r="N1201" i="1" s="1"/>
  <c r="L5" i="1"/>
  <c r="M5" i="1" s="1"/>
  <c r="N5" i="1" s="1"/>
  <c r="L761" i="1"/>
  <c r="M761" i="1" s="1"/>
  <c r="N761" i="1" s="1"/>
  <c r="L994" i="1"/>
  <c r="M994" i="1" s="1"/>
  <c r="N994" i="1" s="1"/>
  <c r="L2277" i="1"/>
  <c r="M2277" i="1" s="1"/>
  <c r="N2277" i="1" s="1"/>
  <c r="L1052" i="1"/>
  <c r="M1052" i="1" s="1"/>
  <c r="N1052" i="1" s="1"/>
  <c r="L972" i="1"/>
  <c r="M972" i="1" s="1"/>
  <c r="N972" i="1" s="1"/>
  <c r="L1549" i="1"/>
  <c r="M1549" i="1" s="1"/>
  <c r="N1549" i="1" s="1"/>
  <c r="L1272" i="1"/>
  <c r="M1272" i="1" s="1"/>
  <c r="N1272" i="1" s="1"/>
  <c r="L1092" i="1"/>
  <c r="M1092" i="1" s="1"/>
  <c r="N1092" i="1" s="1"/>
  <c r="L1354" i="1"/>
  <c r="M1354" i="1" s="1"/>
  <c r="N1354" i="1" s="1"/>
  <c r="L1055" i="1"/>
  <c r="M1055" i="1" s="1"/>
  <c r="N1055" i="1" s="1"/>
  <c r="L1090" i="1"/>
  <c r="M1090" i="1" s="1"/>
  <c r="N1090" i="1" s="1"/>
  <c r="L2433" i="1"/>
  <c r="M2433" i="1" s="1"/>
  <c r="N2433" i="1" s="1"/>
  <c r="L1206" i="1"/>
  <c r="M1206" i="1" s="1"/>
  <c r="N1206" i="1" s="1"/>
  <c r="L1093" i="1"/>
  <c r="M1093" i="1" s="1"/>
  <c r="N1093" i="1" s="1"/>
  <c r="L1080" i="1"/>
  <c r="M1080" i="1" s="1"/>
  <c r="N1080" i="1" s="1"/>
  <c r="L928" i="1"/>
  <c r="M928" i="1" s="1"/>
  <c r="N928" i="1" s="1"/>
  <c r="L999" i="1"/>
  <c r="M999" i="1" s="1"/>
  <c r="N999" i="1" s="1"/>
  <c r="L833" i="1"/>
  <c r="M833" i="1" s="1"/>
  <c r="N833" i="1" s="1"/>
  <c r="L1000" i="1"/>
  <c r="M1000" i="1" s="1"/>
  <c r="N1000" i="1" s="1"/>
  <c r="L1001" i="1"/>
  <c r="M1001" i="1" s="1"/>
  <c r="N1001" i="1" s="1"/>
  <c r="L4" i="1"/>
  <c r="M4" i="1" s="1"/>
  <c r="N4" i="1" s="1"/>
  <c r="L842" i="1"/>
  <c r="M842" i="1" s="1"/>
  <c r="N842" i="1" s="1"/>
  <c r="L996" i="1"/>
  <c r="M996" i="1" s="1"/>
  <c r="N996" i="1" s="1"/>
  <c r="L998" i="1"/>
  <c r="M998" i="1" s="1"/>
  <c r="N998" i="1" s="1"/>
  <c r="L750" i="1"/>
  <c r="M750" i="1" s="1"/>
  <c r="N750" i="1" s="1"/>
  <c r="L1298" i="1"/>
  <c r="M1298" i="1" s="1"/>
  <c r="N1298" i="1" s="1"/>
  <c r="L1019" i="1"/>
  <c r="M1019" i="1" s="1"/>
  <c r="N1019" i="1" s="1"/>
  <c r="L903" i="1"/>
  <c r="M903" i="1" s="1"/>
  <c r="N903" i="1" s="1"/>
  <c r="L1018" i="1"/>
  <c r="M1018" i="1" s="1"/>
  <c r="N1018" i="1" s="1"/>
  <c r="L1031" i="1"/>
  <c r="M1031" i="1" s="1"/>
  <c r="N1031" i="1" s="1"/>
  <c r="L866" i="1"/>
  <c r="M866" i="1" s="1"/>
  <c r="N866" i="1" s="1"/>
  <c r="L1362" i="1"/>
  <c r="M1362" i="1" s="1"/>
  <c r="N1362" i="1" s="1"/>
  <c r="L366" i="1"/>
  <c r="M366" i="1" s="1"/>
  <c r="N366" i="1" s="1"/>
  <c r="L1036" i="1"/>
  <c r="M1036" i="1" s="1"/>
  <c r="N1036" i="1" s="1"/>
  <c r="L936" i="1"/>
  <c r="M936" i="1" s="1"/>
  <c r="N936" i="1" s="1"/>
  <c r="L1024" i="1"/>
  <c r="M1024" i="1" s="1"/>
  <c r="N1024" i="1" s="1"/>
  <c r="L1035" i="1"/>
  <c r="M1035" i="1" s="1"/>
  <c r="N1035" i="1" s="1"/>
  <c r="L1023" i="1"/>
  <c r="M1023" i="1" s="1"/>
  <c r="N1023" i="1" s="1"/>
  <c r="L785" i="1"/>
  <c r="M785" i="1" s="1"/>
  <c r="N785" i="1" s="1"/>
  <c r="L517" i="1"/>
  <c r="M517" i="1" s="1"/>
  <c r="N517" i="1" s="1"/>
  <c r="L1240" i="1"/>
  <c r="M1240" i="1" s="1"/>
  <c r="N1240" i="1" s="1"/>
  <c r="L546" i="1"/>
  <c r="M546" i="1" s="1"/>
  <c r="N546" i="1" s="1"/>
  <c r="L1030" i="1"/>
  <c r="M1030" i="1" s="1"/>
  <c r="N1030" i="1" s="1"/>
  <c r="L1236" i="1"/>
  <c r="M1236" i="1" s="1"/>
  <c r="N1236" i="1" s="1"/>
  <c r="L559" i="1"/>
  <c r="M559" i="1" s="1"/>
  <c r="N559" i="1" s="1"/>
  <c r="L1239" i="1"/>
  <c r="M1239" i="1" s="1"/>
  <c r="N1239" i="1" s="1"/>
  <c r="L744" i="1"/>
  <c r="M744" i="1" s="1"/>
  <c r="N744" i="1" s="1"/>
  <c r="L961" i="1"/>
  <c r="M961" i="1" s="1"/>
  <c r="N961" i="1" s="1"/>
  <c r="L1247" i="1"/>
  <c r="M1247" i="1" s="1"/>
  <c r="N1247" i="1" s="1"/>
  <c r="L1122" i="1"/>
  <c r="M1122" i="1" s="1"/>
  <c r="N1122" i="1" s="1"/>
  <c r="L782" i="1"/>
  <c r="M782" i="1" s="1"/>
  <c r="N782" i="1" s="1"/>
  <c r="L855" i="1"/>
  <c r="M855" i="1" s="1"/>
  <c r="N855" i="1" s="1"/>
  <c r="L1032" i="1"/>
  <c r="M1032" i="1" s="1"/>
  <c r="N1032" i="1" s="1"/>
  <c r="L888" i="1"/>
  <c r="M888" i="1" s="1"/>
  <c r="N888" i="1" s="1"/>
  <c r="L1187" i="1"/>
  <c r="M1187" i="1" s="1"/>
  <c r="N1187" i="1" s="1"/>
  <c r="L1027" i="1"/>
  <c r="M1027" i="1" s="1"/>
  <c r="N1027" i="1" s="1"/>
  <c r="L1237" i="1"/>
  <c r="M1237" i="1" s="1"/>
  <c r="N1237" i="1" s="1"/>
  <c r="L458" i="1"/>
  <c r="M458" i="1" s="1"/>
  <c r="N458" i="1" s="1"/>
  <c r="L964" i="1"/>
  <c r="M964" i="1" s="1"/>
  <c r="N964" i="1" s="1"/>
  <c r="L838" i="1"/>
  <c r="M838" i="1" s="1"/>
  <c r="N838" i="1" s="1"/>
  <c r="L1179" i="1"/>
  <c r="M1179" i="1" s="1"/>
  <c r="N1179" i="1" s="1"/>
  <c r="L867" i="1"/>
  <c r="M867" i="1" s="1"/>
  <c r="N867" i="1" s="1"/>
  <c r="L1175" i="1"/>
  <c r="M1175" i="1" s="1"/>
  <c r="N1175" i="1" s="1"/>
  <c r="L1366" i="1"/>
  <c r="M1366" i="1" s="1"/>
  <c r="N1366" i="1" s="1"/>
  <c r="L1186" i="1"/>
  <c r="M1186" i="1" s="1"/>
  <c r="N1186" i="1" s="1"/>
  <c r="L633" i="1"/>
  <c r="M633" i="1" s="1"/>
  <c r="N633" i="1" s="1"/>
  <c r="L1369" i="1"/>
  <c r="M1369" i="1" s="1"/>
  <c r="N1369" i="1" s="1"/>
  <c r="L882" i="1"/>
  <c r="M882" i="1" s="1"/>
  <c r="N882" i="1" s="1"/>
  <c r="L150" i="1"/>
  <c r="M150" i="1" s="1"/>
  <c r="N150" i="1" s="1"/>
  <c r="L222" i="1"/>
  <c r="M222" i="1" s="1"/>
  <c r="N222" i="1" s="1"/>
  <c r="L90" i="1"/>
  <c r="M90" i="1" s="1"/>
  <c r="N90" i="1" s="1"/>
  <c r="L1176" i="1"/>
  <c r="M1176" i="1" s="1"/>
  <c r="N1176" i="1" s="1"/>
  <c r="L932" i="1"/>
  <c r="M932" i="1" s="1"/>
  <c r="N932" i="1" s="1"/>
  <c r="L318" i="1"/>
  <c r="M318" i="1" s="1"/>
  <c r="N318" i="1" s="1"/>
  <c r="L974" i="1"/>
  <c r="M974" i="1" s="1"/>
  <c r="N974" i="1" s="1"/>
  <c r="L783" i="1"/>
  <c r="M783" i="1" s="1"/>
  <c r="N783" i="1" s="1"/>
  <c r="L664" i="1"/>
  <c r="M664" i="1" s="1"/>
  <c r="N664" i="1" s="1"/>
  <c r="L722" i="1"/>
  <c r="M722" i="1" s="1"/>
  <c r="N722" i="1" s="1"/>
  <c r="L588" i="1"/>
  <c r="M588" i="1" s="1"/>
  <c r="N588" i="1" s="1"/>
  <c r="L102" i="1"/>
  <c r="M102" i="1" s="1"/>
  <c r="N102" i="1" s="1"/>
  <c r="L1307" i="1"/>
  <c r="M1307" i="1" s="1"/>
  <c r="N1307" i="1" s="1"/>
  <c r="L738" i="1"/>
  <c r="M738" i="1" s="1"/>
  <c r="N738" i="1" s="1"/>
  <c r="L710" i="1"/>
  <c r="M710" i="1" s="1"/>
  <c r="N710" i="1" s="1"/>
  <c r="L461" i="1"/>
  <c r="M461" i="1" s="1"/>
  <c r="N461" i="1" s="1"/>
  <c r="L963" i="1"/>
  <c r="M963" i="1" s="1"/>
  <c r="N963" i="1" s="1"/>
  <c r="L1308" i="1"/>
  <c r="M1308" i="1" s="1"/>
  <c r="N1308" i="1" s="1"/>
  <c r="L1306" i="1"/>
  <c r="M1306" i="1" s="1"/>
  <c r="N1306" i="1" s="1"/>
  <c r="L958" i="1"/>
  <c r="M958" i="1" s="1"/>
  <c r="N958" i="1" s="1"/>
  <c r="L162" i="1"/>
  <c r="M162" i="1" s="1"/>
  <c r="N162" i="1" s="1"/>
  <c r="L1028" i="1"/>
  <c r="M1028" i="1" s="1"/>
  <c r="N1028" i="1" s="1"/>
  <c r="L661" i="1"/>
  <c r="M661" i="1" s="1"/>
  <c r="N661" i="1" s="1"/>
  <c r="L965" i="1"/>
  <c r="M965" i="1" s="1"/>
  <c r="N965" i="1" s="1"/>
  <c r="L759" i="1"/>
  <c r="M759" i="1" s="1"/>
  <c r="N759" i="1" s="1"/>
  <c r="L817" i="1"/>
  <c r="M817" i="1" s="1"/>
  <c r="N817" i="1" s="1"/>
  <c r="L1177" i="1"/>
  <c r="M1177" i="1" s="1"/>
  <c r="N1177" i="1" s="1"/>
  <c r="L1296" i="1"/>
  <c r="M1296" i="1" s="1"/>
  <c r="N1296" i="1" s="1"/>
  <c r="L528" i="1"/>
  <c r="M528" i="1" s="1"/>
  <c r="N528" i="1" s="1"/>
  <c r="L946" i="1"/>
  <c r="M946" i="1" s="1"/>
  <c r="N946" i="1" s="1"/>
  <c r="L156" i="1"/>
  <c r="M156" i="1" s="1"/>
  <c r="N156" i="1" s="1"/>
  <c r="L624" i="1"/>
  <c r="M624" i="1" s="1"/>
  <c r="N624" i="1" s="1"/>
  <c r="L831" i="1"/>
  <c r="M831" i="1" s="1"/>
  <c r="N831" i="1" s="1"/>
  <c r="L747" i="1"/>
  <c r="M747" i="1" s="1"/>
  <c r="N747" i="1" s="1"/>
  <c r="L962" i="1"/>
  <c r="M962" i="1" s="1"/>
  <c r="N962" i="1" s="1"/>
  <c r="L1309" i="1"/>
  <c r="M1309" i="1" s="1"/>
  <c r="N1309" i="1" s="1"/>
  <c r="L1182" i="1"/>
  <c r="M1182" i="1" s="1"/>
  <c r="N1182" i="1" s="1"/>
  <c r="L883" i="1"/>
  <c r="M883" i="1" s="1"/>
  <c r="N883" i="1" s="1"/>
  <c r="L457" i="1"/>
  <c r="M457" i="1" s="1"/>
  <c r="N457" i="1" s="1"/>
  <c r="L735" i="1"/>
  <c r="M735" i="1" s="1"/>
  <c r="N735" i="1" s="1"/>
  <c r="L1297" i="1"/>
  <c r="M1297" i="1" s="1"/>
  <c r="N1297" i="1" s="1"/>
  <c r="L54" i="1"/>
  <c r="M54" i="1" s="1"/>
  <c r="N54" i="1" s="1"/>
  <c r="L887" i="1"/>
  <c r="M887" i="1" s="1"/>
  <c r="N887" i="1" s="1"/>
  <c r="L784" i="1"/>
  <c r="M784" i="1" s="1"/>
  <c r="N784" i="1" s="1"/>
  <c r="L829" i="1"/>
  <c r="M829" i="1" s="1"/>
  <c r="N829" i="1" s="1"/>
  <c r="L937" i="1"/>
  <c r="M937" i="1" s="1"/>
  <c r="N937" i="1" s="1"/>
  <c r="L19" i="1"/>
  <c r="M19" i="1" s="1"/>
  <c r="N19" i="1" s="1"/>
  <c r="L199" i="1"/>
  <c r="M199" i="1" s="1"/>
  <c r="N199" i="1" s="1"/>
  <c r="L379" i="1"/>
  <c r="M379" i="1" s="1"/>
  <c r="N379" i="1" s="1"/>
  <c r="L1180" i="1"/>
  <c r="M1180" i="1" s="1"/>
  <c r="N1180" i="1" s="1"/>
  <c r="L711" i="1"/>
  <c r="M711" i="1" s="1"/>
  <c r="N711" i="1" s="1"/>
  <c r="L216" i="1"/>
  <c r="M216" i="1" s="1"/>
  <c r="N216" i="1" s="1"/>
  <c r="L1246" i="1"/>
  <c r="M1246" i="1" s="1"/>
  <c r="N1246" i="1" s="1"/>
  <c r="L906" i="1"/>
  <c r="M906" i="1" s="1"/>
  <c r="N906" i="1" s="1"/>
  <c r="L739" i="1"/>
  <c r="M739" i="1" s="1"/>
  <c r="N739" i="1" s="1"/>
  <c r="L414" i="1"/>
  <c r="M414" i="1" s="1"/>
  <c r="N414" i="1" s="1"/>
  <c r="L665" i="1"/>
  <c r="M665" i="1" s="1"/>
  <c r="N665" i="1" s="1"/>
  <c r="L725" i="1"/>
  <c r="M725" i="1" s="1"/>
  <c r="N725" i="1" s="1"/>
  <c r="L807" i="1"/>
  <c r="M807" i="1" s="1"/>
  <c r="N807" i="1" s="1"/>
  <c r="L774" i="1"/>
  <c r="M774" i="1" s="1"/>
  <c r="N774" i="1" s="1"/>
  <c r="L527" i="1"/>
  <c r="M527" i="1" s="1"/>
  <c r="N527" i="1" s="1"/>
  <c r="L36" i="1"/>
  <c r="M36" i="1" s="1"/>
  <c r="N36" i="1" s="1"/>
  <c r="L694" i="1"/>
  <c r="M694" i="1" s="1"/>
  <c r="N694" i="1" s="1"/>
  <c r="L749" i="1"/>
  <c r="M749" i="1" s="1"/>
  <c r="N749" i="1" s="1"/>
  <c r="L912" i="1"/>
  <c r="M912" i="1" s="1"/>
  <c r="N912" i="1" s="1"/>
  <c r="L975" i="1"/>
  <c r="M975" i="1" s="1"/>
  <c r="N975" i="1" s="1"/>
  <c r="L1881" i="1"/>
  <c r="M1881" i="1" s="1"/>
  <c r="N1881" i="1" s="1"/>
  <c r="L1288" i="1"/>
  <c r="M1288" i="1" s="1"/>
  <c r="N1288" i="1" s="1"/>
  <c r="L879" i="1"/>
  <c r="M879" i="1" s="1"/>
  <c r="N879" i="1" s="1"/>
  <c r="L63" i="1"/>
  <c r="M63" i="1" s="1"/>
  <c r="N63" i="1" s="1"/>
  <c r="L726" i="1"/>
  <c r="M726" i="1" s="1"/>
  <c r="N726" i="1" s="1"/>
  <c r="L788" i="1"/>
  <c r="M788" i="1" s="1"/>
  <c r="N788" i="1" s="1"/>
  <c r="L1355" i="1"/>
  <c r="M1355" i="1" s="1"/>
  <c r="N1355" i="1" s="1"/>
  <c r="L94" i="1"/>
  <c r="M94" i="1" s="1"/>
  <c r="N94" i="1" s="1"/>
  <c r="L709" i="1"/>
  <c r="M709" i="1" s="1"/>
  <c r="N709" i="1" s="1"/>
  <c r="L1061" i="1"/>
  <c r="M1061" i="1" s="1"/>
  <c r="N1061" i="1" s="1"/>
  <c r="L795" i="1"/>
  <c r="M795" i="1" s="1"/>
  <c r="N795" i="1" s="1"/>
  <c r="L818" i="1"/>
  <c r="M818" i="1" s="1"/>
  <c r="N818" i="1" s="1"/>
  <c r="L900" i="1"/>
  <c r="M900" i="1" s="1"/>
  <c r="N900" i="1" s="1"/>
  <c r="L756" i="1"/>
  <c r="M756" i="1" s="1"/>
  <c r="N756" i="1" s="1"/>
  <c r="L612" i="1"/>
  <c r="M612" i="1" s="1"/>
  <c r="N612" i="1" s="1"/>
  <c r="L971" i="1"/>
  <c r="M971" i="1" s="1"/>
  <c r="N971" i="1" s="1"/>
  <c r="L827" i="1"/>
  <c r="M827" i="1" s="1"/>
  <c r="N827" i="1" s="1"/>
  <c r="L683" i="1"/>
  <c r="M683" i="1" s="1"/>
  <c r="N683" i="1" s="1"/>
  <c r="L407" i="1"/>
  <c r="M407" i="1" s="1"/>
  <c r="N407" i="1" s="1"/>
  <c r="L970" i="1"/>
  <c r="M970" i="1" s="1"/>
  <c r="N970" i="1" s="1"/>
  <c r="L826" i="1"/>
  <c r="M826" i="1" s="1"/>
  <c r="N826" i="1" s="1"/>
  <c r="L682" i="1"/>
  <c r="M682" i="1" s="1"/>
  <c r="N682" i="1" s="1"/>
  <c r="L154" i="1"/>
  <c r="M154" i="1" s="1"/>
  <c r="N154" i="1" s="1"/>
  <c r="L645" i="1"/>
  <c r="M645" i="1" s="1"/>
  <c r="N645" i="1" s="1"/>
  <c r="L33" i="1"/>
  <c r="M33" i="1" s="1"/>
  <c r="N33" i="1" s="1"/>
  <c r="L1064" i="1"/>
  <c r="M1064" i="1" s="1"/>
  <c r="N1064" i="1" s="1"/>
  <c r="L776" i="1"/>
  <c r="M776" i="1" s="1"/>
  <c r="N776" i="1" s="1"/>
  <c r="L632" i="1"/>
  <c r="M632" i="1" s="1"/>
  <c r="N632" i="1" s="1"/>
  <c r="L1183" i="1"/>
  <c r="M1183" i="1" s="1"/>
  <c r="N1183" i="1" s="1"/>
  <c r="L895" i="1"/>
  <c r="M895" i="1" s="1"/>
  <c r="N895" i="1" s="1"/>
  <c r="L751" i="1"/>
  <c r="M751" i="1" s="1"/>
  <c r="N751" i="1" s="1"/>
  <c r="L463" i="1"/>
  <c r="M463" i="1" s="1"/>
  <c r="N463" i="1" s="1"/>
  <c r="L306" i="1"/>
  <c r="M306" i="1" s="1"/>
  <c r="N306" i="1" s="1"/>
  <c r="L678" i="1"/>
  <c r="M678" i="1" s="1"/>
  <c r="N678" i="1" s="1"/>
  <c r="L42" i="1"/>
  <c r="M42" i="1" s="1"/>
  <c r="N42" i="1" s="1"/>
  <c r="L714" i="1"/>
  <c r="M714" i="1" s="1"/>
  <c r="N714" i="1" s="1"/>
  <c r="L30" i="1"/>
  <c r="M30" i="1" s="1"/>
  <c r="N30" i="1" s="1"/>
  <c r="L798" i="1"/>
  <c r="M798" i="1" s="1"/>
  <c r="N798" i="1" s="1"/>
  <c r="L138" i="1"/>
  <c r="M138" i="1" s="1"/>
  <c r="N138" i="1" s="1"/>
  <c r="L894" i="1"/>
  <c r="M894" i="1" s="1"/>
  <c r="N894" i="1" s="1"/>
  <c r="L498" i="1"/>
  <c r="M498" i="1" s="1"/>
  <c r="N498" i="1" s="1"/>
  <c r="L796" i="1"/>
  <c r="M796" i="1" s="1"/>
  <c r="N796" i="1" s="1"/>
  <c r="L652" i="1"/>
  <c r="M652" i="1" s="1"/>
  <c r="N652" i="1" s="1"/>
  <c r="L949" i="1"/>
  <c r="M949" i="1" s="1"/>
  <c r="N949" i="1" s="1"/>
  <c r="L805" i="1"/>
  <c r="M805" i="1" s="1"/>
  <c r="N805" i="1" s="1"/>
  <c r="L649" i="1"/>
  <c r="M649" i="1" s="1"/>
  <c r="N649" i="1" s="1"/>
  <c r="L815" i="1"/>
  <c r="M815" i="1" s="1"/>
  <c r="N815" i="1" s="1"/>
  <c r="L671" i="1"/>
  <c r="M671" i="1" s="1"/>
  <c r="N671" i="1" s="1"/>
  <c r="L814" i="1"/>
  <c r="M814" i="1" s="1"/>
  <c r="N814" i="1" s="1"/>
  <c r="L670" i="1"/>
  <c r="M670" i="1" s="1"/>
  <c r="N670" i="1" s="1"/>
  <c r="L908" i="1"/>
  <c r="M908" i="1" s="1"/>
  <c r="N908" i="1" s="1"/>
  <c r="L666" i="1"/>
  <c r="M666" i="1" s="1"/>
  <c r="N666" i="1" s="1"/>
  <c r="L78" i="1"/>
  <c r="M78" i="1" s="1"/>
  <c r="N78" i="1" s="1"/>
  <c r="L462" i="1"/>
  <c r="M462" i="1" s="1"/>
  <c r="N462" i="1" s="1"/>
  <c r="L637" i="1"/>
  <c r="M637" i="1" s="1"/>
  <c r="N637" i="1" s="1"/>
  <c r="L758" i="1"/>
  <c r="M758" i="1" s="1"/>
  <c r="N758" i="1" s="1"/>
  <c r="L139" i="1"/>
  <c r="M139" i="1" s="1"/>
  <c r="N139" i="1" s="1"/>
  <c r="L319" i="1"/>
  <c r="M319" i="1" s="1"/>
  <c r="N319" i="1" s="1"/>
  <c r="L893" i="1"/>
  <c r="M893" i="1" s="1"/>
  <c r="N893" i="1" s="1"/>
  <c r="L1420" i="1"/>
  <c r="M1420" i="1" s="1"/>
  <c r="N1420" i="1" s="1"/>
  <c r="L1059" i="1"/>
  <c r="M1059" i="1" s="1"/>
  <c r="N1059" i="1" s="1"/>
  <c r="L3" i="1"/>
  <c r="M3" i="1" s="1"/>
  <c r="N3" i="1" s="1"/>
  <c r="L876" i="1"/>
  <c r="M876" i="1" s="1"/>
  <c r="N876" i="1" s="1"/>
  <c r="L732" i="1"/>
  <c r="M732" i="1" s="1"/>
  <c r="N732" i="1" s="1"/>
  <c r="L1235" i="1"/>
  <c r="M1235" i="1" s="1"/>
  <c r="N1235" i="1" s="1"/>
  <c r="L803" i="1"/>
  <c r="M803" i="1" s="1"/>
  <c r="N803" i="1" s="1"/>
  <c r="L659" i="1"/>
  <c r="M659" i="1" s="1"/>
  <c r="N659" i="1" s="1"/>
  <c r="L155" i="1"/>
  <c r="M155" i="1" s="1"/>
  <c r="N155" i="1" s="1"/>
  <c r="L1234" i="1"/>
  <c r="M1234" i="1" s="1"/>
  <c r="N1234" i="1" s="1"/>
  <c r="L802" i="1"/>
  <c r="M802" i="1" s="1"/>
  <c r="N802" i="1" s="1"/>
  <c r="L658" i="1"/>
  <c r="M658" i="1" s="1"/>
  <c r="N658" i="1" s="1"/>
  <c r="L34" i="1"/>
  <c r="M34" i="1" s="1"/>
  <c r="N34" i="1" s="1"/>
  <c r="L621" i="1"/>
  <c r="M621" i="1" s="1"/>
  <c r="N621" i="1" s="1"/>
  <c r="L896" i="1"/>
  <c r="M896" i="1" s="1"/>
  <c r="N896" i="1" s="1"/>
  <c r="L752" i="1"/>
  <c r="M752" i="1" s="1"/>
  <c r="N752" i="1" s="1"/>
  <c r="L608" i="1"/>
  <c r="M608" i="1" s="1"/>
  <c r="N608" i="1" s="1"/>
  <c r="L871" i="1"/>
  <c r="M871" i="1" s="1"/>
  <c r="N871" i="1" s="1"/>
  <c r="L727" i="1"/>
  <c r="M727" i="1" s="1"/>
  <c r="N727" i="1" s="1"/>
  <c r="L403" i="1"/>
  <c r="M403" i="1" s="1"/>
  <c r="N403" i="1" s="1"/>
  <c r="L198" i="1"/>
  <c r="M198" i="1" s="1"/>
  <c r="N198" i="1" s="1"/>
  <c r="L570" i="1"/>
  <c r="M570" i="1" s="1"/>
  <c r="N570" i="1" s="1"/>
  <c r="L618" i="1"/>
  <c r="M618" i="1" s="1"/>
  <c r="N618" i="1" s="1"/>
  <c r="L690" i="1"/>
  <c r="M690" i="1" s="1"/>
  <c r="N690" i="1" s="1"/>
  <c r="L6" i="1"/>
  <c r="M6" i="1" s="1"/>
  <c r="N6" i="1" s="1"/>
  <c r="L1350" i="1"/>
  <c r="M1350" i="1" s="1"/>
  <c r="N1350" i="1" s="1"/>
  <c r="L1062" i="1"/>
  <c r="M1062" i="1" s="1"/>
  <c r="N1062" i="1" s="1"/>
  <c r="L870" i="1"/>
  <c r="M870" i="1" s="1"/>
  <c r="N870" i="1" s="1"/>
  <c r="L402" i="1"/>
  <c r="M402" i="1" s="1"/>
  <c r="N402" i="1" s="1"/>
  <c r="L772" i="1"/>
  <c r="M772" i="1" s="1"/>
  <c r="N772" i="1" s="1"/>
  <c r="L520" i="1"/>
  <c r="M520" i="1" s="1"/>
  <c r="N520" i="1" s="1"/>
  <c r="L565" i="1"/>
  <c r="M565" i="1" s="1"/>
  <c r="N565" i="1" s="1"/>
  <c r="L781" i="1"/>
  <c r="M781" i="1" s="1"/>
  <c r="N781" i="1" s="1"/>
  <c r="L625" i="1"/>
  <c r="M625" i="1" s="1"/>
  <c r="N625" i="1" s="1"/>
  <c r="L864" i="1"/>
  <c r="M864" i="1" s="1"/>
  <c r="N864" i="1" s="1"/>
  <c r="L720" i="1"/>
  <c r="M720" i="1" s="1"/>
  <c r="N720" i="1" s="1"/>
  <c r="L935" i="1"/>
  <c r="M935" i="1" s="1"/>
  <c r="N935" i="1" s="1"/>
  <c r="L791" i="1"/>
  <c r="M791" i="1" s="1"/>
  <c r="N791" i="1" s="1"/>
  <c r="L647" i="1"/>
  <c r="M647" i="1" s="1"/>
  <c r="N647" i="1" s="1"/>
  <c r="L934" i="1"/>
  <c r="M934" i="1" s="1"/>
  <c r="N934" i="1" s="1"/>
  <c r="L790" i="1"/>
  <c r="M790" i="1" s="1"/>
  <c r="N790" i="1" s="1"/>
  <c r="L646" i="1"/>
  <c r="M646" i="1" s="1"/>
  <c r="N646" i="1" s="1"/>
  <c r="L753" i="1"/>
  <c r="M753" i="1" s="1"/>
  <c r="N753" i="1" s="1"/>
  <c r="L609" i="1"/>
  <c r="M609" i="1" s="1"/>
  <c r="N609" i="1" s="1"/>
  <c r="L740" i="1"/>
  <c r="M740" i="1" s="1"/>
  <c r="N740" i="1" s="1"/>
  <c r="L596" i="1"/>
  <c r="M596" i="1" s="1"/>
  <c r="N596" i="1" s="1"/>
  <c r="L1003" i="1"/>
  <c r="M1003" i="1" s="1"/>
  <c r="N1003" i="1" s="1"/>
  <c r="L859" i="1"/>
  <c r="M859" i="1" s="1"/>
  <c r="N859" i="1" s="1"/>
  <c r="L715" i="1"/>
  <c r="M715" i="1" s="1"/>
  <c r="N715" i="1" s="1"/>
  <c r="L307" i="1"/>
  <c r="M307" i="1" s="1"/>
  <c r="N307" i="1" s="1"/>
  <c r="L126" i="1"/>
  <c r="M126" i="1" s="1"/>
  <c r="N126" i="1" s="1"/>
  <c r="L510" i="1"/>
  <c r="M510" i="1" s="1"/>
  <c r="N510" i="1" s="1"/>
  <c r="L558" i="1"/>
  <c r="M558" i="1" s="1"/>
  <c r="N558" i="1" s="1"/>
  <c r="L630" i="1"/>
  <c r="M630" i="1" s="1"/>
  <c r="N630" i="1" s="1"/>
  <c r="L858" i="1"/>
  <c r="M858" i="1" s="1"/>
  <c r="N858" i="1" s="1"/>
  <c r="L354" i="1"/>
  <c r="M354" i="1" s="1"/>
  <c r="N354" i="1" s="1"/>
  <c r="L904" i="1"/>
  <c r="M904" i="1" s="1"/>
  <c r="N904" i="1" s="1"/>
  <c r="L760" i="1"/>
  <c r="M760" i="1" s="1"/>
  <c r="N760" i="1" s="1"/>
  <c r="L460" i="1"/>
  <c r="M460" i="1" s="1"/>
  <c r="N460" i="1" s="1"/>
  <c r="L103" i="1"/>
  <c r="M103" i="1" s="1"/>
  <c r="N103" i="1" s="1"/>
  <c r="L133" i="1"/>
  <c r="M133" i="1" s="1"/>
  <c r="N133" i="1" s="1"/>
  <c r="L283" i="1"/>
  <c r="M283" i="1" s="1"/>
  <c r="N283" i="1" s="1"/>
  <c r="L313" i="1"/>
  <c r="M313" i="1" s="1"/>
  <c r="N313" i="1" s="1"/>
  <c r="L499" i="1"/>
  <c r="M499" i="1" s="1"/>
  <c r="N499" i="1" s="1"/>
  <c r="L553" i="1"/>
  <c r="M553" i="1" s="1"/>
  <c r="N553" i="1" s="1"/>
  <c r="L913" i="1"/>
  <c r="M913" i="1" s="1"/>
  <c r="N913" i="1" s="1"/>
  <c r="L757" i="1"/>
  <c r="M757" i="1" s="1"/>
  <c r="N757" i="1" s="1"/>
  <c r="L613" i="1"/>
  <c r="M613" i="1" s="1"/>
  <c r="N613" i="1" s="1"/>
  <c r="L401" i="1"/>
  <c r="M401" i="1" s="1"/>
  <c r="N401" i="1" s="1"/>
  <c r="L1428" i="1"/>
  <c r="M1428" i="1" s="1"/>
  <c r="N1428" i="1" s="1"/>
  <c r="L852" i="1"/>
  <c r="M852" i="1" s="1"/>
  <c r="N852" i="1" s="1"/>
  <c r="L708" i="1"/>
  <c r="M708" i="1" s="1"/>
  <c r="N708" i="1" s="1"/>
  <c r="L779" i="1"/>
  <c r="M779" i="1" s="1"/>
  <c r="N779" i="1" s="1"/>
  <c r="L635" i="1"/>
  <c r="M635" i="1" s="1"/>
  <c r="N635" i="1" s="1"/>
  <c r="L35" i="1"/>
  <c r="M35" i="1" s="1"/>
  <c r="N35" i="1" s="1"/>
  <c r="L1066" i="1"/>
  <c r="M1066" i="1" s="1"/>
  <c r="N1066" i="1" s="1"/>
  <c r="L778" i="1"/>
  <c r="M778" i="1" s="1"/>
  <c r="N778" i="1" s="1"/>
  <c r="L634" i="1"/>
  <c r="M634" i="1" s="1"/>
  <c r="N634" i="1" s="1"/>
  <c r="L741" i="1"/>
  <c r="M741" i="1" s="1"/>
  <c r="N741" i="1" s="1"/>
  <c r="L597" i="1"/>
  <c r="M597" i="1" s="1"/>
  <c r="N597" i="1" s="1"/>
  <c r="L872" i="1"/>
  <c r="M872" i="1" s="1"/>
  <c r="N872" i="1" s="1"/>
  <c r="L728" i="1"/>
  <c r="M728" i="1" s="1"/>
  <c r="N728" i="1" s="1"/>
  <c r="L584" i="1"/>
  <c r="M584" i="1" s="1"/>
  <c r="N584" i="1" s="1"/>
  <c r="L847" i="1"/>
  <c r="M847" i="1" s="1"/>
  <c r="N847" i="1" s="1"/>
  <c r="L66" i="1"/>
  <c r="M66" i="1" s="1"/>
  <c r="N66" i="1" s="1"/>
  <c r="L486" i="1"/>
  <c r="M486" i="1" s="1"/>
  <c r="N486" i="1" s="1"/>
  <c r="L522" i="1"/>
  <c r="M522" i="1" s="1"/>
  <c r="N522" i="1" s="1"/>
  <c r="L846" i="1"/>
  <c r="M846" i="1" s="1"/>
  <c r="N846" i="1" s="1"/>
  <c r="L294" i="1"/>
  <c r="M294" i="1" s="1"/>
  <c r="N294" i="1" s="1"/>
  <c r="L892" i="1"/>
  <c r="M892" i="1" s="1"/>
  <c r="N892" i="1" s="1"/>
  <c r="L748" i="1"/>
  <c r="M748" i="1" s="1"/>
  <c r="N748" i="1" s="1"/>
  <c r="L400" i="1"/>
  <c r="M400" i="1" s="1"/>
  <c r="N400" i="1" s="1"/>
  <c r="L595" i="1"/>
  <c r="M595" i="1" s="1"/>
  <c r="N595" i="1" s="1"/>
  <c r="L529" i="1"/>
  <c r="M529" i="1" s="1"/>
  <c r="N529" i="1" s="1"/>
  <c r="L901" i="1"/>
  <c r="M901" i="1" s="1"/>
  <c r="N901" i="1" s="1"/>
  <c r="L745" i="1"/>
  <c r="M745" i="1" s="1"/>
  <c r="N745" i="1" s="1"/>
  <c r="L601" i="1"/>
  <c r="M601" i="1" s="1"/>
  <c r="N601" i="1" s="1"/>
  <c r="L902" i="1"/>
  <c r="M902" i="1" s="1"/>
  <c r="N902" i="1" s="1"/>
  <c r="L1429" i="1"/>
  <c r="M1429" i="1" s="1"/>
  <c r="N1429" i="1" s="1"/>
  <c r="L1416" i="1"/>
  <c r="M1416" i="1" s="1"/>
  <c r="N1416" i="1" s="1"/>
  <c r="L840" i="1"/>
  <c r="M840" i="1" s="1"/>
  <c r="N840" i="1" s="1"/>
  <c r="L696" i="1"/>
  <c r="M696" i="1" s="1"/>
  <c r="N696" i="1" s="1"/>
  <c r="L468" i="1"/>
  <c r="M468" i="1" s="1"/>
  <c r="N468" i="1" s="1"/>
  <c r="L911" i="1"/>
  <c r="M911" i="1" s="1"/>
  <c r="N911" i="1" s="1"/>
  <c r="L611" i="1"/>
  <c r="M611" i="1" s="1"/>
  <c r="N611" i="1" s="1"/>
  <c r="L910" i="1"/>
  <c r="M910" i="1" s="1"/>
  <c r="N910" i="1" s="1"/>
  <c r="L586" i="1"/>
  <c r="M586" i="1" s="1"/>
  <c r="N586" i="1" s="1"/>
  <c r="L729" i="1"/>
  <c r="M729" i="1" s="1"/>
  <c r="N729" i="1" s="1"/>
  <c r="L585" i="1"/>
  <c r="M585" i="1" s="1"/>
  <c r="N585" i="1" s="1"/>
  <c r="L1004" i="1"/>
  <c r="M1004" i="1" s="1"/>
  <c r="N1004" i="1" s="1"/>
  <c r="L860" i="1"/>
  <c r="M860" i="1" s="1"/>
  <c r="N860" i="1" s="1"/>
  <c r="L716" i="1"/>
  <c r="M716" i="1" s="1"/>
  <c r="N716" i="1" s="1"/>
  <c r="L524" i="1"/>
  <c r="M524" i="1" s="1"/>
  <c r="N524" i="1" s="1"/>
  <c r="L1123" i="1"/>
  <c r="M1123" i="1" s="1"/>
  <c r="N1123" i="1" s="1"/>
  <c r="L835" i="1"/>
  <c r="M835" i="1" s="1"/>
  <c r="N835" i="1" s="1"/>
  <c r="L691" i="1"/>
  <c r="M691" i="1" s="1"/>
  <c r="N691" i="1" s="1"/>
  <c r="L187" i="1"/>
  <c r="M187" i="1" s="1"/>
  <c r="N187" i="1" s="1"/>
  <c r="L18" i="1"/>
  <c r="M18" i="1" s="1"/>
  <c r="N18" i="1" s="1"/>
  <c r="L438" i="1"/>
  <c r="M438" i="1" s="1"/>
  <c r="N438" i="1" s="1"/>
  <c r="L450" i="1"/>
  <c r="M450" i="1" s="1"/>
  <c r="N450" i="1" s="1"/>
  <c r="L534" i="1"/>
  <c r="M534" i="1" s="1"/>
  <c r="N534" i="1" s="1"/>
  <c r="L1026" i="1"/>
  <c r="M1026" i="1" s="1"/>
  <c r="N1026" i="1" s="1"/>
  <c r="L822" i="1"/>
  <c r="M822" i="1" s="1"/>
  <c r="N822" i="1" s="1"/>
  <c r="L234" i="1"/>
  <c r="M234" i="1" s="1"/>
  <c r="N234" i="1" s="1"/>
  <c r="L880" i="1"/>
  <c r="M880" i="1" s="1"/>
  <c r="N880" i="1" s="1"/>
  <c r="L736" i="1"/>
  <c r="M736" i="1" s="1"/>
  <c r="N736" i="1" s="1"/>
  <c r="L619" i="1"/>
  <c r="M619" i="1" s="1"/>
  <c r="N619" i="1" s="1"/>
  <c r="L505" i="1"/>
  <c r="M505" i="1" s="1"/>
  <c r="N505" i="1" s="1"/>
  <c r="L1033" i="1"/>
  <c r="M1033" i="1" s="1"/>
  <c r="N1033" i="1" s="1"/>
  <c r="L889" i="1"/>
  <c r="M889" i="1" s="1"/>
  <c r="N889" i="1" s="1"/>
  <c r="L589" i="1"/>
  <c r="M589" i="1" s="1"/>
  <c r="N589" i="1" s="1"/>
  <c r="L698" i="1"/>
  <c r="M698" i="1" s="1"/>
  <c r="N698" i="1" s="1"/>
  <c r="L79" i="1"/>
  <c r="M79" i="1" s="1"/>
  <c r="N79" i="1" s="1"/>
  <c r="L259" i="1"/>
  <c r="M259" i="1" s="1"/>
  <c r="N259" i="1" s="1"/>
  <c r="L845" i="1"/>
  <c r="M845" i="1" s="1"/>
  <c r="N845" i="1" s="1"/>
  <c r="L701" i="1"/>
  <c r="M701" i="1" s="1"/>
  <c r="N701" i="1" s="1"/>
  <c r="L723" i="1"/>
  <c r="M723" i="1" s="1"/>
  <c r="N723" i="1" s="1"/>
  <c r="L1417" i="1"/>
  <c r="M1417" i="1" s="1"/>
  <c r="N1417" i="1" s="1"/>
  <c r="L828" i="1"/>
  <c r="M828" i="1" s="1"/>
  <c r="N828" i="1" s="1"/>
  <c r="L684" i="1"/>
  <c r="M684" i="1" s="1"/>
  <c r="N684" i="1" s="1"/>
  <c r="L432" i="1"/>
  <c r="M432" i="1" s="1"/>
  <c r="N432" i="1" s="1"/>
  <c r="L899" i="1"/>
  <c r="M899" i="1" s="1"/>
  <c r="N899" i="1" s="1"/>
  <c r="L755" i="1"/>
  <c r="M755" i="1" s="1"/>
  <c r="N755" i="1" s="1"/>
  <c r="L587" i="1"/>
  <c r="M587" i="1" s="1"/>
  <c r="N587" i="1" s="1"/>
  <c r="L898" i="1"/>
  <c r="M898" i="1" s="1"/>
  <c r="N898" i="1" s="1"/>
  <c r="L754" i="1"/>
  <c r="M754" i="1" s="1"/>
  <c r="N754" i="1" s="1"/>
  <c r="L717" i="1"/>
  <c r="M717" i="1" s="1"/>
  <c r="N717" i="1" s="1"/>
  <c r="L848" i="1"/>
  <c r="M848" i="1" s="1"/>
  <c r="N848" i="1" s="1"/>
  <c r="L704" i="1"/>
  <c r="M704" i="1" s="1"/>
  <c r="N704" i="1" s="1"/>
  <c r="L967" i="1"/>
  <c r="M967" i="1" s="1"/>
  <c r="N967" i="1" s="1"/>
  <c r="L679" i="1"/>
  <c r="M679" i="1" s="1"/>
  <c r="N679" i="1" s="1"/>
  <c r="L127" i="1"/>
  <c r="M127" i="1" s="1"/>
  <c r="N127" i="1" s="1"/>
  <c r="L390" i="1"/>
  <c r="M390" i="1" s="1"/>
  <c r="N390" i="1" s="1"/>
  <c r="L378" i="1"/>
  <c r="M378" i="1" s="1"/>
  <c r="N378" i="1" s="1"/>
  <c r="L474" i="1"/>
  <c r="M474" i="1" s="1"/>
  <c r="N474" i="1" s="1"/>
  <c r="L1302" i="1"/>
  <c r="M1302" i="1" s="1"/>
  <c r="N1302" i="1" s="1"/>
  <c r="L786" i="1"/>
  <c r="M786" i="1" s="1"/>
  <c r="N786" i="1" s="1"/>
  <c r="L174" i="1"/>
  <c r="M174" i="1" s="1"/>
  <c r="N174" i="1" s="1"/>
  <c r="L868" i="1"/>
  <c r="M868" i="1" s="1"/>
  <c r="N868" i="1" s="1"/>
  <c r="L724" i="1"/>
  <c r="M724" i="1" s="1"/>
  <c r="N724" i="1" s="1"/>
  <c r="L124" i="1"/>
  <c r="M124" i="1" s="1"/>
  <c r="N124" i="1" s="1"/>
  <c r="L535" i="1"/>
  <c r="M535" i="1" s="1"/>
  <c r="N535" i="1" s="1"/>
  <c r="L877" i="1"/>
  <c r="M877" i="1" s="1"/>
  <c r="N877" i="1" s="1"/>
  <c r="L721" i="1"/>
  <c r="M721" i="1" s="1"/>
  <c r="N721" i="1" s="1"/>
  <c r="L577" i="1"/>
  <c r="M577" i="1" s="1"/>
  <c r="N577" i="1" s="1"/>
  <c r="L689" i="1"/>
  <c r="M689" i="1" s="1"/>
  <c r="N689" i="1" s="1"/>
  <c r="L65" i="1"/>
  <c r="M65" i="1" s="1"/>
  <c r="N65" i="1" s="1"/>
  <c r="L1248" i="1"/>
  <c r="M1248" i="1" s="1"/>
  <c r="N1248" i="1" s="1"/>
  <c r="L816" i="1"/>
  <c r="M816" i="1" s="1"/>
  <c r="N816" i="1" s="1"/>
  <c r="L408" i="1"/>
  <c r="M408" i="1" s="1"/>
  <c r="N408" i="1" s="1"/>
  <c r="L743" i="1"/>
  <c r="M743" i="1" s="1"/>
  <c r="N743" i="1" s="1"/>
  <c r="L742" i="1"/>
  <c r="M742" i="1" s="1"/>
  <c r="N742" i="1" s="1"/>
  <c r="L526" i="1"/>
  <c r="M526" i="1" s="1"/>
  <c r="N526" i="1" s="1"/>
  <c r="L705" i="1"/>
  <c r="M705" i="1" s="1"/>
  <c r="N705" i="1" s="1"/>
  <c r="L525" i="1"/>
  <c r="M525" i="1" s="1"/>
  <c r="N525" i="1" s="1"/>
  <c r="L836" i="1"/>
  <c r="M836" i="1" s="1"/>
  <c r="N836" i="1" s="1"/>
  <c r="L692" i="1"/>
  <c r="M692" i="1" s="1"/>
  <c r="N692" i="1" s="1"/>
  <c r="L464" i="1"/>
  <c r="M464" i="1" s="1"/>
  <c r="N464" i="1" s="1"/>
  <c r="L1243" i="1"/>
  <c r="M1243" i="1" s="1"/>
  <c r="N1243" i="1" s="1"/>
  <c r="L955" i="1"/>
  <c r="M955" i="1" s="1"/>
  <c r="N955" i="1" s="1"/>
  <c r="L811" i="1"/>
  <c r="M811" i="1" s="1"/>
  <c r="N811" i="1" s="1"/>
  <c r="L667" i="1"/>
  <c r="M667" i="1" s="1"/>
  <c r="N667" i="1" s="1"/>
  <c r="L67" i="1"/>
  <c r="M67" i="1" s="1"/>
  <c r="N67" i="1" s="1"/>
  <c r="L330" i="1"/>
  <c r="M330" i="1" s="1"/>
  <c r="N330" i="1" s="1"/>
  <c r="L342" i="1"/>
  <c r="M342" i="1" s="1"/>
  <c r="N342" i="1" s="1"/>
  <c r="L426" i="1"/>
  <c r="M426" i="1" s="1"/>
  <c r="N426" i="1" s="1"/>
  <c r="L1290" i="1"/>
  <c r="M1290" i="1" s="1"/>
  <c r="N1290" i="1" s="1"/>
  <c r="L966" i="1"/>
  <c r="M966" i="1" s="1"/>
  <c r="N966" i="1" s="1"/>
  <c r="L762" i="1"/>
  <c r="M762" i="1" s="1"/>
  <c r="N762" i="1" s="1"/>
  <c r="L114" i="1"/>
  <c r="M114" i="1" s="1"/>
  <c r="N114" i="1" s="1"/>
  <c r="L856" i="1"/>
  <c r="M856" i="1" s="1"/>
  <c r="N856" i="1" s="1"/>
  <c r="L712" i="1"/>
  <c r="M712" i="1" s="1"/>
  <c r="N712" i="1" s="1"/>
  <c r="L64" i="1"/>
  <c r="M64" i="1" s="1"/>
  <c r="N64" i="1" s="1"/>
  <c r="L43" i="1"/>
  <c r="M43" i="1" s="1"/>
  <c r="N43" i="1" s="1"/>
  <c r="L73" i="1"/>
  <c r="M73" i="1" s="1"/>
  <c r="N73" i="1" s="1"/>
  <c r="L223" i="1"/>
  <c r="M223" i="1" s="1"/>
  <c r="N223" i="1" s="1"/>
  <c r="L253" i="1"/>
  <c r="M253" i="1" s="1"/>
  <c r="N253" i="1" s="1"/>
  <c r="L439" i="1"/>
  <c r="M439" i="1" s="1"/>
  <c r="N439" i="1" s="1"/>
  <c r="L475" i="1"/>
  <c r="M475" i="1" s="1"/>
  <c r="N475" i="1" s="1"/>
  <c r="L469" i="1"/>
  <c r="M469" i="1" s="1"/>
  <c r="N469" i="1" s="1"/>
  <c r="L865" i="1"/>
  <c r="M865" i="1" s="1"/>
  <c r="N865" i="1" s="1"/>
  <c r="L541" i="1"/>
  <c r="M541" i="1" s="1"/>
  <c r="N541" i="1" s="1"/>
  <c r="L1060" i="1"/>
  <c r="M1060" i="1" s="1"/>
  <c r="N1060" i="1" s="1"/>
  <c r="L699" i="1"/>
  <c r="M699" i="1" s="1"/>
  <c r="N699" i="1" s="1"/>
  <c r="L804" i="1"/>
  <c r="M804" i="1" s="1"/>
  <c r="N804" i="1" s="1"/>
  <c r="L660" i="1"/>
  <c r="M660" i="1" s="1"/>
  <c r="N660" i="1" s="1"/>
  <c r="L875" i="1"/>
  <c r="M875" i="1" s="1"/>
  <c r="N875" i="1" s="1"/>
  <c r="L731" i="1"/>
  <c r="M731" i="1" s="1"/>
  <c r="N731" i="1" s="1"/>
  <c r="L874" i="1"/>
  <c r="M874" i="1" s="1"/>
  <c r="N874" i="1" s="1"/>
  <c r="L730" i="1"/>
  <c r="M730" i="1" s="1"/>
  <c r="N730" i="1" s="1"/>
  <c r="L693" i="1"/>
  <c r="M693" i="1" s="1"/>
  <c r="N693" i="1" s="1"/>
  <c r="L968" i="1"/>
  <c r="M968" i="1" s="1"/>
  <c r="N968" i="1" s="1"/>
  <c r="L680" i="1"/>
  <c r="M680" i="1" s="1"/>
  <c r="N680" i="1" s="1"/>
  <c r="L943" i="1"/>
  <c r="M943" i="1" s="1"/>
  <c r="N943" i="1" s="1"/>
  <c r="L799" i="1"/>
  <c r="M799" i="1" s="1"/>
  <c r="N799" i="1" s="1"/>
  <c r="L655" i="1"/>
  <c r="M655" i="1" s="1"/>
  <c r="N655" i="1" s="1"/>
  <c r="L7" i="1"/>
  <c r="M7" i="1" s="1"/>
  <c r="N7" i="1" s="1"/>
  <c r="L270" i="1"/>
  <c r="M270" i="1" s="1"/>
  <c r="N270" i="1" s="1"/>
  <c r="L1422" i="1"/>
  <c r="M1422" i="1" s="1"/>
  <c r="N1422" i="1" s="1"/>
  <c r="L954" i="1"/>
  <c r="M954" i="1" s="1"/>
  <c r="N954" i="1" s="1"/>
  <c r="L844" i="1"/>
  <c r="M844" i="1" s="1"/>
  <c r="N844" i="1" s="1"/>
  <c r="L700" i="1"/>
  <c r="M700" i="1" s="1"/>
  <c r="N700" i="1" s="1"/>
  <c r="L997" i="1"/>
  <c r="M997" i="1" s="1"/>
  <c r="N997" i="1" s="1"/>
  <c r="L697" i="1"/>
  <c r="M697" i="1" s="1"/>
  <c r="N697" i="1" s="1"/>
  <c r="L809" i="1"/>
  <c r="M809" i="1" s="1"/>
  <c r="N809" i="1" s="1"/>
  <c r="L648" i="1"/>
  <c r="M648" i="1" s="1"/>
  <c r="N648" i="1" s="1"/>
  <c r="L1295" i="1"/>
  <c r="M1295" i="1" s="1"/>
  <c r="N1295" i="1" s="1"/>
  <c r="L863" i="1"/>
  <c r="M863" i="1" s="1"/>
  <c r="N863" i="1" s="1"/>
  <c r="L719" i="1"/>
  <c r="M719" i="1" s="1"/>
  <c r="N719" i="1" s="1"/>
  <c r="L1294" i="1"/>
  <c r="M1294" i="1" s="1"/>
  <c r="N1294" i="1" s="1"/>
  <c r="L862" i="1"/>
  <c r="M862" i="1" s="1"/>
  <c r="N862" i="1" s="1"/>
  <c r="L718" i="1"/>
  <c r="M718" i="1" s="1"/>
  <c r="N718" i="1" s="1"/>
  <c r="L466" i="1"/>
  <c r="M466" i="1" s="1"/>
  <c r="N466" i="1" s="1"/>
  <c r="L681" i="1"/>
  <c r="M681" i="1" s="1"/>
  <c r="N681" i="1" s="1"/>
  <c r="L465" i="1"/>
  <c r="M465" i="1" s="1"/>
  <c r="N465" i="1" s="1"/>
  <c r="L956" i="1"/>
  <c r="M956" i="1" s="1"/>
  <c r="N956" i="1" s="1"/>
  <c r="L812" i="1"/>
  <c r="M812" i="1" s="1"/>
  <c r="N812" i="1" s="1"/>
  <c r="L668" i="1"/>
  <c r="M668" i="1" s="1"/>
  <c r="N668" i="1" s="1"/>
  <c r="L404" i="1"/>
  <c r="M404" i="1" s="1"/>
  <c r="N404" i="1" s="1"/>
  <c r="L931" i="1"/>
  <c r="M931" i="1" s="1"/>
  <c r="N931" i="1" s="1"/>
  <c r="L787" i="1"/>
  <c r="M787" i="1" s="1"/>
  <c r="N787" i="1" s="1"/>
  <c r="L1002" i="1"/>
  <c r="M1002" i="1" s="1"/>
  <c r="N1002" i="1" s="1"/>
  <c r="L834" i="1"/>
  <c r="M834" i="1" s="1"/>
  <c r="N834" i="1" s="1"/>
  <c r="L210" i="1"/>
  <c r="M210" i="1" s="1"/>
  <c r="N210" i="1" s="1"/>
  <c r="L942" i="1"/>
  <c r="M942" i="1" s="1"/>
  <c r="N942" i="1" s="1"/>
  <c r="L654" i="1"/>
  <c r="M654" i="1" s="1"/>
  <c r="N654" i="1" s="1"/>
  <c r="L832" i="1"/>
  <c r="M832" i="1" s="1"/>
  <c r="N832" i="1" s="1"/>
  <c r="L688" i="1"/>
  <c r="M688" i="1" s="1"/>
  <c r="N688" i="1" s="1"/>
  <c r="L841" i="1"/>
  <c r="M841" i="1" s="1"/>
  <c r="N841" i="1" s="1"/>
  <c r="L685" i="1"/>
  <c r="M685" i="1" s="1"/>
  <c r="N685" i="1" s="1"/>
  <c r="L481" i="1"/>
  <c r="M481" i="1" s="1"/>
  <c r="N481" i="1" s="1"/>
  <c r="L819" i="1"/>
  <c r="M819" i="1" s="1"/>
  <c r="N819" i="1" s="1"/>
  <c r="L459" i="1"/>
  <c r="M459" i="1" s="1"/>
  <c r="N459" i="1" s="1"/>
  <c r="L780" i="1"/>
  <c r="M780" i="1" s="1"/>
  <c r="N780" i="1" s="1"/>
  <c r="L636" i="1"/>
  <c r="M636" i="1" s="1"/>
  <c r="N636" i="1" s="1"/>
  <c r="L995" i="1"/>
  <c r="M995" i="1" s="1"/>
  <c r="N995" i="1" s="1"/>
  <c r="L851" i="1"/>
  <c r="M851" i="1" s="1"/>
  <c r="N851" i="1" s="1"/>
  <c r="L707" i="1"/>
  <c r="M707" i="1" s="1"/>
  <c r="N707" i="1" s="1"/>
  <c r="L850" i="1"/>
  <c r="M850" i="1" s="1"/>
  <c r="N850" i="1" s="1"/>
  <c r="L706" i="1"/>
  <c r="M706" i="1" s="1"/>
  <c r="N706" i="1" s="1"/>
  <c r="L430" i="1"/>
  <c r="M430" i="1" s="1"/>
  <c r="N430" i="1" s="1"/>
  <c r="L669" i="1"/>
  <c r="M669" i="1" s="1"/>
  <c r="N669" i="1" s="1"/>
  <c r="L429" i="1"/>
  <c r="M429" i="1" s="1"/>
  <c r="N429" i="1" s="1"/>
  <c r="L944" i="1"/>
  <c r="M944" i="1" s="1"/>
  <c r="N944" i="1" s="1"/>
  <c r="L800" i="1"/>
  <c r="M800" i="1" s="1"/>
  <c r="N800" i="1" s="1"/>
  <c r="L656" i="1"/>
  <c r="M656" i="1" s="1"/>
  <c r="N656" i="1" s="1"/>
  <c r="L368" i="1"/>
  <c r="M368" i="1" s="1"/>
  <c r="N368" i="1" s="1"/>
  <c r="L775" i="1"/>
  <c r="M775" i="1" s="1"/>
  <c r="N775" i="1" s="1"/>
  <c r="L930" i="1"/>
  <c r="M930" i="1" s="1"/>
  <c r="N930" i="1" s="1"/>
  <c r="L810" i="1"/>
  <c r="M810" i="1" s="1"/>
  <c r="N810" i="1" s="1"/>
  <c r="L258" i="1"/>
  <c r="M258" i="1" s="1"/>
  <c r="N258" i="1" s="1"/>
  <c r="L594" i="1"/>
  <c r="M594" i="1" s="1"/>
  <c r="N594" i="1" s="1"/>
  <c r="L820" i="1"/>
  <c r="M820" i="1" s="1"/>
  <c r="N820" i="1" s="1"/>
  <c r="L676" i="1"/>
  <c r="M676" i="1" s="1"/>
  <c r="N676" i="1" s="1"/>
  <c r="L650" i="1"/>
  <c r="M650" i="1" s="1"/>
  <c r="N650" i="1" s="1"/>
  <c r="L973" i="1"/>
  <c r="M973" i="1" s="1"/>
  <c r="N973" i="1" s="1"/>
  <c r="L806" i="1"/>
  <c r="M806" i="1" s="1"/>
  <c r="N806" i="1" s="1"/>
  <c r="L399" i="1"/>
  <c r="M399" i="1" s="1"/>
  <c r="N399" i="1" s="1"/>
  <c r="L96" i="1"/>
  <c r="M96" i="1" s="1"/>
  <c r="N96" i="1" s="1"/>
  <c r="L839" i="1"/>
  <c r="M839" i="1" s="1"/>
  <c r="N839" i="1" s="1"/>
  <c r="L695" i="1"/>
  <c r="M695" i="1" s="1"/>
  <c r="N695" i="1" s="1"/>
  <c r="L406" i="1"/>
  <c r="M406" i="1" s="1"/>
  <c r="N406" i="1" s="1"/>
  <c r="L657" i="1"/>
  <c r="M657" i="1" s="1"/>
  <c r="N657" i="1" s="1"/>
  <c r="L93" i="1"/>
  <c r="M93" i="1" s="1"/>
  <c r="N93" i="1" s="1"/>
  <c r="L644" i="1"/>
  <c r="M644" i="1" s="1"/>
  <c r="N644" i="1" s="1"/>
  <c r="L907" i="1"/>
  <c r="M907" i="1" s="1"/>
  <c r="N907" i="1" s="1"/>
  <c r="L763" i="1"/>
  <c r="M763" i="1" s="1"/>
  <c r="N763" i="1" s="1"/>
  <c r="L523" i="1"/>
  <c r="M523" i="1" s="1"/>
  <c r="N523" i="1" s="1"/>
  <c r="L808" i="1"/>
  <c r="M808" i="1" s="1"/>
  <c r="N808" i="1" s="1"/>
  <c r="L13" i="1"/>
  <c r="M13" i="1" s="1"/>
  <c r="N13" i="1" s="1"/>
  <c r="L163" i="1"/>
  <c r="M163" i="1" s="1"/>
  <c r="N163" i="1" s="1"/>
  <c r="L193" i="1"/>
  <c r="M193" i="1" s="1"/>
  <c r="N193" i="1" s="1"/>
  <c r="L343" i="1"/>
  <c r="M343" i="1" s="1"/>
  <c r="N343" i="1" s="1"/>
  <c r="L391" i="1"/>
  <c r="M391" i="1" s="1"/>
  <c r="N391" i="1" s="1"/>
  <c r="L415" i="1"/>
  <c r="M415" i="1" s="1"/>
  <c r="N4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<sst xmlns="http://schemas.openxmlformats.org/spreadsheetml/2006/main" count="18" uniqueCount="18">
  <si>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Date</t>
  </si>
  <si>
    <t>is_market_holiday</t>
  </si>
  <si>
    <t>is_eq_weekly_exp</t>
  </si>
  <si>
    <t>is_eq_monthly_exp</t>
  </si>
  <si>
    <t>is_eq_quarterly_exp</t>
  </si>
  <si>
    <t>is_weekend</t>
  </si>
  <si>
    <t>Row</t>
  </si>
  <si>
    <t>Year</t>
  </si>
  <si>
    <t>Month</t>
  </si>
  <si>
    <t>Day</t>
  </si>
  <si>
    <t>YearMonth</t>
  </si>
  <si>
    <t>is_vix_weekly_exp</t>
  </si>
  <si>
    <t>is_vix_monthly_exp</t>
  </si>
  <si>
    <t>is_vix_quarterly_exp</t>
  </si>
  <si>
    <t>eq_weekly_exp_cumulative</t>
  </si>
  <si>
    <t>vix_weekly_exp_cumulative</t>
  </si>
  <si>
    <t>Week_Index</t>
  </si>
  <si>
    <t>Day_Index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</si>
</sst>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ECEE2-55AC-4EE9-B5B6-94AB38D84604}" name="market_calendar" displayName="market_calendar" ref="A1:R2923" totalsRowShown="0" headerRowDxfId="17">
  <autoFilter ref="A1:R2923" xr:uid="{D60ECEE2-55AC-4EE9-B5B6-94AB38D84604}"/>
  <tableColumns count="18">
    <tableColumn id="1" xr3:uid="{0C49F270-B4F2-4AFB-9D02-FEFE7C47F331}" name="Row"/>
    <tableColumn id="2" xr3:uid="{9701D898-842F-4C7F-8803-207D33874694}" name="Date" dataDxfId="16"/>
    <tableColumn id="3" xr3:uid="{8ED7FC50-E4EC-4E4B-8CBD-C08ADE4DB21B}" name="Year" dataDxfId="15">
      <calculatedColumnFormula>YEAR(B2)</calculatedColumnFormula>
    </tableColumn>
    <tableColumn id="4" xr3:uid="{0F8D23F4-7424-4901-8C5B-414D6A129AA3}" name="Month" dataDxfId="14">
      <calculatedColumnFormula>MONTH(B2)</calculatedColumnFormula>
    </tableColumn>
    <tableColumn id="5" xr3:uid="{BC4078D6-062D-4A4D-A81E-57002E9DB3CC}" name="YearMonth" dataDxfId="13">
      <calculatedColumnFormula>_xlfn.CONCAT(YEAR(B2),"-",MONTH(B2))</calculatedColumnFormula>
    </tableColumn>
    <tableColumn id="6" xr3:uid="{54296271-C47D-4304-8C2B-240DF5A1851E}" name="Day" dataDxfId="12">
      <calculatedColumnFormula>DAY(B2)</calculatedColumnFormula>
    </tableColumn>
    <tableColumn id="7" xr3:uid="{CE1EC2BE-E9B8-4086-BEB6-2437390A247D}" name="Week_Index" dataDxfId="11">
      <calculatedColumnFormula>WEEKNUM(B2)</calculatedColumnFormula>
    </tableColumn>
    <tableColumn id="8" xr3:uid="{873F8D2C-C41E-4D19-890C-E4286BC84E1A}" name="Day_Index" dataDxfId="10">
      <calculatedColumnFormula>WEEKDAY(B2)</calculatedColumnFormula>
    </tableColumn>
    <tableColumn id="9" xr3:uid="{712CC8EF-F6F6-47B9-93C9-ECBA896C59FC}" name="is_weekend" dataDxfId="9">
      <calculatedColumnFormula array="1">_xlfn.IFNA(_xlfn.IFS(H2=7,1,H2=1,1),0)</calculatedColumnFormula>
    </tableColumn>
    <tableColumn id="10" xr3:uid="{52D1BBCD-D813-4299-B715-63416C46D5AC}" name="is_market_holiday" dataDxfId="8"/>
    <tableColumn id="11" xr3:uid="{4DD75628-DA3A-4697-8E88-F5777A55EC89}" name="is_eq_weekly_exp" dataDxfId="7">
      <calculatedColumnFormula>IF(H2=6,1,0)</calculatedColumnFormula>
    </tableColumn>
    <tableColumn id="17" xr3:uid="{C2A877D1-9B6D-4A39-8E3A-E97B2216A635}" name="eq_weekly_exp_cumulative" dataDxfId="6">
      <calculatedColumnFormula>SUMIF(E$2:E2,E2,K$2:K2)</calculatedColumnFormula>
    </tableColumn>
    <tableColumn id="12" xr3:uid="{D5980CEC-D98D-4C45-8CAF-A8D2506520C3}" name="is_eq_monthly_exp" dataDxfId="5">
      <calculatedColumnFormula>IF(AND(market_calendar[[#This Row],[eq_weekly_exp_cumulative]]=3,market_calendar[[#This Row],[is_eq_weekly_exp]]=1),1,0)</calculatedColumnFormula>
    </tableColumn>
    <tableColumn id="13" xr3:uid="{B16243C7-0066-4278-B8A5-5CA060B85744}" name="is_eq_quarterly_exp" dataDxfId="4">
      <calculatedColumnFormula>IF(AND(market_calendar[[#This Row],[is_eq_monthly_exp]]=1,MOD(market_calendar[[#This Row],[Month]],3)=0),1,0)</calculatedColumnFormula>
    </tableColumn>
    <tableColumn id="18" xr3:uid="{281F3612-2829-4C17-B065-77272DF0CFCD}" name="is_vix_weekly_exp" dataDxfId="3">
      <calculatedColumnFormula>IF(H2=3,1,0)</calculatedColumnFormula>
    </tableColumn>
    <tableColumn id="21" xr3:uid="{E0E7A19D-26A4-4989-91CA-512039CC8E93}" name="vix_weekly_exp_cumulative" dataDxfId="2">
      <calculatedColumnFormula>SUMIF(E$2:E2,E2,O$2:O2)</calculatedColumnFormula>
    </tableColumn>
    <tableColumn id="19" xr3:uid="{94CE11DD-EA82-49C9-94C6-7898759A93F3}" name="is_vix_monthly_exp" dataDxfId="1">
      <calculatedColumnFormula>IF(AND(market_calendar[[#This Row],[vix_weekly_exp_cumulative]]=3,market_calendar[[#This Row],[is_vix_weekly_exp]]=1),1,0)</calculatedColumnFormula>
    </tableColumn>
    <tableColumn id="20" xr3:uid="{D0996BFD-5426-47A6-83BC-E4387C99FCA5}" name="is_vix_quarterly_exp" dataDxfId="0">
      <calculatedColumnFormula>IF(AND(market_calendar[[#This Row],[is_vix_monthly_exp]]=1,MOD(market_calendar[[#This Row],[Month]],3)=0),1,0)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DC22-F821-4732-8CB6-6E91D8540116}">
  <dimension ref="A1:R3143"/>
  <sheetViews>
    <sheetView tabSelected="1" workbookViewId="0">
      <selection activeCell="N1" sqref="N1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7.28515625" style="2" bestFit="1" customWidth="1"/>
    <col min="4" max="4" width="9.28515625" style="2" bestFit="1" customWidth="1"/>
    <col min="5" max="5" width="13.28515625" style="2" bestFit="1" customWidth="1"/>
    <col min="6" max="6" width="6.5703125" style="2" bestFit="1" customWidth="1"/>
    <col min="7" max="7" width="14" style="2" bestFit="1" customWidth="1"/>
    <col min="8" max="8" width="12" style="2" bestFit="1" customWidth="1"/>
    <col min="9" max="9" width="14" style="2" bestFit="1" customWidth="1"/>
    <col min="10" max="10" width="19.85546875" style="2" bestFit="1" customWidth="1"/>
    <col min="11" max="11" width="20" style="2" bestFit="1" customWidth="1"/>
    <col min="12" max="12" width="28.7109375" style="2" bestFit="1" customWidth="1"/>
    <col min="13" max="13" width="21" style="2" bestFit="1" customWidth="1"/>
    <col min="14" max="14" width="21.7109375" style="2" bestFit="1" customWidth="1"/>
    <col min="15" max="15" width="20.28515625" bestFit="1" customWidth="1"/>
    <col min="16" max="16" width="29" bestFit="1" customWidth="1"/>
    <col min="17" max="17" width="21.28515625" bestFit="1" customWidth="1"/>
    <col min="18" max="18" width="22" bestFit="1" customWidth="1"/>
  </cols>
  <sheetData>
    <row r="1" spans="1:18" x14ac:dyDescent="0.25">
      <c r="A1" t="s">
        <v>6</v>
      </c>
      <c r="B1" t="s">
        <v>0</v>
      </c>
      <c r="C1" s="2" t="s">
        <v>7</v>
      </c>
      <c r="D1" s="2" t="s">
        <v>8</v>
      </c>
      <c r="E1" s="2" t="s">
        <v>10</v>
      </c>
      <c r="F1" s="2" t="s">
        <v>9</v>
      </c>
      <c r="G1" s="2" t="s">
        <v>16</v>
      </c>
      <c r="H1" s="2" t="s">
        <v>17</v>
      </c>
      <c r="I1" s="2" t="s">
        <v>5</v>
      </c>
      <c r="J1" s="2" t="s">
        <v>1</v>
      </c>
      <c r="K1" s="2" t="s">
        <v>2</v>
      </c>
      <c r="L1" s="2" t="s">
        <v>14</v>
      </c>
      <c r="M1" s="2" t="s">
        <v>3</v>
      </c>
      <c r="N1" s="2" t="s">
        <v>4</v>
      </c>
      <c r="O1" s="2" t="s">
        <v>11</v>
      </c>
      <c r="P1" s="2" t="s">
        <v>15</v>
      </c>
      <c r="Q1" s="2" t="s">
        <v>12</v>
      </c>
      <c r="R1" s="2" t="s">
        <v>13</v>
      </c>
    </row>
    <row r="2" spans="1:18" x14ac:dyDescent="0.25">
      <c r="A2">
        <v>1</v>
      </c>
      <c r="B2" s="1">
        <v>42370</v>
      </c>
      <c r="C2" s="2">
        <f>YEAR(B2)</f>
        <v>2016</v>
      </c>
      <c r="D2" s="2">
        <f>MONTH(B2)</f>
        <v>1</v>
      </c>
      <c r="E2" s="2" t="str">
        <f>_xlfn.CONCAT(YEAR(B2),"-",MONTH(B2))</f>
        <v>2016-1</v>
      </c>
      <c r="F2" s="2">
        <f>DAY(B2)</f>
        <v>1</v>
      </c>
      <c r="G2" s="2">
        <f>WEEKNUM(B2)</f>
        <v>1</v>
      </c>
      <c r="H2" s="2">
        <f>WEEKDAY(B2)</f>
        <v>6</v>
      </c>
      <c r="I2" s="2" cm="1">
        <f t="array" ref="I2">_xlfn.IFNA(_xlfn.IFS(H2=7,1,H2=1,1),0)</f>
        <v>0</v>
      </c>
      <c r="J2" s="2">
        <v>0</v>
      </c>
      <c r="K2" s="2">
        <f>IF(H2=6,1,0)</f>
        <v>1</v>
      </c>
      <c r="L2" s="2">
        <f>SUMIF(E$2:E2,E2,K$2:K2)</f>
        <v>1</v>
      </c>
      <c r="M2" s="2">
        <f>IF(AND(market_calendar[[#This Row],[eq_weekly_exp_cumulative]]=3,market_calendar[[#This Row],[is_eq_weekly_exp]]=1),1,0)</f>
        <v>0</v>
      </c>
      <c r="N2" s="2">
        <f>IF(AND(market_calendar[[#This Row],[is_eq_monthly_exp]]=1,MOD(market_calendar[[#This Row],[Month]],3)=0),1,0)</f>
        <v>0</v>
      </c>
      <c r="O2" s="2">
        <f t="shared" ref="O2:O65" si="0">IF(H2=3,1,0)</f>
        <v>0</v>
      </c>
      <c r="P2" s="2">
        <f>SUMIF(E$2:E2,E2,O$2:O2)</f>
        <v>0</v>
      </c>
      <c r="Q2" s="2">
        <f>IF(AND(market_calendar[[#This Row],[vix_weekly_exp_cumulative]]=3,market_calendar[[#This Row],[is_vix_weekly_exp]]=1),1,0)</f>
        <v>0</v>
      </c>
      <c r="R2" s="2">
        <f>IF(AND(market_calendar[[#This Row],[is_vix_monthly_exp]]=1,MOD(market_calendar[[#This Row],[Month]],3)=0),1,0)</f>
        <v>0</v>
      </c>
    </row>
    <row r="3" spans="1:18" x14ac:dyDescent="0.25">
      <c r="A3">
        <v>2</v>
      </c>
      <c r="B3" s="1">
        <v>42371</v>
      </c>
      <c r="C3" s="2">
        <f t="shared" ref="C3:C66" si="1">YEAR(B3)</f>
        <v>2016</v>
      </c>
      <c r="D3" s="2">
        <f t="shared" ref="D3:D66" si="2">MONTH(B3)</f>
        <v>1</v>
      </c>
      <c r="E3" s="2" t="str">
        <f t="shared" ref="E3:E66" si="3">_xlfn.CONCAT(YEAR(B3),"-",MONTH(B3))</f>
        <v>2016-1</v>
      </c>
      <c r="F3" s="2">
        <f t="shared" ref="F3:F66" si="4">DAY(B3)</f>
        <v>2</v>
      </c>
      <c r="G3" s="2">
        <f t="shared" ref="G3:G66" si="5">WEEKNUM(B3)</f>
        <v>1</v>
      </c>
      <c r="H3" s="2">
        <f t="shared" ref="H3:H66" si="6">WEEKDAY(B3)</f>
        <v>7</v>
      </c>
      <c r="I3" s="2" cm="1">
        <f t="array" ref="I3">_xlfn.IFNA(_xlfn.IFS(H3=7,1,H3=1,1),0)</f>
        <v>1</v>
      </c>
      <c r="J3" s="2">
        <v>0</v>
      </c>
      <c r="K3" s="2">
        <f t="shared" ref="K3:K66" si="7">IF(H3=6,1,0)</f>
        <v>0</v>
      </c>
      <c r="L3" s="2">
        <f>SUMIF(E$2:E3,E3,K$2:K3)</f>
        <v>1</v>
      </c>
      <c r="M3" s="2">
        <f>IF(AND(market_calendar[[#This Row],[eq_weekly_exp_cumulative]]=3,market_calendar[[#This Row],[is_eq_weekly_exp]]=1),1,0)</f>
        <v>0</v>
      </c>
      <c r="N3" s="2">
        <f>IF(AND(market_calendar[[#This Row],[is_eq_monthly_exp]]=1,MOD(market_calendar[[#This Row],[Month]],3)=0),1,0)</f>
        <v>0</v>
      </c>
      <c r="O3" s="2">
        <f t="shared" si="0"/>
        <v>0</v>
      </c>
      <c r="P3" s="2">
        <f>SUMIF(E$2:E3,E3,O$2:O3)</f>
        <v>0</v>
      </c>
      <c r="Q3" s="2">
        <f>IF(AND(market_calendar[[#This Row],[vix_weekly_exp_cumulative]]=3,market_calendar[[#This Row],[is_vix_weekly_exp]]=1),1,0)</f>
        <v>0</v>
      </c>
      <c r="R3" s="2">
        <f>IF(AND(market_calendar[[#This Row],[is_vix_monthly_exp]]=1,MOD(market_calendar[[#This Row],[Month]],3)=0),1,0)</f>
        <v>0</v>
      </c>
    </row>
    <row r="4" spans="1:18" x14ac:dyDescent="0.25">
      <c r="A4">
        <v>3</v>
      </c>
      <c r="B4" s="1">
        <v>42372</v>
      </c>
      <c r="C4" s="2">
        <f t="shared" si="1"/>
        <v>2016</v>
      </c>
      <c r="D4" s="2">
        <f t="shared" si="2"/>
        <v>1</v>
      </c>
      <c r="E4" s="2" t="str">
        <f t="shared" si="3"/>
        <v>2016-1</v>
      </c>
      <c r="F4" s="2">
        <f t="shared" si="4"/>
        <v>3</v>
      </c>
      <c r="G4" s="2">
        <f t="shared" si="5"/>
        <v>2</v>
      </c>
      <c r="H4" s="2">
        <f t="shared" si="6"/>
        <v>1</v>
      </c>
      <c r="I4" s="2" cm="1">
        <f t="array" ref="I4">_xlfn.IFNA(_xlfn.IFS(H4=7,1,H4=1,1),0)</f>
        <v>1</v>
      </c>
      <c r="J4" s="2">
        <v>0</v>
      </c>
      <c r="K4" s="2">
        <f t="shared" si="7"/>
        <v>0</v>
      </c>
      <c r="L4" s="2">
        <f>SUMIF(E$2:E4,E4,K$2:K4)</f>
        <v>1</v>
      </c>
      <c r="M4" s="2">
        <f>IF(AND(market_calendar[[#This Row],[eq_weekly_exp_cumulative]]=3,market_calendar[[#This Row],[is_eq_weekly_exp]]=1),1,0)</f>
        <v>0</v>
      </c>
      <c r="N4" s="2">
        <f>IF(AND(market_calendar[[#This Row],[is_eq_monthly_exp]]=1,MOD(market_calendar[[#This Row],[Month]],3)=0),1,0)</f>
        <v>0</v>
      </c>
      <c r="O4" s="2">
        <f t="shared" si="0"/>
        <v>0</v>
      </c>
      <c r="P4" s="2">
        <f>SUMIF(E$2:E4,E4,O$2:O4)</f>
        <v>0</v>
      </c>
      <c r="Q4" s="2">
        <f>IF(AND(market_calendar[[#This Row],[vix_weekly_exp_cumulative]]=3,market_calendar[[#This Row],[is_vix_weekly_exp]]=1),1,0)</f>
        <v>0</v>
      </c>
      <c r="R4" s="2">
        <f>IF(AND(market_calendar[[#This Row],[is_vix_monthly_exp]]=1,MOD(market_calendar[[#This Row],[Month]],3)=0),1,0)</f>
        <v>0</v>
      </c>
    </row>
    <row r="5" spans="1:18" x14ac:dyDescent="0.25">
      <c r="A5">
        <v>4</v>
      </c>
      <c r="B5" s="1">
        <v>42373</v>
      </c>
      <c r="C5" s="2">
        <f t="shared" si="1"/>
        <v>2016</v>
      </c>
      <c r="D5" s="2">
        <f t="shared" si="2"/>
        <v>1</v>
      </c>
      <c r="E5" s="2" t="str">
        <f t="shared" si="3"/>
        <v>2016-1</v>
      </c>
      <c r="F5" s="2">
        <f t="shared" si="4"/>
        <v>4</v>
      </c>
      <c r="G5" s="2">
        <f t="shared" si="5"/>
        <v>2</v>
      </c>
      <c r="H5" s="2">
        <f t="shared" si="6"/>
        <v>2</v>
      </c>
      <c r="I5" s="2" cm="1">
        <f t="array" ref="I5">_xlfn.IFNA(_xlfn.IFS(H5=7,1,H5=1,1),0)</f>
        <v>0</v>
      </c>
      <c r="J5" s="2">
        <v>0</v>
      </c>
      <c r="K5" s="2">
        <f t="shared" si="7"/>
        <v>0</v>
      </c>
      <c r="L5" s="2">
        <f>SUMIF(E$2:E5,E5,K$2:K5)</f>
        <v>1</v>
      </c>
      <c r="M5" s="2">
        <f>IF(AND(market_calendar[[#This Row],[eq_weekly_exp_cumulative]]=3,market_calendar[[#This Row],[is_eq_weekly_exp]]=1),1,0)</f>
        <v>0</v>
      </c>
      <c r="N5" s="2">
        <f>IF(AND(market_calendar[[#This Row],[is_eq_monthly_exp]]=1,MOD(market_calendar[[#This Row],[Month]],3)=0),1,0)</f>
        <v>0</v>
      </c>
      <c r="O5" s="2">
        <f t="shared" si="0"/>
        <v>0</v>
      </c>
      <c r="P5" s="2">
        <f>SUMIF(E$2:E5,E5,O$2:O5)</f>
        <v>0</v>
      </c>
      <c r="Q5" s="2">
        <f>IF(AND(market_calendar[[#This Row],[vix_weekly_exp_cumulative]]=3,market_calendar[[#This Row],[is_vix_weekly_exp]]=1),1,0)</f>
        <v>0</v>
      </c>
      <c r="R5" s="2">
        <f>IF(AND(market_calendar[[#This Row],[is_vix_monthly_exp]]=1,MOD(market_calendar[[#This Row],[Month]],3)=0),1,0)</f>
        <v>0</v>
      </c>
    </row>
    <row r="6" spans="1:18" x14ac:dyDescent="0.25">
      <c r="A6">
        <v>5</v>
      </c>
      <c r="B6" s="1">
        <v>42374</v>
      </c>
      <c r="C6" s="2">
        <f t="shared" si="1"/>
        <v>2016</v>
      </c>
      <c r="D6" s="2">
        <f t="shared" si="2"/>
        <v>1</v>
      </c>
      <c r="E6" s="2" t="str">
        <f t="shared" si="3"/>
        <v>2016-1</v>
      </c>
      <c r="F6" s="2">
        <f t="shared" si="4"/>
        <v>5</v>
      </c>
      <c r="G6" s="2">
        <f t="shared" si="5"/>
        <v>2</v>
      </c>
      <c r="H6" s="2">
        <f t="shared" si="6"/>
        <v>3</v>
      </c>
      <c r="I6" s="2" cm="1">
        <f t="array" ref="I6">_xlfn.IFNA(_xlfn.IFS(H6=7,1,H6=1,1),0)</f>
        <v>0</v>
      </c>
      <c r="J6" s="2">
        <v>0</v>
      </c>
      <c r="K6" s="2">
        <f t="shared" si="7"/>
        <v>0</v>
      </c>
      <c r="L6" s="2">
        <f>SUMIF(E$2:E6,E6,K$2:K6)</f>
        <v>1</v>
      </c>
      <c r="M6" s="2">
        <f>IF(AND(market_calendar[[#This Row],[eq_weekly_exp_cumulative]]=3,market_calendar[[#This Row],[is_eq_weekly_exp]]=1),1,0)</f>
        <v>0</v>
      </c>
      <c r="N6" s="2">
        <f>IF(AND(market_calendar[[#This Row],[is_eq_monthly_exp]]=1,MOD(market_calendar[[#This Row],[Month]],3)=0),1,0)</f>
        <v>0</v>
      </c>
      <c r="O6" s="2">
        <f t="shared" si="0"/>
        <v>1</v>
      </c>
      <c r="P6" s="2">
        <f>SUMIF(E$2:E6,E6,O$2:O6)</f>
        <v>1</v>
      </c>
      <c r="Q6" s="2">
        <f>IF(AND(market_calendar[[#This Row],[vix_weekly_exp_cumulative]]=3,market_calendar[[#This Row],[is_vix_weekly_exp]]=1),1,0)</f>
        <v>0</v>
      </c>
      <c r="R6" s="2">
        <f>IF(AND(market_calendar[[#This Row],[is_vix_monthly_exp]]=1,MOD(market_calendar[[#This Row],[Month]],3)=0),1,0)</f>
        <v>0</v>
      </c>
    </row>
    <row r="7" spans="1:18" x14ac:dyDescent="0.25">
      <c r="A7">
        <v>6</v>
      </c>
      <c r="B7" s="1">
        <v>42375</v>
      </c>
      <c r="C7" s="2">
        <f t="shared" si="1"/>
        <v>2016</v>
      </c>
      <c r="D7" s="2">
        <f t="shared" si="2"/>
        <v>1</v>
      </c>
      <c r="E7" s="2" t="str">
        <f t="shared" si="3"/>
        <v>2016-1</v>
      </c>
      <c r="F7" s="2">
        <f t="shared" si="4"/>
        <v>6</v>
      </c>
      <c r="G7" s="2">
        <f t="shared" si="5"/>
        <v>2</v>
      </c>
      <c r="H7" s="2">
        <f t="shared" si="6"/>
        <v>4</v>
      </c>
      <c r="I7" s="2" cm="1">
        <f t="array" ref="I7">_xlfn.IFNA(_xlfn.IFS(H7=7,1,H7=1,1),0)</f>
        <v>0</v>
      </c>
      <c r="J7" s="2">
        <v>0</v>
      </c>
      <c r="K7" s="2">
        <f t="shared" si="7"/>
        <v>0</v>
      </c>
      <c r="L7" s="2">
        <f>SUMIF(E$2:E7,E7,K$2:K7)</f>
        <v>1</v>
      </c>
      <c r="M7" s="2">
        <f>IF(AND(market_calendar[[#This Row],[eq_weekly_exp_cumulative]]=3,market_calendar[[#This Row],[is_eq_weekly_exp]]=1),1,0)</f>
        <v>0</v>
      </c>
      <c r="N7" s="2">
        <f>IF(AND(market_calendar[[#This Row],[is_eq_monthly_exp]]=1,MOD(market_calendar[[#This Row],[Month]],3)=0),1,0)</f>
        <v>0</v>
      </c>
      <c r="O7" s="2">
        <f t="shared" si="0"/>
        <v>0</v>
      </c>
      <c r="P7" s="2">
        <f>SUMIF(E$2:E7,E7,O$2:O7)</f>
        <v>1</v>
      </c>
      <c r="Q7" s="2">
        <f>IF(AND(market_calendar[[#This Row],[vix_weekly_exp_cumulative]]=3,market_calendar[[#This Row],[is_vix_weekly_exp]]=1),1,0)</f>
        <v>0</v>
      </c>
      <c r="R7" s="2">
        <f>IF(AND(market_calendar[[#This Row],[is_vix_monthly_exp]]=1,MOD(market_calendar[[#This Row],[Month]],3)=0),1,0)</f>
        <v>0</v>
      </c>
    </row>
    <row r="8" spans="1:18" x14ac:dyDescent="0.25">
      <c r="A8">
        <v>7</v>
      </c>
      <c r="B8" s="1">
        <v>42376</v>
      </c>
      <c r="C8" s="2">
        <f t="shared" si="1"/>
        <v>2016</v>
      </c>
      <c r="D8" s="2">
        <f t="shared" si="2"/>
        <v>1</v>
      </c>
      <c r="E8" s="2" t="str">
        <f t="shared" si="3"/>
        <v>2016-1</v>
      </c>
      <c r="F8" s="2">
        <f t="shared" si="4"/>
        <v>7</v>
      </c>
      <c r="G8" s="2">
        <f t="shared" si="5"/>
        <v>2</v>
      </c>
      <c r="H8" s="2">
        <f t="shared" si="6"/>
        <v>5</v>
      </c>
      <c r="I8" s="2" cm="1">
        <f t="array" ref="I8">_xlfn.IFNA(_xlfn.IFS(H8=7,1,H8=1,1),0)</f>
        <v>0</v>
      </c>
      <c r="J8" s="2">
        <v>0</v>
      </c>
      <c r="K8" s="2">
        <f t="shared" si="7"/>
        <v>0</v>
      </c>
      <c r="L8" s="2">
        <f>SUMIF(E$2:E8,E8,K$2:K8)</f>
        <v>1</v>
      </c>
      <c r="M8" s="2">
        <f>IF(AND(market_calendar[[#This Row],[eq_weekly_exp_cumulative]]=3,market_calendar[[#This Row],[is_eq_weekly_exp]]=1),1,0)</f>
        <v>0</v>
      </c>
      <c r="N8" s="2">
        <f>IF(AND(market_calendar[[#This Row],[is_eq_monthly_exp]]=1,MOD(market_calendar[[#This Row],[Month]],3)=0),1,0)</f>
        <v>0</v>
      </c>
      <c r="O8" s="2">
        <f t="shared" si="0"/>
        <v>0</v>
      </c>
      <c r="P8" s="2">
        <f>SUMIF(E$2:E8,E8,O$2:O8)</f>
        <v>1</v>
      </c>
      <c r="Q8" s="2">
        <f>IF(AND(market_calendar[[#This Row],[vix_weekly_exp_cumulative]]=3,market_calendar[[#This Row],[is_vix_weekly_exp]]=1),1,0)</f>
        <v>0</v>
      </c>
      <c r="R8" s="2">
        <f>IF(AND(market_calendar[[#This Row],[is_vix_monthly_exp]]=1,MOD(market_calendar[[#This Row],[Month]],3)=0),1,0)</f>
        <v>0</v>
      </c>
    </row>
    <row r="9" spans="1:18" x14ac:dyDescent="0.25">
      <c r="A9">
        <v>8</v>
      </c>
      <c r="B9" s="1">
        <v>42377</v>
      </c>
      <c r="C9" s="2">
        <f t="shared" si="1"/>
        <v>2016</v>
      </c>
      <c r="D9" s="2">
        <f t="shared" si="2"/>
        <v>1</v>
      </c>
      <c r="E9" s="2" t="str">
        <f t="shared" si="3"/>
        <v>2016-1</v>
      </c>
      <c r="F9" s="2">
        <f t="shared" si="4"/>
        <v>8</v>
      </c>
      <c r="G9" s="2">
        <f t="shared" si="5"/>
        <v>2</v>
      </c>
      <c r="H9" s="2">
        <f t="shared" si="6"/>
        <v>6</v>
      </c>
      <c r="I9" s="2" cm="1">
        <f t="array" ref="I9">_xlfn.IFNA(_xlfn.IFS(H9=7,1,H9=1,1),0)</f>
        <v>0</v>
      </c>
      <c r="J9" s="2">
        <v>0</v>
      </c>
      <c r="K9" s="2">
        <f t="shared" si="7"/>
        <v>1</v>
      </c>
      <c r="L9" s="2">
        <f>SUMIF(E$2:E9,E9,K$2:K9)</f>
        <v>2</v>
      </c>
      <c r="M9" s="2">
        <f>IF(AND(market_calendar[[#This Row],[eq_weekly_exp_cumulative]]=3,market_calendar[[#This Row],[is_eq_weekly_exp]]=1),1,0)</f>
        <v>0</v>
      </c>
      <c r="N9" s="2">
        <f>IF(AND(market_calendar[[#This Row],[is_eq_monthly_exp]]=1,MOD(market_calendar[[#This Row],[Month]],3)=0),1,0)</f>
        <v>0</v>
      </c>
      <c r="O9" s="2">
        <f t="shared" si="0"/>
        <v>0</v>
      </c>
      <c r="P9" s="2">
        <f>SUMIF(E$2:E9,E9,O$2:O9)</f>
        <v>1</v>
      </c>
      <c r="Q9" s="2">
        <f>IF(AND(market_calendar[[#This Row],[vix_weekly_exp_cumulative]]=3,market_calendar[[#This Row],[is_vix_weekly_exp]]=1),1,0)</f>
        <v>0</v>
      </c>
      <c r="R9" s="2">
        <f>IF(AND(market_calendar[[#This Row],[is_vix_monthly_exp]]=1,MOD(market_calendar[[#This Row],[Month]],3)=0),1,0)</f>
        <v>0</v>
      </c>
    </row>
    <row r="10" spans="1:18" x14ac:dyDescent="0.25">
      <c r="A10">
        <v>9</v>
      </c>
      <c r="B10" s="1">
        <v>42378</v>
      </c>
      <c r="C10" s="2">
        <f t="shared" si="1"/>
        <v>2016</v>
      </c>
      <c r="D10" s="2">
        <f t="shared" si="2"/>
        <v>1</v>
      </c>
      <c r="E10" s="2" t="str">
        <f t="shared" si="3"/>
        <v>2016-1</v>
      </c>
      <c r="F10" s="2">
        <f t="shared" si="4"/>
        <v>9</v>
      </c>
      <c r="G10" s="2">
        <f t="shared" si="5"/>
        <v>2</v>
      </c>
      <c r="H10" s="2">
        <f t="shared" si="6"/>
        <v>7</v>
      </c>
      <c r="I10" s="2" cm="1">
        <f t="array" ref="I10">_xlfn.IFNA(_xlfn.IFS(H10=7,1,H10=1,1),0)</f>
        <v>1</v>
      </c>
      <c r="J10" s="2">
        <v>0</v>
      </c>
      <c r="K10" s="2">
        <f t="shared" si="7"/>
        <v>0</v>
      </c>
      <c r="L10" s="2">
        <f>SUMIF(E$2:E10,E10,K$2:K10)</f>
        <v>2</v>
      </c>
      <c r="M10" s="2">
        <f>IF(AND(market_calendar[[#This Row],[eq_weekly_exp_cumulative]]=3,market_calendar[[#This Row],[is_eq_weekly_exp]]=1),1,0)</f>
        <v>0</v>
      </c>
      <c r="N10" s="2">
        <f>IF(AND(market_calendar[[#This Row],[is_eq_monthly_exp]]=1,MOD(market_calendar[[#This Row],[Month]],3)=0),1,0)</f>
        <v>0</v>
      </c>
      <c r="O10" s="2">
        <f t="shared" si="0"/>
        <v>0</v>
      </c>
      <c r="P10" s="2">
        <f>SUMIF(E$2:E10,E10,O$2:O10)</f>
        <v>1</v>
      </c>
      <c r="Q10" s="2">
        <f>IF(AND(market_calendar[[#This Row],[vix_weekly_exp_cumulative]]=3,market_calendar[[#This Row],[is_vix_weekly_exp]]=1),1,0)</f>
        <v>0</v>
      </c>
      <c r="R10" s="2">
        <f>IF(AND(market_calendar[[#This Row],[is_vix_monthly_exp]]=1,MOD(market_calendar[[#This Row],[Month]],3)=0),1,0)</f>
        <v>0</v>
      </c>
    </row>
    <row r="11" spans="1:18" x14ac:dyDescent="0.25">
      <c r="A11">
        <v>10</v>
      </c>
      <c r="B11" s="1">
        <v>42379</v>
      </c>
      <c r="C11" s="2">
        <f t="shared" si="1"/>
        <v>2016</v>
      </c>
      <c r="D11" s="2">
        <f t="shared" si="2"/>
        <v>1</v>
      </c>
      <c r="E11" s="2" t="str">
        <f t="shared" si="3"/>
        <v>2016-1</v>
      </c>
      <c r="F11" s="2">
        <f t="shared" si="4"/>
        <v>10</v>
      </c>
      <c r="G11" s="2">
        <f t="shared" si="5"/>
        <v>3</v>
      </c>
      <c r="H11" s="2">
        <f t="shared" si="6"/>
        <v>1</v>
      </c>
      <c r="I11" s="2" cm="1">
        <f t="array" ref="I11">_xlfn.IFNA(_xlfn.IFS(H11=7,1,H11=1,1),0)</f>
        <v>1</v>
      </c>
      <c r="J11" s="2">
        <v>0</v>
      </c>
      <c r="K11" s="2">
        <f t="shared" si="7"/>
        <v>0</v>
      </c>
      <c r="L11" s="2">
        <f>SUMIF(E$2:E11,E11,K$2:K11)</f>
        <v>2</v>
      </c>
      <c r="M11" s="2">
        <f>IF(AND(market_calendar[[#This Row],[eq_weekly_exp_cumulative]]=3,market_calendar[[#This Row],[is_eq_weekly_exp]]=1),1,0)</f>
        <v>0</v>
      </c>
      <c r="N11" s="2">
        <f>IF(AND(market_calendar[[#This Row],[is_eq_monthly_exp]]=1,MOD(market_calendar[[#This Row],[Month]],3)=0),1,0)</f>
        <v>0</v>
      </c>
      <c r="O11" s="2">
        <f t="shared" si="0"/>
        <v>0</v>
      </c>
      <c r="P11" s="2">
        <f>SUMIF(E$2:E11,E11,O$2:O11)</f>
        <v>1</v>
      </c>
      <c r="Q11" s="2">
        <f>IF(AND(market_calendar[[#This Row],[vix_weekly_exp_cumulative]]=3,market_calendar[[#This Row],[is_vix_weekly_exp]]=1),1,0)</f>
        <v>0</v>
      </c>
      <c r="R11" s="2">
        <f>IF(AND(market_calendar[[#This Row],[is_vix_monthly_exp]]=1,MOD(market_calendar[[#This Row],[Month]],3)=0),1,0)</f>
        <v>0</v>
      </c>
    </row>
    <row r="12" spans="1:18" x14ac:dyDescent="0.25">
      <c r="A12">
        <v>11</v>
      </c>
      <c r="B12" s="1">
        <v>42380</v>
      </c>
      <c r="C12" s="2">
        <f t="shared" si="1"/>
        <v>2016</v>
      </c>
      <c r="D12" s="2">
        <f t="shared" si="2"/>
        <v>1</v>
      </c>
      <c r="E12" s="2" t="str">
        <f t="shared" si="3"/>
        <v>2016-1</v>
      </c>
      <c r="F12" s="2">
        <f t="shared" si="4"/>
        <v>11</v>
      </c>
      <c r="G12" s="2">
        <f t="shared" si="5"/>
        <v>3</v>
      </c>
      <c r="H12" s="2">
        <f t="shared" si="6"/>
        <v>2</v>
      </c>
      <c r="I12" s="2" cm="1">
        <f t="array" ref="I12">_xlfn.IFNA(_xlfn.IFS(H12=7,1,H12=1,1),0)</f>
        <v>0</v>
      </c>
      <c r="J12" s="2">
        <v>0</v>
      </c>
      <c r="K12" s="2">
        <f t="shared" si="7"/>
        <v>0</v>
      </c>
      <c r="L12" s="2">
        <f>SUMIF(E$2:E12,E12,K$2:K12)</f>
        <v>2</v>
      </c>
      <c r="M12" s="2">
        <f>IF(AND(market_calendar[[#This Row],[eq_weekly_exp_cumulative]]=3,market_calendar[[#This Row],[is_eq_weekly_exp]]=1),1,0)</f>
        <v>0</v>
      </c>
      <c r="N12" s="2">
        <f>IF(AND(market_calendar[[#This Row],[is_eq_monthly_exp]]=1,MOD(market_calendar[[#This Row],[Month]],3)=0),1,0)</f>
        <v>0</v>
      </c>
      <c r="O12" s="2">
        <f t="shared" si="0"/>
        <v>0</v>
      </c>
      <c r="P12" s="2">
        <f>SUMIF(E$2:E12,E12,O$2:O12)</f>
        <v>1</v>
      </c>
      <c r="Q12" s="2">
        <f>IF(AND(market_calendar[[#This Row],[vix_weekly_exp_cumulative]]=3,market_calendar[[#This Row],[is_vix_weekly_exp]]=1),1,0)</f>
        <v>0</v>
      </c>
      <c r="R12" s="2">
        <f>IF(AND(market_calendar[[#This Row],[is_vix_monthly_exp]]=1,MOD(market_calendar[[#This Row],[Month]],3)=0),1,0)</f>
        <v>0</v>
      </c>
    </row>
    <row r="13" spans="1:18" x14ac:dyDescent="0.25">
      <c r="A13">
        <v>12</v>
      </c>
      <c r="B13" s="1">
        <v>42381</v>
      </c>
      <c r="C13" s="2">
        <f t="shared" si="1"/>
        <v>2016</v>
      </c>
      <c r="D13" s="2">
        <f t="shared" si="2"/>
        <v>1</v>
      </c>
      <c r="E13" s="2" t="str">
        <f t="shared" si="3"/>
        <v>2016-1</v>
      </c>
      <c r="F13" s="2">
        <f t="shared" si="4"/>
        <v>12</v>
      </c>
      <c r="G13" s="2">
        <f t="shared" si="5"/>
        <v>3</v>
      </c>
      <c r="H13" s="2">
        <f t="shared" si="6"/>
        <v>3</v>
      </c>
      <c r="I13" s="2" cm="1">
        <f t="array" ref="I13">_xlfn.IFNA(_xlfn.IFS(H13=7,1,H13=1,1),0)</f>
        <v>0</v>
      </c>
      <c r="J13" s="2">
        <v>0</v>
      </c>
      <c r="K13" s="2">
        <f t="shared" si="7"/>
        <v>0</v>
      </c>
      <c r="L13" s="2">
        <f>SUMIF(E$2:E13,E13,K$2:K13)</f>
        <v>2</v>
      </c>
      <c r="M13" s="2">
        <f>IF(AND(market_calendar[[#This Row],[eq_weekly_exp_cumulative]]=3,market_calendar[[#This Row],[is_eq_weekly_exp]]=1),1,0)</f>
        <v>0</v>
      </c>
      <c r="N13" s="2">
        <f>IF(AND(market_calendar[[#This Row],[is_eq_monthly_exp]]=1,MOD(market_calendar[[#This Row],[Month]],3)=0),1,0)</f>
        <v>0</v>
      </c>
      <c r="O13" s="2">
        <f t="shared" si="0"/>
        <v>1</v>
      </c>
      <c r="P13" s="2">
        <f>SUMIF(E$2:E13,E13,O$2:O13)</f>
        <v>2</v>
      </c>
      <c r="Q13" s="2">
        <f>IF(AND(market_calendar[[#This Row],[vix_weekly_exp_cumulative]]=3,market_calendar[[#This Row],[is_vix_weekly_exp]]=1),1,0)</f>
        <v>0</v>
      </c>
      <c r="R13" s="2">
        <f>IF(AND(market_calendar[[#This Row],[is_vix_monthly_exp]]=1,MOD(market_calendar[[#This Row],[Month]],3)=0),1,0)</f>
        <v>0</v>
      </c>
    </row>
    <row r="14" spans="1:18" x14ac:dyDescent="0.25">
      <c r="A14">
        <v>13</v>
      </c>
      <c r="B14" s="1">
        <v>42382</v>
      </c>
      <c r="C14" s="2">
        <f t="shared" si="1"/>
        <v>2016</v>
      </c>
      <c r="D14" s="2">
        <f t="shared" si="2"/>
        <v>1</v>
      </c>
      <c r="E14" s="2" t="str">
        <f t="shared" si="3"/>
        <v>2016-1</v>
      </c>
      <c r="F14" s="2">
        <f t="shared" si="4"/>
        <v>13</v>
      </c>
      <c r="G14" s="2">
        <f t="shared" si="5"/>
        <v>3</v>
      </c>
      <c r="H14" s="2">
        <f t="shared" si="6"/>
        <v>4</v>
      </c>
      <c r="I14" s="2" cm="1">
        <f t="array" ref="I14">_xlfn.IFNA(_xlfn.IFS(H14=7,1,H14=1,1),0)</f>
        <v>0</v>
      </c>
      <c r="J14" s="2">
        <v>0</v>
      </c>
      <c r="K14" s="2">
        <f t="shared" si="7"/>
        <v>0</v>
      </c>
      <c r="L14" s="2">
        <f>SUMIF(E$2:E14,E14,K$2:K14)</f>
        <v>2</v>
      </c>
      <c r="M14" s="2">
        <f>IF(AND(market_calendar[[#This Row],[eq_weekly_exp_cumulative]]=3,market_calendar[[#This Row],[is_eq_weekly_exp]]=1),1,0)</f>
        <v>0</v>
      </c>
      <c r="N14" s="2">
        <f>IF(AND(market_calendar[[#This Row],[is_eq_monthly_exp]]=1,MOD(market_calendar[[#This Row],[Month]],3)=0),1,0)</f>
        <v>0</v>
      </c>
      <c r="O14" s="2">
        <f t="shared" si="0"/>
        <v>0</v>
      </c>
      <c r="P14" s="2">
        <f>SUMIF(E$2:E14,E14,O$2:O14)</f>
        <v>2</v>
      </c>
      <c r="Q14" s="2">
        <f>IF(AND(market_calendar[[#This Row],[vix_weekly_exp_cumulative]]=3,market_calendar[[#This Row],[is_vix_weekly_exp]]=1),1,0)</f>
        <v>0</v>
      </c>
      <c r="R14" s="2">
        <f>IF(AND(market_calendar[[#This Row],[is_vix_monthly_exp]]=1,MOD(market_calendar[[#This Row],[Month]],3)=0),1,0)</f>
        <v>0</v>
      </c>
    </row>
    <row r="15" spans="1:18" x14ac:dyDescent="0.25">
      <c r="A15">
        <v>14</v>
      </c>
      <c r="B15" s="1">
        <v>42383</v>
      </c>
      <c r="C15" s="2">
        <f t="shared" si="1"/>
        <v>2016</v>
      </c>
      <c r="D15" s="2">
        <f t="shared" si="2"/>
        <v>1</v>
      </c>
      <c r="E15" s="2" t="str">
        <f t="shared" si="3"/>
        <v>2016-1</v>
      </c>
      <c r="F15" s="2">
        <f t="shared" si="4"/>
        <v>14</v>
      </c>
      <c r="G15" s="2">
        <f t="shared" si="5"/>
        <v>3</v>
      </c>
      <c r="H15" s="2">
        <f t="shared" si="6"/>
        <v>5</v>
      </c>
      <c r="I15" s="2" cm="1">
        <f t="array" ref="I15">_xlfn.IFNA(_xlfn.IFS(H15=7,1,H15=1,1),0)</f>
        <v>0</v>
      </c>
      <c r="J15" s="2">
        <v>0</v>
      </c>
      <c r="K15" s="2">
        <f t="shared" si="7"/>
        <v>0</v>
      </c>
      <c r="L15" s="2">
        <f>SUMIF(E$2:E15,E15,K$2:K15)</f>
        <v>2</v>
      </c>
      <c r="M15" s="2">
        <f>IF(AND(market_calendar[[#This Row],[eq_weekly_exp_cumulative]]=3,market_calendar[[#This Row],[is_eq_weekly_exp]]=1),1,0)</f>
        <v>0</v>
      </c>
      <c r="N15" s="2">
        <f>IF(AND(market_calendar[[#This Row],[is_eq_monthly_exp]]=1,MOD(market_calendar[[#This Row],[Month]],3)=0),1,0)</f>
        <v>0</v>
      </c>
      <c r="O15" s="2">
        <f t="shared" si="0"/>
        <v>0</v>
      </c>
      <c r="P15" s="2">
        <f>SUMIF(E$2:E15,E15,O$2:O15)</f>
        <v>2</v>
      </c>
      <c r="Q15" s="2">
        <f>IF(AND(market_calendar[[#This Row],[vix_weekly_exp_cumulative]]=3,market_calendar[[#This Row],[is_vix_weekly_exp]]=1),1,0)</f>
        <v>0</v>
      </c>
      <c r="R15" s="2">
        <f>IF(AND(market_calendar[[#This Row],[is_vix_monthly_exp]]=1,MOD(market_calendar[[#This Row],[Month]],3)=0),1,0)</f>
        <v>0</v>
      </c>
    </row>
    <row r="16" spans="1:18" x14ac:dyDescent="0.25">
      <c r="A16">
        <v>15</v>
      </c>
      <c r="B16" s="1">
        <v>42384</v>
      </c>
      <c r="C16" s="2">
        <f t="shared" si="1"/>
        <v>2016</v>
      </c>
      <c r="D16" s="2">
        <f t="shared" si="2"/>
        <v>1</v>
      </c>
      <c r="E16" s="2" t="str">
        <f t="shared" si="3"/>
        <v>2016-1</v>
      </c>
      <c r="F16" s="2">
        <f t="shared" si="4"/>
        <v>15</v>
      </c>
      <c r="G16" s="2">
        <f t="shared" si="5"/>
        <v>3</v>
      </c>
      <c r="H16" s="2">
        <f t="shared" si="6"/>
        <v>6</v>
      </c>
      <c r="I16" s="2" cm="1">
        <f t="array" ref="I16">_xlfn.IFNA(_xlfn.IFS(H16=7,1,H16=1,1),0)</f>
        <v>0</v>
      </c>
      <c r="J16" s="2">
        <v>0</v>
      </c>
      <c r="K16" s="2">
        <f t="shared" si="7"/>
        <v>1</v>
      </c>
      <c r="L16" s="2">
        <f>SUMIF(E$2:E16,E16,K$2:K16)</f>
        <v>3</v>
      </c>
      <c r="M16" s="2">
        <f>IF(AND(market_calendar[[#This Row],[eq_weekly_exp_cumulative]]=3,market_calendar[[#This Row],[is_eq_weekly_exp]]=1),1,0)</f>
        <v>1</v>
      </c>
      <c r="N16" s="2">
        <f>IF(AND(market_calendar[[#This Row],[is_eq_monthly_exp]]=1,MOD(market_calendar[[#This Row],[Month]],3)=0),1,0)</f>
        <v>0</v>
      </c>
      <c r="O16" s="2">
        <f t="shared" si="0"/>
        <v>0</v>
      </c>
      <c r="P16" s="2">
        <f>SUMIF(E$2:E16,E16,O$2:O16)</f>
        <v>2</v>
      </c>
      <c r="Q16" s="2">
        <f>IF(AND(market_calendar[[#This Row],[vix_weekly_exp_cumulative]]=3,market_calendar[[#This Row],[is_vix_weekly_exp]]=1),1,0)</f>
        <v>0</v>
      </c>
      <c r="R16" s="2">
        <f>IF(AND(market_calendar[[#This Row],[is_vix_monthly_exp]]=1,MOD(market_calendar[[#This Row],[Month]],3)=0),1,0)</f>
        <v>0</v>
      </c>
    </row>
    <row r="17" spans="1:18" x14ac:dyDescent="0.25">
      <c r="A17">
        <v>16</v>
      </c>
      <c r="B17" s="1">
        <v>42385</v>
      </c>
      <c r="C17" s="2">
        <f t="shared" si="1"/>
        <v>2016</v>
      </c>
      <c r="D17" s="2">
        <f t="shared" si="2"/>
        <v>1</v>
      </c>
      <c r="E17" s="2" t="str">
        <f t="shared" si="3"/>
        <v>2016-1</v>
      </c>
      <c r="F17" s="2">
        <f t="shared" si="4"/>
        <v>16</v>
      </c>
      <c r="G17" s="2">
        <f t="shared" si="5"/>
        <v>3</v>
      </c>
      <c r="H17" s="2">
        <f t="shared" si="6"/>
        <v>7</v>
      </c>
      <c r="I17" s="2" cm="1">
        <f t="array" ref="I17">_xlfn.IFNA(_xlfn.IFS(H17=7,1,H17=1,1),0)</f>
        <v>1</v>
      </c>
      <c r="J17" s="2">
        <v>0</v>
      </c>
      <c r="K17" s="2">
        <f t="shared" si="7"/>
        <v>0</v>
      </c>
      <c r="L17" s="2">
        <f>SUMIF(E$2:E17,E17,K$2:K17)</f>
        <v>3</v>
      </c>
      <c r="M17" s="2">
        <f>IF(AND(market_calendar[[#This Row],[eq_weekly_exp_cumulative]]=3,market_calendar[[#This Row],[is_eq_weekly_exp]]=1),1,0)</f>
        <v>0</v>
      </c>
      <c r="N17" s="2">
        <f>IF(AND(market_calendar[[#This Row],[is_eq_monthly_exp]]=1,MOD(market_calendar[[#This Row],[Month]],3)=0),1,0)</f>
        <v>0</v>
      </c>
      <c r="O17" s="2">
        <f t="shared" si="0"/>
        <v>0</v>
      </c>
      <c r="P17" s="2">
        <f>SUMIF(E$2:E17,E17,O$2:O17)</f>
        <v>2</v>
      </c>
      <c r="Q17" s="2">
        <f>IF(AND(market_calendar[[#This Row],[vix_weekly_exp_cumulative]]=3,market_calendar[[#This Row],[is_vix_weekly_exp]]=1),1,0)</f>
        <v>0</v>
      </c>
      <c r="R17" s="2">
        <f>IF(AND(market_calendar[[#This Row],[is_vix_monthly_exp]]=1,MOD(market_calendar[[#This Row],[Month]],3)=0),1,0)</f>
        <v>0</v>
      </c>
    </row>
    <row r="18" spans="1:18" x14ac:dyDescent="0.25">
      <c r="A18">
        <v>17</v>
      </c>
      <c r="B18" s="1">
        <v>42386</v>
      </c>
      <c r="C18" s="2">
        <f t="shared" si="1"/>
        <v>2016</v>
      </c>
      <c r="D18" s="2">
        <f t="shared" si="2"/>
        <v>1</v>
      </c>
      <c r="E18" s="2" t="str">
        <f t="shared" si="3"/>
        <v>2016-1</v>
      </c>
      <c r="F18" s="2">
        <f t="shared" si="4"/>
        <v>17</v>
      </c>
      <c r="G18" s="2">
        <f t="shared" si="5"/>
        <v>4</v>
      </c>
      <c r="H18" s="2">
        <f t="shared" si="6"/>
        <v>1</v>
      </c>
      <c r="I18" s="2" cm="1">
        <f t="array" ref="I18">_xlfn.IFNA(_xlfn.IFS(H18=7,1,H18=1,1),0)</f>
        <v>1</v>
      </c>
      <c r="J18" s="2">
        <v>0</v>
      </c>
      <c r="K18" s="2">
        <f t="shared" si="7"/>
        <v>0</v>
      </c>
      <c r="L18" s="2">
        <f>SUMIF(E$2:E18,E18,K$2:K18)</f>
        <v>3</v>
      </c>
      <c r="M18" s="2">
        <f>IF(AND(market_calendar[[#This Row],[eq_weekly_exp_cumulative]]=3,market_calendar[[#This Row],[is_eq_weekly_exp]]=1),1,0)</f>
        <v>0</v>
      </c>
      <c r="N18" s="2">
        <f>IF(AND(market_calendar[[#This Row],[is_eq_monthly_exp]]=1,MOD(market_calendar[[#This Row],[Month]],3)=0),1,0)</f>
        <v>0</v>
      </c>
      <c r="O18" s="2">
        <f t="shared" si="0"/>
        <v>0</v>
      </c>
      <c r="P18" s="2">
        <f>SUMIF(E$2:E18,E18,O$2:O18)</f>
        <v>2</v>
      </c>
      <c r="Q18" s="2">
        <f>IF(AND(market_calendar[[#This Row],[vix_weekly_exp_cumulative]]=3,market_calendar[[#This Row],[is_vix_weekly_exp]]=1),1,0)</f>
        <v>0</v>
      </c>
      <c r="R18" s="2">
        <f>IF(AND(market_calendar[[#This Row],[is_vix_monthly_exp]]=1,MOD(market_calendar[[#This Row],[Month]],3)=0),1,0)</f>
        <v>0</v>
      </c>
    </row>
    <row r="19" spans="1:18" x14ac:dyDescent="0.25">
      <c r="A19">
        <v>18</v>
      </c>
      <c r="B19" s="1">
        <v>42387</v>
      </c>
      <c r="C19" s="2">
        <f t="shared" si="1"/>
        <v>2016</v>
      </c>
      <c r="D19" s="2">
        <f t="shared" si="2"/>
        <v>1</v>
      </c>
      <c r="E19" s="2" t="str">
        <f t="shared" si="3"/>
        <v>2016-1</v>
      </c>
      <c r="F19" s="2">
        <f t="shared" si="4"/>
        <v>18</v>
      </c>
      <c r="G19" s="2">
        <f t="shared" si="5"/>
        <v>4</v>
      </c>
      <c r="H19" s="2">
        <f t="shared" si="6"/>
        <v>2</v>
      </c>
      <c r="I19" s="2" cm="1">
        <f t="array" ref="I19">_xlfn.IFNA(_xlfn.IFS(H19=7,1,H19=1,1),0)</f>
        <v>0</v>
      </c>
      <c r="J19" s="2">
        <v>0</v>
      </c>
      <c r="K19" s="2">
        <f t="shared" si="7"/>
        <v>0</v>
      </c>
      <c r="L19" s="2">
        <f>SUMIF(E$2:E19,E19,K$2:K19)</f>
        <v>3</v>
      </c>
      <c r="M19" s="2">
        <f>IF(AND(market_calendar[[#This Row],[eq_weekly_exp_cumulative]]=3,market_calendar[[#This Row],[is_eq_weekly_exp]]=1),1,0)</f>
        <v>0</v>
      </c>
      <c r="N19" s="2">
        <f>IF(AND(market_calendar[[#This Row],[is_eq_monthly_exp]]=1,MOD(market_calendar[[#This Row],[Month]],3)=0),1,0)</f>
        <v>0</v>
      </c>
      <c r="O19" s="2">
        <f t="shared" si="0"/>
        <v>0</v>
      </c>
      <c r="P19" s="2">
        <f>SUMIF(E$2:E19,E19,O$2:O19)</f>
        <v>2</v>
      </c>
      <c r="Q19" s="2">
        <f>IF(AND(market_calendar[[#This Row],[vix_weekly_exp_cumulative]]=3,market_calendar[[#This Row],[is_vix_weekly_exp]]=1),1,0)</f>
        <v>0</v>
      </c>
      <c r="R19" s="2">
        <f>IF(AND(market_calendar[[#This Row],[is_vix_monthly_exp]]=1,MOD(market_calendar[[#This Row],[Month]],3)=0),1,0)</f>
        <v>0</v>
      </c>
    </row>
    <row r="20" spans="1:18" x14ac:dyDescent="0.25">
      <c r="A20">
        <v>19</v>
      </c>
      <c r="B20" s="1">
        <v>42388</v>
      </c>
      <c r="C20" s="2">
        <f t="shared" si="1"/>
        <v>2016</v>
      </c>
      <c r="D20" s="2">
        <f t="shared" si="2"/>
        <v>1</v>
      </c>
      <c r="E20" s="2" t="str">
        <f t="shared" si="3"/>
        <v>2016-1</v>
      </c>
      <c r="F20" s="2">
        <f t="shared" si="4"/>
        <v>19</v>
      </c>
      <c r="G20" s="2">
        <f t="shared" si="5"/>
        <v>4</v>
      </c>
      <c r="H20" s="2">
        <f t="shared" si="6"/>
        <v>3</v>
      </c>
      <c r="I20" s="2" cm="1">
        <f t="array" ref="I20">_xlfn.IFNA(_xlfn.IFS(H20=7,1,H20=1,1),0)</f>
        <v>0</v>
      </c>
      <c r="J20" s="2">
        <v>0</v>
      </c>
      <c r="K20" s="2">
        <f t="shared" si="7"/>
        <v>0</v>
      </c>
      <c r="L20" s="2">
        <f>SUMIF(E$2:E20,E20,K$2:K20)</f>
        <v>3</v>
      </c>
      <c r="M20" s="2">
        <f>IF(AND(market_calendar[[#This Row],[eq_weekly_exp_cumulative]]=3,market_calendar[[#This Row],[is_eq_weekly_exp]]=1),1,0)</f>
        <v>0</v>
      </c>
      <c r="N20" s="2">
        <f>IF(AND(market_calendar[[#This Row],[is_eq_monthly_exp]]=1,MOD(market_calendar[[#This Row],[Month]],3)=0),1,0)</f>
        <v>0</v>
      </c>
      <c r="O20" s="2">
        <f t="shared" si="0"/>
        <v>1</v>
      </c>
      <c r="P20" s="2">
        <f>SUMIF(E$2:E20,E20,O$2:O20)</f>
        <v>3</v>
      </c>
      <c r="Q20" s="2">
        <f>IF(AND(market_calendar[[#This Row],[vix_weekly_exp_cumulative]]=3,market_calendar[[#This Row],[is_vix_weekly_exp]]=1),1,0)</f>
        <v>1</v>
      </c>
      <c r="R20" s="2">
        <f>IF(AND(market_calendar[[#This Row],[is_vix_monthly_exp]]=1,MOD(market_calendar[[#This Row],[Month]],3)=0),1,0)</f>
        <v>0</v>
      </c>
    </row>
    <row r="21" spans="1:18" x14ac:dyDescent="0.25">
      <c r="A21">
        <v>20</v>
      </c>
      <c r="B21" s="1">
        <v>42389</v>
      </c>
      <c r="C21" s="2">
        <f t="shared" si="1"/>
        <v>2016</v>
      </c>
      <c r="D21" s="2">
        <f t="shared" si="2"/>
        <v>1</v>
      </c>
      <c r="E21" s="2" t="str">
        <f t="shared" si="3"/>
        <v>2016-1</v>
      </c>
      <c r="F21" s="2">
        <f t="shared" si="4"/>
        <v>20</v>
      </c>
      <c r="G21" s="2">
        <f t="shared" si="5"/>
        <v>4</v>
      </c>
      <c r="H21" s="2">
        <f t="shared" si="6"/>
        <v>4</v>
      </c>
      <c r="I21" s="2" cm="1">
        <f t="array" ref="I21">_xlfn.IFNA(_xlfn.IFS(H21=7,1,H21=1,1),0)</f>
        <v>0</v>
      </c>
      <c r="J21" s="2">
        <v>0</v>
      </c>
      <c r="K21" s="2">
        <f t="shared" si="7"/>
        <v>0</v>
      </c>
      <c r="L21" s="2">
        <f>SUMIF(E$2:E21,E21,K$2:K21)</f>
        <v>3</v>
      </c>
      <c r="M21" s="2">
        <f>IF(AND(market_calendar[[#This Row],[eq_weekly_exp_cumulative]]=3,market_calendar[[#This Row],[is_eq_weekly_exp]]=1),1,0)</f>
        <v>0</v>
      </c>
      <c r="N21" s="2">
        <f>IF(AND(market_calendar[[#This Row],[is_eq_monthly_exp]]=1,MOD(market_calendar[[#This Row],[Month]],3)=0),1,0)</f>
        <v>0</v>
      </c>
      <c r="O21" s="2">
        <f t="shared" si="0"/>
        <v>0</v>
      </c>
      <c r="P21" s="2">
        <f>SUMIF(E$2:E21,E21,O$2:O21)</f>
        <v>3</v>
      </c>
      <c r="Q21" s="2">
        <f>IF(AND(market_calendar[[#This Row],[vix_weekly_exp_cumulative]]=3,market_calendar[[#This Row],[is_vix_weekly_exp]]=1),1,0)</f>
        <v>0</v>
      </c>
      <c r="R21" s="2">
        <f>IF(AND(market_calendar[[#This Row],[is_vix_monthly_exp]]=1,MOD(market_calendar[[#This Row],[Month]],3)=0),1,0)</f>
        <v>0</v>
      </c>
    </row>
    <row r="22" spans="1:18" x14ac:dyDescent="0.25">
      <c r="A22">
        <v>21</v>
      </c>
      <c r="B22" s="1">
        <v>42390</v>
      </c>
      <c r="C22" s="2">
        <f t="shared" si="1"/>
        <v>2016</v>
      </c>
      <c r="D22" s="2">
        <f t="shared" si="2"/>
        <v>1</v>
      </c>
      <c r="E22" s="2" t="str">
        <f t="shared" si="3"/>
        <v>2016-1</v>
      </c>
      <c r="F22" s="2">
        <f t="shared" si="4"/>
        <v>21</v>
      </c>
      <c r="G22" s="2">
        <f t="shared" si="5"/>
        <v>4</v>
      </c>
      <c r="H22" s="2">
        <f t="shared" si="6"/>
        <v>5</v>
      </c>
      <c r="I22" s="2" cm="1">
        <f t="array" ref="I22">_xlfn.IFNA(_xlfn.IFS(H22=7,1,H22=1,1),0)</f>
        <v>0</v>
      </c>
      <c r="J22" s="2">
        <v>0</v>
      </c>
      <c r="K22" s="2">
        <f t="shared" si="7"/>
        <v>0</v>
      </c>
      <c r="L22" s="2">
        <f>SUMIF(E$2:E22,E22,K$2:K22)</f>
        <v>3</v>
      </c>
      <c r="M22" s="2">
        <f>IF(AND(market_calendar[[#This Row],[eq_weekly_exp_cumulative]]=3,market_calendar[[#This Row],[is_eq_weekly_exp]]=1),1,0)</f>
        <v>0</v>
      </c>
      <c r="N22" s="2">
        <f>IF(AND(market_calendar[[#This Row],[is_eq_monthly_exp]]=1,MOD(market_calendar[[#This Row],[Month]],3)=0),1,0)</f>
        <v>0</v>
      </c>
      <c r="O22" s="2">
        <f t="shared" si="0"/>
        <v>0</v>
      </c>
      <c r="P22" s="2">
        <f>SUMIF(E$2:E22,E22,O$2:O22)</f>
        <v>3</v>
      </c>
      <c r="Q22" s="2">
        <f>IF(AND(market_calendar[[#This Row],[vix_weekly_exp_cumulative]]=3,market_calendar[[#This Row],[is_vix_weekly_exp]]=1),1,0)</f>
        <v>0</v>
      </c>
      <c r="R22" s="2">
        <f>IF(AND(market_calendar[[#This Row],[is_vix_monthly_exp]]=1,MOD(market_calendar[[#This Row],[Month]],3)=0),1,0)</f>
        <v>0</v>
      </c>
    </row>
    <row r="23" spans="1:18" x14ac:dyDescent="0.25">
      <c r="A23">
        <v>22</v>
      </c>
      <c r="B23" s="1">
        <v>42391</v>
      </c>
      <c r="C23" s="2">
        <f t="shared" si="1"/>
        <v>2016</v>
      </c>
      <c r="D23" s="2">
        <f t="shared" si="2"/>
        <v>1</v>
      </c>
      <c r="E23" s="2" t="str">
        <f t="shared" si="3"/>
        <v>2016-1</v>
      </c>
      <c r="F23" s="2">
        <f t="shared" si="4"/>
        <v>22</v>
      </c>
      <c r="G23" s="2">
        <f t="shared" si="5"/>
        <v>4</v>
      </c>
      <c r="H23" s="2">
        <f t="shared" si="6"/>
        <v>6</v>
      </c>
      <c r="I23" s="2" cm="1">
        <f t="array" ref="I23">_xlfn.IFNA(_xlfn.IFS(H23=7,1,H23=1,1),0)</f>
        <v>0</v>
      </c>
      <c r="J23" s="2">
        <v>0</v>
      </c>
      <c r="K23" s="2">
        <f t="shared" si="7"/>
        <v>1</v>
      </c>
      <c r="L23" s="2">
        <f>SUMIF(E$2:E23,E23,K$2:K23)</f>
        <v>4</v>
      </c>
      <c r="M23" s="2">
        <f>IF(AND(market_calendar[[#This Row],[eq_weekly_exp_cumulative]]=3,market_calendar[[#This Row],[is_eq_weekly_exp]]=1),1,0)</f>
        <v>0</v>
      </c>
      <c r="N23" s="2">
        <f>IF(AND(market_calendar[[#This Row],[is_eq_monthly_exp]]=1,MOD(market_calendar[[#This Row],[Month]],3)=0),1,0)</f>
        <v>0</v>
      </c>
      <c r="O23" s="2">
        <f t="shared" si="0"/>
        <v>0</v>
      </c>
      <c r="P23" s="2">
        <f>SUMIF(E$2:E23,E23,O$2:O23)</f>
        <v>3</v>
      </c>
      <c r="Q23" s="2">
        <f>IF(AND(market_calendar[[#This Row],[vix_weekly_exp_cumulative]]=3,market_calendar[[#This Row],[is_vix_weekly_exp]]=1),1,0)</f>
        <v>0</v>
      </c>
      <c r="R23" s="2">
        <f>IF(AND(market_calendar[[#This Row],[is_vix_monthly_exp]]=1,MOD(market_calendar[[#This Row],[Month]],3)=0),1,0)</f>
        <v>0</v>
      </c>
    </row>
    <row r="24" spans="1:18" x14ac:dyDescent="0.25">
      <c r="A24">
        <v>23</v>
      </c>
      <c r="B24" s="1">
        <v>42392</v>
      </c>
      <c r="C24" s="2">
        <f t="shared" si="1"/>
        <v>2016</v>
      </c>
      <c r="D24" s="2">
        <f t="shared" si="2"/>
        <v>1</v>
      </c>
      <c r="E24" s="2" t="str">
        <f t="shared" si="3"/>
        <v>2016-1</v>
      </c>
      <c r="F24" s="2">
        <f t="shared" si="4"/>
        <v>23</v>
      </c>
      <c r="G24" s="2">
        <f t="shared" si="5"/>
        <v>4</v>
      </c>
      <c r="H24" s="2">
        <f t="shared" si="6"/>
        <v>7</v>
      </c>
      <c r="I24" s="2" cm="1">
        <f t="array" ref="I24">_xlfn.IFNA(_xlfn.IFS(H24=7,1,H24=1,1),0)</f>
        <v>1</v>
      </c>
      <c r="J24" s="2">
        <v>0</v>
      </c>
      <c r="K24" s="2">
        <f t="shared" si="7"/>
        <v>0</v>
      </c>
      <c r="L24" s="2">
        <f>SUMIF(E$2:E24,E24,K$2:K24)</f>
        <v>4</v>
      </c>
      <c r="M24" s="2">
        <f>IF(AND(market_calendar[[#This Row],[eq_weekly_exp_cumulative]]=3,market_calendar[[#This Row],[is_eq_weekly_exp]]=1),1,0)</f>
        <v>0</v>
      </c>
      <c r="N24" s="2">
        <f>IF(AND(market_calendar[[#This Row],[is_eq_monthly_exp]]=1,MOD(market_calendar[[#This Row],[Month]],3)=0),1,0)</f>
        <v>0</v>
      </c>
      <c r="O24" s="2">
        <f t="shared" si="0"/>
        <v>0</v>
      </c>
      <c r="P24" s="2">
        <f>SUMIF(E$2:E24,E24,O$2:O24)</f>
        <v>3</v>
      </c>
      <c r="Q24" s="2">
        <f>IF(AND(market_calendar[[#This Row],[vix_weekly_exp_cumulative]]=3,market_calendar[[#This Row],[is_vix_weekly_exp]]=1),1,0)</f>
        <v>0</v>
      </c>
      <c r="R24" s="2">
        <f>IF(AND(market_calendar[[#This Row],[is_vix_monthly_exp]]=1,MOD(market_calendar[[#This Row],[Month]],3)=0),1,0)</f>
        <v>0</v>
      </c>
    </row>
    <row r="25" spans="1:18" x14ac:dyDescent="0.25">
      <c r="A25">
        <v>24</v>
      </c>
      <c r="B25" s="1">
        <v>42393</v>
      </c>
      <c r="C25" s="2">
        <f t="shared" si="1"/>
        <v>2016</v>
      </c>
      <c r="D25" s="2">
        <f t="shared" si="2"/>
        <v>1</v>
      </c>
      <c r="E25" s="2" t="str">
        <f t="shared" si="3"/>
        <v>2016-1</v>
      </c>
      <c r="F25" s="2">
        <f t="shared" si="4"/>
        <v>24</v>
      </c>
      <c r="G25" s="2">
        <f t="shared" si="5"/>
        <v>5</v>
      </c>
      <c r="H25" s="2">
        <f t="shared" si="6"/>
        <v>1</v>
      </c>
      <c r="I25" s="2" cm="1">
        <f t="array" ref="I25">_xlfn.IFNA(_xlfn.IFS(H25=7,1,H25=1,1),0)</f>
        <v>1</v>
      </c>
      <c r="J25" s="2">
        <v>0</v>
      </c>
      <c r="K25" s="2">
        <f t="shared" si="7"/>
        <v>0</v>
      </c>
      <c r="L25" s="2">
        <f>SUMIF(E$2:E25,E25,K$2:K25)</f>
        <v>4</v>
      </c>
      <c r="M25" s="2">
        <f>IF(AND(market_calendar[[#This Row],[eq_weekly_exp_cumulative]]=3,market_calendar[[#This Row],[is_eq_weekly_exp]]=1),1,0)</f>
        <v>0</v>
      </c>
      <c r="N25" s="2">
        <f>IF(AND(market_calendar[[#This Row],[is_eq_monthly_exp]]=1,MOD(market_calendar[[#This Row],[Month]],3)=0),1,0)</f>
        <v>0</v>
      </c>
      <c r="O25" s="2">
        <f t="shared" si="0"/>
        <v>0</v>
      </c>
      <c r="P25" s="2">
        <f>SUMIF(E$2:E25,E25,O$2:O25)</f>
        <v>3</v>
      </c>
      <c r="Q25" s="2">
        <f>IF(AND(market_calendar[[#This Row],[vix_weekly_exp_cumulative]]=3,market_calendar[[#This Row],[is_vix_weekly_exp]]=1),1,0)</f>
        <v>0</v>
      </c>
      <c r="R25" s="2">
        <f>IF(AND(market_calendar[[#This Row],[is_vix_monthly_exp]]=1,MOD(market_calendar[[#This Row],[Month]],3)=0),1,0)</f>
        <v>0</v>
      </c>
    </row>
    <row r="26" spans="1:18" x14ac:dyDescent="0.25">
      <c r="A26">
        <v>25</v>
      </c>
      <c r="B26" s="1">
        <v>42394</v>
      </c>
      <c r="C26" s="2">
        <f t="shared" si="1"/>
        <v>2016</v>
      </c>
      <c r="D26" s="2">
        <f t="shared" si="2"/>
        <v>1</v>
      </c>
      <c r="E26" s="2" t="str">
        <f t="shared" si="3"/>
        <v>2016-1</v>
      </c>
      <c r="F26" s="2">
        <f t="shared" si="4"/>
        <v>25</v>
      </c>
      <c r="G26" s="2">
        <f t="shared" si="5"/>
        <v>5</v>
      </c>
      <c r="H26" s="2">
        <f t="shared" si="6"/>
        <v>2</v>
      </c>
      <c r="I26" s="2" cm="1">
        <f t="array" ref="I26">_xlfn.IFNA(_xlfn.IFS(H26=7,1,H26=1,1),0)</f>
        <v>0</v>
      </c>
      <c r="J26" s="2">
        <v>0</v>
      </c>
      <c r="K26" s="2">
        <f t="shared" si="7"/>
        <v>0</v>
      </c>
      <c r="L26" s="2">
        <f>SUMIF(E$2:E26,E26,K$2:K26)</f>
        <v>4</v>
      </c>
      <c r="M26" s="2">
        <f>IF(AND(market_calendar[[#This Row],[eq_weekly_exp_cumulative]]=3,market_calendar[[#This Row],[is_eq_weekly_exp]]=1),1,0)</f>
        <v>0</v>
      </c>
      <c r="N26" s="2">
        <f>IF(AND(market_calendar[[#This Row],[is_eq_monthly_exp]]=1,MOD(market_calendar[[#This Row],[Month]],3)=0),1,0)</f>
        <v>0</v>
      </c>
      <c r="O26" s="2">
        <f t="shared" si="0"/>
        <v>0</v>
      </c>
      <c r="P26" s="2">
        <f>SUMIF(E$2:E26,E26,O$2:O26)</f>
        <v>3</v>
      </c>
      <c r="Q26" s="2">
        <f>IF(AND(market_calendar[[#This Row],[vix_weekly_exp_cumulative]]=3,market_calendar[[#This Row],[is_vix_weekly_exp]]=1),1,0)</f>
        <v>0</v>
      </c>
      <c r="R26" s="2">
        <f>IF(AND(market_calendar[[#This Row],[is_vix_monthly_exp]]=1,MOD(market_calendar[[#This Row],[Month]],3)=0),1,0)</f>
        <v>0</v>
      </c>
    </row>
    <row r="27" spans="1:18" x14ac:dyDescent="0.25">
      <c r="A27">
        <v>26</v>
      </c>
      <c r="B27" s="1">
        <v>42395</v>
      </c>
      <c r="C27" s="2">
        <f t="shared" si="1"/>
        <v>2016</v>
      </c>
      <c r="D27" s="2">
        <f t="shared" si="2"/>
        <v>1</v>
      </c>
      <c r="E27" s="2" t="str">
        <f t="shared" si="3"/>
        <v>2016-1</v>
      </c>
      <c r="F27" s="2">
        <f t="shared" si="4"/>
        <v>26</v>
      </c>
      <c r="G27" s="2">
        <f t="shared" si="5"/>
        <v>5</v>
      </c>
      <c r="H27" s="2">
        <f t="shared" si="6"/>
        <v>3</v>
      </c>
      <c r="I27" s="2" cm="1">
        <f t="array" ref="I27">_xlfn.IFNA(_xlfn.IFS(H27=7,1,H27=1,1),0)</f>
        <v>0</v>
      </c>
      <c r="J27" s="2">
        <v>0</v>
      </c>
      <c r="K27" s="2">
        <f t="shared" si="7"/>
        <v>0</v>
      </c>
      <c r="L27" s="2">
        <f>SUMIF(E$2:E27,E27,K$2:K27)</f>
        <v>4</v>
      </c>
      <c r="M27" s="2">
        <f>IF(AND(market_calendar[[#This Row],[eq_weekly_exp_cumulative]]=3,market_calendar[[#This Row],[is_eq_weekly_exp]]=1),1,0)</f>
        <v>0</v>
      </c>
      <c r="N27" s="2">
        <f>IF(AND(market_calendar[[#This Row],[is_eq_monthly_exp]]=1,MOD(market_calendar[[#This Row],[Month]],3)=0),1,0)</f>
        <v>0</v>
      </c>
      <c r="O27" s="2">
        <f t="shared" si="0"/>
        <v>1</v>
      </c>
      <c r="P27" s="2">
        <f>SUMIF(E$2:E27,E27,O$2:O27)</f>
        <v>4</v>
      </c>
      <c r="Q27" s="2">
        <f>IF(AND(market_calendar[[#This Row],[vix_weekly_exp_cumulative]]=3,market_calendar[[#This Row],[is_vix_weekly_exp]]=1),1,0)</f>
        <v>0</v>
      </c>
      <c r="R27" s="2">
        <f>IF(AND(market_calendar[[#This Row],[is_vix_monthly_exp]]=1,MOD(market_calendar[[#This Row],[Month]],3)=0),1,0)</f>
        <v>0</v>
      </c>
    </row>
    <row r="28" spans="1:18" x14ac:dyDescent="0.25">
      <c r="A28">
        <v>27</v>
      </c>
      <c r="B28" s="1">
        <v>42396</v>
      </c>
      <c r="C28" s="2">
        <f t="shared" si="1"/>
        <v>2016</v>
      </c>
      <c r="D28" s="2">
        <f t="shared" si="2"/>
        <v>1</v>
      </c>
      <c r="E28" s="2" t="str">
        <f t="shared" si="3"/>
        <v>2016-1</v>
      </c>
      <c r="F28" s="2">
        <f t="shared" si="4"/>
        <v>27</v>
      </c>
      <c r="G28" s="2">
        <f t="shared" si="5"/>
        <v>5</v>
      </c>
      <c r="H28" s="2">
        <f t="shared" si="6"/>
        <v>4</v>
      </c>
      <c r="I28" s="2" cm="1">
        <f t="array" ref="I28">_xlfn.IFNA(_xlfn.IFS(H28=7,1,H28=1,1),0)</f>
        <v>0</v>
      </c>
      <c r="J28" s="2">
        <v>0</v>
      </c>
      <c r="K28" s="2">
        <f t="shared" si="7"/>
        <v>0</v>
      </c>
      <c r="L28" s="2">
        <f>SUMIF(E$2:E28,E28,K$2:K28)</f>
        <v>4</v>
      </c>
      <c r="M28" s="2">
        <f>IF(AND(market_calendar[[#This Row],[eq_weekly_exp_cumulative]]=3,market_calendar[[#This Row],[is_eq_weekly_exp]]=1),1,0)</f>
        <v>0</v>
      </c>
      <c r="N28" s="2">
        <f>IF(AND(market_calendar[[#This Row],[is_eq_monthly_exp]]=1,MOD(market_calendar[[#This Row],[Month]],3)=0),1,0)</f>
        <v>0</v>
      </c>
      <c r="O28" s="2">
        <f t="shared" si="0"/>
        <v>0</v>
      </c>
      <c r="P28" s="2">
        <f>SUMIF(E$2:E28,E28,O$2:O28)</f>
        <v>4</v>
      </c>
      <c r="Q28" s="2">
        <f>IF(AND(market_calendar[[#This Row],[vix_weekly_exp_cumulative]]=3,market_calendar[[#This Row],[is_vix_weekly_exp]]=1),1,0)</f>
        <v>0</v>
      </c>
      <c r="R28" s="2">
        <f>IF(AND(market_calendar[[#This Row],[is_vix_monthly_exp]]=1,MOD(market_calendar[[#This Row],[Month]],3)=0),1,0)</f>
        <v>0</v>
      </c>
    </row>
    <row r="29" spans="1:18" x14ac:dyDescent="0.25">
      <c r="A29">
        <v>28</v>
      </c>
      <c r="B29" s="1">
        <v>42397</v>
      </c>
      <c r="C29" s="2">
        <f t="shared" si="1"/>
        <v>2016</v>
      </c>
      <c r="D29" s="2">
        <f t="shared" si="2"/>
        <v>1</v>
      </c>
      <c r="E29" s="2" t="str">
        <f t="shared" si="3"/>
        <v>2016-1</v>
      </c>
      <c r="F29" s="2">
        <f t="shared" si="4"/>
        <v>28</v>
      </c>
      <c r="G29" s="2">
        <f t="shared" si="5"/>
        <v>5</v>
      </c>
      <c r="H29" s="2">
        <f t="shared" si="6"/>
        <v>5</v>
      </c>
      <c r="I29" s="2" cm="1">
        <f t="array" ref="I29">_xlfn.IFNA(_xlfn.IFS(H29=7,1,H29=1,1),0)</f>
        <v>0</v>
      </c>
      <c r="J29" s="2">
        <v>0</v>
      </c>
      <c r="K29" s="2">
        <f t="shared" si="7"/>
        <v>0</v>
      </c>
      <c r="L29" s="2">
        <f>SUMIF(E$2:E29,E29,K$2:K29)</f>
        <v>4</v>
      </c>
      <c r="M29" s="2">
        <f>IF(AND(market_calendar[[#This Row],[eq_weekly_exp_cumulative]]=3,market_calendar[[#This Row],[is_eq_weekly_exp]]=1),1,0)</f>
        <v>0</v>
      </c>
      <c r="N29" s="2">
        <f>IF(AND(market_calendar[[#This Row],[is_eq_monthly_exp]]=1,MOD(market_calendar[[#This Row],[Month]],3)=0),1,0)</f>
        <v>0</v>
      </c>
      <c r="O29" s="2">
        <f t="shared" si="0"/>
        <v>0</v>
      </c>
      <c r="P29" s="2">
        <f>SUMIF(E$2:E29,E29,O$2:O29)</f>
        <v>4</v>
      </c>
      <c r="Q29" s="2">
        <f>IF(AND(market_calendar[[#This Row],[vix_weekly_exp_cumulative]]=3,market_calendar[[#This Row],[is_vix_weekly_exp]]=1),1,0)</f>
        <v>0</v>
      </c>
      <c r="R29" s="2">
        <f>IF(AND(market_calendar[[#This Row],[is_vix_monthly_exp]]=1,MOD(market_calendar[[#This Row],[Month]],3)=0),1,0)</f>
        <v>0</v>
      </c>
    </row>
    <row r="30" spans="1:18" x14ac:dyDescent="0.25">
      <c r="A30">
        <v>29</v>
      </c>
      <c r="B30" s="1">
        <v>42398</v>
      </c>
      <c r="C30" s="2">
        <f t="shared" si="1"/>
        <v>2016</v>
      </c>
      <c r="D30" s="2">
        <f t="shared" si="2"/>
        <v>1</v>
      </c>
      <c r="E30" s="2" t="str">
        <f t="shared" si="3"/>
        <v>2016-1</v>
      </c>
      <c r="F30" s="2">
        <f t="shared" si="4"/>
        <v>29</v>
      </c>
      <c r="G30" s="2">
        <f t="shared" si="5"/>
        <v>5</v>
      </c>
      <c r="H30" s="2">
        <f t="shared" si="6"/>
        <v>6</v>
      </c>
      <c r="I30" s="2" cm="1">
        <f t="array" ref="I30">_xlfn.IFNA(_xlfn.IFS(H30=7,1,H30=1,1),0)</f>
        <v>0</v>
      </c>
      <c r="J30" s="2">
        <v>0</v>
      </c>
      <c r="K30" s="2">
        <f t="shared" si="7"/>
        <v>1</v>
      </c>
      <c r="L30" s="2">
        <f>SUMIF(E$2:E30,E30,K$2:K30)</f>
        <v>5</v>
      </c>
      <c r="M30" s="2">
        <f>IF(AND(market_calendar[[#This Row],[eq_weekly_exp_cumulative]]=3,market_calendar[[#This Row],[is_eq_weekly_exp]]=1),1,0)</f>
        <v>0</v>
      </c>
      <c r="N30" s="2">
        <f>IF(AND(market_calendar[[#This Row],[is_eq_monthly_exp]]=1,MOD(market_calendar[[#This Row],[Month]],3)=0),1,0)</f>
        <v>0</v>
      </c>
      <c r="O30" s="2">
        <f t="shared" si="0"/>
        <v>0</v>
      </c>
      <c r="P30" s="2">
        <f>SUMIF(E$2:E30,E30,O$2:O30)</f>
        <v>4</v>
      </c>
      <c r="Q30" s="2">
        <f>IF(AND(market_calendar[[#This Row],[vix_weekly_exp_cumulative]]=3,market_calendar[[#This Row],[is_vix_weekly_exp]]=1),1,0)</f>
        <v>0</v>
      </c>
      <c r="R30" s="2">
        <f>IF(AND(market_calendar[[#This Row],[is_vix_monthly_exp]]=1,MOD(market_calendar[[#This Row],[Month]],3)=0),1,0)</f>
        <v>0</v>
      </c>
    </row>
    <row r="31" spans="1:18" x14ac:dyDescent="0.25">
      <c r="A31">
        <v>30</v>
      </c>
      <c r="B31" s="1">
        <v>42399</v>
      </c>
      <c r="C31" s="2">
        <f t="shared" si="1"/>
        <v>2016</v>
      </c>
      <c r="D31" s="2">
        <f t="shared" si="2"/>
        <v>1</v>
      </c>
      <c r="E31" s="2" t="str">
        <f t="shared" si="3"/>
        <v>2016-1</v>
      </c>
      <c r="F31" s="2">
        <f t="shared" si="4"/>
        <v>30</v>
      </c>
      <c r="G31" s="2">
        <f t="shared" si="5"/>
        <v>5</v>
      </c>
      <c r="H31" s="2">
        <f t="shared" si="6"/>
        <v>7</v>
      </c>
      <c r="I31" s="2" cm="1">
        <f t="array" ref="I31">_xlfn.IFNA(_xlfn.IFS(H31=7,1,H31=1,1),0)</f>
        <v>1</v>
      </c>
      <c r="J31" s="2">
        <v>0</v>
      </c>
      <c r="K31" s="2">
        <f t="shared" si="7"/>
        <v>0</v>
      </c>
      <c r="L31" s="2">
        <f>SUMIF(E$2:E31,E31,K$2:K31)</f>
        <v>5</v>
      </c>
      <c r="M31" s="2">
        <f>IF(AND(market_calendar[[#This Row],[eq_weekly_exp_cumulative]]=3,market_calendar[[#This Row],[is_eq_weekly_exp]]=1),1,0)</f>
        <v>0</v>
      </c>
      <c r="N31" s="2">
        <f>IF(AND(market_calendar[[#This Row],[is_eq_monthly_exp]]=1,MOD(market_calendar[[#This Row],[Month]],3)=0),1,0)</f>
        <v>0</v>
      </c>
      <c r="O31" s="2">
        <f t="shared" si="0"/>
        <v>0</v>
      </c>
      <c r="P31" s="2">
        <f>SUMIF(E$2:E31,E31,O$2:O31)</f>
        <v>4</v>
      </c>
      <c r="Q31" s="2">
        <f>IF(AND(market_calendar[[#This Row],[vix_weekly_exp_cumulative]]=3,market_calendar[[#This Row],[is_vix_weekly_exp]]=1),1,0)</f>
        <v>0</v>
      </c>
      <c r="R31" s="2">
        <f>IF(AND(market_calendar[[#This Row],[is_vix_monthly_exp]]=1,MOD(market_calendar[[#This Row],[Month]],3)=0),1,0)</f>
        <v>0</v>
      </c>
    </row>
    <row r="32" spans="1:18" x14ac:dyDescent="0.25">
      <c r="A32">
        <v>31</v>
      </c>
      <c r="B32" s="1">
        <v>42400</v>
      </c>
      <c r="C32" s="2">
        <f t="shared" si="1"/>
        <v>2016</v>
      </c>
      <c r="D32" s="2">
        <f t="shared" si="2"/>
        <v>1</v>
      </c>
      <c r="E32" s="2" t="str">
        <f t="shared" si="3"/>
        <v>2016-1</v>
      </c>
      <c r="F32" s="2">
        <f t="shared" si="4"/>
        <v>31</v>
      </c>
      <c r="G32" s="2">
        <f t="shared" si="5"/>
        <v>6</v>
      </c>
      <c r="H32" s="2">
        <f t="shared" si="6"/>
        <v>1</v>
      </c>
      <c r="I32" s="2" cm="1">
        <f t="array" ref="I32">_xlfn.IFNA(_xlfn.IFS(H32=7,1,H32=1,1),0)</f>
        <v>1</v>
      </c>
      <c r="J32" s="2">
        <v>0</v>
      </c>
      <c r="K32" s="2">
        <f t="shared" si="7"/>
        <v>0</v>
      </c>
      <c r="L32" s="2">
        <f>SUMIF(E$2:E32,E32,K$2:K32)</f>
        <v>5</v>
      </c>
      <c r="M32" s="2">
        <f>IF(AND(market_calendar[[#This Row],[eq_weekly_exp_cumulative]]=3,market_calendar[[#This Row],[is_eq_weekly_exp]]=1),1,0)</f>
        <v>0</v>
      </c>
      <c r="N32" s="2">
        <f>IF(AND(market_calendar[[#This Row],[is_eq_monthly_exp]]=1,MOD(market_calendar[[#This Row],[Month]],3)=0),1,0)</f>
        <v>0</v>
      </c>
      <c r="O32" s="2">
        <f t="shared" si="0"/>
        <v>0</v>
      </c>
      <c r="P32" s="2">
        <f>SUMIF(E$2:E32,E32,O$2:O32)</f>
        <v>4</v>
      </c>
      <c r="Q32" s="2">
        <f>IF(AND(market_calendar[[#This Row],[vix_weekly_exp_cumulative]]=3,market_calendar[[#This Row],[is_vix_weekly_exp]]=1),1,0)</f>
        <v>0</v>
      </c>
      <c r="R32" s="2">
        <f>IF(AND(market_calendar[[#This Row],[is_vix_monthly_exp]]=1,MOD(market_calendar[[#This Row],[Month]],3)=0),1,0)</f>
        <v>0</v>
      </c>
    </row>
    <row r="33" spans="1:18" x14ac:dyDescent="0.25">
      <c r="A33">
        <v>32</v>
      </c>
      <c r="B33" s="1">
        <v>42401</v>
      </c>
      <c r="C33" s="2">
        <f t="shared" si="1"/>
        <v>2016</v>
      </c>
      <c r="D33" s="2">
        <f t="shared" si="2"/>
        <v>2</v>
      </c>
      <c r="E33" s="2" t="str">
        <f t="shared" si="3"/>
        <v>2016-2</v>
      </c>
      <c r="F33" s="2">
        <f t="shared" si="4"/>
        <v>1</v>
      </c>
      <c r="G33" s="2">
        <f t="shared" si="5"/>
        <v>6</v>
      </c>
      <c r="H33" s="2">
        <f t="shared" si="6"/>
        <v>2</v>
      </c>
      <c r="I33" s="2" cm="1">
        <f t="array" ref="I33">_xlfn.IFNA(_xlfn.IFS(H33=7,1,H33=1,1),0)</f>
        <v>0</v>
      </c>
      <c r="J33" s="2">
        <v>0</v>
      </c>
      <c r="K33" s="2">
        <f t="shared" si="7"/>
        <v>0</v>
      </c>
      <c r="L33" s="2">
        <f>SUMIF(E$2:E33,E33,K$2:K33)</f>
        <v>0</v>
      </c>
      <c r="M33" s="2">
        <f>IF(AND(market_calendar[[#This Row],[eq_weekly_exp_cumulative]]=3,market_calendar[[#This Row],[is_eq_weekly_exp]]=1),1,0)</f>
        <v>0</v>
      </c>
      <c r="N33" s="2">
        <f>IF(AND(market_calendar[[#This Row],[is_eq_monthly_exp]]=1,MOD(market_calendar[[#This Row],[Month]],3)=0),1,0)</f>
        <v>0</v>
      </c>
      <c r="O33" s="2">
        <f t="shared" si="0"/>
        <v>0</v>
      </c>
      <c r="P33" s="2">
        <f>SUMIF(E$2:E33,E33,O$2:O33)</f>
        <v>0</v>
      </c>
      <c r="Q33" s="2">
        <f>IF(AND(market_calendar[[#This Row],[vix_weekly_exp_cumulative]]=3,market_calendar[[#This Row],[is_vix_weekly_exp]]=1),1,0)</f>
        <v>0</v>
      </c>
      <c r="R33" s="2">
        <f>IF(AND(market_calendar[[#This Row],[is_vix_monthly_exp]]=1,MOD(market_calendar[[#This Row],[Month]],3)=0),1,0)</f>
        <v>0</v>
      </c>
    </row>
    <row r="34" spans="1:18" x14ac:dyDescent="0.25">
      <c r="A34">
        <v>33</v>
      </c>
      <c r="B34" s="1">
        <v>42402</v>
      </c>
      <c r="C34" s="2">
        <f t="shared" si="1"/>
        <v>2016</v>
      </c>
      <c r="D34" s="2">
        <f t="shared" si="2"/>
        <v>2</v>
      </c>
      <c r="E34" s="2" t="str">
        <f t="shared" si="3"/>
        <v>2016-2</v>
      </c>
      <c r="F34" s="2">
        <f t="shared" si="4"/>
        <v>2</v>
      </c>
      <c r="G34" s="2">
        <f t="shared" si="5"/>
        <v>6</v>
      </c>
      <c r="H34" s="2">
        <f t="shared" si="6"/>
        <v>3</v>
      </c>
      <c r="I34" s="2" cm="1">
        <f t="array" ref="I34">_xlfn.IFNA(_xlfn.IFS(H34=7,1,H34=1,1),0)</f>
        <v>0</v>
      </c>
      <c r="J34" s="2">
        <v>0</v>
      </c>
      <c r="K34" s="2">
        <f t="shared" si="7"/>
        <v>0</v>
      </c>
      <c r="L34" s="2">
        <f>SUMIF(E$2:E34,E34,K$2:K34)</f>
        <v>0</v>
      </c>
      <c r="M34" s="2">
        <f>IF(AND(market_calendar[[#This Row],[eq_weekly_exp_cumulative]]=3,market_calendar[[#This Row],[is_eq_weekly_exp]]=1),1,0)</f>
        <v>0</v>
      </c>
      <c r="N34" s="2">
        <f>IF(AND(market_calendar[[#This Row],[is_eq_monthly_exp]]=1,MOD(market_calendar[[#This Row],[Month]],3)=0),1,0)</f>
        <v>0</v>
      </c>
      <c r="O34" s="2">
        <f t="shared" si="0"/>
        <v>1</v>
      </c>
      <c r="P34" s="2">
        <f>SUMIF(E$2:E34,E34,O$2:O34)</f>
        <v>1</v>
      </c>
      <c r="Q34" s="2">
        <f>IF(AND(market_calendar[[#This Row],[vix_weekly_exp_cumulative]]=3,market_calendar[[#This Row],[is_vix_weekly_exp]]=1),1,0)</f>
        <v>0</v>
      </c>
      <c r="R34" s="2">
        <f>IF(AND(market_calendar[[#This Row],[is_vix_monthly_exp]]=1,MOD(market_calendar[[#This Row],[Month]],3)=0),1,0)</f>
        <v>0</v>
      </c>
    </row>
    <row r="35" spans="1:18" x14ac:dyDescent="0.25">
      <c r="A35">
        <v>34</v>
      </c>
      <c r="B35" s="1">
        <v>42403</v>
      </c>
      <c r="C35" s="2">
        <f t="shared" si="1"/>
        <v>2016</v>
      </c>
      <c r="D35" s="2">
        <f t="shared" si="2"/>
        <v>2</v>
      </c>
      <c r="E35" s="2" t="str">
        <f t="shared" si="3"/>
        <v>2016-2</v>
      </c>
      <c r="F35" s="2">
        <f t="shared" si="4"/>
        <v>3</v>
      </c>
      <c r="G35" s="2">
        <f t="shared" si="5"/>
        <v>6</v>
      </c>
      <c r="H35" s="2">
        <f t="shared" si="6"/>
        <v>4</v>
      </c>
      <c r="I35" s="2" cm="1">
        <f t="array" ref="I35">_xlfn.IFNA(_xlfn.IFS(H35=7,1,H35=1,1),0)</f>
        <v>0</v>
      </c>
      <c r="J35" s="2">
        <v>0</v>
      </c>
      <c r="K35" s="2">
        <f t="shared" si="7"/>
        <v>0</v>
      </c>
      <c r="L35" s="2">
        <f>SUMIF(E$2:E35,E35,K$2:K35)</f>
        <v>0</v>
      </c>
      <c r="M35" s="2">
        <f>IF(AND(market_calendar[[#This Row],[eq_weekly_exp_cumulative]]=3,market_calendar[[#This Row],[is_eq_weekly_exp]]=1),1,0)</f>
        <v>0</v>
      </c>
      <c r="N35" s="2">
        <f>IF(AND(market_calendar[[#This Row],[is_eq_monthly_exp]]=1,MOD(market_calendar[[#This Row],[Month]],3)=0),1,0)</f>
        <v>0</v>
      </c>
      <c r="O35" s="2">
        <f t="shared" si="0"/>
        <v>0</v>
      </c>
      <c r="P35" s="2">
        <f>SUMIF(E$2:E35,E35,O$2:O35)</f>
        <v>1</v>
      </c>
      <c r="Q35" s="2">
        <f>IF(AND(market_calendar[[#This Row],[vix_weekly_exp_cumulative]]=3,market_calendar[[#This Row],[is_vix_weekly_exp]]=1),1,0)</f>
        <v>0</v>
      </c>
      <c r="R35" s="2">
        <f>IF(AND(market_calendar[[#This Row],[is_vix_monthly_exp]]=1,MOD(market_calendar[[#This Row],[Month]],3)=0),1,0)</f>
        <v>0</v>
      </c>
    </row>
    <row r="36" spans="1:18" x14ac:dyDescent="0.25">
      <c r="A36">
        <v>35</v>
      </c>
      <c r="B36" s="1">
        <v>42404</v>
      </c>
      <c r="C36" s="2">
        <f t="shared" si="1"/>
        <v>2016</v>
      </c>
      <c r="D36" s="2">
        <f t="shared" si="2"/>
        <v>2</v>
      </c>
      <c r="E36" s="2" t="str">
        <f t="shared" si="3"/>
        <v>2016-2</v>
      </c>
      <c r="F36" s="2">
        <f t="shared" si="4"/>
        <v>4</v>
      </c>
      <c r="G36" s="2">
        <f t="shared" si="5"/>
        <v>6</v>
      </c>
      <c r="H36" s="2">
        <f t="shared" si="6"/>
        <v>5</v>
      </c>
      <c r="I36" s="2" cm="1">
        <f t="array" ref="I36">_xlfn.IFNA(_xlfn.IFS(H36=7,1,H36=1,1),0)</f>
        <v>0</v>
      </c>
      <c r="J36" s="2">
        <v>0</v>
      </c>
      <c r="K36" s="2">
        <f t="shared" si="7"/>
        <v>0</v>
      </c>
      <c r="L36" s="2">
        <f>SUMIF(E$2:E36,E36,K$2:K36)</f>
        <v>0</v>
      </c>
      <c r="M36" s="2">
        <f>IF(AND(market_calendar[[#This Row],[eq_weekly_exp_cumulative]]=3,market_calendar[[#This Row],[is_eq_weekly_exp]]=1),1,0)</f>
        <v>0</v>
      </c>
      <c r="N36" s="2">
        <f>IF(AND(market_calendar[[#This Row],[is_eq_monthly_exp]]=1,MOD(market_calendar[[#This Row],[Month]],3)=0),1,0)</f>
        <v>0</v>
      </c>
      <c r="O36" s="2">
        <f t="shared" si="0"/>
        <v>0</v>
      </c>
      <c r="P36" s="2">
        <f>SUMIF(E$2:E36,E36,O$2:O36)</f>
        <v>1</v>
      </c>
      <c r="Q36" s="2">
        <f>IF(AND(market_calendar[[#This Row],[vix_weekly_exp_cumulative]]=3,market_calendar[[#This Row],[is_vix_weekly_exp]]=1),1,0)</f>
        <v>0</v>
      </c>
      <c r="R36" s="2">
        <f>IF(AND(market_calendar[[#This Row],[is_vix_monthly_exp]]=1,MOD(market_calendar[[#This Row],[Month]],3)=0),1,0)</f>
        <v>0</v>
      </c>
    </row>
    <row r="37" spans="1:18" x14ac:dyDescent="0.25">
      <c r="A37">
        <v>36</v>
      </c>
      <c r="B37" s="1">
        <v>42405</v>
      </c>
      <c r="C37" s="2">
        <f t="shared" si="1"/>
        <v>2016</v>
      </c>
      <c r="D37" s="2">
        <f t="shared" si="2"/>
        <v>2</v>
      </c>
      <c r="E37" s="2" t="str">
        <f t="shared" si="3"/>
        <v>2016-2</v>
      </c>
      <c r="F37" s="2">
        <f t="shared" si="4"/>
        <v>5</v>
      </c>
      <c r="G37" s="2">
        <f t="shared" si="5"/>
        <v>6</v>
      </c>
      <c r="H37" s="2">
        <f t="shared" si="6"/>
        <v>6</v>
      </c>
      <c r="I37" s="2" cm="1">
        <f t="array" ref="I37">_xlfn.IFNA(_xlfn.IFS(H37=7,1,H37=1,1),0)</f>
        <v>0</v>
      </c>
      <c r="J37" s="2">
        <v>0</v>
      </c>
      <c r="K37" s="2">
        <f t="shared" si="7"/>
        <v>1</v>
      </c>
      <c r="L37" s="2">
        <f>SUMIF(E$2:E37,E37,K$2:K37)</f>
        <v>1</v>
      </c>
      <c r="M37" s="2">
        <f>IF(AND(market_calendar[[#This Row],[eq_weekly_exp_cumulative]]=3,market_calendar[[#This Row],[is_eq_weekly_exp]]=1),1,0)</f>
        <v>0</v>
      </c>
      <c r="N37" s="2">
        <f>IF(AND(market_calendar[[#This Row],[is_eq_monthly_exp]]=1,MOD(market_calendar[[#This Row],[Month]],3)=0),1,0)</f>
        <v>0</v>
      </c>
      <c r="O37" s="2">
        <f t="shared" si="0"/>
        <v>0</v>
      </c>
      <c r="P37" s="2">
        <f>SUMIF(E$2:E37,E37,O$2:O37)</f>
        <v>1</v>
      </c>
      <c r="Q37" s="2">
        <f>IF(AND(market_calendar[[#This Row],[vix_weekly_exp_cumulative]]=3,market_calendar[[#This Row],[is_vix_weekly_exp]]=1),1,0)</f>
        <v>0</v>
      </c>
      <c r="R37" s="2">
        <f>IF(AND(market_calendar[[#This Row],[is_vix_monthly_exp]]=1,MOD(market_calendar[[#This Row],[Month]],3)=0),1,0)</f>
        <v>0</v>
      </c>
    </row>
    <row r="38" spans="1:18" x14ac:dyDescent="0.25">
      <c r="A38">
        <v>37</v>
      </c>
      <c r="B38" s="1">
        <v>42406</v>
      </c>
      <c r="C38" s="2">
        <f t="shared" si="1"/>
        <v>2016</v>
      </c>
      <c r="D38" s="2">
        <f t="shared" si="2"/>
        <v>2</v>
      </c>
      <c r="E38" s="2" t="str">
        <f t="shared" si="3"/>
        <v>2016-2</v>
      </c>
      <c r="F38" s="2">
        <f t="shared" si="4"/>
        <v>6</v>
      </c>
      <c r="G38" s="2">
        <f t="shared" si="5"/>
        <v>6</v>
      </c>
      <c r="H38" s="2">
        <f t="shared" si="6"/>
        <v>7</v>
      </c>
      <c r="I38" s="2" cm="1">
        <f t="array" ref="I38">_xlfn.IFNA(_xlfn.IFS(H38=7,1,H38=1,1),0)</f>
        <v>1</v>
      </c>
      <c r="J38" s="2">
        <v>0</v>
      </c>
      <c r="K38" s="2">
        <f t="shared" si="7"/>
        <v>0</v>
      </c>
      <c r="L38" s="2">
        <f>SUMIF(E$2:E38,E38,K$2:K38)</f>
        <v>1</v>
      </c>
      <c r="M38" s="2">
        <f>IF(AND(market_calendar[[#This Row],[eq_weekly_exp_cumulative]]=3,market_calendar[[#This Row],[is_eq_weekly_exp]]=1),1,0)</f>
        <v>0</v>
      </c>
      <c r="N38" s="2">
        <f>IF(AND(market_calendar[[#This Row],[is_eq_monthly_exp]]=1,MOD(market_calendar[[#This Row],[Month]],3)=0),1,0)</f>
        <v>0</v>
      </c>
      <c r="O38" s="2">
        <f t="shared" si="0"/>
        <v>0</v>
      </c>
      <c r="P38" s="2">
        <f>SUMIF(E$2:E38,E38,O$2:O38)</f>
        <v>1</v>
      </c>
      <c r="Q38" s="2">
        <f>IF(AND(market_calendar[[#This Row],[vix_weekly_exp_cumulative]]=3,market_calendar[[#This Row],[is_vix_weekly_exp]]=1),1,0)</f>
        <v>0</v>
      </c>
      <c r="R38" s="2">
        <f>IF(AND(market_calendar[[#This Row],[is_vix_monthly_exp]]=1,MOD(market_calendar[[#This Row],[Month]],3)=0),1,0)</f>
        <v>0</v>
      </c>
    </row>
    <row r="39" spans="1:18" x14ac:dyDescent="0.25">
      <c r="A39">
        <v>38</v>
      </c>
      <c r="B39" s="1">
        <v>42407</v>
      </c>
      <c r="C39" s="2">
        <f t="shared" si="1"/>
        <v>2016</v>
      </c>
      <c r="D39" s="2">
        <f t="shared" si="2"/>
        <v>2</v>
      </c>
      <c r="E39" s="2" t="str">
        <f t="shared" si="3"/>
        <v>2016-2</v>
      </c>
      <c r="F39" s="2">
        <f t="shared" si="4"/>
        <v>7</v>
      </c>
      <c r="G39" s="2">
        <f t="shared" si="5"/>
        <v>7</v>
      </c>
      <c r="H39" s="2">
        <f t="shared" si="6"/>
        <v>1</v>
      </c>
      <c r="I39" s="2" cm="1">
        <f t="array" ref="I39">_xlfn.IFNA(_xlfn.IFS(H39=7,1,H39=1,1),0)</f>
        <v>1</v>
      </c>
      <c r="J39" s="2">
        <v>0</v>
      </c>
      <c r="K39" s="2">
        <f t="shared" si="7"/>
        <v>0</v>
      </c>
      <c r="L39" s="2">
        <f>SUMIF(E$2:E39,E39,K$2:K39)</f>
        <v>1</v>
      </c>
      <c r="M39" s="2">
        <f>IF(AND(market_calendar[[#This Row],[eq_weekly_exp_cumulative]]=3,market_calendar[[#This Row],[is_eq_weekly_exp]]=1),1,0)</f>
        <v>0</v>
      </c>
      <c r="N39" s="2">
        <f>IF(AND(market_calendar[[#This Row],[is_eq_monthly_exp]]=1,MOD(market_calendar[[#This Row],[Month]],3)=0),1,0)</f>
        <v>0</v>
      </c>
      <c r="O39" s="2">
        <f t="shared" si="0"/>
        <v>0</v>
      </c>
      <c r="P39" s="2">
        <f>SUMIF(E$2:E39,E39,O$2:O39)</f>
        <v>1</v>
      </c>
      <c r="Q39" s="2">
        <f>IF(AND(market_calendar[[#This Row],[vix_weekly_exp_cumulative]]=3,market_calendar[[#This Row],[is_vix_weekly_exp]]=1),1,0)</f>
        <v>0</v>
      </c>
      <c r="R39" s="2">
        <f>IF(AND(market_calendar[[#This Row],[is_vix_monthly_exp]]=1,MOD(market_calendar[[#This Row],[Month]],3)=0),1,0)</f>
        <v>0</v>
      </c>
    </row>
    <row r="40" spans="1:18" x14ac:dyDescent="0.25">
      <c r="A40">
        <v>39</v>
      </c>
      <c r="B40" s="1">
        <v>42408</v>
      </c>
      <c r="C40" s="2">
        <f t="shared" si="1"/>
        <v>2016</v>
      </c>
      <c r="D40" s="2">
        <f t="shared" si="2"/>
        <v>2</v>
      </c>
      <c r="E40" s="2" t="str">
        <f t="shared" si="3"/>
        <v>2016-2</v>
      </c>
      <c r="F40" s="2">
        <f t="shared" si="4"/>
        <v>8</v>
      </c>
      <c r="G40" s="2">
        <f t="shared" si="5"/>
        <v>7</v>
      </c>
      <c r="H40" s="2">
        <f t="shared" si="6"/>
        <v>2</v>
      </c>
      <c r="I40" s="2" cm="1">
        <f t="array" ref="I40">_xlfn.IFNA(_xlfn.IFS(H40=7,1,H40=1,1),0)</f>
        <v>0</v>
      </c>
      <c r="J40" s="2">
        <v>0</v>
      </c>
      <c r="K40" s="2">
        <f t="shared" si="7"/>
        <v>0</v>
      </c>
      <c r="L40" s="2">
        <f>SUMIF(E$2:E40,E40,K$2:K40)</f>
        <v>1</v>
      </c>
      <c r="M40" s="2">
        <f>IF(AND(market_calendar[[#This Row],[eq_weekly_exp_cumulative]]=3,market_calendar[[#This Row],[is_eq_weekly_exp]]=1),1,0)</f>
        <v>0</v>
      </c>
      <c r="N40" s="2">
        <f>IF(AND(market_calendar[[#This Row],[is_eq_monthly_exp]]=1,MOD(market_calendar[[#This Row],[Month]],3)=0),1,0)</f>
        <v>0</v>
      </c>
      <c r="O40" s="2">
        <f t="shared" si="0"/>
        <v>0</v>
      </c>
      <c r="P40" s="2">
        <f>SUMIF(E$2:E40,E40,O$2:O40)</f>
        <v>1</v>
      </c>
      <c r="Q40" s="2">
        <f>IF(AND(market_calendar[[#This Row],[vix_weekly_exp_cumulative]]=3,market_calendar[[#This Row],[is_vix_weekly_exp]]=1),1,0)</f>
        <v>0</v>
      </c>
      <c r="R40" s="2">
        <f>IF(AND(market_calendar[[#This Row],[is_vix_monthly_exp]]=1,MOD(market_calendar[[#This Row],[Month]],3)=0),1,0)</f>
        <v>0</v>
      </c>
    </row>
    <row r="41" spans="1:18" x14ac:dyDescent="0.25">
      <c r="A41">
        <v>40</v>
      </c>
      <c r="B41" s="1">
        <v>42409</v>
      </c>
      <c r="C41" s="2">
        <f t="shared" si="1"/>
        <v>2016</v>
      </c>
      <c r="D41" s="2">
        <f t="shared" si="2"/>
        <v>2</v>
      </c>
      <c r="E41" s="2" t="str">
        <f t="shared" si="3"/>
        <v>2016-2</v>
      </c>
      <c r="F41" s="2">
        <f t="shared" si="4"/>
        <v>9</v>
      </c>
      <c r="G41" s="2">
        <f t="shared" si="5"/>
        <v>7</v>
      </c>
      <c r="H41" s="2">
        <f t="shared" si="6"/>
        <v>3</v>
      </c>
      <c r="I41" s="2" cm="1">
        <f t="array" ref="I41">_xlfn.IFNA(_xlfn.IFS(H41=7,1,H41=1,1),0)</f>
        <v>0</v>
      </c>
      <c r="J41" s="2">
        <v>0</v>
      </c>
      <c r="K41" s="2">
        <f t="shared" si="7"/>
        <v>0</v>
      </c>
      <c r="L41" s="2">
        <f>SUMIF(E$2:E41,E41,K$2:K41)</f>
        <v>1</v>
      </c>
      <c r="M41" s="2">
        <f>IF(AND(market_calendar[[#This Row],[eq_weekly_exp_cumulative]]=3,market_calendar[[#This Row],[is_eq_weekly_exp]]=1),1,0)</f>
        <v>0</v>
      </c>
      <c r="N41" s="2">
        <f>IF(AND(market_calendar[[#This Row],[is_eq_monthly_exp]]=1,MOD(market_calendar[[#This Row],[Month]],3)=0),1,0)</f>
        <v>0</v>
      </c>
      <c r="O41" s="2">
        <f t="shared" si="0"/>
        <v>1</v>
      </c>
      <c r="P41" s="2">
        <f>SUMIF(E$2:E41,E41,O$2:O41)</f>
        <v>2</v>
      </c>
      <c r="Q41" s="2">
        <f>IF(AND(market_calendar[[#This Row],[vix_weekly_exp_cumulative]]=3,market_calendar[[#This Row],[is_vix_weekly_exp]]=1),1,0)</f>
        <v>0</v>
      </c>
      <c r="R41" s="2">
        <f>IF(AND(market_calendar[[#This Row],[is_vix_monthly_exp]]=1,MOD(market_calendar[[#This Row],[Month]],3)=0),1,0)</f>
        <v>0</v>
      </c>
    </row>
    <row r="42" spans="1:18" x14ac:dyDescent="0.25">
      <c r="A42">
        <v>41</v>
      </c>
      <c r="B42" s="1">
        <v>42410</v>
      </c>
      <c r="C42" s="2">
        <f t="shared" si="1"/>
        <v>2016</v>
      </c>
      <c r="D42" s="2">
        <f t="shared" si="2"/>
        <v>2</v>
      </c>
      <c r="E42" s="2" t="str">
        <f t="shared" si="3"/>
        <v>2016-2</v>
      </c>
      <c r="F42" s="2">
        <f t="shared" si="4"/>
        <v>10</v>
      </c>
      <c r="G42" s="2">
        <f t="shared" si="5"/>
        <v>7</v>
      </c>
      <c r="H42" s="2">
        <f t="shared" si="6"/>
        <v>4</v>
      </c>
      <c r="I42" s="2" cm="1">
        <f t="array" ref="I42">_xlfn.IFNA(_xlfn.IFS(H42=7,1,H42=1,1),0)</f>
        <v>0</v>
      </c>
      <c r="J42" s="2">
        <v>0</v>
      </c>
      <c r="K42" s="2">
        <f t="shared" si="7"/>
        <v>0</v>
      </c>
      <c r="L42" s="2">
        <f>SUMIF(E$2:E42,E42,K$2:K42)</f>
        <v>1</v>
      </c>
      <c r="M42" s="2">
        <f>IF(AND(market_calendar[[#This Row],[eq_weekly_exp_cumulative]]=3,market_calendar[[#This Row],[is_eq_weekly_exp]]=1),1,0)</f>
        <v>0</v>
      </c>
      <c r="N42" s="2">
        <f>IF(AND(market_calendar[[#This Row],[is_eq_monthly_exp]]=1,MOD(market_calendar[[#This Row],[Month]],3)=0),1,0)</f>
        <v>0</v>
      </c>
      <c r="O42" s="2">
        <f t="shared" si="0"/>
        <v>0</v>
      </c>
      <c r="P42" s="2">
        <f>SUMIF(E$2:E42,E42,O$2:O42)</f>
        <v>2</v>
      </c>
      <c r="Q42" s="2">
        <f>IF(AND(market_calendar[[#This Row],[vix_weekly_exp_cumulative]]=3,market_calendar[[#This Row],[is_vix_weekly_exp]]=1),1,0)</f>
        <v>0</v>
      </c>
      <c r="R42" s="2">
        <f>IF(AND(market_calendar[[#This Row],[is_vix_monthly_exp]]=1,MOD(market_calendar[[#This Row],[Month]],3)=0),1,0)</f>
        <v>0</v>
      </c>
    </row>
    <row r="43" spans="1:18" x14ac:dyDescent="0.25">
      <c r="A43">
        <v>42</v>
      </c>
      <c r="B43" s="1">
        <v>42411</v>
      </c>
      <c r="C43" s="2">
        <f t="shared" si="1"/>
        <v>2016</v>
      </c>
      <c r="D43" s="2">
        <f t="shared" si="2"/>
        <v>2</v>
      </c>
      <c r="E43" s="2" t="str">
        <f t="shared" si="3"/>
        <v>2016-2</v>
      </c>
      <c r="F43" s="2">
        <f t="shared" si="4"/>
        <v>11</v>
      </c>
      <c r="G43" s="2">
        <f t="shared" si="5"/>
        <v>7</v>
      </c>
      <c r="H43" s="2">
        <f t="shared" si="6"/>
        <v>5</v>
      </c>
      <c r="I43" s="2" cm="1">
        <f t="array" ref="I43">_xlfn.IFNA(_xlfn.IFS(H43=7,1,H43=1,1),0)</f>
        <v>0</v>
      </c>
      <c r="J43" s="2">
        <v>0</v>
      </c>
      <c r="K43" s="2">
        <f t="shared" si="7"/>
        <v>0</v>
      </c>
      <c r="L43" s="2">
        <f>SUMIF(E$2:E43,E43,K$2:K43)</f>
        <v>1</v>
      </c>
      <c r="M43" s="2">
        <f>IF(AND(market_calendar[[#This Row],[eq_weekly_exp_cumulative]]=3,market_calendar[[#This Row],[is_eq_weekly_exp]]=1),1,0)</f>
        <v>0</v>
      </c>
      <c r="N43" s="2">
        <f>IF(AND(market_calendar[[#This Row],[is_eq_monthly_exp]]=1,MOD(market_calendar[[#This Row],[Month]],3)=0),1,0)</f>
        <v>0</v>
      </c>
      <c r="O43" s="2">
        <f t="shared" si="0"/>
        <v>0</v>
      </c>
      <c r="P43" s="2">
        <f>SUMIF(E$2:E43,E43,O$2:O43)</f>
        <v>2</v>
      </c>
      <c r="Q43" s="2">
        <f>IF(AND(market_calendar[[#This Row],[vix_weekly_exp_cumulative]]=3,market_calendar[[#This Row],[is_vix_weekly_exp]]=1),1,0)</f>
        <v>0</v>
      </c>
      <c r="R43" s="2">
        <f>IF(AND(market_calendar[[#This Row],[is_vix_monthly_exp]]=1,MOD(market_calendar[[#This Row],[Month]],3)=0),1,0)</f>
        <v>0</v>
      </c>
    </row>
    <row r="44" spans="1:18" x14ac:dyDescent="0.25">
      <c r="A44">
        <v>43</v>
      </c>
      <c r="B44" s="1">
        <v>42412</v>
      </c>
      <c r="C44" s="2">
        <f t="shared" si="1"/>
        <v>2016</v>
      </c>
      <c r="D44" s="2">
        <f t="shared" si="2"/>
        <v>2</v>
      </c>
      <c r="E44" s="2" t="str">
        <f t="shared" si="3"/>
        <v>2016-2</v>
      </c>
      <c r="F44" s="2">
        <f t="shared" si="4"/>
        <v>12</v>
      </c>
      <c r="G44" s="2">
        <f t="shared" si="5"/>
        <v>7</v>
      </c>
      <c r="H44" s="2">
        <f t="shared" si="6"/>
        <v>6</v>
      </c>
      <c r="I44" s="2" cm="1">
        <f t="array" ref="I44">_xlfn.IFNA(_xlfn.IFS(H44=7,1,H44=1,1),0)</f>
        <v>0</v>
      </c>
      <c r="J44" s="2">
        <v>0</v>
      </c>
      <c r="K44" s="2">
        <f t="shared" si="7"/>
        <v>1</v>
      </c>
      <c r="L44" s="2">
        <f>SUMIF(E$2:E44,E44,K$2:K44)</f>
        <v>2</v>
      </c>
      <c r="M44" s="2">
        <f>IF(AND(market_calendar[[#This Row],[eq_weekly_exp_cumulative]]=3,market_calendar[[#This Row],[is_eq_weekly_exp]]=1),1,0)</f>
        <v>0</v>
      </c>
      <c r="N44" s="2">
        <f>IF(AND(market_calendar[[#This Row],[is_eq_monthly_exp]]=1,MOD(market_calendar[[#This Row],[Month]],3)=0),1,0)</f>
        <v>0</v>
      </c>
      <c r="O44" s="2">
        <f t="shared" si="0"/>
        <v>0</v>
      </c>
      <c r="P44" s="2">
        <f>SUMIF(E$2:E44,E44,O$2:O44)</f>
        <v>2</v>
      </c>
      <c r="Q44" s="2">
        <f>IF(AND(market_calendar[[#This Row],[vix_weekly_exp_cumulative]]=3,market_calendar[[#This Row],[is_vix_weekly_exp]]=1),1,0)</f>
        <v>0</v>
      </c>
      <c r="R44" s="2">
        <f>IF(AND(market_calendar[[#This Row],[is_vix_monthly_exp]]=1,MOD(market_calendar[[#This Row],[Month]],3)=0),1,0)</f>
        <v>0</v>
      </c>
    </row>
    <row r="45" spans="1:18" x14ac:dyDescent="0.25">
      <c r="A45">
        <v>44</v>
      </c>
      <c r="B45" s="1">
        <v>42413</v>
      </c>
      <c r="C45" s="2">
        <f t="shared" si="1"/>
        <v>2016</v>
      </c>
      <c r="D45" s="2">
        <f t="shared" si="2"/>
        <v>2</v>
      </c>
      <c r="E45" s="2" t="str">
        <f t="shared" si="3"/>
        <v>2016-2</v>
      </c>
      <c r="F45" s="2">
        <f t="shared" si="4"/>
        <v>13</v>
      </c>
      <c r="G45" s="2">
        <f t="shared" si="5"/>
        <v>7</v>
      </c>
      <c r="H45" s="2">
        <f t="shared" si="6"/>
        <v>7</v>
      </c>
      <c r="I45" s="2" cm="1">
        <f t="array" ref="I45">_xlfn.IFNA(_xlfn.IFS(H45=7,1,H45=1,1),0)</f>
        <v>1</v>
      </c>
      <c r="J45" s="2">
        <v>0</v>
      </c>
      <c r="K45" s="2">
        <f t="shared" si="7"/>
        <v>0</v>
      </c>
      <c r="L45" s="2">
        <f>SUMIF(E$2:E45,E45,K$2:K45)</f>
        <v>2</v>
      </c>
      <c r="M45" s="2">
        <f>IF(AND(market_calendar[[#This Row],[eq_weekly_exp_cumulative]]=3,market_calendar[[#This Row],[is_eq_weekly_exp]]=1),1,0)</f>
        <v>0</v>
      </c>
      <c r="N45" s="2">
        <f>IF(AND(market_calendar[[#This Row],[is_eq_monthly_exp]]=1,MOD(market_calendar[[#This Row],[Month]],3)=0),1,0)</f>
        <v>0</v>
      </c>
      <c r="O45" s="2">
        <f t="shared" si="0"/>
        <v>0</v>
      </c>
      <c r="P45" s="2">
        <f>SUMIF(E$2:E45,E45,O$2:O45)</f>
        <v>2</v>
      </c>
      <c r="Q45" s="2">
        <f>IF(AND(market_calendar[[#This Row],[vix_weekly_exp_cumulative]]=3,market_calendar[[#This Row],[is_vix_weekly_exp]]=1),1,0)</f>
        <v>0</v>
      </c>
      <c r="R45" s="2">
        <f>IF(AND(market_calendar[[#This Row],[is_vix_monthly_exp]]=1,MOD(market_calendar[[#This Row],[Month]],3)=0),1,0)</f>
        <v>0</v>
      </c>
    </row>
    <row r="46" spans="1:18" x14ac:dyDescent="0.25">
      <c r="A46">
        <v>45</v>
      </c>
      <c r="B46" s="1">
        <v>42414</v>
      </c>
      <c r="C46" s="2">
        <f t="shared" si="1"/>
        <v>2016</v>
      </c>
      <c r="D46" s="2">
        <f t="shared" si="2"/>
        <v>2</v>
      </c>
      <c r="E46" s="2" t="str">
        <f t="shared" si="3"/>
        <v>2016-2</v>
      </c>
      <c r="F46" s="2">
        <f t="shared" si="4"/>
        <v>14</v>
      </c>
      <c r="G46" s="2">
        <f t="shared" si="5"/>
        <v>8</v>
      </c>
      <c r="H46" s="2">
        <f t="shared" si="6"/>
        <v>1</v>
      </c>
      <c r="I46" s="2" cm="1">
        <f t="array" ref="I46">_xlfn.IFNA(_xlfn.IFS(H46=7,1,H46=1,1),0)</f>
        <v>1</v>
      </c>
      <c r="J46" s="2">
        <v>0</v>
      </c>
      <c r="K46" s="2">
        <f t="shared" si="7"/>
        <v>0</v>
      </c>
      <c r="L46" s="2">
        <f>SUMIF(E$2:E46,E46,K$2:K46)</f>
        <v>2</v>
      </c>
      <c r="M46" s="2">
        <f>IF(AND(market_calendar[[#This Row],[eq_weekly_exp_cumulative]]=3,market_calendar[[#This Row],[is_eq_weekly_exp]]=1),1,0)</f>
        <v>0</v>
      </c>
      <c r="N46" s="2">
        <f>IF(AND(market_calendar[[#This Row],[is_eq_monthly_exp]]=1,MOD(market_calendar[[#This Row],[Month]],3)=0),1,0)</f>
        <v>0</v>
      </c>
      <c r="O46" s="2">
        <f t="shared" si="0"/>
        <v>0</v>
      </c>
      <c r="P46" s="2">
        <f>SUMIF(E$2:E46,E46,O$2:O46)</f>
        <v>2</v>
      </c>
      <c r="Q46" s="2">
        <f>IF(AND(market_calendar[[#This Row],[vix_weekly_exp_cumulative]]=3,market_calendar[[#This Row],[is_vix_weekly_exp]]=1),1,0)</f>
        <v>0</v>
      </c>
      <c r="R46" s="2">
        <f>IF(AND(market_calendar[[#This Row],[is_vix_monthly_exp]]=1,MOD(market_calendar[[#This Row],[Month]],3)=0),1,0)</f>
        <v>0</v>
      </c>
    </row>
    <row r="47" spans="1:18" x14ac:dyDescent="0.25">
      <c r="A47">
        <v>46</v>
      </c>
      <c r="B47" s="1">
        <v>42415</v>
      </c>
      <c r="C47" s="2">
        <f t="shared" si="1"/>
        <v>2016</v>
      </c>
      <c r="D47" s="2">
        <f t="shared" si="2"/>
        <v>2</v>
      </c>
      <c r="E47" s="2" t="str">
        <f t="shared" si="3"/>
        <v>2016-2</v>
      </c>
      <c r="F47" s="2">
        <f t="shared" si="4"/>
        <v>15</v>
      </c>
      <c r="G47" s="2">
        <f t="shared" si="5"/>
        <v>8</v>
      </c>
      <c r="H47" s="2">
        <f t="shared" si="6"/>
        <v>2</v>
      </c>
      <c r="I47" s="2" cm="1">
        <f t="array" ref="I47">_xlfn.IFNA(_xlfn.IFS(H47=7,1,H47=1,1),0)</f>
        <v>0</v>
      </c>
      <c r="J47" s="2">
        <v>0</v>
      </c>
      <c r="K47" s="2">
        <f t="shared" si="7"/>
        <v>0</v>
      </c>
      <c r="L47" s="2">
        <f>SUMIF(E$2:E47,E47,K$2:K47)</f>
        <v>2</v>
      </c>
      <c r="M47" s="2">
        <f>IF(AND(market_calendar[[#This Row],[eq_weekly_exp_cumulative]]=3,market_calendar[[#This Row],[is_eq_weekly_exp]]=1),1,0)</f>
        <v>0</v>
      </c>
      <c r="N47" s="2">
        <f>IF(AND(market_calendar[[#This Row],[is_eq_monthly_exp]]=1,MOD(market_calendar[[#This Row],[Month]],3)=0),1,0)</f>
        <v>0</v>
      </c>
      <c r="O47" s="2">
        <f t="shared" si="0"/>
        <v>0</v>
      </c>
      <c r="P47" s="2">
        <f>SUMIF(E$2:E47,E47,O$2:O47)</f>
        <v>2</v>
      </c>
      <c r="Q47" s="2">
        <f>IF(AND(market_calendar[[#This Row],[vix_weekly_exp_cumulative]]=3,market_calendar[[#This Row],[is_vix_weekly_exp]]=1),1,0)</f>
        <v>0</v>
      </c>
      <c r="R47" s="2">
        <f>IF(AND(market_calendar[[#This Row],[is_vix_monthly_exp]]=1,MOD(market_calendar[[#This Row],[Month]],3)=0),1,0)</f>
        <v>0</v>
      </c>
    </row>
    <row r="48" spans="1:18" x14ac:dyDescent="0.25">
      <c r="A48">
        <v>47</v>
      </c>
      <c r="B48" s="1">
        <v>42416</v>
      </c>
      <c r="C48" s="2">
        <f t="shared" si="1"/>
        <v>2016</v>
      </c>
      <c r="D48" s="2">
        <f t="shared" si="2"/>
        <v>2</v>
      </c>
      <c r="E48" s="2" t="str">
        <f t="shared" si="3"/>
        <v>2016-2</v>
      </c>
      <c r="F48" s="2">
        <f t="shared" si="4"/>
        <v>16</v>
      </c>
      <c r="G48" s="2">
        <f t="shared" si="5"/>
        <v>8</v>
      </c>
      <c r="H48" s="2">
        <f t="shared" si="6"/>
        <v>3</v>
      </c>
      <c r="I48" s="2" cm="1">
        <f t="array" ref="I48">_xlfn.IFNA(_xlfn.IFS(H48=7,1,H48=1,1),0)</f>
        <v>0</v>
      </c>
      <c r="J48" s="2">
        <v>0</v>
      </c>
      <c r="K48" s="2">
        <f t="shared" si="7"/>
        <v>0</v>
      </c>
      <c r="L48" s="2">
        <f>SUMIF(E$2:E48,E48,K$2:K48)</f>
        <v>2</v>
      </c>
      <c r="M48" s="2">
        <f>IF(AND(market_calendar[[#This Row],[eq_weekly_exp_cumulative]]=3,market_calendar[[#This Row],[is_eq_weekly_exp]]=1),1,0)</f>
        <v>0</v>
      </c>
      <c r="N48" s="2">
        <f>IF(AND(market_calendar[[#This Row],[is_eq_monthly_exp]]=1,MOD(market_calendar[[#This Row],[Month]],3)=0),1,0)</f>
        <v>0</v>
      </c>
      <c r="O48" s="2">
        <f t="shared" si="0"/>
        <v>1</v>
      </c>
      <c r="P48" s="2">
        <f>SUMIF(E$2:E48,E48,O$2:O48)</f>
        <v>3</v>
      </c>
      <c r="Q48" s="2">
        <f>IF(AND(market_calendar[[#This Row],[vix_weekly_exp_cumulative]]=3,market_calendar[[#This Row],[is_vix_weekly_exp]]=1),1,0)</f>
        <v>1</v>
      </c>
      <c r="R48" s="2">
        <f>IF(AND(market_calendar[[#This Row],[is_vix_monthly_exp]]=1,MOD(market_calendar[[#This Row],[Month]],3)=0),1,0)</f>
        <v>0</v>
      </c>
    </row>
    <row r="49" spans="1:18" x14ac:dyDescent="0.25">
      <c r="A49">
        <v>48</v>
      </c>
      <c r="B49" s="1">
        <v>42417</v>
      </c>
      <c r="C49" s="2">
        <f t="shared" si="1"/>
        <v>2016</v>
      </c>
      <c r="D49" s="2">
        <f t="shared" si="2"/>
        <v>2</v>
      </c>
      <c r="E49" s="2" t="str">
        <f t="shared" si="3"/>
        <v>2016-2</v>
      </c>
      <c r="F49" s="2">
        <f t="shared" si="4"/>
        <v>17</v>
      </c>
      <c r="G49" s="2">
        <f t="shared" si="5"/>
        <v>8</v>
      </c>
      <c r="H49" s="2">
        <f t="shared" si="6"/>
        <v>4</v>
      </c>
      <c r="I49" s="2" cm="1">
        <f t="array" ref="I49">_xlfn.IFNA(_xlfn.IFS(H49=7,1,H49=1,1),0)</f>
        <v>0</v>
      </c>
      <c r="J49" s="2">
        <v>0</v>
      </c>
      <c r="K49" s="2">
        <f t="shared" si="7"/>
        <v>0</v>
      </c>
      <c r="L49" s="2">
        <f>SUMIF(E$2:E49,E49,K$2:K49)</f>
        <v>2</v>
      </c>
      <c r="M49" s="2">
        <f>IF(AND(market_calendar[[#This Row],[eq_weekly_exp_cumulative]]=3,market_calendar[[#This Row],[is_eq_weekly_exp]]=1),1,0)</f>
        <v>0</v>
      </c>
      <c r="N49" s="2">
        <f>IF(AND(market_calendar[[#This Row],[is_eq_monthly_exp]]=1,MOD(market_calendar[[#This Row],[Month]],3)=0),1,0)</f>
        <v>0</v>
      </c>
      <c r="O49" s="2">
        <f t="shared" si="0"/>
        <v>0</v>
      </c>
      <c r="P49" s="2">
        <f>SUMIF(E$2:E49,E49,O$2:O49)</f>
        <v>3</v>
      </c>
      <c r="Q49" s="2">
        <f>IF(AND(market_calendar[[#This Row],[vix_weekly_exp_cumulative]]=3,market_calendar[[#This Row],[is_vix_weekly_exp]]=1),1,0)</f>
        <v>0</v>
      </c>
      <c r="R49" s="2">
        <f>IF(AND(market_calendar[[#This Row],[is_vix_monthly_exp]]=1,MOD(market_calendar[[#This Row],[Month]],3)=0),1,0)</f>
        <v>0</v>
      </c>
    </row>
    <row r="50" spans="1:18" x14ac:dyDescent="0.25">
      <c r="A50">
        <v>49</v>
      </c>
      <c r="B50" s="1">
        <v>42418</v>
      </c>
      <c r="C50" s="2">
        <f t="shared" si="1"/>
        <v>2016</v>
      </c>
      <c r="D50" s="2">
        <f t="shared" si="2"/>
        <v>2</v>
      </c>
      <c r="E50" s="2" t="str">
        <f t="shared" si="3"/>
        <v>2016-2</v>
      </c>
      <c r="F50" s="2">
        <f t="shared" si="4"/>
        <v>18</v>
      </c>
      <c r="G50" s="2">
        <f t="shared" si="5"/>
        <v>8</v>
      </c>
      <c r="H50" s="2">
        <f t="shared" si="6"/>
        <v>5</v>
      </c>
      <c r="I50" s="2" cm="1">
        <f t="array" ref="I50">_xlfn.IFNA(_xlfn.IFS(H50=7,1,H50=1,1),0)</f>
        <v>0</v>
      </c>
      <c r="J50" s="2">
        <v>0</v>
      </c>
      <c r="K50" s="2">
        <f t="shared" si="7"/>
        <v>0</v>
      </c>
      <c r="L50" s="2">
        <f>SUMIF(E$2:E50,E50,K$2:K50)</f>
        <v>2</v>
      </c>
      <c r="M50" s="2">
        <f>IF(AND(market_calendar[[#This Row],[eq_weekly_exp_cumulative]]=3,market_calendar[[#This Row],[is_eq_weekly_exp]]=1),1,0)</f>
        <v>0</v>
      </c>
      <c r="N50" s="2">
        <f>IF(AND(market_calendar[[#This Row],[is_eq_monthly_exp]]=1,MOD(market_calendar[[#This Row],[Month]],3)=0),1,0)</f>
        <v>0</v>
      </c>
      <c r="O50" s="2">
        <f t="shared" si="0"/>
        <v>0</v>
      </c>
      <c r="P50" s="2">
        <f>SUMIF(E$2:E50,E50,O$2:O50)</f>
        <v>3</v>
      </c>
      <c r="Q50" s="2">
        <f>IF(AND(market_calendar[[#This Row],[vix_weekly_exp_cumulative]]=3,market_calendar[[#This Row],[is_vix_weekly_exp]]=1),1,0)</f>
        <v>0</v>
      </c>
      <c r="R50" s="2">
        <f>IF(AND(market_calendar[[#This Row],[is_vix_monthly_exp]]=1,MOD(market_calendar[[#This Row],[Month]],3)=0),1,0)</f>
        <v>0</v>
      </c>
    </row>
    <row r="51" spans="1:18" x14ac:dyDescent="0.25">
      <c r="A51">
        <v>50</v>
      </c>
      <c r="B51" s="1">
        <v>42419</v>
      </c>
      <c r="C51" s="2">
        <f t="shared" si="1"/>
        <v>2016</v>
      </c>
      <c r="D51" s="2">
        <f t="shared" si="2"/>
        <v>2</v>
      </c>
      <c r="E51" s="2" t="str">
        <f t="shared" si="3"/>
        <v>2016-2</v>
      </c>
      <c r="F51" s="2">
        <f t="shared" si="4"/>
        <v>19</v>
      </c>
      <c r="G51" s="2">
        <f t="shared" si="5"/>
        <v>8</v>
      </c>
      <c r="H51" s="2">
        <f t="shared" si="6"/>
        <v>6</v>
      </c>
      <c r="I51" s="2" cm="1">
        <f t="array" ref="I51">_xlfn.IFNA(_xlfn.IFS(H51=7,1,H51=1,1),0)</f>
        <v>0</v>
      </c>
      <c r="J51" s="2">
        <v>0</v>
      </c>
      <c r="K51" s="2">
        <f t="shared" si="7"/>
        <v>1</v>
      </c>
      <c r="L51" s="2">
        <f>SUMIF(E$2:E51,E51,K$2:K51)</f>
        <v>3</v>
      </c>
      <c r="M51" s="2">
        <f>IF(AND(market_calendar[[#This Row],[eq_weekly_exp_cumulative]]=3,market_calendar[[#This Row],[is_eq_weekly_exp]]=1),1,0)</f>
        <v>1</v>
      </c>
      <c r="N51" s="2">
        <f>IF(AND(market_calendar[[#This Row],[is_eq_monthly_exp]]=1,MOD(market_calendar[[#This Row],[Month]],3)=0),1,0)</f>
        <v>0</v>
      </c>
      <c r="O51" s="2">
        <f t="shared" si="0"/>
        <v>0</v>
      </c>
      <c r="P51" s="2">
        <f>SUMIF(E$2:E51,E51,O$2:O51)</f>
        <v>3</v>
      </c>
      <c r="Q51" s="2">
        <f>IF(AND(market_calendar[[#This Row],[vix_weekly_exp_cumulative]]=3,market_calendar[[#This Row],[is_vix_weekly_exp]]=1),1,0)</f>
        <v>0</v>
      </c>
      <c r="R51" s="2">
        <f>IF(AND(market_calendar[[#This Row],[is_vix_monthly_exp]]=1,MOD(market_calendar[[#This Row],[Month]],3)=0),1,0)</f>
        <v>0</v>
      </c>
    </row>
    <row r="52" spans="1:18" x14ac:dyDescent="0.25">
      <c r="A52">
        <v>51</v>
      </c>
      <c r="B52" s="1">
        <v>42420</v>
      </c>
      <c r="C52" s="2">
        <f t="shared" si="1"/>
        <v>2016</v>
      </c>
      <c r="D52" s="2">
        <f t="shared" si="2"/>
        <v>2</v>
      </c>
      <c r="E52" s="2" t="str">
        <f t="shared" si="3"/>
        <v>2016-2</v>
      </c>
      <c r="F52" s="2">
        <f t="shared" si="4"/>
        <v>20</v>
      </c>
      <c r="G52" s="2">
        <f t="shared" si="5"/>
        <v>8</v>
      </c>
      <c r="H52" s="2">
        <f t="shared" si="6"/>
        <v>7</v>
      </c>
      <c r="I52" s="2" cm="1">
        <f t="array" ref="I52">_xlfn.IFNA(_xlfn.IFS(H52=7,1,H52=1,1),0)</f>
        <v>1</v>
      </c>
      <c r="J52" s="2">
        <v>0</v>
      </c>
      <c r="K52" s="2">
        <f t="shared" si="7"/>
        <v>0</v>
      </c>
      <c r="L52" s="2">
        <f>SUMIF(E$2:E52,E52,K$2:K52)</f>
        <v>3</v>
      </c>
      <c r="M52" s="2">
        <f>IF(AND(market_calendar[[#This Row],[eq_weekly_exp_cumulative]]=3,market_calendar[[#This Row],[is_eq_weekly_exp]]=1),1,0)</f>
        <v>0</v>
      </c>
      <c r="N52" s="2">
        <f>IF(AND(market_calendar[[#This Row],[is_eq_monthly_exp]]=1,MOD(market_calendar[[#This Row],[Month]],3)=0),1,0)</f>
        <v>0</v>
      </c>
      <c r="O52" s="2">
        <f t="shared" si="0"/>
        <v>0</v>
      </c>
      <c r="P52" s="2">
        <f>SUMIF(E$2:E52,E52,O$2:O52)</f>
        <v>3</v>
      </c>
      <c r="Q52" s="2">
        <f>IF(AND(market_calendar[[#This Row],[vix_weekly_exp_cumulative]]=3,market_calendar[[#This Row],[is_vix_weekly_exp]]=1),1,0)</f>
        <v>0</v>
      </c>
      <c r="R52" s="2">
        <f>IF(AND(market_calendar[[#This Row],[is_vix_monthly_exp]]=1,MOD(market_calendar[[#This Row],[Month]],3)=0),1,0)</f>
        <v>0</v>
      </c>
    </row>
    <row r="53" spans="1:18" x14ac:dyDescent="0.25">
      <c r="A53">
        <v>52</v>
      </c>
      <c r="B53" s="1">
        <v>42421</v>
      </c>
      <c r="C53" s="2">
        <f t="shared" si="1"/>
        <v>2016</v>
      </c>
      <c r="D53" s="2">
        <f t="shared" si="2"/>
        <v>2</v>
      </c>
      <c r="E53" s="2" t="str">
        <f t="shared" si="3"/>
        <v>2016-2</v>
      </c>
      <c r="F53" s="2">
        <f t="shared" si="4"/>
        <v>21</v>
      </c>
      <c r="G53" s="2">
        <f t="shared" si="5"/>
        <v>9</v>
      </c>
      <c r="H53" s="2">
        <f t="shared" si="6"/>
        <v>1</v>
      </c>
      <c r="I53" s="2" cm="1">
        <f t="array" ref="I53">_xlfn.IFNA(_xlfn.IFS(H53=7,1,H53=1,1),0)</f>
        <v>1</v>
      </c>
      <c r="J53" s="2">
        <v>0</v>
      </c>
      <c r="K53" s="2">
        <f t="shared" si="7"/>
        <v>0</v>
      </c>
      <c r="L53" s="2">
        <f>SUMIF(E$2:E53,E53,K$2:K53)</f>
        <v>3</v>
      </c>
      <c r="M53" s="2">
        <f>IF(AND(market_calendar[[#This Row],[eq_weekly_exp_cumulative]]=3,market_calendar[[#This Row],[is_eq_weekly_exp]]=1),1,0)</f>
        <v>0</v>
      </c>
      <c r="N53" s="2">
        <f>IF(AND(market_calendar[[#This Row],[is_eq_monthly_exp]]=1,MOD(market_calendar[[#This Row],[Month]],3)=0),1,0)</f>
        <v>0</v>
      </c>
      <c r="O53" s="2">
        <f t="shared" si="0"/>
        <v>0</v>
      </c>
      <c r="P53" s="2">
        <f>SUMIF(E$2:E53,E53,O$2:O53)</f>
        <v>3</v>
      </c>
      <c r="Q53" s="2">
        <f>IF(AND(market_calendar[[#This Row],[vix_weekly_exp_cumulative]]=3,market_calendar[[#This Row],[is_vix_weekly_exp]]=1),1,0)</f>
        <v>0</v>
      </c>
      <c r="R53" s="2">
        <f>IF(AND(market_calendar[[#This Row],[is_vix_monthly_exp]]=1,MOD(market_calendar[[#This Row],[Month]],3)=0),1,0)</f>
        <v>0</v>
      </c>
    </row>
    <row r="54" spans="1:18" x14ac:dyDescent="0.25">
      <c r="A54">
        <v>53</v>
      </c>
      <c r="B54" s="1">
        <v>42422</v>
      </c>
      <c r="C54" s="2">
        <f t="shared" si="1"/>
        <v>2016</v>
      </c>
      <c r="D54" s="2">
        <f t="shared" si="2"/>
        <v>2</v>
      </c>
      <c r="E54" s="2" t="str">
        <f t="shared" si="3"/>
        <v>2016-2</v>
      </c>
      <c r="F54" s="2">
        <f t="shared" si="4"/>
        <v>22</v>
      </c>
      <c r="G54" s="2">
        <f t="shared" si="5"/>
        <v>9</v>
      </c>
      <c r="H54" s="2">
        <f t="shared" si="6"/>
        <v>2</v>
      </c>
      <c r="I54" s="2" cm="1">
        <f t="array" ref="I54">_xlfn.IFNA(_xlfn.IFS(H54=7,1,H54=1,1),0)</f>
        <v>0</v>
      </c>
      <c r="J54" s="2">
        <v>0</v>
      </c>
      <c r="K54" s="2">
        <f t="shared" si="7"/>
        <v>0</v>
      </c>
      <c r="L54" s="2">
        <f>SUMIF(E$2:E54,E54,K$2:K54)</f>
        <v>3</v>
      </c>
      <c r="M54" s="2">
        <f>IF(AND(market_calendar[[#This Row],[eq_weekly_exp_cumulative]]=3,market_calendar[[#This Row],[is_eq_weekly_exp]]=1),1,0)</f>
        <v>0</v>
      </c>
      <c r="N54" s="2">
        <f>IF(AND(market_calendar[[#This Row],[is_eq_monthly_exp]]=1,MOD(market_calendar[[#This Row],[Month]],3)=0),1,0)</f>
        <v>0</v>
      </c>
      <c r="O54" s="2">
        <f t="shared" si="0"/>
        <v>0</v>
      </c>
      <c r="P54" s="2">
        <f>SUMIF(E$2:E54,E54,O$2:O54)</f>
        <v>3</v>
      </c>
      <c r="Q54" s="2">
        <f>IF(AND(market_calendar[[#This Row],[vix_weekly_exp_cumulative]]=3,market_calendar[[#This Row],[is_vix_weekly_exp]]=1),1,0)</f>
        <v>0</v>
      </c>
      <c r="R54" s="2">
        <f>IF(AND(market_calendar[[#This Row],[is_vix_monthly_exp]]=1,MOD(market_calendar[[#This Row],[Month]],3)=0),1,0)</f>
        <v>0</v>
      </c>
    </row>
    <row r="55" spans="1:18" x14ac:dyDescent="0.25">
      <c r="A55">
        <v>54</v>
      </c>
      <c r="B55" s="1">
        <v>42423</v>
      </c>
      <c r="C55" s="2">
        <f t="shared" si="1"/>
        <v>2016</v>
      </c>
      <c r="D55" s="2">
        <f t="shared" si="2"/>
        <v>2</v>
      </c>
      <c r="E55" s="2" t="str">
        <f t="shared" si="3"/>
        <v>2016-2</v>
      </c>
      <c r="F55" s="2">
        <f t="shared" si="4"/>
        <v>23</v>
      </c>
      <c r="G55" s="2">
        <f t="shared" si="5"/>
        <v>9</v>
      </c>
      <c r="H55" s="2">
        <f t="shared" si="6"/>
        <v>3</v>
      </c>
      <c r="I55" s="2" cm="1">
        <f t="array" ref="I55">_xlfn.IFNA(_xlfn.IFS(H55=7,1,H55=1,1),0)</f>
        <v>0</v>
      </c>
      <c r="J55" s="2">
        <v>0</v>
      </c>
      <c r="K55" s="2">
        <f t="shared" si="7"/>
        <v>0</v>
      </c>
      <c r="L55" s="2">
        <f>SUMIF(E$2:E55,E55,K$2:K55)</f>
        <v>3</v>
      </c>
      <c r="M55" s="2">
        <f>IF(AND(market_calendar[[#This Row],[eq_weekly_exp_cumulative]]=3,market_calendar[[#This Row],[is_eq_weekly_exp]]=1),1,0)</f>
        <v>0</v>
      </c>
      <c r="N55" s="2">
        <f>IF(AND(market_calendar[[#This Row],[is_eq_monthly_exp]]=1,MOD(market_calendar[[#This Row],[Month]],3)=0),1,0)</f>
        <v>0</v>
      </c>
      <c r="O55" s="2">
        <f t="shared" si="0"/>
        <v>1</v>
      </c>
      <c r="P55" s="2">
        <f>SUMIF(E$2:E55,E55,O$2:O55)</f>
        <v>4</v>
      </c>
      <c r="Q55" s="2">
        <f>IF(AND(market_calendar[[#This Row],[vix_weekly_exp_cumulative]]=3,market_calendar[[#This Row],[is_vix_weekly_exp]]=1),1,0)</f>
        <v>0</v>
      </c>
      <c r="R55" s="2">
        <f>IF(AND(market_calendar[[#This Row],[is_vix_monthly_exp]]=1,MOD(market_calendar[[#This Row],[Month]],3)=0),1,0)</f>
        <v>0</v>
      </c>
    </row>
    <row r="56" spans="1:18" x14ac:dyDescent="0.25">
      <c r="A56">
        <v>55</v>
      </c>
      <c r="B56" s="1">
        <v>42424</v>
      </c>
      <c r="C56" s="2">
        <f t="shared" si="1"/>
        <v>2016</v>
      </c>
      <c r="D56" s="2">
        <f t="shared" si="2"/>
        <v>2</v>
      </c>
      <c r="E56" s="2" t="str">
        <f t="shared" si="3"/>
        <v>2016-2</v>
      </c>
      <c r="F56" s="2">
        <f t="shared" si="4"/>
        <v>24</v>
      </c>
      <c r="G56" s="2">
        <f t="shared" si="5"/>
        <v>9</v>
      </c>
      <c r="H56" s="2">
        <f t="shared" si="6"/>
        <v>4</v>
      </c>
      <c r="I56" s="2" cm="1">
        <f t="array" ref="I56">_xlfn.IFNA(_xlfn.IFS(H56=7,1,H56=1,1),0)</f>
        <v>0</v>
      </c>
      <c r="J56" s="2">
        <v>0</v>
      </c>
      <c r="K56" s="2">
        <f t="shared" si="7"/>
        <v>0</v>
      </c>
      <c r="L56" s="2">
        <f>SUMIF(E$2:E56,E56,K$2:K56)</f>
        <v>3</v>
      </c>
      <c r="M56" s="2">
        <f>IF(AND(market_calendar[[#This Row],[eq_weekly_exp_cumulative]]=3,market_calendar[[#This Row],[is_eq_weekly_exp]]=1),1,0)</f>
        <v>0</v>
      </c>
      <c r="N56" s="2">
        <f>IF(AND(market_calendar[[#This Row],[is_eq_monthly_exp]]=1,MOD(market_calendar[[#This Row],[Month]],3)=0),1,0)</f>
        <v>0</v>
      </c>
      <c r="O56" s="2">
        <f t="shared" si="0"/>
        <v>0</v>
      </c>
      <c r="P56" s="2">
        <f>SUMIF(E$2:E56,E56,O$2:O56)</f>
        <v>4</v>
      </c>
      <c r="Q56" s="2">
        <f>IF(AND(market_calendar[[#This Row],[vix_weekly_exp_cumulative]]=3,market_calendar[[#This Row],[is_vix_weekly_exp]]=1),1,0)</f>
        <v>0</v>
      </c>
      <c r="R56" s="2">
        <f>IF(AND(market_calendar[[#This Row],[is_vix_monthly_exp]]=1,MOD(market_calendar[[#This Row],[Month]],3)=0),1,0)</f>
        <v>0</v>
      </c>
    </row>
    <row r="57" spans="1:18" x14ac:dyDescent="0.25">
      <c r="A57">
        <v>56</v>
      </c>
      <c r="B57" s="1">
        <v>42425</v>
      </c>
      <c r="C57" s="2">
        <f t="shared" si="1"/>
        <v>2016</v>
      </c>
      <c r="D57" s="2">
        <f t="shared" si="2"/>
        <v>2</v>
      </c>
      <c r="E57" s="2" t="str">
        <f t="shared" si="3"/>
        <v>2016-2</v>
      </c>
      <c r="F57" s="2">
        <f t="shared" si="4"/>
        <v>25</v>
      </c>
      <c r="G57" s="2">
        <f t="shared" si="5"/>
        <v>9</v>
      </c>
      <c r="H57" s="2">
        <f t="shared" si="6"/>
        <v>5</v>
      </c>
      <c r="I57" s="2" cm="1">
        <f t="array" ref="I57">_xlfn.IFNA(_xlfn.IFS(H57=7,1,H57=1,1),0)</f>
        <v>0</v>
      </c>
      <c r="J57" s="2">
        <v>0</v>
      </c>
      <c r="K57" s="2">
        <f t="shared" si="7"/>
        <v>0</v>
      </c>
      <c r="L57" s="2">
        <f>SUMIF(E$2:E57,E57,K$2:K57)</f>
        <v>3</v>
      </c>
      <c r="M57" s="2">
        <f>IF(AND(market_calendar[[#This Row],[eq_weekly_exp_cumulative]]=3,market_calendar[[#This Row],[is_eq_weekly_exp]]=1),1,0)</f>
        <v>0</v>
      </c>
      <c r="N57" s="2">
        <f>IF(AND(market_calendar[[#This Row],[is_eq_monthly_exp]]=1,MOD(market_calendar[[#This Row],[Month]],3)=0),1,0)</f>
        <v>0</v>
      </c>
      <c r="O57" s="2">
        <f t="shared" si="0"/>
        <v>0</v>
      </c>
      <c r="P57" s="2">
        <f>SUMIF(E$2:E57,E57,O$2:O57)</f>
        <v>4</v>
      </c>
      <c r="Q57" s="2">
        <f>IF(AND(market_calendar[[#This Row],[vix_weekly_exp_cumulative]]=3,market_calendar[[#This Row],[is_vix_weekly_exp]]=1),1,0)</f>
        <v>0</v>
      </c>
      <c r="R57" s="2">
        <f>IF(AND(market_calendar[[#This Row],[is_vix_monthly_exp]]=1,MOD(market_calendar[[#This Row],[Month]],3)=0),1,0)</f>
        <v>0</v>
      </c>
    </row>
    <row r="58" spans="1:18" x14ac:dyDescent="0.25">
      <c r="A58">
        <v>57</v>
      </c>
      <c r="B58" s="1">
        <v>42426</v>
      </c>
      <c r="C58" s="2">
        <f t="shared" si="1"/>
        <v>2016</v>
      </c>
      <c r="D58" s="2">
        <f t="shared" si="2"/>
        <v>2</v>
      </c>
      <c r="E58" s="2" t="str">
        <f t="shared" si="3"/>
        <v>2016-2</v>
      </c>
      <c r="F58" s="2">
        <f t="shared" si="4"/>
        <v>26</v>
      </c>
      <c r="G58" s="2">
        <f t="shared" si="5"/>
        <v>9</v>
      </c>
      <c r="H58" s="2">
        <f t="shared" si="6"/>
        <v>6</v>
      </c>
      <c r="I58" s="2" cm="1">
        <f t="array" ref="I58">_xlfn.IFNA(_xlfn.IFS(H58=7,1,H58=1,1),0)</f>
        <v>0</v>
      </c>
      <c r="J58" s="2">
        <v>0</v>
      </c>
      <c r="K58" s="2">
        <f t="shared" si="7"/>
        <v>1</v>
      </c>
      <c r="L58" s="2">
        <f>SUMIF(E$2:E58,E58,K$2:K58)</f>
        <v>4</v>
      </c>
      <c r="M58" s="2">
        <f>IF(AND(market_calendar[[#This Row],[eq_weekly_exp_cumulative]]=3,market_calendar[[#This Row],[is_eq_weekly_exp]]=1),1,0)</f>
        <v>0</v>
      </c>
      <c r="N58" s="2">
        <f>IF(AND(market_calendar[[#This Row],[is_eq_monthly_exp]]=1,MOD(market_calendar[[#This Row],[Month]],3)=0),1,0)</f>
        <v>0</v>
      </c>
      <c r="O58" s="2">
        <f t="shared" si="0"/>
        <v>0</v>
      </c>
      <c r="P58" s="2">
        <f>SUMIF(E$2:E58,E58,O$2:O58)</f>
        <v>4</v>
      </c>
      <c r="Q58" s="2">
        <f>IF(AND(market_calendar[[#This Row],[vix_weekly_exp_cumulative]]=3,market_calendar[[#This Row],[is_vix_weekly_exp]]=1),1,0)</f>
        <v>0</v>
      </c>
      <c r="R58" s="2">
        <f>IF(AND(market_calendar[[#This Row],[is_vix_monthly_exp]]=1,MOD(market_calendar[[#This Row],[Month]],3)=0),1,0)</f>
        <v>0</v>
      </c>
    </row>
    <row r="59" spans="1:18" x14ac:dyDescent="0.25">
      <c r="A59">
        <v>58</v>
      </c>
      <c r="B59" s="1">
        <v>42427</v>
      </c>
      <c r="C59" s="2">
        <f t="shared" si="1"/>
        <v>2016</v>
      </c>
      <c r="D59" s="2">
        <f t="shared" si="2"/>
        <v>2</v>
      </c>
      <c r="E59" s="2" t="str">
        <f t="shared" si="3"/>
        <v>2016-2</v>
      </c>
      <c r="F59" s="2">
        <f t="shared" si="4"/>
        <v>27</v>
      </c>
      <c r="G59" s="2">
        <f t="shared" si="5"/>
        <v>9</v>
      </c>
      <c r="H59" s="2">
        <f t="shared" si="6"/>
        <v>7</v>
      </c>
      <c r="I59" s="2" cm="1">
        <f t="array" ref="I59">_xlfn.IFNA(_xlfn.IFS(H59=7,1,H59=1,1),0)</f>
        <v>1</v>
      </c>
      <c r="J59" s="2">
        <v>0</v>
      </c>
      <c r="K59" s="2">
        <f t="shared" si="7"/>
        <v>0</v>
      </c>
      <c r="L59" s="2">
        <f>SUMIF(E$2:E59,E59,K$2:K59)</f>
        <v>4</v>
      </c>
      <c r="M59" s="2">
        <f>IF(AND(market_calendar[[#This Row],[eq_weekly_exp_cumulative]]=3,market_calendar[[#This Row],[is_eq_weekly_exp]]=1),1,0)</f>
        <v>0</v>
      </c>
      <c r="N59" s="2">
        <f>IF(AND(market_calendar[[#This Row],[is_eq_monthly_exp]]=1,MOD(market_calendar[[#This Row],[Month]],3)=0),1,0)</f>
        <v>0</v>
      </c>
      <c r="O59" s="2">
        <f t="shared" si="0"/>
        <v>0</v>
      </c>
      <c r="P59" s="2">
        <f>SUMIF(E$2:E59,E59,O$2:O59)</f>
        <v>4</v>
      </c>
      <c r="Q59" s="2">
        <f>IF(AND(market_calendar[[#This Row],[vix_weekly_exp_cumulative]]=3,market_calendar[[#This Row],[is_vix_weekly_exp]]=1),1,0)</f>
        <v>0</v>
      </c>
      <c r="R59" s="2">
        <f>IF(AND(market_calendar[[#This Row],[is_vix_monthly_exp]]=1,MOD(market_calendar[[#This Row],[Month]],3)=0),1,0)</f>
        <v>0</v>
      </c>
    </row>
    <row r="60" spans="1:18" x14ac:dyDescent="0.25">
      <c r="A60">
        <v>59</v>
      </c>
      <c r="B60" s="1">
        <v>42428</v>
      </c>
      <c r="C60" s="2">
        <f t="shared" si="1"/>
        <v>2016</v>
      </c>
      <c r="D60" s="2">
        <f t="shared" si="2"/>
        <v>2</v>
      </c>
      <c r="E60" s="2" t="str">
        <f t="shared" si="3"/>
        <v>2016-2</v>
      </c>
      <c r="F60" s="2">
        <f t="shared" si="4"/>
        <v>28</v>
      </c>
      <c r="G60" s="2">
        <f t="shared" si="5"/>
        <v>10</v>
      </c>
      <c r="H60" s="2">
        <f t="shared" si="6"/>
        <v>1</v>
      </c>
      <c r="I60" s="2" cm="1">
        <f t="array" ref="I60">_xlfn.IFNA(_xlfn.IFS(H60=7,1,H60=1,1),0)</f>
        <v>1</v>
      </c>
      <c r="J60" s="2">
        <v>0</v>
      </c>
      <c r="K60" s="2">
        <f t="shared" si="7"/>
        <v>0</v>
      </c>
      <c r="L60" s="2">
        <f>SUMIF(E$2:E60,E60,K$2:K60)</f>
        <v>4</v>
      </c>
      <c r="M60" s="2">
        <f>IF(AND(market_calendar[[#This Row],[eq_weekly_exp_cumulative]]=3,market_calendar[[#This Row],[is_eq_weekly_exp]]=1),1,0)</f>
        <v>0</v>
      </c>
      <c r="N60" s="2">
        <f>IF(AND(market_calendar[[#This Row],[is_eq_monthly_exp]]=1,MOD(market_calendar[[#This Row],[Month]],3)=0),1,0)</f>
        <v>0</v>
      </c>
      <c r="O60" s="2">
        <f t="shared" si="0"/>
        <v>0</v>
      </c>
      <c r="P60" s="2">
        <f>SUMIF(E$2:E60,E60,O$2:O60)</f>
        <v>4</v>
      </c>
      <c r="Q60" s="2">
        <f>IF(AND(market_calendar[[#This Row],[vix_weekly_exp_cumulative]]=3,market_calendar[[#This Row],[is_vix_weekly_exp]]=1),1,0)</f>
        <v>0</v>
      </c>
      <c r="R60" s="2">
        <f>IF(AND(market_calendar[[#This Row],[is_vix_monthly_exp]]=1,MOD(market_calendar[[#This Row],[Month]],3)=0),1,0)</f>
        <v>0</v>
      </c>
    </row>
    <row r="61" spans="1:18" x14ac:dyDescent="0.25">
      <c r="A61">
        <v>60</v>
      </c>
      <c r="B61" s="1">
        <v>42429</v>
      </c>
      <c r="C61" s="2">
        <f t="shared" si="1"/>
        <v>2016</v>
      </c>
      <c r="D61" s="2">
        <f t="shared" si="2"/>
        <v>2</v>
      </c>
      <c r="E61" s="2" t="str">
        <f t="shared" si="3"/>
        <v>2016-2</v>
      </c>
      <c r="F61" s="2">
        <f t="shared" si="4"/>
        <v>29</v>
      </c>
      <c r="G61" s="2">
        <f t="shared" si="5"/>
        <v>10</v>
      </c>
      <c r="H61" s="2">
        <f t="shared" si="6"/>
        <v>2</v>
      </c>
      <c r="I61" s="2" cm="1">
        <f t="array" ref="I61">_xlfn.IFNA(_xlfn.IFS(H61=7,1,H61=1,1),0)</f>
        <v>0</v>
      </c>
      <c r="J61" s="2">
        <v>0</v>
      </c>
      <c r="K61" s="2">
        <f t="shared" si="7"/>
        <v>0</v>
      </c>
      <c r="L61" s="2">
        <f>SUMIF(E$2:E61,E61,K$2:K61)</f>
        <v>4</v>
      </c>
      <c r="M61" s="2">
        <f>IF(AND(market_calendar[[#This Row],[eq_weekly_exp_cumulative]]=3,market_calendar[[#This Row],[is_eq_weekly_exp]]=1),1,0)</f>
        <v>0</v>
      </c>
      <c r="N61" s="2">
        <f>IF(AND(market_calendar[[#This Row],[is_eq_monthly_exp]]=1,MOD(market_calendar[[#This Row],[Month]],3)=0),1,0)</f>
        <v>0</v>
      </c>
      <c r="O61" s="2">
        <f t="shared" si="0"/>
        <v>0</v>
      </c>
      <c r="P61" s="2">
        <f>SUMIF(E$2:E61,E61,O$2:O61)</f>
        <v>4</v>
      </c>
      <c r="Q61" s="2">
        <f>IF(AND(market_calendar[[#This Row],[vix_weekly_exp_cumulative]]=3,market_calendar[[#This Row],[is_vix_weekly_exp]]=1),1,0)</f>
        <v>0</v>
      </c>
      <c r="R61" s="2">
        <f>IF(AND(market_calendar[[#This Row],[is_vix_monthly_exp]]=1,MOD(market_calendar[[#This Row],[Month]],3)=0),1,0)</f>
        <v>0</v>
      </c>
    </row>
    <row r="62" spans="1:18" x14ac:dyDescent="0.25">
      <c r="A62">
        <v>61</v>
      </c>
      <c r="B62" s="1">
        <v>42430</v>
      </c>
      <c r="C62" s="2">
        <f t="shared" si="1"/>
        <v>2016</v>
      </c>
      <c r="D62" s="2">
        <f t="shared" si="2"/>
        <v>3</v>
      </c>
      <c r="E62" s="2" t="str">
        <f t="shared" si="3"/>
        <v>2016-3</v>
      </c>
      <c r="F62" s="2">
        <f t="shared" si="4"/>
        <v>1</v>
      </c>
      <c r="G62" s="2">
        <f t="shared" si="5"/>
        <v>10</v>
      </c>
      <c r="H62" s="2">
        <f t="shared" si="6"/>
        <v>3</v>
      </c>
      <c r="I62" s="2" cm="1">
        <f t="array" ref="I62">_xlfn.IFNA(_xlfn.IFS(H62=7,1,H62=1,1),0)</f>
        <v>0</v>
      </c>
      <c r="J62" s="2">
        <v>0</v>
      </c>
      <c r="K62" s="2">
        <f t="shared" si="7"/>
        <v>0</v>
      </c>
      <c r="L62" s="2">
        <f>SUMIF(E$2:E62,E62,K$2:K62)</f>
        <v>0</v>
      </c>
      <c r="M62" s="2">
        <f>IF(AND(market_calendar[[#This Row],[eq_weekly_exp_cumulative]]=3,market_calendar[[#This Row],[is_eq_weekly_exp]]=1),1,0)</f>
        <v>0</v>
      </c>
      <c r="N62" s="2">
        <f>IF(AND(market_calendar[[#This Row],[is_eq_monthly_exp]]=1,MOD(market_calendar[[#This Row],[Month]],3)=0),1,0)</f>
        <v>0</v>
      </c>
      <c r="O62" s="2">
        <f t="shared" si="0"/>
        <v>1</v>
      </c>
      <c r="P62" s="2">
        <f>SUMIF(E$2:E62,E62,O$2:O62)</f>
        <v>1</v>
      </c>
      <c r="Q62" s="2">
        <f>IF(AND(market_calendar[[#This Row],[vix_weekly_exp_cumulative]]=3,market_calendar[[#This Row],[is_vix_weekly_exp]]=1),1,0)</f>
        <v>0</v>
      </c>
      <c r="R62" s="2">
        <f>IF(AND(market_calendar[[#This Row],[is_vix_monthly_exp]]=1,MOD(market_calendar[[#This Row],[Month]],3)=0),1,0)</f>
        <v>0</v>
      </c>
    </row>
    <row r="63" spans="1:18" x14ac:dyDescent="0.25">
      <c r="A63">
        <v>62</v>
      </c>
      <c r="B63" s="1">
        <v>42431</v>
      </c>
      <c r="C63" s="2">
        <f t="shared" si="1"/>
        <v>2016</v>
      </c>
      <c r="D63" s="2">
        <f t="shared" si="2"/>
        <v>3</v>
      </c>
      <c r="E63" s="2" t="str">
        <f t="shared" si="3"/>
        <v>2016-3</v>
      </c>
      <c r="F63" s="2">
        <f t="shared" si="4"/>
        <v>2</v>
      </c>
      <c r="G63" s="2">
        <f t="shared" si="5"/>
        <v>10</v>
      </c>
      <c r="H63" s="2">
        <f t="shared" si="6"/>
        <v>4</v>
      </c>
      <c r="I63" s="2" cm="1">
        <f t="array" ref="I63">_xlfn.IFNA(_xlfn.IFS(H63=7,1,H63=1,1),0)</f>
        <v>0</v>
      </c>
      <c r="J63" s="2">
        <v>0</v>
      </c>
      <c r="K63" s="2">
        <f t="shared" si="7"/>
        <v>0</v>
      </c>
      <c r="L63" s="2">
        <f>SUMIF(E$2:E63,E63,K$2:K63)</f>
        <v>0</v>
      </c>
      <c r="M63" s="2">
        <f>IF(AND(market_calendar[[#This Row],[eq_weekly_exp_cumulative]]=3,market_calendar[[#This Row],[is_eq_weekly_exp]]=1),1,0)</f>
        <v>0</v>
      </c>
      <c r="N63" s="2">
        <f>IF(AND(market_calendar[[#This Row],[is_eq_monthly_exp]]=1,MOD(market_calendar[[#This Row],[Month]],3)=0),1,0)</f>
        <v>0</v>
      </c>
      <c r="O63" s="2">
        <f t="shared" si="0"/>
        <v>0</v>
      </c>
      <c r="P63" s="2">
        <f>SUMIF(E$2:E63,E63,O$2:O63)</f>
        <v>1</v>
      </c>
      <c r="Q63" s="2">
        <f>IF(AND(market_calendar[[#This Row],[vix_weekly_exp_cumulative]]=3,market_calendar[[#This Row],[is_vix_weekly_exp]]=1),1,0)</f>
        <v>0</v>
      </c>
      <c r="R63" s="2">
        <f>IF(AND(market_calendar[[#This Row],[is_vix_monthly_exp]]=1,MOD(market_calendar[[#This Row],[Month]],3)=0),1,0)</f>
        <v>0</v>
      </c>
    </row>
    <row r="64" spans="1:18" x14ac:dyDescent="0.25">
      <c r="A64">
        <v>63</v>
      </c>
      <c r="B64" s="1">
        <v>42432</v>
      </c>
      <c r="C64" s="2">
        <f t="shared" si="1"/>
        <v>2016</v>
      </c>
      <c r="D64" s="2">
        <f t="shared" si="2"/>
        <v>3</v>
      </c>
      <c r="E64" s="2" t="str">
        <f t="shared" si="3"/>
        <v>2016-3</v>
      </c>
      <c r="F64" s="2">
        <f t="shared" si="4"/>
        <v>3</v>
      </c>
      <c r="G64" s="2">
        <f t="shared" si="5"/>
        <v>10</v>
      </c>
      <c r="H64" s="2">
        <f t="shared" si="6"/>
        <v>5</v>
      </c>
      <c r="I64" s="2" cm="1">
        <f t="array" ref="I64">_xlfn.IFNA(_xlfn.IFS(H64=7,1,H64=1,1),0)</f>
        <v>0</v>
      </c>
      <c r="J64" s="2">
        <v>0</v>
      </c>
      <c r="K64" s="2">
        <f t="shared" si="7"/>
        <v>0</v>
      </c>
      <c r="L64" s="2">
        <f>SUMIF(E$2:E64,E64,K$2:K64)</f>
        <v>0</v>
      </c>
      <c r="M64" s="2">
        <f>IF(AND(market_calendar[[#This Row],[eq_weekly_exp_cumulative]]=3,market_calendar[[#This Row],[is_eq_weekly_exp]]=1),1,0)</f>
        <v>0</v>
      </c>
      <c r="N64" s="2">
        <f>IF(AND(market_calendar[[#This Row],[is_eq_monthly_exp]]=1,MOD(market_calendar[[#This Row],[Month]],3)=0),1,0)</f>
        <v>0</v>
      </c>
      <c r="O64" s="2">
        <f t="shared" si="0"/>
        <v>0</v>
      </c>
      <c r="P64" s="2">
        <f>SUMIF(E$2:E64,E64,O$2:O64)</f>
        <v>1</v>
      </c>
      <c r="Q64" s="2">
        <f>IF(AND(market_calendar[[#This Row],[vix_weekly_exp_cumulative]]=3,market_calendar[[#This Row],[is_vix_weekly_exp]]=1),1,0)</f>
        <v>0</v>
      </c>
      <c r="R64" s="2">
        <f>IF(AND(market_calendar[[#This Row],[is_vix_monthly_exp]]=1,MOD(market_calendar[[#This Row],[Month]],3)=0),1,0)</f>
        <v>0</v>
      </c>
    </row>
    <row r="65" spans="1:18" x14ac:dyDescent="0.25">
      <c r="A65">
        <v>64</v>
      </c>
      <c r="B65" s="1">
        <v>42433</v>
      </c>
      <c r="C65" s="2">
        <f t="shared" si="1"/>
        <v>2016</v>
      </c>
      <c r="D65" s="2">
        <f t="shared" si="2"/>
        <v>3</v>
      </c>
      <c r="E65" s="2" t="str">
        <f t="shared" si="3"/>
        <v>2016-3</v>
      </c>
      <c r="F65" s="2">
        <f t="shared" si="4"/>
        <v>4</v>
      </c>
      <c r="G65" s="2">
        <f t="shared" si="5"/>
        <v>10</v>
      </c>
      <c r="H65" s="2">
        <f t="shared" si="6"/>
        <v>6</v>
      </c>
      <c r="I65" s="2" cm="1">
        <f t="array" ref="I65">_xlfn.IFNA(_xlfn.IFS(H65=7,1,H65=1,1),0)</f>
        <v>0</v>
      </c>
      <c r="J65" s="2">
        <v>0</v>
      </c>
      <c r="K65" s="2">
        <f t="shared" si="7"/>
        <v>1</v>
      </c>
      <c r="L65" s="2">
        <f>SUMIF(E$2:E65,E65,K$2:K65)</f>
        <v>1</v>
      </c>
      <c r="M65" s="2">
        <f>IF(AND(market_calendar[[#This Row],[eq_weekly_exp_cumulative]]=3,market_calendar[[#This Row],[is_eq_weekly_exp]]=1),1,0)</f>
        <v>0</v>
      </c>
      <c r="N65" s="2">
        <f>IF(AND(market_calendar[[#This Row],[is_eq_monthly_exp]]=1,MOD(market_calendar[[#This Row],[Month]],3)=0),1,0)</f>
        <v>0</v>
      </c>
      <c r="O65" s="2">
        <f t="shared" si="0"/>
        <v>0</v>
      </c>
      <c r="P65" s="2">
        <f>SUMIF(E$2:E65,E65,O$2:O65)</f>
        <v>1</v>
      </c>
      <c r="Q65" s="2">
        <f>IF(AND(market_calendar[[#This Row],[vix_weekly_exp_cumulative]]=3,market_calendar[[#This Row],[is_vix_weekly_exp]]=1),1,0)</f>
        <v>0</v>
      </c>
      <c r="R65" s="2">
        <f>IF(AND(market_calendar[[#This Row],[is_vix_monthly_exp]]=1,MOD(market_calendar[[#This Row],[Month]],3)=0),1,0)</f>
        <v>0</v>
      </c>
    </row>
    <row r="66" spans="1:18" x14ac:dyDescent="0.25">
      <c r="A66">
        <v>65</v>
      </c>
      <c r="B66" s="1">
        <v>42434</v>
      </c>
      <c r="C66" s="2">
        <f t="shared" si="1"/>
        <v>2016</v>
      </c>
      <c r="D66" s="2">
        <f t="shared" si="2"/>
        <v>3</v>
      </c>
      <c r="E66" s="2" t="str">
        <f t="shared" si="3"/>
        <v>2016-3</v>
      </c>
      <c r="F66" s="2">
        <f t="shared" si="4"/>
        <v>5</v>
      </c>
      <c r="G66" s="2">
        <f t="shared" si="5"/>
        <v>10</v>
      </c>
      <c r="H66" s="2">
        <f t="shared" si="6"/>
        <v>7</v>
      </c>
      <c r="I66" s="2" cm="1">
        <f t="array" ref="I66">_xlfn.IFNA(_xlfn.IFS(H66=7,1,H66=1,1),0)</f>
        <v>1</v>
      </c>
      <c r="J66" s="2">
        <v>0</v>
      </c>
      <c r="K66" s="2">
        <f t="shared" si="7"/>
        <v>0</v>
      </c>
      <c r="L66" s="2">
        <f>SUMIF(E$2:E66,E66,K$2:K66)</f>
        <v>1</v>
      </c>
      <c r="M66" s="2">
        <f>IF(AND(market_calendar[[#This Row],[eq_weekly_exp_cumulative]]=3,market_calendar[[#This Row],[is_eq_weekly_exp]]=1),1,0)</f>
        <v>0</v>
      </c>
      <c r="N66" s="2">
        <f>IF(AND(market_calendar[[#This Row],[is_eq_monthly_exp]]=1,MOD(market_calendar[[#This Row],[Month]],3)=0),1,0)</f>
        <v>0</v>
      </c>
      <c r="O66" s="2">
        <f t="shared" ref="O66:O129" si="8">IF(H66=3,1,0)</f>
        <v>0</v>
      </c>
      <c r="P66" s="2">
        <f>SUMIF(E$2:E66,E66,O$2:O66)</f>
        <v>1</v>
      </c>
      <c r="Q66" s="2">
        <f>IF(AND(market_calendar[[#This Row],[vix_weekly_exp_cumulative]]=3,market_calendar[[#This Row],[is_vix_weekly_exp]]=1),1,0)</f>
        <v>0</v>
      </c>
      <c r="R66" s="2">
        <f>IF(AND(market_calendar[[#This Row],[is_vix_monthly_exp]]=1,MOD(market_calendar[[#This Row],[Month]],3)=0),1,0)</f>
        <v>0</v>
      </c>
    </row>
    <row r="67" spans="1:18" x14ac:dyDescent="0.25">
      <c r="A67">
        <v>66</v>
      </c>
      <c r="B67" s="1">
        <v>42435</v>
      </c>
      <c r="C67" s="2">
        <f t="shared" ref="C67:C130" si="9">YEAR(B67)</f>
        <v>2016</v>
      </c>
      <c r="D67" s="2">
        <f t="shared" ref="D67:D130" si="10">MONTH(B67)</f>
        <v>3</v>
      </c>
      <c r="E67" s="2" t="str">
        <f t="shared" ref="E67:E130" si="11">_xlfn.CONCAT(YEAR(B67),"-",MONTH(B67))</f>
        <v>2016-3</v>
      </c>
      <c r="F67" s="2">
        <f t="shared" ref="F67:F130" si="12">DAY(B67)</f>
        <v>6</v>
      </c>
      <c r="G67" s="2">
        <f t="shared" ref="G67:G130" si="13">WEEKNUM(B67)</f>
        <v>11</v>
      </c>
      <c r="H67" s="2">
        <f t="shared" ref="H67:H130" si="14">WEEKDAY(B67)</f>
        <v>1</v>
      </c>
      <c r="I67" s="2" cm="1">
        <f t="array" ref="I67">_xlfn.IFNA(_xlfn.IFS(H67=7,1,H67=1,1),0)</f>
        <v>1</v>
      </c>
      <c r="J67" s="2">
        <v>0</v>
      </c>
      <c r="K67" s="2">
        <f t="shared" ref="K67:K130" si="15">IF(H67=6,1,0)</f>
        <v>0</v>
      </c>
      <c r="L67" s="2">
        <f>SUMIF(E$2:E67,E67,K$2:K67)</f>
        <v>1</v>
      </c>
      <c r="M67" s="2">
        <f>IF(AND(market_calendar[[#This Row],[eq_weekly_exp_cumulative]]=3,market_calendar[[#This Row],[is_eq_weekly_exp]]=1),1,0)</f>
        <v>0</v>
      </c>
      <c r="N67" s="2">
        <f>IF(AND(market_calendar[[#This Row],[is_eq_monthly_exp]]=1,MOD(market_calendar[[#This Row],[Month]],3)=0),1,0)</f>
        <v>0</v>
      </c>
      <c r="O67" s="2">
        <f t="shared" si="8"/>
        <v>0</v>
      </c>
      <c r="P67" s="2">
        <f>SUMIF(E$2:E67,E67,O$2:O67)</f>
        <v>1</v>
      </c>
      <c r="Q67" s="2">
        <f>IF(AND(market_calendar[[#This Row],[vix_weekly_exp_cumulative]]=3,market_calendar[[#This Row],[is_vix_weekly_exp]]=1),1,0)</f>
        <v>0</v>
      </c>
      <c r="R67" s="2">
        <f>IF(AND(market_calendar[[#This Row],[is_vix_monthly_exp]]=1,MOD(market_calendar[[#This Row],[Month]],3)=0),1,0)</f>
        <v>0</v>
      </c>
    </row>
    <row r="68" spans="1:18" x14ac:dyDescent="0.25">
      <c r="A68">
        <v>67</v>
      </c>
      <c r="B68" s="1">
        <v>42436</v>
      </c>
      <c r="C68" s="2">
        <f t="shared" si="9"/>
        <v>2016</v>
      </c>
      <c r="D68" s="2">
        <f t="shared" si="10"/>
        <v>3</v>
      </c>
      <c r="E68" s="2" t="str">
        <f t="shared" si="11"/>
        <v>2016-3</v>
      </c>
      <c r="F68" s="2">
        <f t="shared" si="12"/>
        <v>7</v>
      </c>
      <c r="G68" s="2">
        <f t="shared" si="13"/>
        <v>11</v>
      </c>
      <c r="H68" s="2">
        <f t="shared" si="14"/>
        <v>2</v>
      </c>
      <c r="I68" s="2" cm="1">
        <f t="array" ref="I68">_xlfn.IFNA(_xlfn.IFS(H68=7,1,H68=1,1),0)</f>
        <v>0</v>
      </c>
      <c r="J68" s="2">
        <v>0</v>
      </c>
      <c r="K68" s="2">
        <f t="shared" si="15"/>
        <v>0</v>
      </c>
      <c r="L68" s="2">
        <f>SUMIF(E$2:E68,E68,K$2:K68)</f>
        <v>1</v>
      </c>
      <c r="M68" s="2">
        <f>IF(AND(market_calendar[[#This Row],[eq_weekly_exp_cumulative]]=3,market_calendar[[#This Row],[is_eq_weekly_exp]]=1),1,0)</f>
        <v>0</v>
      </c>
      <c r="N68" s="2">
        <f>IF(AND(market_calendar[[#This Row],[is_eq_monthly_exp]]=1,MOD(market_calendar[[#This Row],[Month]],3)=0),1,0)</f>
        <v>0</v>
      </c>
      <c r="O68" s="2">
        <f t="shared" si="8"/>
        <v>0</v>
      </c>
      <c r="P68" s="2">
        <f>SUMIF(E$2:E68,E68,O$2:O68)</f>
        <v>1</v>
      </c>
      <c r="Q68" s="2">
        <f>IF(AND(market_calendar[[#This Row],[vix_weekly_exp_cumulative]]=3,market_calendar[[#This Row],[is_vix_weekly_exp]]=1),1,0)</f>
        <v>0</v>
      </c>
      <c r="R68" s="2">
        <f>IF(AND(market_calendar[[#This Row],[is_vix_monthly_exp]]=1,MOD(market_calendar[[#This Row],[Month]],3)=0),1,0)</f>
        <v>0</v>
      </c>
    </row>
    <row r="69" spans="1:18" x14ac:dyDescent="0.25">
      <c r="A69">
        <v>68</v>
      </c>
      <c r="B69" s="1">
        <v>42437</v>
      </c>
      <c r="C69" s="2">
        <f t="shared" si="9"/>
        <v>2016</v>
      </c>
      <c r="D69" s="2">
        <f t="shared" si="10"/>
        <v>3</v>
      </c>
      <c r="E69" s="2" t="str">
        <f t="shared" si="11"/>
        <v>2016-3</v>
      </c>
      <c r="F69" s="2">
        <f t="shared" si="12"/>
        <v>8</v>
      </c>
      <c r="G69" s="2">
        <f t="shared" si="13"/>
        <v>11</v>
      </c>
      <c r="H69" s="2">
        <f t="shared" si="14"/>
        <v>3</v>
      </c>
      <c r="I69" s="2" cm="1">
        <f t="array" ref="I69">_xlfn.IFNA(_xlfn.IFS(H69=7,1,H69=1,1),0)</f>
        <v>0</v>
      </c>
      <c r="J69" s="2">
        <v>0</v>
      </c>
      <c r="K69" s="2">
        <f t="shared" si="15"/>
        <v>0</v>
      </c>
      <c r="L69" s="2">
        <f>SUMIF(E$2:E69,E69,K$2:K69)</f>
        <v>1</v>
      </c>
      <c r="M69" s="2">
        <f>IF(AND(market_calendar[[#This Row],[eq_weekly_exp_cumulative]]=3,market_calendar[[#This Row],[is_eq_weekly_exp]]=1),1,0)</f>
        <v>0</v>
      </c>
      <c r="N69" s="2">
        <f>IF(AND(market_calendar[[#This Row],[is_eq_monthly_exp]]=1,MOD(market_calendar[[#This Row],[Month]],3)=0),1,0)</f>
        <v>0</v>
      </c>
      <c r="O69" s="2">
        <f t="shared" si="8"/>
        <v>1</v>
      </c>
      <c r="P69" s="2">
        <f>SUMIF(E$2:E69,E69,O$2:O69)</f>
        <v>2</v>
      </c>
      <c r="Q69" s="2">
        <f>IF(AND(market_calendar[[#This Row],[vix_weekly_exp_cumulative]]=3,market_calendar[[#This Row],[is_vix_weekly_exp]]=1),1,0)</f>
        <v>0</v>
      </c>
      <c r="R69" s="2">
        <f>IF(AND(market_calendar[[#This Row],[is_vix_monthly_exp]]=1,MOD(market_calendar[[#This Row],[Month]],3)=0),1,0)</f>
        <v>0</v>
      </c>
    </row>
    <row r="70" spans="1:18" x14ac:dyDescent="0.25">
      <c r="A70">
        <v>69</v>
      </c>
      <c r="B70" s="1">
        <v>42438</v>
      </c>
      <c r="C70" s="2">
        <f t="shared" si="9"/>
        <v>2016</v>
      </c>
      <c r="D70" s="2">
        <f t="shared" si="10"/>
        <v>3</v>
      </c>
      <c r="E70" s="2" t="str">
        <f t="shared" si="11"/>
        <v>2016-3</v>
      </c>
      <c r="F70" s="2">
        <f t="shared" si="12"/>
        <v>9</v>
      </c>
      <c r="G70" s="2">
        <f t="shared" si="13"/>
        <v>11</v>
      </c>
      <c r="H70" s="2">
        <f t="shared" si="14"/>
        <v>4</v>
      </c>
      <c r="I70" s="2" cm="1">
        <f t="array" ref="I70">_xlfn.IFNA(_xlfn.IFS(H70=7,1,H70=1,1),0)</f>
        <v>0</v>
      </c>
      <c r="J70" s="2">
        <v>0</v>
      </c>
      <c r="K70" s="2">
        <f t="shared" si="15"/>
        <v>0</v>
      </c>
      <c r="L70" s="2">
        <f>SUMIF(E$2:E70,E70,K$2:K70)</f>
        <v>1</v>
      </c>
      <c r="M70" s="2">
        <f>IF(AND(market_calendar[[#This Row],[eq_weekly_exp_cumulative]]=3,market_calendar[[#This Row],[is_eq_weekly_exp]]=1),1,0)</f>
        <v>0</v>
      </c>
      <c r="N70" s="2">
        <f>IF(AND(market_calendar[[#This Row],[is_eq_monthly_exp]]=1,MOD(market_calendar[[#This Row],[Month]],3)=0),1,0)</f>
        <v>0</v>
      </c>
      <c r="O70" s="2">
        <f t="shared" si="8"/>
        <v>0</v>
      </c>
      <c r="P70" s="2">
        <f>SUMIF(E$2:E70,E70,O$2:O70)</f>
        <v>2</v>
      </c>
      <c r="Q70" s="2">
        <f>IF(AND(market_calendar[[#This Row],[vix_weekly_exp_cumulative]]=3,market_calendar[[#This Row],[is_vix_weekly_exp]]=1),1,0)</f>
        <v>0</v>
      </c>
      <c r="R70" s="2">
        <f>IF(AND(market_calendar[[#This Row],[is_vix_monthly_exp]]=1,MOD(market_calendar[[#This Row],[Month]],3)=0),1,0)</f>
        <v>0</v>
      </c>
    </row>
    <row r="71" spans="1:18" x14ac:dyDescent="0.25">
      <c r="A71">
        <v>70</v>
      </c>
      <c r="B71" s="1">
        <v>42439</v>
      </c>
      <c r="C71" s="2">
        <f t="shared" si="9"/>
        <v>2016</v>
      </c>
      <c r="D71" s="2">
        <f t="shared" si="10"/>
        <v>3</v>
      </c>
      <c r="E71" s="2" t="str">
        <f t="shared" si="11"/>
        <v>2016-3</v>
      </c>
      <c r="F71" s="2">
        <f t="shared" si="12"/>
        <v>10</v>
      </c>
      <c r="G71" s="2">
        <f t="shared" si="13"/>
        <v>11</v>
      </c>
      <c r="H71" s="2">
        <f t="shared" si="14"/>
        <v>5</v>
      </c>
      <c r="I71" s="2" cm="1">
        <f t="array" ref="I71">_xlfn.IFNA(_xlfn.IFS(H71=7,1,H71=1,1),0)</f>
        <v>0</v>
      </c>
      <c r="J71" s="2">
        <v>0</v>
      </c>
      <c r="K71" s="2">
        <f t="shared" si="15"/>
        <v>0</v>
      </c>
      <c r="L71" s="2">
        <f>SUMIF(E$2:E71,E71,K$2:K71)</f>
        <v>1</v>
      </c>
      <c r="M71" s="2">
        <f>IF(AND(market_calendar[[#This Row],[eq_weekly_exp_cumulative]]=3,market_calendar[[#This Row],[is_eq_weekly_exp]]=1),1,0)</f>
        <v>0</v>
      </c>
      <c r="N71" s="2">
        <f>IF(AND(market_calendar[[#This Row],[is_eq_monthly_exp]]=1,MOD(market_calendar[[#This Row],[Month]],3)=0),1,0)</f>
        <v>0</v>
      </c>
      <c r="O71" s="2">
        <f t="shared" si="8"/>
        <v>0</v>
      </c>
      <c r="P71" s="2">
        <f>SUMIF(E$2:E71,E71,O$2:O71)</f>
        <v>2</v>
      </c>
      <c r="Q71" s="2">
        <f>IF(AND(market_calendar[[#This Row],[vix_weekly_exp_cumulative]]=3,market_calendar[[#This Row],[is_vix_weekly_exp]]=1),1,0)</f>
        <v>0</v>
      </c>
      <c r="R71" s="2">
        <f>IF(AND(market_calendar[[#This Row],[is_vix_monthly_exp]]=1,MOD(market_calendar[[#This Row],[Month]],3)=0),1,0)</f>
        <v>0</v>
      </c>
    </row>
    <row r="72" spans="1:18" x14ac:dyDescent="0.25">
      <c r="A72">
        <v>71</v>
      </c>
      <c r="B72" s="1">
        <v>42440</v>
      </c>
      <c r="C72" s="2">
        <f t="shared" si="9"/>
        <v>2016</v>
      </c>
      <c r="D72" s="2">
        <f t="shared" si="10"/>
        <v>3</v>
      </c>
      <c r="E72" s="2" t="str">
        <f t="shared" si="11"/>
        <v>2016-3</v>
      </c>
      <c r="F72" s="2">
        <f t="shared" si="12"/>
        <v>11</v>
      </c>
      <c r="G72" s="2">
        <f t="shared" si="13"/>
        <v>11</v>
      </c>
      <c r="H72" s="2">
        <f t="shared" si="14"/>
        <v>6</v>
      </c>
      <c r="I72" s="2" cm="1">
        <f t="array" ref="I72">_xlfn.IFNA(_xlfn.IFS(H72=7,1,H72=1,1),0)</f>
        <v>0</v>
      </c>
      <c r="J72" s="2">
        <v>0</v>
      </c>
      <c r="K72" s="2">
        <f t="shared" si="15"/>
        <v>1</v>
      </c>
      <c r="L72" s="2">
        <f>SUMIF(E$2:E72,E72,K$2:K72)</f>
        <v>2</v>
      </c>
      <c r="M72" s="2">
        <f>IF(AND(market_calendar[[#This Row],[eq_weekly_exp_cumulative]]=3,market_calendar[[#This Row],[is_eq_weekly_exp]]=1),1,0)</f>
        <v>0</v>
      </c>
      <c r="N72" s="2">
        <f>IF(AND(market_calendar[[#This Row],[is_eq_monthly_exp]]=1,MOD(market_calendar[[#This Row],[Month]],3)=0),1,0)</f>
        <v>0</v>
      </c>
      <c r="O72" s="2">
        <f t="shared" si="8"/>
        <v>0</v>
      </c>
      <c r="P72" s="2">
        <f>SUMIF(E$2:E72,E72,O$2:O72)</f>
        <v>2</v>
      </c>
      <c r="Q72" s="2">
        <f>IF(AND(market_calendar[[#This Row],[vix_weekly_exp_cumulative]]=3,market_calendar[[#This Row],[is_vix_weekly_exp]]=1),1,0)</f>
        <v>0</v>
      </c>
      <c r="R72" s="2">
        <f>IF(AND(market_calendar[[#This Row],[is_vix_monthly_exp]]=1,MOD(market_calendar[[#This Row],[Month]],3)=0),1,0)</f>
        <v>0</v>
      </c>
    </row>
    <row r="73" spans="1:18" x14ac:dyDescent="0.25">
      <c r="A73">
        <v>72</v>
      </c>
      <c r="B73" s="1">
        <v>42441</v>
      </c>
      <c r="C73" s="2">
        <f t="shared" si="9"/>
        <v>2016</v>
      </c>
      <c r="D73" s="2">
        <f t="shared" si="10"/>
        <v>3</v>
      </c>
      <c r="E73" s="2" t="str">
        <f t="shared" si="11"/>
        <v>2016-3</v>
      </c>
      <c r="F73" s="2">
        <f t="shared" si="12"/>
        <v>12</v>
      </c>
      <c r="G73" s="2">
        <f t="shared" si="13"/>
        <v>11</v>
      </c>
      <c r="H73" s="2">
        <f t="shared" si="14"/>
        <v>7</v>
      </c>
      <c r="I73" s="2" cm="1">
        <f t="array" ref="I73">_xlfn.IFNA(_xlfn.IFS(H73=7,1,H73=1,1),0)</f>
        <v>1</v>
      </c>
      <c r="J73" s="2">
        <v>0</v>
      </c>
      <c r="K73" s="2">
        <f t="shared" si="15"/>
        <v>0</v>
      </c>
      <c r="L73" s="2">
        <f>SUMIF(E$2:E73,E73,K$2:K73)</f>
        <v>2</v>
      </c>
      <c r="M73" s="2">
        <f>IF(AND(market_calendar[[#This Row],[eq_weekly_exp_cumulative]]=3,market_calendar[[#This Row],[is_eq_weekly_exp]]=1),1,0)</f>
        <v>0</v>
      </c>
      <c r="N73" s="2">
        <f>IF(AND(market_calendar[[#This Row],[is_eq_monthly_exp]]=1,MOD(market_calendar[[#This Row],[Month]],3)=0),1,0)</f>
        <v>0</v>
      </c>
      <c r="O73" s="2">
        <f t="shared" si="8"/>
        <v>0</v>
      </c>
      <c r="P73" s="2">
        <f>SUMIF(E$2:E73,E73,O$2:O73)</f>
        <v>2</v>
      </c>
      <c r="Q73" s="2">
        <f>IF(AND(market_calendar[[#This Row],[vix_weekly_exp_cumulative]]=3,market_calendar[[#This Row],[is_vix_weekly_exp]]=1),1,0)</f>
        <v>0</v>
      </c>
      <c r="R73" s="2">
        <f>IF(AND(market_calendar[[#This Row],[is_vix_monthly_exp]]=1,MOD(market_calendar[[#This Row],[Month]],3)=0),1,0)</f>
        <v>0</v>
      </c>
    </row>
    <row r="74" spans="1:18" x14ac:dyDescent="0.25">
      <c r="A74">
        <v>73</v>
      </c>
      <c r="B74" s="1">
        <v>42442</v>
      </c>
      <c r="C74" s="2">
        <f t="shared" si="9"/>
        <v>2016</v>
      </c>
      <c r="D74" s="2">
        <f t="shared" si="10"/>
        <v>3</v>
      </c>
      <c r="E74" s="2" t="str">
        <f t="shared" si="11"/>
        <v>2016-3</v>
      </c>
      <c r="F74" s="2">
        <f t="shared" si="12"/>
        <v>13</v>
      </c>
      <c r="G74" s="2">
        <f t="shared" si="13"/>
        <v>12</v>
      </c>
      <c r="H74" s="2">
        <f t="shared" si="14"/>
        <v>1</v>
      </c>
      <c r="I74" s="2" cm="1">
        <f t="array" ref="I74">_xlfn.IFNA(_xlfn.IFS(H74=7,1,H74=1,1),0)</f>
        <v>1</v>
      </c>
      <c r="J74" s="2">
        <v>0</v>
      </c>
      <c r="K74" s="2">
        <f t="shared" si="15"/>
        <v>0</v>
      </c>
      <c r="L74" s="2">
        <f>SUMIF(E$2:E74,E74,K$2:K74)</f>
        <v>2</v>
      </c>
      <c r="M74" s="2">
        <f>IF(AND(market_calendar[[#This Row],[eq_weekly_exp_cumulative]]=3,market_calendar[[#This Row],[is_eq_weekly_exp]]=1),1,0)</f>
        <v>0</v>
      </c>
      <c r="N74" s="2">
        <f>IF(AND(market_calendar[[#This Row],[is_eq_monthly_exp]]=1,MOD(market_calendar[[#This Row],[Month]],3)=0),1,0)</f>
        <v>0</v>
      </c>
      <c r="O74" s="2">
        <f t="shared" si="8"/>
        <v>0</v>
      </c>
      <c r="P74" s="2">
        <f>SUMIF(E$2:E74,E74,O$2:O74)</f>
        <v>2</v>
      </c>
      <c r="Q74" s="2">
        <f>IF(AND(market_calendar[[#This Row],[vix_weekly_exp_cumulative]]=3,market_calendar[[#This Row],[is_vix_weekly_exp]]=1),1,0)</f>
        <v>0</v>
      </c>
      <c r="R74" s="2">
        <f>IF(AND(market_calendar[[#This Row],[is_vix_monthly_exp]]=1,MOD(market_calendar[[#This Row],[Month]],3)=0),1,0)</f>
        <v>0</v>
      </c>
    </row>
    <row r="75" spans="1:18" x14ac:dyDescent="0.25">
      <c r="A75">
        <v>74</v>
      </c>
      <c r="B75" s="1">
        <v>42443</v>
      </c>
      <c r="C75" s="2">
        <f t="shared" si="9"/>
        <v>2016</v>
      </c>
      <c r="D75" s="2">
        <f t="shared" si="10"/>
        <v>3</v>
      </c>
      <c r="E75" s="2" t="str">
        <f t="shared" si="11"/>
        <v>2016-3</v>
      </c>
      <c r="F75" s="2">
        <f t="shared" si="12"/>
        <v>14</v>
      </c>
      <c r="G75" s="2">
        <f t="shared" si="13"/>
        <v>12</v>
      </c>
      <c r="H75" s="2">
        <f t="shared" si="14"/>
        <v>2</v>
      </c>
      <c r="I75" s="2" cm="1">
        <f t="array" ref="I75">_xlfn.IFNA(_xlfn.IFS(H75=7,1,H75=1,1),0)</f>
        <v>0</v>
      </c>
      <c r="J75" s="2">
        <v>0</v>
      </c>
      <c r="K75" s="2">
        <f t="shared" si="15"/>
        <v>0</v>
      </c>
      <c r="L75" s="2">
        <f>SUMIF(E$2:E75,E75,K$2:K75)</f>
        <v>2</v>
      </c>
      <c r="M75" s="2">
        <f>IF(AND(market_calendar[[#This Row],[eq_weekly_exp_cumulative]]=3,market_calendar[[#This Row],[is_eq_weekly_exp]]=1),1,0)</f>
        <v>0</v>
      </c>
      <c r="N75" s="2">
        <f>IF(AND(market_calendar[[#This Row],[is_eq_monthly_exp]]=1,MOD(market_calendar[[#This Row],[Month]],3)=0),1,0)</f>
        <v>0</v>
      </c>
      <c r="O75" s="2">
        <f t="shared" si="8"/>
        <v>0</v>
      </c>
      <c r="P75" s="2">
        <f>SUMIF(E$2:E75,E75,O$2:O75)</f>
        <v>2</v>
      </c>
      <c r="Q75" s="2">
        <f>IF(AND(market_calendar[[#This Row],[vix_weekly_exp_cumulative]]=3,market_calendar[[#This Row],[is_vix_weekly_exp]]=1),1,0)</f>
        <v>0</v>
      </c>
      <c r="R75" s="2">
        <f>IF(AND(market_calendar[[#This Row],[is_vix_monthly_exp]]=1,MOD(market_calendar[[#This Row],[Month]],3)=0),1,0)</f>
        <v>0</v>
      </c>
    </row>
    <row r="76" spans="1:18" x14ac:dyDescent="0.25">
      <c r="A76">
        <v>75</v>
      </c>
      <c r="B76" s="1">
        <v>42444</v>
      </c>
      <c r="C76" s="2">
        <f t="shared" si="9"/>
        <v>2016</v>
      </c>
      <c r="D76" s="2">
        <f t="shared" si="10"/>
        <v>3</v>
      </c>
      <c r="E76" s="2" t="str">
        <f t="shared" si="11"/>
        <v>2016-3</v>
      </c>
      <c r="F76" s="2">
        <f t="shared" si="12"/>
        <v>15</v>
      </c>
      <c r="G76" s="2">
        <f t="shared" si="13"/>
        <v>12</v>
      </c>
      <c r="H76" s="2">
        <f t="shared" si="14"/>
        <v>3</v>
      </c>
      <c r="I76" s="2" cm="1">
        <f t="array" ref="I76">_xlfn.IFNA(_xlfn.IFS(H76=7,1,H76=1,1),0)</f>
        <v>0</v>
      </c>
      <c r="J76" s="2">
        <v>0</v>
      </c>
      <c r="K76" s="2">
        <f t="shared" si="15"/>
        <v>0</v>
      </c>
      <c r="L76" s="2">
        <f>SUMIF(E$2:E76,E76,K$2:K76)</f>
        <v>2</v>
      </c>
      <c r="M76" s="2">
        <f>IF(AND(market_calendar[[#This Row],[eq_weekly_exp_cumulative]]=3,market_calendar[[#This Row],[is_eq_weekly_exp]]=1),1,0)</f>
        <v>0</v>
      </c>
      <c r="N76" s="2">
        <f>IF(AND(market_calendar[[#This Row],[is_eq_monthly_exp]]=1,MOD(market_calendar[[#This Row],[Month]],3)=0),1,0)</f>
        <v>0</v>
      </c>
      <c r="O76" s="2">
        <f t="shared" si="8"/>
        <v>1</v>
      </c>
      <c r="P76" s="2">
        <f>SUMIF(E$2:E76,E76,O$2:O76)</f>
        <v>3</v>
      </c>
      <c r="Q76" s="2">
        <f>IF(AND(market_calendar[[#This Row],[vix_weekly_exp_cumulative]]=3,market_calendar[[#This Row],[is_vix_weekly_exp]]=1),1,0)</f>
        <v>1</v>
      </c>
      <c r="R76" s="2">
        <f>IF(AND(market_calendar[[#This Row],[is_vix_monthly_exp]]=1,MOD(market_calendar[[#This Row],[Month]],3)=0),1,0)</f>
        <v>1</v>
      </c>
    </row>
    <row r="77" spans="1:18" x14ac:dyDescent="0.25">
      <c r="A77">
        <v>76</v>
      </c>
      <c r="B77" s="1">
        <v>42445</v>
      </c>
      <c r="C77" s="2">
        <f t="shared" si="9"/>
        <v>2016</v>
      </c>
      <c r="D77" s="2">
        <f t="shared" si="10"/>
        <v>3</v>
      </c>
      <c r="E77" s="2" t="str">
        <f t="shared" si="11"/>
        <v>2016-3</v>
      </c>
      <c r="F77" s="2">
        <f t="shared" si="12"/>
        <v>16</v>
      </c>
      <c r="G77" s="2">
        <f t="shared" si="13"/>
        <v>12</v>
      </c>
      <c r="H77" s="2">
        <f t="shared" si="14"/>
        <v>4</v>
      </c>
      <c r="I77" s="2" cm="1">
        <f t="array" ref="I77">_xlfn.IFNA(_xlfn.IFS(H77=7,1,H77=1,1),0)</f>
        <v>0</v>
      </c>
      <c r="J77" s="2">
        <v>0</v>
      </c>
      <c r="K77" s="2">
        <f t="shared" si="15"/>
        <v>0</v>
      </c>
      <c r="L77" s="2">
        <f>SUMIF(E$2:E77,E77,K$2:K77)</f>
        <v>2</v>
      </c>
      <c r="M77" s="2">
        <f>IF(AND(market_calendar[[#This Row],[eq_weekly_exp_cumulative]]=3,market_calendar[[#This Row],[is_eq_weekly_exp]]=1),1,0)</f>
        <v>0</v>
      </c>
      <c r="N77" s="2">
        <f>IF(AND(market_calendar[[#This Row],[is_eq_monthly_exp]]=1,MOD(market_calendar[[#This Row],[Month]],3)=0),1,0)</f>
        <v>0</v>
      </c>
      <c r="O77" s="2">
        <f t="shared" si="8"/>
        <v>0</v>
      </c>
      <c r="P77" s="2">
        <f>SUMIF(E$2:E77,E77,O$2:O77)</f>
        <v>3</v>
      </c>
      <c r="Q77" s="2">
        <f>IF(AND(market_calendar[[#This Row],[vix_weekly_exp_cumulative]]=3,market_calendar[[#This Row],[is_vix_weekly_exp]]=1),1,0)</f>
        <v>0</v>
      </c>
      <c r="R77" s="2">
        <f>IF(AND(market_calendar[[#This Row],[is_vix_monthly_exp]]=1,MOD(market_calendar[[#This Row],[Month]],3)=0),1,0)</f>
        <v>0</v>
      </c>
    </row>
    <row r="78" spans="1:18" x14ac:dyDescent="0.25">
      <c r="A78">
        <v>77</v>
      </c>
      <c r="B78" s="1">
        <v>42446</v>
      </c>
      <c r="C78" s="2">
        <f t="shared" si="9"/>
        <v>2016</v>
      </c>
      <c r="D78" s="2">
        <f t="shared" si="10"/>
        <v>3</v>
      </c>
      <c r="E78" s="2" t="str">
        <f t="shared" si="11"/>
        <v>2016-3</v>
      </c>
      <c r="F78" s="2">
        <f t="shared" si="12"/>
        <v>17</v>
      </c>
      <c r="G78" s="2">
        <f t="shared" si="13"/>
        <v>12</v>
      </c>
      <c r="H78" s="2">
        <f t="shared" si="14"/>
        <v>5</v>
      </c>
      <c r="I78" s="2" cm="1">
        <f t="array" ref="I78">_xlfn.IFNA(_xlfn.IFS(H78=7,1,H78=1,1),0)</f>
        <v>0</v>
      </c>
      <c r="J78" s="2">
        <v>0</v>
      </c>
      <c r="K78" s="2">
        <f t="shared" si="15"/>
        <v>0</v>
      </c>
      <c r="L78" s="2">
        <f>SUMIF(E$2:E78,E78,K$2:K78)</f>
        <v>2</v>
      </c>
      <c r="M78" s="2">
        <f>IF(AND(market_calendar[[#This Row],[eq_weekly_exp_cumulative]]=3,market_calendar[[#This Row],[is_eq_weekly_exp]]=1),1,0)</f>
        <v>0</v>
      </c>
      <c r="N78" s="2">
        <f>IF(AND(market_calendar[[#This Row],[is_eq_monthly_exp]]=1,MOD(market_calendar[[#This Row],[Month]],3)=0),1,0)</f>
        <v>0</v>
      </c>
      <c r="O78" s="2">
        <f t="shared" si="8"/>
        <v>0</v>
      </c>
      <c r="P78" s="2">
        <f>SUMIF(E$2:E78,E78,O$2:O78)</f>
        <v>3</v>
      </c>
      <c r="Q78" s="2">
        <f>IF(AND(market_calendar[[#This Row],[vix_weekly_exp_cumulative]]=3,market_calendar[[#This Row],[is_vix_weekly_exp]]=1),1,0)</f>
        <v>0</v>
      </c>
      <c r="R78" s="2">
        <f>IF(AND(market_calendar[[#This Row],[is_vix_monthly_exp]]=1,MOD(market_calendar[[#This Row],[Month]],3)=0),1,0)</f>
        <v>0</v>
      </c>
    </row>
    <row r="79" spans="1:18" x14ac:dyDescent="0.25">
      <c r="A79">
        <v>78</v>
      </c>
      <c r="B79" s="1">
        <v>42447</v>
      </c>
      <c r="C79" s="2">
        <f t="shared" si="9"/>
        <v>2016</v>
      </c>
      <c r="D79" s="2">
        <f t="shared" si="10"/>
        <v>3</v>
      </c>
      <c r="E79" s="2" t="str">
        <f t="shared" si="11"/>
        <v>2016-3</v>
      </c>
      <c r="F79" s="2">
        <f t="shared" si="12"/>
        <v>18</v>
      </c>
      <c r="G79" s="2">
        <f t="shared" si="13"/>
        <v>12</v>
      </c>
      <c r="H79" s="2">
        <f t="shared" si="14"/>
        <v>6</v>
      </c>
      <c r="I79" s="2" cm="1">
        <f t="array" ref="I79">_xlfn.IFNA(_xlfn.IFS(H79=7,1,H79=1,1),0)</f>
        <v>0</v>
      </c>
      <c r="J79" s="2">
        <v>0</v>
      </c>
      <c r="K79" s="2">
        <f t="shared" si="15"/>
        <v>1</v>
      </c>
      <c r="L79" s="2">
        <f>SUMIF(E$2:E79,E79,K$2:K79)</f>
        <v>3</v>
      </c>
      <c r="M79" s="2">
        <f>IF(AND(market_calendar[[#This Row],[eq_weekly_exp_cumulative]]=3,market_calendar[[#This Row],[is_eq_weekly_exp]]=1),1,0)</f>
        <v>1</v>
      </c>
      <c r="N79" s="2">
        <f>IF(AND(market_calendar[[#This Row],[is_eq_monthly_exp]]=1,MOD(market_calendar[[#This Row],[Month]],3)=0),1,0)</f>
        <v>1</v>
      </c>
      <c r="O79" s="2">
        <f t="shared" si="8"/>
        <v>0</v>
      </c>
      <c r="P79" s="2">
        <f>SUMIF(E$2:E79,E79,O$2:O79)</f>
        <v>3</v>
      </c>
      <c r="Q79" s="2">
        <f>IF(AND(market_calendar[[#This Row],[vix_weekly_exp_cumulative]]=3,market_calendar[[#This Row],[is_vix_weekly_exp]]=1),1,0)</f>
        <v>0</v>
      </c>
      <c r="R79" s="2">
        <f>IF(AND(market_calendar[[#This Row],[is_vix_monthly_exp]]=1,MOD(market_calendar[[#This Row],[Month]],3)=0),1,0)</f>
        <v>0</v>
      </c>
    </row>
    <row r="80" spans="1:18" x14ac:dyDescent="0.25">
      <c r="A80">
        <v>79</v>
      </c>
      <c r="B80" s="1">
        <v>42448</v>
      </c>
      <c r="C80" s="2">
        <f t="shared" si="9"/>
        <v>2016</v>
      </c>
      <c r="D80" s="2">
        <f t="shared" si="10"/>
        <v>3</v>
      </c>
      <c r="E80" s="2" t="str">
        <f t="shared" si="11"/>
        <v>2016-3</v>
      </c>
      <c r="F80" s="2">
        <f t="shared" si="12"/>
        <v>19</v>
      </c>
      <c r="G80" s="2">
        <f t="shared" si="13"/>
        <v>12</v>
      </c>
      <c r="H80" s="2">
        <f t="shared" si="14"/>
        <v>7</v>
      </c>
      <c r="I80" s="2" cm="1">
        <f t="array" ref="I80">_xlfn.IFNA(_xlfn.IFS(H80=7,1,H80=1,1),0)</f>
        <v>1</v>
      </c>
      <c r="J80" s="2">
        <v>0</v>
      </c>
      <c r="K80" s="2">
        <f t="shared" si="15"/>
        <v>0</v>
      </c>
      <c r="L80" s="2">
        <f>SUMIF(E$2:E80,E80,K$2:K80)</f>
        <v>3</v>
      </c>
      <c r="M80" s="2">
        <f>IF(AND(market_calendar[[#This Row],[eq_weekly_exp_cumulative]]=3,market_calendar[[#This Row],[is_eq_weekly_exp]]=1),1,0)</f>
        <v>0</v>
      </c>
      <c r="N80" s="2">
        <f>IF(AND(market_calendar[[#This Row],[is_eq_monthly_exp]]=1,MOD(market_calendar[[#This Row],[Month]],3)=0),1,0)</f>
        <v>0</v>
      </c>
      <c r="O80" s="2">
        <f t="shared" si="8"/>
        <v>0</v>
      </c>
      <c r="P80" s="2">
        <f>SUMIF(E$2:E80,E80,O$2:O80)</f>
        <v>3</v>
      </c>
      <c r="Q80" s="2">
        <f>IF(AND(market_calendar[[#This Row],[vix_weekly_exp_cumulative]]=3,market_calendar[[#This Row],[is_vix_weekly_exp]]=1),1,0)</f>
        <v>0</v>
      </c>
      <c r="R80" s="2">
        <f>IF(AND(market_calendar[[#This Row],[is_vix_monthly_exp]]=1,MOD(market_calendar[[#This Row],[Month]],3)=0),1,0)</f>
        <v>0</v>
      </c>
    </row>
    <row r="81" spans="1:18" x14ac:dyDescent="0.25">
      <c r="A81">
        <v>80</v>
      </c>
      <c r="B81" s="1">
        <v>42449</v>
      </c>
      <c r="C81" s="2">
        <f t="shared" si="9"/>
        <v>2016</v>
      </c>
      <c r="D81" s="2">
        <f t="shared" si="10"/>
        <v>3</v>
      </c>
      <c r="E81" s="2" t="str">
        <f t="shared" si="11"/>
        <v>2016-3</v>
      </c>
      <c r="F81" s="2">
        <f t="shared" si="12"/>
        <v>20</v>
      </c>
      <c r="G81" s="2">
        <f t="shared" si="13"/>
        <v>13</v>
      </c>
      <c r="H81" s="2">
        <f t="shared" si="14"/>
        <v>1</v>
      </c>
      <c r="I81" s="2" cm="1">
        <f t="array" ref="I81">_xlfn.IFNA(_xlfn.IFS(H81=7,1,H81=1,1),0)</f>
        <v>1</v>
      </c>
      <c r="J81" s="2">
        <v>0</v>
      </c>
      <c r="K81" s="2">
        <f t="shared" si="15"/>
        <v>0</v>
      </c>
      <c r="L81" s="2">
        <f>SUMIF(E$2:E81,E81,K$2:K81)</f>
        <v>3</v>
      </c>
      <c r="M81" s="2">
        <f>IF(AND(market_calendar[[#This Row],[eq_weekly_exp_cumulative]]=3,market_calendar[[#This Row],[is_eq_weekly_exp]]=1),1,0)</f>
        <v>0</v>
      </c>
      <c r="N81" s="2">
        <f>IF(AND(market_calendar[[#This Row],[is_eq_monthly_exp]]=1,MOD(market_calendar[[#This Row],[Month]],3)=0),1,0)</f>
        <v>0</v>
      </c>
      <c r="O81" s="2">
        <f t="shared" si="8"/>
        <v>0</v>
      </c>
      <c r="P81" s="2">
        <f>SUMIF(E$2:E81,E81,O$2:O81)</f>
        <v>3</v>
      </c>
      <c r="Q81" s="2">
        <f>IF(AND(market_calendar[[#This Row],[vix_weekly_exp_cumulative]]=3,market_calendar[[#This Row],[is_vix_weekly_exp]]=1),1,0)</f>
        <v>0</v>
      </c>
      <c r="R81" s="2">
        <f>IF(AND(market_calendar[[#This Row],[is_vix_monthly_exp]]=1,MOD(market_calendar[[#This Row],[Month]],3)=0),1,0)</f>
        <v>0</v>
      </c>
    </row>
    <row r="82" spans="1:18" x14ac:dyDescent="0.25">
      <c r="A82">
        <v>81</v>
      </c>
      <c r="B82" s="1">
        <v>42450</v>
      </c>
      <c r="C82" s="2">
        <f t="shared" si="9"/>
        <v>2016</v>
      </c>
      <c r="D82" s="2">
        <f t="shared" si="10"/>
        <v>3</v>
      </c>
      <c r="E82" s="2" t="str">
        <f t="shared" si="11"/>
        <v>2016-3</v>
      </c>
      <c r="F82" s="2">
        <f t="shared" si="12"/>
        <v>21</v>
      </c>
      <c r="G82" s="2">
        <f t="shared" si="13"/>
        <v>13</v>
      </c>
      <c r="H82" s="2">
        <f t="shared" si="14"/>
        <v>2</v>
      </c>
      <c r="I82" s="2" cm="1">
        <f t="array" ref="I82">_xlfn.IFNA(_xlfn.IFS(H82=7,1,H82=1,1),0)</f>
        <v>0</v>
      </c>
      <c r="J82" s="2">
        <v>0</v>
      </c>
      <c r="K82" s="2">
        <f t="shared" si="15"/>
        <v>0</v>
      </c>
      <c r="L82" s="2">
        <f>SUMIF(E$2:E82,E82,K$2:K82)</f>
        <v>3</v>
      </c>
      <c r="M82" s="2">
        <f>IF(AND(market_calendar[[#This Row],[eq_weekly_exp_cumulative]]=3,market_calendar[[#This Row],[is_eq_weekly_exp]]=1),1,0)</f>
        <v>0</v>
      </c>
      <c r="N82" s="2">
        <f>IF(AND(market_calendar[[#This Row],[is_eq_monthly_exp]]=1,MOD(market_calendar[[#This Row],[Month]],3)=0),1,0)</f>
        <v>0</v>
      </c>
      <c r="O82" s="2">
        <f t="shared" si="8"/>
        <v>0</v>
      </c>
      <c r="P82" s="2">
        <f>SUMIF(E$2:E82,E82,O$2:O82)</f>
        <v>3</v>
      </c>
      <c r="Q82" s="2">
        <f>IF(AND(market_calendar[[#This Row],[vix_weekly_exp_cumulative]]=3,market_calendar[[#This Row],[is_vix_weekly_exp]]=1),1,0)</f>
        <v>0</v>
      </c>
      <c r="R82" s="2">
        <f>IF(AND(market_calendar[[#This Row],[is_vix_monthly_exp]]=1,MOD(market_calendar[[#This Row],[Month]],3)=0),1,0)</f>
        <v>0</v>
      </c>
    </row>
    <row r="83" spans="1:18" x14ac:dyDescent="0.25">
      <c r="A83">
        <v>82</v>
      </c>
      <c r="B83" s="1">
        <v>42451</v>
      </c>
      <c r="C83" s="2">
        <f t="shared" si="9"/>
        <v>2016</v>
      </c>
      <c r="D83" s="2">
        <f t="shared" si="10"/>
        <v>3</v>
      </c>
      <c r="E83" s="2" t="str">
        <f t="shared" si="11"/>
        <v>2016-3</v>
      </c>
      <c r="F83" s="2">
        <f t="shared" si="12"/>
        <v>22</v>
      </c>
      <c r="G83" s="2">
        <f t="shared" si="13"/>
        <v>13</v>
      </c>
      <c r="H83" s="2">
        <f t="shared" si="14"/>
        <v>3</v>
      </c>
      <c r="I83" s="2" cm="1">
        <f t="array" ref="I83">_xlfn.IFNA(_xlfn.IFS(H83=7,1,H83=1,1),0)</f>
        <v>0</v>
      </c>
      <c r="J83" s="2">
        <v>0</v>
      </c>
      <c r="K83" s="2">
        <f t="shared" si="15"/>
        <v>0</v>
      </c>
      <c r="L83" s="2">
        <f>SUMIF(E$2:E83,E83,K$2:K83)</f>
        <v>3</v>
      </c>
      <c r="M83" s="2">
        <f>IF(AND(market_calendar[[#This Row],[eq_weekly_exp_cumulative]]=3,market_calendar[[#This Row],[is_eq_weekly_exp]]=1),1,0)</f>
        <v>0</v>
      </c>
      <c r="N83" s="2">
        <f>IF(AND(market_calendar[[#This Row],[is_eq_monthly_exp]]=1,MOD(market_calendar[[#This Row],[Month]],3)=0),1,0)</f>
        <v>0</v>
      </c>
      <c r="O83" s="2">
        <f t="shared" si="8"/>
        <v>1</v>
      </c>
      <c r="P83" s="2">
        <f>SUMIF(E$2:E83,E83,O$2:O83)</f>
        <v>4</v>
      </c>
      <c r="Q83" s="2">
        <f>IF(AND(market_calendar[[#This Row],[vix_weekly_exp_cumulative]]=3,market_calendar[[#This Row],[is_vix_weekly_exp]]=1),1,0)</f>
        <v>0</v>
      </c>
      <c r="R83" s="2">
        <f>IF(AND(market_calendar[[#This Row],[is_vix_monthly_exp]]=1,MOD(market_calendar[[#This Row],[Month]],3)=0),1,0)</f>
        <v>0</v>
      </c>
    </row>
    <row r="84" spans="1:18" x14ac:dyDescent="0.25">
      <c r="A84">
        <v>83</v>
      </c>
      <c r="B84" s="1">
        <v>42452</v>
      </c>
      <c r="C84" s="2">
        <f t="shared" si="9"/>
        <v>2016</v>
      </c>
      <c r="D84" s="2">
        <f t="shared" si="10"/>
        <v>3</v>
      </c>
      <c r="E84" s="2" t="str">
        <f t="shared" si="11"/>
        <v>2016-3</v>
      </c>
      <c r="F84" s="2">
        <f t="shared" si="12"/>
        <v>23</v>
      </c>
      <c r="G84" s="2">
        <f t="shared" si="13"/>
        <v>13</v>
      </c>
      <c r="H84" s="2">
        <f t="shared" si="14"/>
        <v>4</v>
      </c>
      <c r="I84" s="2" cm="1">
        <f t="array" ref="I84">_xlfn.IFNA(_xlfn.IFS(H84=7,1,H84=1,1),0)</f>
        <v>0</v>
      </c>
      <c r="J84" s="2">
        <v>0</v>
      </c>
      <c r="K84" s="2">
        <f t="shared" si="15"/>
        <v>0</v>
      </c>
      <c r="L84" s="2">
        <f>SUMIF(E$2:E84,E84,K$2:K84)</f>
        <v>3</v>
      </c>
      <c r="M84" s="2">
        <f>IF(AND(market_calendar[[#This Row],[eq_weekly_exp_cumulative]]=3,market_calendar[[#This Row],[is_eq_weekly_exp]]=1),1,0)</f>
        <v>0</v>
      </c>
      <c r="N84" s="2">
        <f>IF(AND(market_calendar[[#This Row],[is_eq_monthly_exp]]=1,MOD(market_calendar[[#This Row],[Month]],3)=0),1,0)</f>
        <v>0</v>
      </c>
      <c r="O84" s="2">
        <f t="shared" si="8"/>
        <v>0</v>
      </c>
      <c r="P84" s="2">
        <f>SUMIF(E$2:E84,E84,O$2:O84)</f>
        <v>4</v>
      </c>
      <c r="Q84" s="2">
        <f>IF(AND(market_calendar[[#This Row],[vix_weekly_exp_cumulative]]=3,market_calendar[[#This Row],[is_vix_weekly_exp]]=1),1,0)</f>
        <v>0</v>
      </c>
      <c r="R84" s="2">
        <f>IF(AND(market_calendar[[#This Row],[is_vix_monthly_exp]]=1,MOD(market_calendar[[#This Row],[Month]],3)=0),1,0)</f>
        <v>0</v>
      </c>
    </row>
    <row r="85" spans="1:18" x14ac:dyDescent="0.25">
      <c r="A85">
        <v>84</v>
      </c>
      <c r="B85" s="1">
        <v>42453</v>
      </c>
      <c r="C85" s="2">
        <f t="shared" si="9"/>
        <v>2016</v>
      </c>
      <c r="D85" s="2">
        <f t="shared" si="10"/>
        <v>3</v>
      </c>
      <c r="E85" s="2" t="str">
        <f t="shared" si="11"/>
        <v>2016-3</v>
      </c>
      <c r="F85" s="2">
        <f t="shared" si="12"/>
        <v>24</v>
      </c>
      <c r="G85" s="2">
        <f t="shared" si="13"/>
        <v>13</v>
      </c>
      <c r="H85" s="2">
        <f t="shared" si="14"/>
        <v>5</v>
      </c>
      <c r="I85" s="2" cm="1">
        <f t="array" ref="I85">_xlfn.IFNA(_xlfn.IFS(H85=7,1,H85=1,1),0)</f>
        <v>0</v>
      </c>
      <c r="J85" s="2">
        <v>0</v>
      </c>
      <c r="K85" s="2">
        <f t="shared" si="15"/>
        <v>0</v>
      </c>
      <c r="L85" s="2">
        <f>SUMIF(E$2:E85,E85,K$2:K85)</f>
        <v>3</v>
      </c>
      <c r="M85" s="2">
        <f>IF(AND(market_calendar[[#This Row],[eq_weekly_exp_cumulative]]=3,market_calendar[[#This Row],[is_eq_weekly_exp]]=1),1,0)</f>
        <v>0</v>
      </c>
      <c r="N85" s="2">
        <f>IF(AND(market_calendar[[#This Row],[is_eq_monthly_exp]]=1,MOD(market_calendar[[#This Row],[Month]],3)=0),1,0)</f>
        <v>0</v>
      </c>
      <c r="O85" s="2">
        <f t="shared" si="8"/>
        <v>0</v>
      </c>
      <c r="P85" s="2">
        <f>SUMIF(E$2:E85,E85,O$2:O85)</f>
        <v>4</v>
      </c>
      <c r="Q85" s="2">
        <f>IF(AND(market_calendar[[#This Row],[vix_weekly_exp_cumulative]]=3,market_calendar[[#This Row],[is_vix_weekly_exp]]=1),1,0)</f>
        <v>0</v>
      </c>
      <c r="R85" s="2">
        <f>IF(AND(market_calendar[[#This Row],[is_vix_monthly_exp]]=1,MOD(market_calendar[[#This Row],[Month]],3)=0),1,0)</f>
        <v>0</v>
      </c>
    </row>
    <row r="86" spans="1:18" x14ac:dyDescent="0.25">
      <c r="A86">
        <v>85</v>
      </c>
      <c r="B86" s="1">
        <v>42454</v>
      </c>
      <c r="C86" s="2">
        <f t="shared" si="9"/>
        <v>2016</v>
      </c>
      <c r="D86" s="2">
        <f t="shared" si="10"/>
        <v>3</v>
      </c>
      <c r="E86" s="2" t="str">
        <f t="shared" si="11"/>
        <v>2016-3</v>
      </c>
      <c r="F86" s="2">
        <f t="shared" si="12"/>
        <v>25</v>
      </c>
      <c r="G86" s="2">
        <f t="shared" si="13"/>
        <v>13</v>
      </c>
      <c r="H86" s="2">
        <f t="shared" si="14"/>
        <v>6</v>
      </c>
      <c r="I86" s="2" cm="1">
        <f t="array" ref="I86">_xlfn.IFNA(_xlfn.IFS(H86=7,1,H86=1,1),0)</f>
        <v>0</v>
      </c>
      <c r="J86" s="2">
        <v>0</v>
      </c>
      <c r="K86" s="2">
        <f t="shared" si="15"/>
        <v>1</v>
      </c>
      <c r="L86" s="2">
        <f>SUMIF(E$2:E86,E86,K$2:K86)</f>
        <v>4</v>
      </c>
      <c r="M86" s="2">
        <f>IF(AND(market_calendar[[#This Row],[eq_weekly_exp_cumulative]]=3,market_calendar[[#This Row],[is_eq_weekly_exp]]=1),1,0)</f>
        <v>0</v>
      </c>
      <c r="N86" s="2">
        <f>IF(AND(market_calendar[[#This Row],[is_eq_monthly_exp]]=1,MOD(market_calendar[[#This Row],[Month]],3)=0),1,0)</f>
        <v>0</v>
      </c>
      <c r="O86" s="2">
        <f t="shared" si="8"/>
        <v>0</v>
      </c>
      <c r="P86" s="2">
        <f>SUMIF(E$2:E86,E86,O$2:O86)</f>
        <v>4</v>
      </c>
      <c r="Q86" s="2">
        <f>IF(AND(market_calendar[[#This Row],[vix_weekly_exp_cumulative]]=3,market_calendar[[#This Row],[is_vix_weekly_exp]]=1),1,0)</f>
        <v>0</v>
      </c>
      <c r="R86" s="2">
        <f>IF(AND(market_calendar[[#This Row],[is_vix_monthly_exp]]=1,MOD(market_calendar[[#This Row],[Month]],3)=0),1,0)</f>
        <v>0</v>
      </c>
    </row>
    <row r="87" spans="1:18" x14ac:dyDescent="0.25">
      <c r="A87">
        <v>86</v>
      </c>
      <c r="B87" s="1">
        <v>42455</v>
      </c>
      <c r="C87" s="2">
        <f t="shared" si="9"/>
        <v>2016</v>
      </c>
      <c r="D87" s="2">
        <f t="shared" si="10"/>
        <v>3</v>
      </c>
      <c r="E87" s="2" t="str">
        <f t="shared" si="11"/>
        <v>2016-3</v>
      </c>
      <c r="F87" s="2">
        <f t="shared" si="12"/>
        <v>26</v>
      </c>
      <c r="G87" s="2">
        <f t="shared" si="13"/>
        <v>13</v>
      </c>
      <c r="H87" s="2">
        <f t="shared" si="14"/>
        <v>7</v>
      </c>
      <c r="I87" s="2" cm="1">
        <f t="array" ref="I87">_xlfn.IFNA(_xlfn.IFS(H87=7,1,H87=1,1),0)</f>
        <v>1</v>
      </c>
      <c r="J87" s="2">
        <v>0</v>
      </c>
      <c r="K87" s="2">
        <f t="shared" si="15"/>
        <v>0</v>
      </c>
      <c r="L87" s="2">
        <f>SUMIF(E$2:E87,E87,K$2:K87)</f>
        <v>4</v>
      </c>
      <c r="M87" s="2">
        <f>IF(AND(market_calendar[[#This Row],[eq_weekly_exp_cumulative]]=3,market_calendar[[#This Row],[is_eq_weekly_exp]]=1),1,0)</f>
        <v>0</v>
      </c>
      <c r="N87" s="2">
        <f>IF(AND(market_calendar[[#This Row],[is_eq_monthly_exp]]=1,MOD(market_calendar[[#This Row],[Month]],3)=0),1,0)</f>
        <v>0</v>
      </c>
      <c r="O87" s="2">
        <f t="shared" si="8"/>
        <v>0</v>
      </c>
      <c r="P87" s="2">
        <f>SUMIF(E$2:E87,E87,O$2:O87)</f>
        <v>4</v>
      </c>
      <c r="Q87" s="2">
        <f>IF(AND(market_calendar[[#This Row],[vix_weekly_exp_cumulative]]=3,market_calendar[[#This Row],[is_vix_weekly_exp]]=1),1,0)</f>
        <v>0</v>
      </c>
      <c r="R87" s="2">
        <f>IF(AND(market_calendar[[#This Row],[is_vix_monthly_exp]]=1,MOD(market_calendar[[#This Row],[Month]],3)=0),1,0)</f>
        <v>0</v>
      </c>
    </row>
    <row r="88" spans="1:18" x14ac:dyDescent="0.25">
      <c r="A88">
        <v>87</v>
      </c>
      <c r="B88" s="1">
        <v>42456</v>
      </c>
      <c r="C88" s="2">
        <f t="shared" si="9"/>
        <v>2016</v>
      </c>
      <c r="D88" s="2">
        <f t="shared" si="10"/>
        <v>3</v>
      </c>
      <c r="E88" s="2" t="str">
        <f t="shared" si="11"/>
        <v>2016-3</v>
      </c>
      <c r="F88" s="2">
        <f t="shared" si="12"/>
        <v>27</v>
      </c>
      <c r="G88" s="2">
        <f t="shared" si="13"/>
        <v>14</v>
      </c>
      <c r="H88" s="2">
        <f t="shared" si="14"/>
        <v>1</v>
      </c>
      <c r="I88" s="2" cm="1">
        <f t="array" ref="I88">_xlfn.IFNA(_xlfn.IFS(H88=7,1,H88=1,1),0)</f>
        <v>1</v>
      </c>
      <c r="J88" s="2">
        <v>0</v>
      </c>
      <c r="K88" s="2">
        <f t="shared" si="15"/>
        <v>0</v>
      </c>
      <c r="L88" s="2">
        <f>SUMIF(E$2:E88,E88,K$2:K88)</f>
        <v>4</v>
      </c>
      <c r="M88" s="2">
        <f>IF(AND(market_calendar[[#This Row],[eq_weekly_exp_cumulative]]=3,market_calendar[[#This Row],[is_eq_weekly_exp]]=1),1,0)</f>
        <v>0</v>
      </c>
      <c r="N88" s="2">
        <f>IF(AND(market_calendar[[#This Row],[is_eq_monthly_exp]]=1,MOD(market_calendar[[#This Row],[Month]],3)=0),1,0)</f>
        <v>0</v>
      </c>
      <c r="O88" s="2">
        <f t="shared" si="8"/>
        <v>0</v>
      </c>
      <c r="P88" s="2">
        <f>SUMIF(E$2:E88,E88,O$2:O88)</f>
        <v>4</v>
      </c>
      <c r="Q88" s="2">
        <f>IF(AND(market_calendar[[#This Row],[vix_weekly_exp_cumulative]]=3,market_calendar[[#This Row],[is_vix_weekly_exp]]=1),1,0)</f>
        <v>0</v>
      </c>
      <c r="R88" s="2">
        <f>IF(AND(market_calendar[[#This Row],[is_vix_monthly_exp]]=1,MOD(market_calendar[[#This Row],[Month]],3)=0),1,0)</f>
        <v>0</v>
      </c>
    </row>
    <row r="89" spans="1:18" x14ac:dyDescent="0.25">
      <c r="A89">
        <v>88</v>
      </c>
      <c r="B89" s="1">
        <v>42457</v>
      </c>
      <c r="C89" s="2">
        <f t="shared" si="9"/>
        <v>2016</v>
      </c>
      <c r="D89" s="2">
        <f t="shared" si="10"/>
        <v>3</v>
      </c>
      <c r="E89" s="2" t="str">
        <f t="shared" si="11"/>
        <v>2016-3</v>
      </c>
      <c r="F89" s="2">
        <f t="shared" si="12"/>
        <v>28</v>
      </c>
      <c r="G89" s="2">
        <f t="shared" si="13"/>
        <v>14</v>
      </c>
      <c r="H89" s="2">
        <f t="shared" si="14"/>
        <v>2</v>
      </c>
      <c r="I89" s="2" cm="1">
        <f t="array" ref="I89">_xlfn.IFNA(_xlfn.IFS(H89=7,1,H89=1,1),0)</f>
        <v>0</v>
      </c>
      <c r="J89" s="2">
        <v>0</v>
      </c>
      <c r="K89" s="2">
        <f t="shared" si="15"/>
        <v>0</v>
      </c>
      <c r="L89" s="2">
        <f>SUMIF(E$2:E89,E89,K$2:K89)</f>
        <v>4</v>
      </c>
      <c r="M89" s="2">
        <f>IF(AND(market_calendar[[#This Row],[eq_weekly_exp_cumulative]]=3,market_calendar[[#This Row],[is_eq_weekly_exp]]=1),1,0)</f>
        <v>0</v>
      </c>
      <c r="N89" s="2">
        <f>IF(AND(market_calendar[[#This Row],[is_eq_monthly_exp]]=1,MOD(market_calendar[[#This Row],[Month]],3)=0),1,0)</f>
        <v>0</v>
      </c>
      <c r="O89" s="2">
        <f t="shared" si="8"/>
        <v>0</v>
      </c>
      <c r="P89" s="2">
        <f>SUMIF(E$2:E89,E89,O$2:O89)</f>
        <v>4</v>
      </c>
      <c r="Q89" s="2">
        <f>IF(AND(market_calendar[[#This Row],[vix_weekly_exp_cumulative]]=3,market_calendar[[#This Row],[is_vix_weekly_exp]]=1),1,0)</f>
        <v>0</v>
      </c>
      <c r="R89" s="2">
        <f>IF(AND(market_calendar[[#This Row],[is_vix_monthly_exp]]=1,MOD(market_calendar[[#This Row],[Month]],3)=0),1,0)</f>
        <v>0</v>
      </c>
    </row>
    <row r="90" spans="1:18" x14ac:dyDescent="0.25">
      <c r="A90">
        <v>89</v>
      </c>
      <c r="B90" s="1">
        <v>42458</v>
      </c>
      <c r="C90" s="2">
        <f t="shared" si="9"/>
        <v>2016</v>
      </c>
      <c r="D90" s="2">
        <f t="shared" si="10"/>
        <v>3</v>
      </c>
      <c r="E90" s="2" t="str">
        <f t="shared" si="11"/>
        <v>2016-3</v>
      </c>
      <c r="F90" s="2">
        <f t="shared" si="12"/>
        <v>29</v>
      </c>
      <c r="G90" s="2">
        <f t="shared" si="13"/>
        <v>14</v>
      </c>
      <c r="H90" s="2">
        <f t="shared" si="14"/>
        <v>3</v>
      </c>
      <c r="I90" s="2" cm="1">
        <f t="array" ref="I90">_xlfn.IFNA(_xlfn.IFS(H90=7,1,H90=1,1),0)</f>
        <v>0</v>
      </c>
      <c r="J90" s="2">
        <v>0</v>
      </c>
      <c r="K90" s="2">
        <f t="shared" si="15"/>
        <v>0</v>
      </c>
      <c r="L90" s="2">
        <f>SUMIF(E$2:E90,E90,K$2:K90)</f>
        <v>4</v>
      </c>
      <c r="M90" s="2">
        <f>IF(AND(market_calendar[[#This Row],[eq_weekly_exp_cumulative]]=3,market_calendar[[#This Row],[is_eq_weekly_exp]]=1),1,0)</f>
        <v>0</v>
      </c>
      <c r="N90" s="2">
        <f>IF(AND(market_calendar[[#This Row],[is_eq_monthly_exp]]=1,MOD(market_calendar[[#This Row],[Month]],3)=0),1,0)</f>
        <v>0</v>
      </c>
      <c r="O90" s="2">
        <f t="shared" si="8"/>
        <v>1</v>
      </c>
      <c r="P90" s="2">
        <f>SUMIF(E$2:E90,E90,O$2:O90)</f>
        <v>5</v>
      </c>
      <c r="Q90" s="2">
        <f>IF(AND(market_calendar[[#This Row],[vix_weekly_exp_cumulative]]=3,market_calendar[[#This Row],[is_vix_weekly_exp]]=1),1,0)</f>
        <v>0</v>
      </c>
      <c r="R90" s="2">
        <f>IF(AND(market_calendar[[#This Row],[is_vix_monthly_exp]]=1,MOD(market_calendar[[#This Row],[Month]],3)=0),1,0)</f>
        <v>0</v>
      </c>
    </row>
    <row r="91" spans="1:18" x14ac:dyDescent="0.25">
      <c r="A91">
        <v>90</v>
      </c>
      <c r="B91" s="1">
        <v>42459</v>
      </c>
      <c r="C91" s="2">
        <f t="shared" si="9"/>
        <v>2016</v>
      </c>
      <c r="D91" s="2">
        <f t="shared" si="10"/>
        <v>3</v>
      </c>
      <c r="E91" s="2" t="str">
        <f t="shared" si="11"/>
        <v>2016-3</v>
      </c>
      <c r="F91" s="2">
        <f t="shared" si="12"/>
        <v>30</v>
      </c>
      <c r="G91" s="2">
        <f t="shared" si="13"/>
        <v>14</v>
      </c>
      <c r="H91" s="2">
        <f t="shared" si="14"/>
        <v>4</v>
      </c>
      <c r="I91" s="2" cm="1">
        <f t="array" ref="I91">_xlfn.IFNA(_xlfn.IFS(H91=7,1,H91=1,1),0)</f>
        <v>0</v>
      </c>
      <c r="J91" s="2">
        <v>0</v>
      </c>
      <c r="K91" s="2">
        <f t="shared" si="15"/>
        <v>0</v>
      </c>
      <c r="L91" s="2">
        <f>SUMIF(E$2:E91,E91,K$2:K91)</f>
        <v>4</v>
      </c>
      <c r="M91" s="2">
        <f>IF(AND(market_calendar[[#This Row],[eq_weekly_exp_cumulative]]=3,market_calendar[[#This Row],[is_eq_weekly_exp]]=1),1,0)</f>
        <v>0</v>
      </c>
      <c r="N91" s="2">
        <f>IF(AND(market_calendar[[#This Row],[is_eq_monthly_exp]]=1,MOD(market_calendar[[#This Row],[Month]],3)=0),1,0)</f>
        <v>0</v>
      </c>
      <c r="O91" s="2">
        <f t="shared" si="8"/>
        <v>0</v>
      </c>
      <c r="P91" s="2">
        <f>SUMIF(E$2:E91,E91,O$2:O91)</f>
        <v>5</v>
      </c>
      <c r="Q91" s="2">
        <f>IF(AND(market_calendar[[#This Row],[vix_weekly_exp_cumulative]]=3,market_calendar[[#This Row],[is_vix_weekly_exp]]=1),1,0)</f>
        <v>0</v>
      </c>
      <c r="R91" s="2">
        <f>IF(AND(market_calendar[[#This Row],[is_vix_monthly_exp]]=1,MOD(market_calendar[[#This Row],[Month]],3)=0),1,0)</f>
        <v>0</v>
      </c>
    </row>
    <row r="92" spans="1:18" x14ac:dyDescent="0.25">
      <c r="A92">
        <v>91</v>
      </c>
      <c r="B92" s="1">
        <v>42460</v>
      </c>
      <c r="C92" s="2">
        <f t="shared" si="9"/>
        <v>2016</v>
      </c>
      <c r="D92" s="2">
        <f t="shared" si="10"/>
        <v>3</v>
      </c>
      <c r="E92" s="2" t="str">
        <f t="shared" si="11"/>
        <v>2016-3</v>
      </c>
      <c r="F92" s="2">
        <f t="shared" si="12"/>
        <v>31</v>
      </c>
      <c r="G92" s="2">
        <f t="shared" si="13"/>
        <v>14</v>
      </c>
      <c r="H92" s="2">
        <f t="shared" si="14"/>
        <v>5</v>
      </c>
      <c r="I92" s="2" cm="1">
        <f t="array" ref="I92">_xlfn.IFNA(_xlfn.IFS(H92=7,1,H92=1,1),0)</f>
        <v>0</v>
      </c>
      <c r="J92" s="2">
        <v>0</v>
      </c>
      <c r="K92" s="2">
        <f t="shared" si="15"/>
        <v>0</v>
      </c>
      <c r="L92" s="2">
        <f>SUMIF(E$2:E92,E92,K$2:K92)</f>
        <v>4</v>
      </c>
      <c r="M92" s="2">
        <f>IF(AND(market_calendar[[#This Row],[eq_weekly_exp_cumulative]]=3,market_calendar[[#This Row],[is_eq_weekly_exp]]=1),1,0)</f>
        <v>0</v>
      </c>
      <c r="N92" s="2">
        <f>IF(AND(market_calendar[[#This Row],[is_eq_monthly_exp]]=1,MOD(market_calendar[[#This Row],[Month]],3)=0),1,0)</f>
        <v>0</v>
      </c>
      <c r="O92" s="2">
        <f t="shared" si="8"/>
        <v>0</v>
      </c>
      <c r="P92" s="2">
        <f>SUMIF(E$2:E92,E92,O$2:O92)</f>
        <v>5</v>
      </c>
      <c r="Q92" s="2">
        <f>IF(AND(market_calendar[[#This Row],[vix_weekly_exp_cumulative]]=3,market_calendar[[#This Row],[is_vix_weekly_exp]]=1),1,0)</f>
        <v>0</v>
      </c>
      <c r="R92" s="2">
        <f>IF(AND(market_calendar[[#This Row],[is_vix_monthly_exp]]=1,MOD(market_calendar[[#This Row],[Month]],3)=0),1,0)</f>
        <v>0</v>
      </c>
    </row>
    <row r="93" spans="1:18" x14ac:dyDescent="0.25">
      <c r="A93">
        <v>92</v>
      </c>
      <c r="B93" s="1">
        <v>42461</v>
      </c>
      <c r="C93" s="2">
        <f t="shared" si="9"/>
        <v>2016</v>
      </c>
      <c r="D93" s="2">
        <f t="shared" si="10"/>
        <v>4</v>
      </c>
      <c r="E93" s="2" t="str">
        <f t="shared" si="11"/>
        <v>2016-4</v>
      </c>
      <c r="F93" s="2">
        <f t="shared" si="12"/>
        <v>1</v>
      </c>
      <c r="G93" s="2">
        <f t="shared" si="13"/>
        <v>14</v>
      </c>
      <c r="H93" s="2">
        <f t="shared" si="14"/>
        <v>6</v>
      </c>
      <c r="I93" s="2" cm="1">
        <f t="array" ref="I93">_xlfn.IFNA(_xlfn.IFS(H93=7,1,H93=1,1),0)</f>
        <v>0</v>
      </c>
      <c r="J93" s="2">
        <v>0</v>
      </c>
      <c r="K93" s="2">
        <f t="shared" si="15"/>
        <v>1</v>
      </c>
      <c r="L93" s="2">
        <f>SUMIF(E$2:E93,E93,K$2:K93)</f>
        <v>1</v>
      </c>
      <c r="M93" s="2">
        <f>IF(AND(market_calendar[[#This Row],[eq_weekly_exp_cumulative]]=3,market_calendar[[#This Row],[is_eq_weekly_exp]]=1),1,0)</f>
        <v>0</v>
      </c>
      <c r="N93" s="2">
        <f>IF(AND(market_calendar[[#This Row],[is_eq_monthly_exp]]=1,MOD(market_calendar[[#This Row],[Month]],3)=0),1,0)</f>
        <v>0</v>
      </c>
      <c r="O93" s="2">
        <f t="shared" si="8"/>
        <v>0</v>
      </c>
      <c r="P93" s="2">
        <f>SUMIF(E$2:E93,E93,O$2:O93)</f>
        <v>0</v>
      </c>
      <c r="Q93" s="2">
        <f>IF(AND(market_calendar[[#This Row],[vix_weekly_exp_cumulative]]=3,market_calendar[[#This Row],[is_vix_weekly_exp]]=1),1,0)</f>
        <v>0</v>
      </c>
      <c r="R93" s="2">
        <f>IF(AND(market_calendar[[#This Row],[is_vix_monthly_exp]]=1,MOD(market_calendar[[#This Row],[Month]],3)=0),1,0)</f>
        <v>0</v>
      </c>
    </row>
    <row r="94" spans="1:18" x14ac:dyDescent="0.25">
      <c r="A94">
        <v>93</v>
      </c>
      <c r="B94" s="1">
        <v>42462</v>
      </c>
      <c r="C94" s="2">
        <f t="shared" si="9"/>
        <v>2016</v>
      </c>
      <c r="D94" s="2">
        <f t="shared" si="10"/>
        <v>4</v>
      </c>
      <c r="E94" s="2" t="str">
        <f t="shared" si="11"/>
        <v>2016-4</v>
      </c>
      <c r="F94" s="2">
        <f t="shared" si="12"/>
        <v>2</v>
      </c>
      <c r="G94" s="2">
        <f t="shared" si="13"/>
        <v>14</v>
      </c>
      <c r="H94" s="2">
        <f t="shared" si="14"/>
        <v>7</v>
      </c>
      <c r="I94" s="2" cm="1">
        <f t="array" ref="I94">_xlfn.IFNA(_xlfn.IFS(H94=7,1,H94=1,1),0)</f>
        <v>1</v>
      </c>
      <c r="J94" s="2">
        <v>0</v>
      </c>
      <c r="K94" s="2">
        <f t="shared" si="15"/>
        <v>0</v>
      </c>
      <c r="L94" s="2">
        <f>SUMIF(E$2:E94,E94,K$2:K94)</f>
        <v>1</v>
      </c>
      <c r="M94" s="2">
        <f>IF(AND(market_calendar[[#This Row],[eq_weekly_exp_cumulative]]=3,market_calendar[[#This Row],[is_eq_weekly_exp]]=1),1,0)</f>
        <v>0</v>
      </c>
      <c r="N94" s="2">
        <f>IF(AND(market_calendar[[#This Row],[is_eq_monthly_exp]]=1,MOD(market_calendar[[#This Row],[Month]],3)=0),1,0)</f>
        <v>0</v>
      </c>
      <c r="O94" s="2">
        <f t="shared" si="8"/>
        <v>0</v>
      </c>
      <c r="P94" s="2">
        <f>SUMIF(E$2:E94,E94,O$2:O94)</f>
        <v>0</v>
      </c>
      <c r="Q94" s="2">
        <f>IF(AND(market_calendar[[#This Row],[vix_weekly_exp_cumulative]]=3,market_calendar[[#This Row],[is_vix_weekly_exp]]=1),1,0)</f>
        <v>0</v>
      </c>
      <c r="R94" s="2">
        <f>IF(AND(market_calendar[[#This Row],[is_vix_monthly_exp]]=1,MOD(market_calendar[[#This Row],[Month]],3)=0),1,0)</f>
        <v>0</v>
      </c>
    </row>
    <row r="95" spans="1:18" x14ac:dyDescent="0.25">
      <c r="A95">
        <v>94</v>
      </c>
      <c r="B95" s="1">
        <v>42463</v>
      </c>
      <c r="C95" s="2">
        <f t="shared" si="9"/>
        <v>2016</v>
      </c>
      <c r="D95" s="2">
        <f t="shared" si="10"/>
        <v>4</v>
      </c>
      <c r="E95" s="2" t="str">
        <f t="shared" si="11"/>
        <v>2016-4</v>
      </c>
      <c r="F95" s="2">
        <f t="shared" si="12"/>
        <v>3</v>
      </c>
      <c r="G95" s="2">
        <f t="shared" si="13"/>
        <v>15</v>
      </c>
      <c r="H95" s="2">
        <f t="shared" si="14"/>
        <v>1</v>
      </c>
      <c r="I95" s="2" cm="1">
        <f t="array" ref="I95">_xlfn.IFNA(_xlfn.IFS(H95=7,1,H95=1,1),0)</f>
        <v>1</v>
      </c>
      <c r="J95" s="2">
        <v>0</v>
      </c>
      <c r="K95" s="2">
        <f t="shared" si="15"/>
        <v>0</v>
      </c>
      <c r="L95" s="2">
        <f>SUMIF(E$2:E95,E95,K$2:K95)</f>
        <v>1</v>
      </c>
      <c r="M95" s="2">
        <f>IF(AND(market_calendar[[#This Row],[eq_weekly_exp_cumulative]]=3,market_calendar[[#This Row],[is_eq_weekly_exp]]=1),1,0)</f>
        <v>0</v>
      </c>
      <c r="N95" s="2">
        <f>IF(AND(market_calendar[[#This Row],[is_eq_monthly_exp]]=1,MOD(market_calendar[[#This Row],[Month]],3)=0),1,0)</f>
        <v>0</v>
      </c>
      <c r="O95" s="2">
        <f t="shared" si="8"/>
        <v>0</v>
      </c>
      <c r="P95" s="2">
        <f>SUMIF(E$2:E95,E95,O$2:O95)</f>
        <v>0</v>
      </c>
      <c r="Q95" s="2">
        <f>IF(AND(market_calendar[[#This Row],[vix_weekly_exp_cumulative]]=3,market_calendar[[#This Row],[is_vix_weekly_exp]]=1),1,0)</f>
        <v>0</v>
      </c>
      <c r="R95" s="2">
        <f>IF(AND(market_calendar[[#This Row],[is_vix_monthly_exp]]=1,MOD(market_calendar[[#This Row],[Month]],3)=0),1,0)</f>
        <v>0</v>
      </c>
    </row>
    <row r="96" spans="1:18" x14ac:dyDescent="0.25">
      <c r="A96">
        <v>95</v>
      </c>
      <c r="B96" s="1">
        <v>42464</v>
      </c>
      <c r="C96" s="2">
        <f t="shared" si="9"/>
        <v>2016</v>
      </c>
      <c r="D96" s="2">
        <f t="shared" si="10"/>
        <v>4</v>
      </c>
      <c r="E96" s="2" t="str">
        <f t="shared" si="11"/>
        <v>2016-4</v>
      </c>
      <c r="F96" s="2">
        <f t="shared" si="12"/>
        <v>4</v>
      </c>
      <c r="G96" s="2">
        <f t="shared" si="13"/>
        <v>15</v>
      </c>
      <c r="H96" s="2">
        <f t="shared" si="14"/>
        <v>2</v>
      </c>
      <c r="I96" s="2" cm="1">
        <f t="array" ref="I96">_xlfn.IFNA(_xlfn.IFS(H96=7,1,H96=1,1),0)</f>
        <v>0</v>
      </c>
      <c r="J96" s="2">
        <v>0</v>
      </c>
      <c r="K96" s="2">
        <f t="shared" si="15"/>
        <v>0</v>
      </c>
      <c r="L96" s="2">
        <f>SUMIF(E$2:E96,E96,K$2:K96)</f>
        <v>1</v>
      </c>
      <c r="M96" s="2">
        <f>IF(AND(market_calendar[[#This Row],[eq_weekly_exp_cumulative]]=3,market_calendar[[#This Row],[is_eq_weekly_exp]]=1),1,0)</f>
        <v>0</v>
      </c>
      <c r="N96" s="2">
        <f>IF(AND(market_calendar[[#This Row],[is_eq_monthly_exp]]=1,MOD(market_calendar[[#This Row],[Month]],3)=0),1,0)</f>
        <v>0</v>
      </c>
      <c r="O96" s="2">
        <f t="shared" si="8"/>
        <v>0</v>
      </c>
      <c r="P96" s="2">
        <f>SUMIF(E$2:E96,E96,O$2:O96)</f>
        <v>0</v>
      </c>
      <c r="Q96" s="2">
        <f>IF(AND(market_calendar[[#This Row],[vix_weekly_exp_cumulative]]=3,market_calendar[[#This Row],[is_vix_weekly_exp]]=1),1,0)</f>
        <v>0</v>
      </c>
      <c r="R96" s="2">
        <f>IF(AND(market_calendar[[#This Row],[is_vix_monthly_exp]]=1,MOD(market_calendar[[#This Row],[Month]],3)=0),1,0)</f>
        <v>0</v>
      </c>
    </row>
    <row r="97" spans="1:18" x14ac:dyDescent="0.25">
      <c r="A97">
        <v>96</v>
      </c>
      <c r="B97" s="1">
        <v>42465</v>
      </c>
      <c r="C97" s="2">
        <f t="shared" si="9"/>
        <v>2016</v>
      </c>
      <c r="D97" s="2">
        <f t="shared" si="10"/>
        <v>4</v>
      </c>
      <c r="E97" s="2" t="str">
        <f t="shared" si="11"/>
        <v>2016-4</v>
      </c>
      <c r="F97" s="2">
        <f t="shared" si="12"/>
        <v>5</v>
      </c>
      <c r="G97" s="2">
        <f t="shared" si="13"/>
        <v>15</v>
      </c>
      <c r="H97" s="2">
        <f t="shared" si="14"/>
        <v>3</v>
      </c>
      <c r="I97" s="2" cm="1">
        <f t="array" ref="I97">_xlfn.IFNA(_xlfn.IFS(H97=7,1,H97=1,1),0)</f>
        <v>0</v>
      </c>
      <c r="J97" s="2">
        <v>0</v>
      </c>
      <c r="K97" s="2">
        <f t="shared" si="15"/>
        <v>0</v>
      </c>
      <c r="L97" s="2">
        <f>SUMIF(E$2:E97,E97,K$2:K97)</f>
        <v>1</v>
      </c>
      <c r="M97" s="2">
        <f>IF(AND(market_calendar[[#This Row],[eq_weekly_exp_cumulative]]=3,market_calendar[[#This Row],[is_eq_weekly_exp]]=1),1,0)</f>
        <v>0</v>
      </c>
      <c r="N97" s="2">
        <f>IF(AND(market_calendar[[#This Row],[is_eq_monthly_exp]]=1,MOD(market_calendar[[#This Row],[Month]],3)=0),1,0)</f>
        <v>0</v>
      </c>
      <c r="O97" s="2">
        <f t="shared" si="8"/>
        <v>1</v>
      </c>
      <c r="P97" s="2">
        <f>SUMIF(E$2:E97,E97,O$2:O97)</f>
        <v>1</v>
      </c>
      <c r="Q97" s="2">
        <f>IF(AND(market_calendar[[#This Row],[vix_weekly_exp_cumulative]]=3,market_calendar[[#This Row],[is_vix_weekly_exp]]=1),1,0)</f>
        <v>0</v>
      </c>
      <c r="R97" s="2">
        <f>IF(AND(market_calendar[[#This Row],[is_vix_monthly_exp]]=1,MOD(market_calendar[[#This Row],[Month]],3)=0),1,0)</f>
        <v>0</v>
      </c>
    </row>
    <row r="98" spans="1:18" x14ac:dyDescent="0.25">
      <c r="A98">
        <v>97</v>
      </c>
      <c r="B98" s="1">
        <v>42466</v>
      </c>
      <c r="C98" s="2">
        <f t="shared" si="9"/>
        <v>2016</v>
      </c>
      <c r="D98" s="2">
        <f t="shared" si="10"/>
        <v>4</v>
      </c>
      <c r="E98" s="2" t="str">
        <f t="shared" si="11"/>
        <v>2016-4</v>
      </c>
      <c r="F98" s="2">
        <f t="shared" si="12"/>
        <v>6</v>
      </c>
      <c r="G98" s="2">
        <f t="shared" si="13"/>
        <v>15</v>
      </c>
      <c r="H98" s="2">
        <f t="shared" si="14"/>
        <v>4</v>
      </c>
      <c r="I98" s="2" cm="1">
        <f t="array" ref="I98">_xlfn.IFNA(_xlfn.IFS(H98=7,1,H98=1,1),0)</f>
        <v>0</v>
      </c>
      <c r="J98" s="2">
        <v>0</v>
      </c>
      <c r="K98" s="2">
        <f t="shared" si="15"/>
        <v>0</v>
      </c>
      <c r="L98" s="2">
        <f>SUMIF(E$2:E98,E98,K$2:K98)</f>
        <v>1</v>
      </c>
      <c r="M98" s="2">
        <f>IF(AND(market_calendar[[#This Row],[eq_weekly_exp_cumulative]]=3,market_calendar[[#This Row],[is_eq_weekly_exp]]=1),1,0)</f>
        <v>0</v>
      </c>
      <c r="N98" s="2">
        <f>IF(AND(market_calendar[[#This Row],[is_eq_monthly_exp]]=1,MOD(market_calendar[[#This Row],[Month]],3)=0),1,0)</f>
        <v>0</v>
      </c>
      <c r="O98" s="2">
        <f t="shared" si="8"/>
        <v>0</v>
      </c>
      <c r="P98" s="2">
        <f>SUMIF(E$2:E98,E98,O$2:O98)</f>
        <v>1</v>
      </c>
      <c r="Q98" s="2">
        <f>IF(AND(market_calendar[[#This Row],[vix_weekly_exp_cumulative]]=3,market_calendar[[#This Row],[is_vix_weekly_exp]]=1),1,0)</f>
        <v>0</v>
      </c>
      <c r="R98" s="2">
        <f>IF(AND(market_calendar[[#This Row],[is_vix_monthly_exp]]=1,MOD(market_calendar[[#This Row],[Month]],3)=0),1,0)</f>
        <v>0</v>
      </c>
    </row>
    <row r="99" spans="1:18" x14ac:dyDescent="0.25">
      <c r="A99">
        <v>98</v>
      </c>
      <c r="B99" s="1">
        <v>42467</v>
      </c>
      <c r="C99" s="2">
        <f t="shared" si="9"/>
        <v>2016</v>
      </c>
      <c r="D99" s="2">
        <f t="shared" si="10"/>
        <v>4</v>
      </c>
      <c r="E99" s="2" t="str">
        <f t="shared" si="11"/>
        <v>2016-4</v>
      </c>
      <c r="F99" s="2">
        <f t="shared" si="12"/>
        <v>7</v>
      </c>
      <c r="G99" s="2">
        <f t="shared" si="13"/>
        <v>15</v>
      </c>
      <c r="H99" s="2">
        <f t="shared" si="14"/>
        <v>5</v>
      </c>
      <c r="I99" s="2" cm="1">
        <f t="array" ref="I99">_xlfn.IFNA(_xlfn.IFS(H99=7,1,H99=1,1),0)</f>
        <v>0</v>
      </c>
      <c r="J99" s="2">
        <v>0</v>
      </c>
      <c r="K99" s="2">
        <f t="shared" si="15"/>
        <v>0</v>
      </c>
      <c r="L99" s="2">
        <f>SUMIF(E$2:E99,E99,K$2:K99)</f>
        <v>1</v>
      </c>
      <c r="M99" s="2">
        <f>IF(AND(market_calendar[[#This Row],[eq_weekly_exp_cumulative]]=3,market_calendar[[#This Row],[is_eq_weekly_exp]]=1),1,0)</f>
        <v>0</v>
      </c>
      <c r="N99" s="2">
        <f>IF(AND(market_calendar[[#This Row],[is_eq_monthly_exp]]=1,MOD(market_calendar[[#This Row],[Month]],3)=0),1,0)</f>
        <v>0</v>
      </c>
      <c r="O99" s="2">
        <f t="shared" si="8"/>
        <v>0</v>
      </c>
      <c r="P99" s="2">
        <f>SUMIF(E$2:E99,E99,O$2:O99)</f>
        <v>1</v>
      </c>
      <c r="Q99" s="2">
        <f>IF(AND(market_calendar[[#This Row],[vix_weekly_exp_cumulative]]=3,market_calendar[[#This Row],[is_vix_weekly_exp]]=1),1,0)</f>
        <v>0</v>
      </c>
      <c r="R99" s="2">
        <f>IF(AND(market_calendar[[#This Row],[is_vix_monthly_exp]]=1,MOD(market_calendar[[#This Row],[Month]],3)=0),1,0)</f>
        <v>0</v>
      </c>
    </row>
    <row r="100" spans="1:18" x14ac:dyDescent="0.25">
      <c r="A100">
        <v>99</v>
      </c>
      <c r="B100" s="1">
        <v>42468</v>
      </c>
      <c r="C100" s="2">
        <f t="shared" si="9"/>
        <v>2016</v>
      </c>
      <c r="D100" s="2">
        <f t="shared" si="10"/>
        <v>4</v>
      </c>
      <c r="E100" s="2" t="str">
        <f t="shared" si="11"/>
        <v>2016-4</v>
      </c>
      <c r="F100" s="2">
        <f t="shared" si="12"/>
        <v>8</v>
      </c>
      <c r="G100" s="2">
        <f t="shared" si="13"/>
        <v>15</v>
      </c>
      <c r="H100" s="2">
        <f t="shared" si="14"/>
        <v>6</v>
      </c>
      <c r="I100" s="2" cm="1">
        <f t="array" ref="I100">_xlfn.IFNA(_xlfn.IFS(H100=7,1,H100=1,1),0)</f>
        <v>0</v>
      </c>
      <c r="J100" s="2">
        <v>0</v>
      </c>
      <c r="K100" s="2">
        <f t="shared" si="15"/>
        <v>1</v>
      </c>
      <c r="L100" s="2">
        <f>SUMIF(E$2:E100,E100,K$2:K100)</f>
        <v>2</v>
      </c>
      <c r="M100" s="2">
        <f>IF(AND(market_calendar[[#This Row],[eq_weekly_exp_cumulative]]=3,market_calendar[[#This Row],[is_eq_weekly_exp]]=1),1,0)</f>
        <v>0</v>
      </c>
      <c r="N100" s="2">
        <f>IF(AND(market_calendar[[#This Row],[is_eq_monthly_exp]]=1,MOD(market_calendar[[#This Row],[Month]],3)=0),1,0)</f>
        <v>0</v>
      </c>
      <c r="O100" s="2">
        <f t="shared" si="8"/>
        <v>0</v>
      </c>
      <c r="P100" s="2">
        <f>SUMIF(E$2:E100,E100,O$2:O100)</f>
        <v>1</v>
      </c>
      <c r="Q100" s="2">
        <f>IF(AND(market_calendar[[#This Row],[vix_weekly_exp_cumulative]]=3,market_calendar[[#This Row],[is_vix_weekly_exp]]=1),1,0)</f>
        <v>0</v>
      </c>
      <c r="R100" s="2">
        <f>IF(AND(market_calendar[[#This Row],[is_vix_monthly_exp]]=1,MOD(market_calendar[[#This Row],[Month]],3)=0),1,0)</f>
        <v>0</v>
      </c>
    </row>
    <row r="101" spans="1:18" x14ac:dyDescent="0.25">
      <c r="A101">
        <v>100</v>
      </c>
      <c r="B101" s="1">
        <v>42469</v>
      </c>
      <c r="C101" s="2">
        <f t="shared" si="9"/>
        <v>2016</v>
      </c>
      <c r="D101" s="2">
        <f t="shared" si="10"/>
        <v>4</v>
      </c>
      <c r="E101" s="2" t="str">
        <f t="shared" si="11"/>
        <v>2016-4</v>
      </c>
      <c r="F101" s="2">
        <f t="shared" si="12"/>
        <v>9</v>
      </c>
      <c r="G101" s="2">
        <f t="shared" si="13"/>
        <v>15</v>
      </c>
      <c r="H101" s="2">
        <f t="shared" si="14"/>
        <v>7</v>
      </c>
      <c r="I101" s="2" cm="1">
        <f t="array" ref="I101">_xlfn.IFNA(_xlfn.IFS(H101=7,1,H101=1,1),0)</f>
        <v>1</v>
      </c>
      <c r="J101" s="2">
        <v>0</v>
      </c>
      <c r="K101" s="2">
        <f t="shared" si="15"/>
        <v>0</v>
      </c>
      <c r="L101" s="2">
        <f>SUMIF(E$2:E101,E101,K$2:K101)</f>
        <v>2</v>
      </c>
      <c r="M101" s="2">
        <f>IF(AND(market_calendar[[#This Row],[eq_weekly_exp_cumulative]]=3,market_calendar[[#This Row],[is_eq_weekly_exp]]=1),1,0)</f>
        <v>0</v>
      </c>
      <c r="N101" s="2">
        <f>IF(AND(market_calendar[[#This Row],[is_eq_monthly_exp]]=1,MOD(market_calendar[[#This Row],[Month]],3)=0),1,0)</f>
        <v>0</v>
      </c>
      <c r="O101" s="2">
        <f t="shared" si="8"/>
        <v>0</v>
      </c>
      <c r="P101" s="2">
        <f>SUMIF(E$2:E101,E101,O$2:O101)</f>
        <v>1</v>
      </c>
      <c r="Q101" s="2">
        <f>IF(AND(market_calendar[[#This Row],[vix_weekly_exp_cumulative]]=3,market_calendar[[#This Row],[is_vix_weekly_exp]]=1),1,0)</f>
        <v>0</v>
      </c>
      <c r="R101" s="2">
        <f>IF(AND(market_calendar[[#This Row],[is_vix_monthly_exp]]=1,MOD(market_calendar[[#This Row],[Month]],3)=0),1,0)</f>
        <v>0</v>
      </c>
    </row>
    <row r="102" spans="1:18" x14ac:dyDescent="0.25">
      <c r="A102">
        <v>101</v>
      </c>
      <c r="B102" s="1">
        <v>42470</v>
      </c>
      <c r="C102" s="2">
        <f t="shared" si="9"/>
        <v>2016</v>
      </c>
      <c r="D102" s="2">
        <f t="shared" si="10"/>
        <v>4</v>
      </c>
      <c r="E102" s="2" t="str">
        <f t="shared" si="11"/>
        <v>2016-4</v>
      </c>
      <c r="F102" s="2">
        <f t="shared" si="12"/>
        <v>10</v>
      </c>
      <c r="G102" s="2">
        <f t="shared" si="13"/>
        <v>16</v>
      </c>
      <c r="H102" s="2">
        <f t="shared" si="14"/>
        <v>1</v>
      </c>
      <c r="I102" s="2" cm="1">
        <f t="array" ref="I102">_xlfn.IFNA(_xlfn.IFS(H102=7,1,H102=1,1),0)</f>
        <v>1</v>
      </c>
      <c r="J102" s="2">
        <v>0</v>
      </c>
      <c r="K102" s="2">
        <f t="shared" si="15"/>
        <v>0</v>
      </c>
      <c r="L102" s="2">
        <f>SUMIF(E$2:E102,E102,K$2:K102)</f>
        <v>2</v>
      </c>
      <c r="M102" s="2">
        <f>IF(AND(market_calendar[[#This Row],[eq_weekly_exp_cumulative]]=3,market_calendar[[#This Row],[is_eq_weekly_exp]]=1),1,0)</f>
        <v>0</v>
      </c>
      <c r="N102" s="2">
        <f>IF(AND(market_calendar[[#This Row],[is_eq_monthly_exp]]=1,MOD(market_calendar[[#This Row],[Month]],3)=0),1,0)</f>
        <v>0</v>
      </c>
      <c r="O102" s="2">
        <f t="shared" si="8"/>
        <v>0</v>
      </c>
      <c r="P102" s="2">
        <f>SUMIF(E$2:E102,E102,O$2:O102)</f>
        <v>1</v>
      </c>
      <c r="Q102" s="2">
        <f>IF(AND(market_calendar[[#This Row],[vix_weekly_exp_cumulative]]=3,market_calendar[[#This Row],[is_vix_weekly_exp]]=1),1,0)</f>
        <v>0</v>
      </c>
      <c r="R102" s="2">
        <f>IF(AND(market_calendar[[#This Row],[is_vix_monthly_exp]]=1,MOD(market_calendar[[#This Row],[Month]],3)=0),1,0)</f>
        <v>0</v>
      </c>
    </row>
    <row r="103" spans="1:18" x14ac:dyDescent="0.25">
      <c r="A103">
        <v>102</v>
      </c>
      <c r="B103" s="1">
        <v>42471</v>
      </c>
      <c r="C103" s="2">
        <f t="shared" si="9"/>
        <v>2016</v>
      </c>
      <c r="D103" s="2">
        <f t="shared" si="10"/>
        <v>4</v>
      </c>
      <c r="E103" s="2" t="str">
        <f t="shared" si="11"/>
        <v>2016-4</v>
      </c>
      <c r="F103" s="2">
        <f t="shared" si="12"/>
        <v>11</v>
      </c>
      <c r="G103" s="2">
        <f t="shared" si="13"/>
        <v>16</v>
      </c>
      <c r="H103" s="2">
        <f t="shared" si="14"/>
        <v>2</v>
      </c>
      <c r="I103" s="2" cm="1">
        <f t="array" ref="I103">_xlfn.IFNA(_xlfn.IFS(H103=7,1,H103=1,1),0)</f>
        <v>0</v>
      </c>
      <c r="J103" s="2">
        <v>0</v>
      </c>
      <c r="K103" s="2">
        <f t="shared" si="15"/>
        <v>0</v>
      </c>
      <c r="L103" s="2">
        <f>SUMIF(E$2:E103,E103,K$2:K103)</f>
        <v>2</v>
      </c>
      <c r="M103" s="2">
        <f>IF(AND(market_calendar[[#This Row],[eq_weekly_exp_cumulative]]=3,market_calendar[[#This Row],[is_eq_weekly_exp]]=1),1,0)</f>
        <v>0</v>
      </c>
      <c r="N103" s="2">
        <f>IF(AND(market_calendar[[#This Row],[is_eq_monthly_exp]]=1,MOD(market_calendar[[#This Row],[Month]],3)=0),1,0)</f>
        <v>0</v>
      </c>
      <c r="O103" s="2">
        <f t="shared" si="8"/>
        <v>0</v>
      </c>
      <c r="P103" s="2">
        <f>SUMIF(E$2:E103,E103,O$2:O103)</f>
        <v>1</v>
      </c>
      <c r="Q103" s="2">
        <f>IF(AND(market_calendar[[#This Row],[vix_weekly_exp_cumulative]]=3,market_calendar[[#This Row],[is_vix_weekly_exp]]=1),1,0)</f>
        <v>0</v>
      </c>
      <c r="R103" s="2">
        <f>IF(AND(market_calendar[[#This Row],[is_vix_monthly_exp]]=1,MOD(market_calendar[[#This Row],[Month]],3)=0),1,0)</f>
        <v>0</v>
      </c>
    </row>
    <row r="104" spans="1:18" x14ac:dyDescent="0.25">
      <c r="A104">
        <v>103</v>
      </c>
      <c r="B104" s="1">
        <v>42472</v>
      </c>
      <c r="C104" s="2">
        <f t="shared" si="9"/>
        <v>2016</v>
      </c>
      <c r="D104" s="2">
        <f t="shared" si="10"/>
        <v>4</v>
      </c>
      <c r="E104" s="2" t="str">
        <f t="shared" si="11"/>
        <v>2016-4</v>
      </c>
      <c r="F104" s="2">
        <f t="shared" si="12"/>
        <v>12</v>
      </c>
      <c r="G104" s="2">
        <f t="shared" si="13"/>
        <v>16</v>
      </c>
      <c r="H104" s="2">
        <f t="shared" si="14"/>
        <v>3</v>
      </c>
      <c r="I104" s="2" cm="1">
        <f t="array" ref="I104">_xlfn.IFNA(_xlfn.IFS(H104=7,1,H104=1,1),0)</f>
        <v>0</v>
      </c>
      <c r="J104" s="2">
        <v>0</v>
      </c>
      <c r="K104" s="2">
        <f t="shared" si="15"/>
        <v>0</v>
      </c>
      <c r="L104" s="2">
        <f>SUMIF(E$2:E104,E104,K$2:K104)</f>
        <v>2</v>
      </c>
      <c r="M104" s="2">
        <f>IF(AND(market_calendar[[#This Row],[eq_weekly_exp_cumulative]]=3,market_calendar[[#This Row],[is_eq_weekly_exp]]=1),1,0)</f>
        <v>0</v>
      </c>
      <c r="N104" s="2">
        <f>IF(AND(market_calendar[[#This Row],[is_eq_monthly_exp]]=1,MOD(market_calendar[[#This Row],[Month]],3)=0),1,0)</f>
        <v>0</v>
      </c>
      <c r="O104" s="2">
        <f t="shared" si="8"/>
        <v>1</v>
      </c>
      <c r="P104" s="2">
        <f>SUMIF(E$2:E104,E104,O$2:O104)</f>
        <v>2</v>
      </c>
      <c r="Q104" s="2">
        <f>IF(AND(market_calendar[[#This Row],[vix_weekly_exp_cumulative]]=3,market_calendar[[#This Row],[is_vix_weekly_exp]]=1),1,0)</f>
        <v>0</v>
      </c>
      <c r="R104" s="2">
        <f>IF(AND(market_calendar[[#This Row],[is_vix_monthly_exp]]=1,MOD(market_calendar[[#This Row],[Month]],3)=0),1,0)</f>
        <v>0</v>
      </c>
    </row>
    <row r="105" spans="1:18" x14ac:dyDescent="0.25">
      <c r="A105">
        <v>104</v>
      </c>
      <c r="B105" s="1">
        <v>42473</v>
      </c>
      <c r="C105" s="2">
        <f t="shared" si="9"/>
        <v>2016</v>
      </c>
      <c r="D105" s="2">
        <f t="shared" si="10"/>
        <v>4</v>
      </c>
      <c r="E105" s="2" t="str">
        <f t="shared" si="11"/>
        <v>2016-4</v>
      </c>
      <c r="F105" s="2">
        <f t="shared" si="12"/>
        <v>13</v>
      </c>
      <c r="G105" s="2">
        <f t="shared" si="13"/>
        <v>16</v>
      </c>
      <c r="H105" s="2">
        <f t="shared" si="14"/>
        <v>4</v>
      </c>
      <c r="I105" s="2" cm="1">
        <f t="array" ref="I105">_xlfn.IFNA(_xlfn.IFS(H105=7,1,H105=1,1),0)</f>
        <v>0</v>
      </c>
      <c r="J105" s="2">
        <v>0</v>
      </c>
      <c r="K105" s="2">
        <f t="shared" si="15"/>
        <v>0</v>
      </c>
      <c r="L105" s="2">
        <f>SUMIF(E$2:E105,E105,K$2:K105)</f>
        <v>2</v>
      </c>
      <c r="M105" s="2">
        <f>IF(AND(market_calendar[[#This Row],[eq_weekly_exp_cumulative]]=3,market_calendar[[#This Row],[is_eq_weekly_exp]]=1),1,0)</f>
        <v>0</v>
      </c>
      <c r="N105" s="2">
        <f>IF(AND(market_calendar[[#This Row],[is_eq_monthly_exp]]=1,MOD(market_calendar[[#This Row],[Month]],3)=0),1,0)</f>
        <v>0</v>
      </c>
      <c r="O105" s="2">
        <f t="shared" si="8"/>
        <v>0</v>
      </c>
      <c r="P105" s="2">
        <f>SUMIF(E$2:E105,E105,O$2:O105)</f>
        <v>2</v>
      </c>
      <c r="Q105" s="2">
        <f>IF(AND(market_calendar[[#This Row],[vix_weekly_exp_cumulative]]=3,market_calendar[[#This Row],[is_vix_weekly_exp]]=1),1,0)</f>
        <v>0</v>
      </c>
      <c r="R105" s="2">
        <f>IF(AND(market_calendar[[#This Row],[is_vix_monthly_exp]]=1,MOD(market_calendar[[#This Row],[Month]],3)=0),1,0)</f>
        <v>0</v>
      </c>
    </row>
    <row r="106" spans="1:18" x14ac:dyDescent="0.25">
      <c r="A106">
        <v>105</v>
      </c>
      <c r="B106" s="1">
        <v>42474</v>
      </c>
      <c r="C106" s="2">
        <f t="shared" si="9"/>
        <v>2016</v>
      </c>
      <c r="D106" s="2">
        <f t="shared" si="10"/>
        <v>4</v>
      </c>
      <c r="E106" s="2" t="str">
        <f t="shared" si="11"/>
        <v>2016-4</v>
      </c>
      <c r="F106" s="2">
        <f t="shared" si="12"/>
        <v>14</v>
      </c>
      <c r="G106" s="2">
        <f t="shared" si="13"/>
        <v>16</v>
      </c>
      <c r="H106" s="2">
        <f t="shared" si="14"/>
        <v>5</v>
      </c>
      <c r="I106" s="2" cm="1">
        <f t="array" ref="I106">_xlfn.IFNA(_xlfn.IFS(H106=7,1,H106=1,1),0)</f>
        <v>0</v>
      </c>
      <c r="J106" s="2">
        <v>0</v>
      </c>
      <c r="K106" s="2">
        <f t="shared" si="15"/>
        <v>0</v>
      </c>
      <c r="L106" s="2">
        <f>SUMIF(E$2:E106,E106,K$2:K106)</f>
        <v>2</v>
      </c>
      <c r="M106" s="2">
        <f>IF(AND(market_calendar[[#This Row],[eq_weekly_exp_cumulative]]=3,market_calendar[[#This Row],[is_eq_weekly_exp]]=1),1,0)</f>
        <v>0</v>
      </c>
      <c r="N106" s="2">
        <f>IF(AND(market_calendar[[#This Row],[is_eq_monthly_exp]]=1,MOD(market_calendar[[#This Row],[Month]],3)=0),1,0)</f>
        <v>0</v>
      </c>
      <c r="O106" s="2">
        <f t="shared" si="8"/>
        <v>0</v>
      </c>
      <c r="P106" s="2">
        <f>SUMIF(E$2:E106,E106,O$2:O106)</f>
        <v>2</v>
      </c>
      <c r="Q106" s="2">
        <f>IF(AND(market_calendar[[#This Row],[vix_weekly_exp_cumulative]]=3,market_calendar[[#This Row],[is_vix_weekly_exp]]=1),1,0)</f>
        <v>0</v>
      </c>
      <c r="R106" s="2">
        <f>IF(AND(market_calendar[[#This Row],[is_vix_monthly_exp]]=1,MOD(market_calendar[[#This Row],[Month]],3)=0),1,0)</f>
        <v>0</v>
      </c>
    </row>
    <row r="107" spans="1:18" x14ac:dyDescent="0.25">
      <c r="A107">
        <v>106</v>
      </c>
      <c r="B107" s="1">
        <v>42475</v>
      </c>
      <c r="C107" s="2">
        <f t="shared" si="9"/>
        <v>2016</v>
      </c>
      <c r="D107" s="2">
        <f t="shared" si="10"/>
        <v>4</v>
      </c>
      <c r="E107" s="2" t="str">
        <f t="shared" si="11"/>
        <v>2016-4</v>
      </c>
      <c r="F107" s="2">
        <f t="shared" si="12"/>
        <v>15</v>
      </c>
      <c r="G107" s="2">
        <f t="shared" si="13"/>
        <v>16</v>
      </c>
      <c r="H107" s="2">
        <f t="shared" si="14"/>
        <v>6</v>
      </c>
      <c r="I107" s="2" cm="1">
        <f t="array" ref="I107">_xlfn.IFNA(_xlfn.IFS(H107=7,1,H107=1,1),0)</f>
        <v>0</v>
      </c>
      <c r="J107" s="2">
        <v>0</v>
      </c>
      <c r="K107" s="2">
        <f t="shared" si="15"/>
        <v>1</v>
      </c>
      <c r="L107" s="2">
        <f>SUMIF(E$2:E107,E107,K$2:K107)</f>
        <v>3</v>
      </c>
      <c r="M107" s="2">
        <f>IF(AND(market_calendar[[#This Row],[eq_weekly_exp_cumulative]]=3,market_calendar[[#This Row],[is_eq_weekly_exp]]=1),1,0)</f>
        <v>1</v>
      </c>
      <c r="N107" s="2">
        <f>IF(AND(market_calendar[[#This Row],[is_eq_monthly_exp]]=1,MOD(market_calendar[[#This Row],[Month]],3)=0),1,0)</f>
        <v>0</v>
      </c>
      <c r="O107" s="2">
        <f t="shared" si="8"/>
        <v>0</v>
      </c>
      <c r="P107" s="2">
        <f>SUMIF(E$2:E107,E107,O$2:O107)</f>
        <v>2</v>
      </c>
      <c r="Q107" s="2">
        <f>IF(AND(market_calendar[[#This Row],[vix_weekly_exp_cumulative]]=3,market_calendar[[#This Row],[is_vix_weekly_exp]]=1),1,0)</f>
        <v>0</v>
      </c>
      <c r="R107" s="2">
        <f>IF(AND(market_calendar[[#This Row],[is_vix_monthly_exp]]=1,MOD(market_calendar[[#This Row],[Month]],3)=0),1,0)</f>
        <v>0</v>
      </c>
    </row>
    <row r="108" spans="1:18" x14ac:dyDescent="0.25">
      <c r="A108">
        <v>107</v>
      </c>
      <c r="B108" s="1">
        <v>42476</v>
      </c>
      <c r="C108" s="2">
        <f t="shared" si="9"/>
        <v>2016</v>
      </c>
      <c r="D108" s="2">
        <f t="shared" si="10"/>
        <v>4</v>
      </c>
      <c r="E108" s="2" t="str">
        <f t="shared" si="11"/>
        <v>2016-4</v>
      </c>
      <c r="F108" s="2">
        <f t="shared" si="12"/>
        <v>16</v>
      </c>
      <c r="G108" s="2">
        <f t="shared" si="13"/>
        <v>16</v>
      </c>
      <c r="H108" s="2">
        <f t="shared" si="14"/>
        <v>7</v>
      </c>
      <c r="I108" s="2" cm="1">
        <f t="array" ref="I108">_xlfn.IFNA(_xlfn.IFS(H108=7,1,H108=1,1),0)</f>
        <v>1</v>
      </c>
      <c r="J108" s="2">
        <v>0</v>
      </c>
      <c r="K108" s="2">
        <f t="shared" si="15"/>
        <v>0</v>
      </c>
      <c r="L108" s="2">
        <f>SUMIF(E$2:E108,E108,K$2:K108)</f>
        <v>3</v>
      </c>
      <c r="M108" s="2">
        <f>IF(AND(market_calendar[[#This Row],[eq_weekly_exp_cumulative]]=3,market_calendar[[#This Row],[is_eq_weekly_exp]]=1),1,0)</f>
        <v>0</v>
      </c>
      <c r="N108" s="2">
        <f>IF(AND(market_calendar[[#This Row],[is_eq_monthly_exp]]=1,MOD(market_calendar[[#This Row],[Month]],3)=0),1,0)</f>
        <v>0</v>
      </c>
      <c r="O108" s="2">
        <f t="shared" si="8"/>
        <v>0</v>
      </c>
      <c r="P108" s="2">
        <f>SUMIF(E$2:E108,E108,O$2:O108)</f>
        <v>2</v>
      </c>
      <c r="Q108" s="2">
        <f>IF(AND(market_calendar[[#This Row],[vix_weekly_exp_cumulative]]=3,market_calendar[[#This Row],[is_vix_weekly_exp]]=1),1,0)</f>
        <v>0</v>
      </c>
      <c r="R108" s="2">
        <f>IF(AND(market_calendar[[#This Row],[is_vix_monthly_exp]]=1,MOD(market_calendar[[#This Row],[Month]],3)=0),1,0)</f>
        <v>0</v>
      </c>
    </row>
    <row r="109" spans="1:18" x14ac:dyDescent="0.25">
      <c r="A109">
        <v>108</v>
      </c>
      <c r="B109" s="1">
        <v>42477</v>
      </c>
      <c r="C109" s="2">
        <f t="shared" si="9"/>
        <v>2016</v>
      </c>
      <c r="D109" s="2">
        <f t="shared" si="10"/>
        <v>4</v>
      </c>
      <c r="E109" s="2" t="str">
        <f t="shared" si="11"/>
        <v>2016-4</v>
      </c>
      <c r="F109" s="2">
        <f t="shared" si="12"/>
        <v>17</v>
      </c>
      <c r="G109" s="2">
        <f t="shared" si="13"/>
        <v>17</v>
      </c>
      <c r="H109" s="2">
        <f t="shared" si="14"/>
        <v>1</v>
      </c>
      <c r="I109" s="2" cm="1">
        <f t="array" ref="I109">_xlfn.IFNA(_xlfn.IFS(H109=7,1,H109=1,1),0)</f>
        <v>1</v>
      </c>
      <c r="J109" s="2">
        <v>0</v>
      </c>
      <c r="K109" s="2">
        <f t="shared" si="15"/>
        <v>0</v>
      </c>
      <c r="L109" s="2">
        <f>SUMIF(E$2:E109,E109,K$2:K109)</f>
        <v>3</v>
      </c>
      <c r="M109" s="2">
        <f>IF(AND(market_calendar[[#This Row],[eq_weekly_exp_cumulative]]=3,market_calendar[[#This Row],[is_eq_weekly_exp]]=1),1,0)</f>
        <v>0</v>
      </c>
      <c r="N109" s="2">
        <f>IF(AND(market_calendar[[#This Row],[is_eq_monthly_exp]]=1,MOD(market_calendar[[#This Row],[Month]],3)=0),1,0)</f>
        <v>0</v>
      </c>
      <c r="O109" s="2">
        <f t="shared" si="8"/>
        <v>0</v>
      </c>
      <c r="P109" s="2">
        <f>SUMIF(E$2:E109,E109,O$2:O109)</f>
        <v>2</v>
      </c>
      <c r="Q109" s="2">
        <f>IF(AND(market_calendar[[#This Row],[vix_weekly_exp_cumulative]]=3,market_calendar[[#This Row],[is_vix_weekly_exp]]=1),1,0)</f>
        <v>0</v>
      </c>
      <c r="R109" s="2">
        <f>IF(AND(market_calendar[[#This Row],[is_vix_monthly_exp]]=1,MOD(market_calendar[[#This Row],[Month]],3)=0),1,0)</f>
        <v>0</v>
      </c>
    </row>
    <row r="110" spans="1:18" x14ac:dyDescent="0.25">
      <c r="A110">
        <v>109</v>
      </c>
      <c r="B110" s="1">
        <v>42478</v>
      </c>
      <c r="C110" s="2">
        <f t="shared" si="9"/>
        <v>2016</v>
      </c>
      <c r="D110" s="2">
        <f t="shared" si="10"/>
        <v>4</v>
      </c>
      <c r="E110" s="2" t="str">
        <f t="shared" si="11"/>
        <v>2016-4</v>
      </c>
      <c r="F110" s="2">
        <f t="shared" si="12"/>
        <v>18</v>
      </c>
      <c r="G110" s="2">
        <f t="shared" si="13"/>
        <v>17</v>
      </c>
      <c r="H110" s="2">
        <f t="shared" si="14"/>
        <v>2</v>
      </c>
      <c r="I110" s="2" cm="1">
        <f t="array" ref="I110">_xlfn.IFNA(_xlfn.IFS(H110=7,1,H110=1,1),0)</f>
        <v>0</v>
      </c>
      <c r="J110" s="2">
        <v>0</v>
      </c>
      <c r="K110" s="2">
        <f t="shared" si="15"/>
        <v>0</v>
      </c>
      <c r="L110" s="2">
        <f>SUMIF(E$2:E110,E110,K$2:K110)</f>
        <v>3</v>
      </c>
      <c r="M110" s="2">
        <f>IF(AND(market_calendar[[#This Row],[eq_weekly_exp_cumulative]]=3,market_calendar[[#This Row],[is_eq_weekly_exp]]=1),1,0)</f>
        <v>0</v>
      </c>
      <c r="N110" s="2">
        <f>IF(AND(market_calendar[[#This Row],[is_eq_monthly_exp]]=1,MOD(market_calendar[[#This Row],[Month]],3)=0),1,0)</f>
        <v>0</v>
      </c>
      <c r="O110" s="2">
        <f t="shared" si="8"/>
        <v>0</v>
      </c>
      <c r="P110" s="2">
        <f>SUMIF(E$2:E110,E110,O$2:O110)</f>
        <v>2</v>
      </c>
      <c r="Q110" s="2">
        <f>IF(AND(market_calendar[[#This Row],[vix_weekly_exp_cumulative]]=3,market_calendar[[#This Row],[is_vix_weekly_exp]]=1),1,0)</f>
        <v>0</v>
      </c>
      <c r="R110" s="2">
        <f>IF(AND(market_calendar[[#This Row],[is_vix_monthly_exp]]=1,MOD(market_calendar[[#This Row],[Month]],3)=0),1,0)</f>
        <v>0</v>
      </c>
    </row>
    <row r="111" spans="1:18" x14ac:dyDescent="0.25">
      <c r="A111">
        <v>110</v>
      </c>
      <c r="B111" s="1">
        <v>42479</v>
      </c>
      <c r="C111" s="2">
        <f t="shared" si="9"/>
        <v>2016</v>
      </c>
      <c r="D111" s="2">
        <f t="shared" si="10"/>
        <v>4</v>
      </c>
      <c r="E111" s="2" t="str">
        <f t="shared" si="11"/>
        <v>2016-4</v>
      </c>
      <c r="F111" s="2">
        <f t="shared" si="12"/>
        <v>19</v>
      </c>
      <c r="G111" s="2">
        <f t="shared" si="13"/>
        <v>17</v>
      </c>
      <c r="H111" s="2">
        <f t="shared" si="14"/>
        <v>3</v>
      </c>
      <c r="I111" s="2" cm="1">
        <f t="array" ref="I111">_xlfn.IFNA(_xlfn.IFS(H111=7,1,H111=1,1),0)</f>
        <v>0</v>
      </c>
      <c r="J111" s="2">
        <v>0</v>
      </c>
      <c r="K111" s="2">
        <f t="shared" si="15"/>
        <v>0</v>
      </c>
      <c r="L111" s="2">
        <f>SUMIF(E$2:E111,E111,K$2:K111)</f>
        <v>3</v>
      </c>
      <c r="M111" s="2">
        <f>IF(AND(market_calendar[[#This Row],[eq_weekly_exp_cumulative]]=3,market_calendar[[#This Row],[is_eq_weekly_exp]]=1),1,0)</f>
        <v>0</v>
      </c>
      <c r="N111" s="2">
        <f>IF(AND(market_calendar[[#This Row],[is_eq_monthly_exp]]=1,MOD(market_calendar[[#This Row],[Month]],3)=0),1,0)</f>
        <v>0</v>
      </c>
      <c r="O111" s="2">
        <f t="shared" si="8"/>
        <v>1</v>
      </c>
      <c r="P111" s="2">
        <f>SUMIF(E$2:E111,E111,O$2:O111)</f>
        <v>3</v>
      </c>
      <c r="Q111" s="2">
        <f>IF(AND(market_calendar[[#This Row],[vix_weekly_exp_cumulative]]=3,market_calendar[[#This Row],[is_vix_weekly_exp]]=1),1,0)</f>
        <v>1</v>
      </c>
      <c r="R111" s="2">
        <f>IF(AND(market_calendar[[#This Row],[is_vix_monthly_exp]]=1,MOD(market_calendar[[#This Row],[Month]],3)=0),1,0)</f>
        <v>0</v>
      </c>
    </row>
    <row r="112" spans="1:18" x14ac:dyDescent="0.25">
      <c r="A112">
        <v>111</v>
      </c>
      <c r="B112" s="1">
        <v>42480</v>
      </c>
      <c r="C112" s="2">
        <f t="shared" si="9"/>
        <v>2016</v>
      </c>
      <c r="D112" s="2">
        <f t="shared" si="10"/>
        <v>4</v>
      </c>
      <c r="E112" s="2" t="str">
        <f t="shared" si="11"/>
        <v>2016-4</v>
      </c>
      <c r="F112" s="2">
        <f t="shared" si="12"/>
        <v>20</v>
      </c>
      <c r="G112" s="2">
        <f t="shared" si="13"/>
        <v>17</v>
      </c>
      <c r="H112" s="2">
        <f t="shared" si="14"/>
        <v>4</v>
      </c>
      <c r="I112" s="2" cm="1">
        <f t="array" ref="I112">_xlfn.IFNA(_xlfn.IFS(H112=7,1,H112=1,1),0)</f>
        <v>0</v>
      </c>
      <c r="J112" s="2">
        <v>0</v>
      </c>
      <c r="K112" s="2">
        <f t="shared" si="15"/>
        <v>0</v>
      </c>
      <c r="L112" s="2">
        <f>SUMIF(E$2:E112,E112,K$2:K112)</f>
        <v>3</v>
      </c>
      <c r="M112" s="2">
        <f>IF(AND(market_calendar[[#This Row],[eq_weekly_exp_cumulative]]=3,market_calendar[[#This Row],[is_eq_weekly_exp]]=1),1,0)</f>
        <v>0</v>
      </c>
      <c r="N112" s="2">
        <f>IF(AND(market_calendar[[#This Row],[is_eq_monthly_exp]]=1,MOD(market_calendar[[#This Row],[Month]],3)=0),1,0)</f>
        <v>0</v>
      </c>
      <c r="O112" s="2">
        <f t="shared" si="8"/>
        <v>0</v>
      </c>
      <c r="P112" s="2">
        <f>SUMIF(E$2:E112,E112,O$2:O112)</f>
        <v>3</v>
      </c>
      <c r="Q112" s="2">
        <f>IF(AND(market_calendar[[#This Row],[vix_weekly_exp_cumulative]]=3,market_calendar[[#This Row],[is_vix_weekly_exp]]=1),1,0)</f>
        <v>0</v>
      </c>
      <c r="R112" s="2">
        <f>IF(AND(market_calendar[[#This Row],[is_vix_monthly_exp]]=1,MOD(market_calendar[[#This Row],[Month]],3)=0),1,0)</f>
        <v>0</v>
      </c>
    </row>
    <row r="113" spans="1:18" x14ac:dyDescent="0.25">
      <c r="A113">
        <v>112</v>
      </c>
      <c r="B113" s="1">
        <v>42481</v>
      </c>
      <c r="C113" s="2">
        <f t="shared" si="9"/>
        <v>2016</v>
      </c>
      <c r="D113" s="2">
        <f t="shared" si="10"/>
        <v>4</v>
      </c>
      <c r="E113" s="2" t="str">
        <f t="shared" si="11"/>
        <v>2016-4</v>
      </c>
      <c r="F113" s="2">
        <f t="shared" si="12"/>
        <v>21</v>
      </c>
      <c r="G113" s="2">
        <f t="shared" si="13"/>
        <v>17</v>
      </c>
      <c r="H113" s="2">
        <f t="shared" si="14"/>
        <v>5</v>
      </c>
      <c r="I113" s="2" cm="1">
        <f t="array" ref="I113">_xlfn.IFNA(_xlfn.IFS(H113=7,1,H113=1,1),0)</f>
        <v>0</v>
      </c>
      <c r="J113" s="2">
        <v>0</v>
      </c>
      <c r="K113" s="2">
        <f t="shared" si="15"/>
        <v>0</v>
      </c>
      <c r="L113" s="2">
        <f>SUMIF(E$2:E113,E113,K$2:K113)</f>
        <v>3</v>
      </c>
      <c r="M113" s="2">
        <f>IF(AND(market_calendar[[#This Row],[eq_weekly_exp_cumulative]]=3,market_calendar[[#This Row],[is_eq_weekly_exp]]=1),1,0)</f>
        <v>0</v>
      </c>
      <c r="N113" s="2">
        <f>IF(AND(market_calendar[[#This Row],[is_eq_monthly_exp]]=1,MOD(market_calendar[[#This Row],[Month]],3)=0),1,0)</f>
        <v>0</v>
      </c>
      <c r="O113" s="2">
        <f t="shared" si="8"/>
        <v>0</v>
      </c>
      <c r="P113" s="2">
        <f>SUMIF(E$2:E113,E113,O$2:O113)</f>
        <v>3</v>
      </c>
      <c r="Q113" s="2">
        <f>IF(AND(market_calendar[[#This Row],[vix_weekly_exp_cumulative]]=3,market_calendar[[#This Row],[is_vix_weekly_exp]]=1),1,0)</f>
        <v>0</v>
      </c>
      <c r="R113" s="2">
        <f>IF(AND(market_calendar[[#This Row],[is_vix_monthly_exp]]=1,MOD(market_calendar[[#This Row],[Month]],3)=0),1,0)</f>
        <v>0</v>
      </c>
    </row>
    <row r="114" spans="1:18" x14ac:dyDescent="0.25">
      <c r="A114">
        <v>113</v>
      </c>
      <c r="B114" s="1">
        <v>42482</v>
      </c>
      <c r="C114" s="2">
        <f t="shared" si="9"/>
        <v>2016</v>
      </c>
      <c r="D114" s="2">
        <f t="shared" si="10"/>
        <v>4</v>
      </c>
      <c r="E114" s="2" t="str">
        <f t="shared" si="11"/>
        <v>2016-4</v>
      </c>
      <c r="F114" s="2">
        <f t="shared" si="12"/>
        <v>22</v>
      </c>
      <c r="G114" s="2">
        <f t="shared" si="13"/>
        <v>17</v>
      </c>
      <c r="H114" s="2">
        <f t="shared" si="14"/>
        <v>6</v>
      </c>
      <c r="I114" s="2" cm="1">
        <f t="array" ref="I114">_xlfn.IFNA(_xlfn.IFS(H114=7,1,H114=1,1),0)</f>
        <v>0</v>
      </c>
      <c r="J114" s="2">
        <v>0</v>
      </c>
      <c r="K114" s="2">
        <f t="shared" si="15"/>
        <v>1</v>
      </c>
      <c r="L114" s="2">
        <f>SUMIF(E$2:E114,E114,K$2:K114)</f>
        <v>4</v>
      </c>
      <c r="M114" s="2">
        <f>IF(AND(market_calendar[[#This Row],[eq_weekly_exp_cumulative]]=3,market_calendar[[#This Row],[is_eq_weekly_exp]]=1),1,0)</f>
        <v>0</v>
      </c>
      <c r="N114" s="2">
        <f>IF(AND(market_calendar[[#This Row],[is_eq_monthly_exp]]=1,MOD(market_calendar[[#This Row],[Month]],3)=0),1,0)</f>
        <v>0</v>
      </c>
      <c r="O114" s="2">
        <f t="shared" si="8"/>
        <v>0</v>
      </c>
      <c r="P114" s="2">
        <f>SUMIF(E$2:E114,E114,O$2:O114)</f>
        <v>3</v>
      </c>
      <c r="Q114" s="2">
        <f>IF(AND(market_calendar[[#This Row],[vix_weekly_exp_cumulative]]=3,market_calendar[[#This Row],[is_vix_weekly_exp]]=1),1,0)</f>
        <v>0</v>
      </c>
      <c r="R114" s="2">
        <f>IF(AND(market_calendar[[#This Row],[is_vix_monthly_exp]]=1,MOD(market_calendar[[#This Row],[Month]],3)=0),1,0)</f>
        <v>0</v>
      </c>
    </row>
    <row r="115" spans="1:18" x14ac:dyDescent="0.25">
      <c r="A115">
        <v>114</v>
      </c>
      <c r="B115" s="1">
        <v>42483</v>
      </c>
      <c r="C115" s="2">
        <f t="shared" si="9"/>
        <v>2016</v>
      </c>
      <c r="D115" s="2">
        <f t="shared" si="10"/>
        <v>4</v>
      </c>
      <c r="E115" s="2" t="str">
        <f t="shared" si="11"/>
        <v>2016-4</v>
      </c>
      <c r="F115" s="2">
        <f t="shared" si="12"/>
        <v>23</v>
      </c>
      <c r="G115" s="2">
        <f t="shared" si="13"/>
        <v>17</v>
      </c>
      <c r="H115" s="2">
        <f t="shared" si="14"/>
        <v>7</v>
      </c>
      <c r="I115" s="2" cm="1">
        <f t="array" ref="I115">_xlfn.IFNA(_xlfn.IFS(H115=7,1,H115=1,1),0)</f>
        <v>1</v>
      </c>
      <c r="J115" s="2">
        <v>0</v>
      </c>
      <c r="K115" s="2">
        <f t="shared" si="15"/>
        <v>0</v>
      </c>
      <c r="L115" s="2">
        <f>SUMIF(E$2:E115,E115,K$2:K115)</f>
        <v>4</v>
      </c>
      <c r="M115" s="2">
        <f>IF(AND(market_calendar[[#This Row],[eq_weekly_exp_cumulative]]=3,market_calendar[[#This Row],[is_eq_weekly_exp]]=1),1,0)</f>
        <v>0</v>
      </c>
      <c r="N115" s="2">
        <f>IF(AND(market_calendar[[#This Row],[is_eq_monthly_exp]]=1,MOD(market_calendar[[#This Row],[Month]],3)=0),1,0)</f>
        <v>0</v>
      </c>
      <c r="O115" s="2">
        <f t="shared" si="8"/>
        <v>0</v>
      </c>
      <c r="P115" s="2">
        <f>SUMIF(E$2:E115,E115,O$2:O115)</f>
        <v>3</v>
      </c>
      <c r="Q115" s="2">
        <f>IF(AND(market_calendar[[#This Row],[vix_weekly_exp_cumulative]]=3,market_calendar[[#This Row],[is_vix_weekly_exp]]=1),1,0)</f>
        <v>0</v>
      </c>
      <c r="R115" s="2">
        <f>IF(AND(market_calendar[[#This Row],[is_vix_monthly_exp]]=1,MOD(market_calendar[[#This Row],[Month]],3)=0),1,0)</f>
        <v>0</v>
      </c>
    </row>
    <row r="116" spans="1:18" x14ac:dyDescent="0.25">
      <c r="A116">
        <v>115</v>
      </c>
      <c r="B116" s="1">
        <v>42484</v>
      </c>
      <c r="C116" s="2">
        <f t="shared" si="9"/>
        <v>2016</v>
      </c>
      <c r="D116" s="2">
        <f t="shared" si="10"/>
        <v>4</v>
      </c>
      <c r="E116" s="2" t="str">
        <f t="shared" si="11"/>
        <v>2016-4</v>
      </c>
      <c r="F116" s="2">
        <f t="shared" si="12"/>
        <v>24</v>
      </c>
      <c r="G116" s="2">
        <f t="shared" si="13"/>
        <v>18</v>
      </c>
      <c r="H116" s="2">
        <f t="shared" si="14"/>
        <v>1</v>
      </c>
      <c r="I116" s="2" cm="1">
        <f t="array" ref="I116">_xlfn.IFNA(_xlfn.IFS(H116=7,1,H116=1,1),0)</f>
        <v>1</v>
      </c>
      <c r="J116" s="2">
        <v>0</v>
      </c>
      <c r="K116" s="2">
        <f t="shared" si="15"/>
        <v>0</v>
      </c>
      <c r="L116" s="2">
        <f>SUMIF(E$2:E116,E116,K$2:K116)</f>
        <v>4</v>
      </c>
      <c r="M116" s="2">
        <f>IF(AND(market_calendar[[#This Row],[eq_weekly_exp_cumulative]]=3,market_calendar[[#This Row],[is_eq_weekly_exp]]=1),1,0)</f>
        <v>0</v>
      </c>
      <c r="N116" s="2">
        <f>IF(AND(market_calendar[[#This Row],[is_eq_monthly_exp]]=1,MOD(market_calendar[[#This Row],[Month]],3)=0),1,0)</f>
        <v>0</v>
      </c>
      <c r="O116" s="2">
        <f t="shared" si="8"/>
        <v>0</v>
      </c>
      <c r="P116" s="2">
        <f>SUMIF(E$2:E116,E116,O$2:O116)</f>
        <v>3</v>
      </c>
      <c r="Q116" s="2">
        <f>IF(AND(market_calendar[[#This Row],[vix_weekly_exp_cumulative]]=3,market_calendar[[#This Row],[is_vix_weekly_exp]]=1),1,0)</f>
        <v>0</v>
      </c>
      <c r="R116" s="2">
        <f>IF(AND(market_calendar[[#This Row],[is_vix_monthly_exp]]=1,MOD(market_calendar[[#This Row],[Month]],3)=0),1,0)</f>
        <v>0</v>
      </c>
    </row>
    <row r="117" spans="1:18" x14ac:dyDescent="0.25">
      <c r="A117">
        <v>116</v>
      </c>
      <c r="B117" s="1">
        <v>42485</v>
      </c>
      <c r="C117" s="2">
        <f t="shared" si="9"/>
        <v>2016</v>
      </c>
      <c r="D117" s="2">
        <f t="shared" si="10"/>
        <v>4</v>
      </c>
      <c r="E117" s="2" t="str">
        <f t="shared" si="11"/>
        <v>2016-4</v>
      </c>
      <c r="F117" s="2">
        <f t="shared" si="12"/>
        <v>25</v>
      </c>
      <c r="G117" s="2">
        <f t="shared" si="13"/>
        <v>18</v>
      </c>
      <c r="H117" s="2">
        <f t="shared" si="14"/>
        <v>2</v>
      </c>
      <c r="I117" s="2" cm="1">
        <f t="array" ref="I117">_xlfn.IFNA(_xlfn.IFS(H117=7,1,H117=1,1),0)</f>
        <v>0</v>
      </c>
      <c r="J117" s="2">
        <v>0</v>
      </c>
      <c r="K117" s="2">
        <f t="shared" si="15"/>
        <v>0</v>
      </c>
      <c r="L117" s="2">
        <f>SUMIF(E$2:E117,E117,K$2:K117)</f>
        <v>4</v>
      </c>
      <c r="M117" s="2">
        <f>IF(AND(market_calendar[[#This Row],[eq_weekly_exp_cumulative]]=3,market_calendar[[#This Row],[is_eq_weekly_exp]]=1),1,0)</f>
        <v>0</v>
      </c>
      <c r="N117" s="2">
        <f>IF(AND(market_calendar[[#This Row],[is_eq_monthly_exp]]=1,MOD(market_calendar[[#This Row],[Month]],3)=0),1,0)</f>
        <v>0</v>
      </c>
      <c r="O117" s="2">
        <f t="shared" si="8"/>
        <v>0</v>
      </c>
      <c r="P117" s="2">
        <f>SUMIF(E$2:E117,E117,O$2:O117)</f>
        <v>3</v>
      </c>
      <c r="Q117" s="2">
        <f>IF(AND(market_calendar[[#This Row],[vix_weekly_exp_cumulative]]=3,market_calendar[[#This Row],[is_vix_weekly_exp]]=1),1,0)</f>
        <v>0</v>
      </c>
      <c r="R117" s="2">
        <f>IF(AND(market_calendar[[#This Row],[is_vix_monthly_exp]]=1,MOD(market_calendar[[#This Row],[Month]],3)=0),1,0)</f>
        <v>0</v>
      </c>
    </row>
    <row r="118" spans="1:18" x14ac:dyDescent="0.25">
      <c r="A118">
        <v>117</v>
      </c>
      <c r="B118" s="1">
        <v>42486</v>
      </c>
      <c r="C118" s="2">
        <f t="shared" si="9"/>
        <v>2016</v>
      </c>
      <c r="D118" s="2">
        <f t="shared" si="10"/>
        <v>4</v>
      </c>
      <c r="E118" s="2" t="str">
        <f t="shared" si="11"/>
        <v>2016-4</v>
      </c>
      <c r="F118" s="2">
        <f t="shared" si="12"/>
        <v>26</v>
      </c>
      <c r="G118" s="2">
        <f t="shared" si="13"/>
        <v>18</v>
      </c>
      <c r="H118" s="2">
        <f t="shared" si="14"/>
        <v>3</v>
      </c>
      <c r="I118" s="2" cm="1">
        <f t="array" ref="I118">_xlfn.IFNA(_xlfn.IFS(H118=7,1,H118=1,1),0)</f>
        <v>0</v>
      </c>
      <c r="J118" s="2">
        <v>0</v>
      </c>
      <c r="K118" s="2">
        <f t="shared" si="15"/>
        <v>0</v>
      </c>
      <c r="L118" s="2">
        <f>SUMIF(E$2:E118,E118,K$2:K118)</f>
        <v>4</v>
      </c>
      <c r="M118" s="2">
        <f>IF(AND(market_calendar[[#This Row],[eq_weekly_exp_cumulative]]=3,market_calendar[[#This Row],[is_eq_weekly_exp]]=1),1,0)</f>
        <v>0</v>
      </c>
      <c r="N118" s="2">
        <f>IF(AND(market_calendar[[#This Row],[is_eq_monthly_exp]]=1,MOD(market_calendar[[#This Row],[Month]],3)=0),1,0)</f>
        <v>0</v>
      </c>
      <c r="O118" s="2">
        <f t="shared" si="8"/>
        <v>1</v>
      </c>
      <c r="P118" s="2">
        <f>SUMIF(E$2:E118,E118,O$2:O118)</f>
        <v>4</v>
      </c>
      <c r="Q118" s="2">
        <f>IF(AND(market_calendar[[#This Row],[vix_weekly_exp_cumulative]]=3,market_calendar[[#This Row],[is_vix_weekly_exp]]=1),1,0)</f>
        <v>0</v>
      </c>
      <c r="R118" s="2">
        <f>IF(AND(market_calendar[[#This Row],[is_vix_monthly_exp]]=1,MOD(market_calendar[[#This Row],[Month]],3)=0),1,0)</f>
        <v>0</v>
      </c>
    </row>
    <row r="119" spans="1:18" x14ac:dyDescent="0.25">
      <c r="A119">
        <v>118</v>
      </c>
      <c r="B119" s="1">
        <v>42487</v>
      </c>
      <c r="C119" s="2">
        <f t="shared" si="9"/>
        <v>2016</v>
      </c>
      <c r="D119" s="2">
        <f t="shared" si="10"/>
        <v>4</v>
      </c>
      <c r="E119" s="2" t="str">
        <f t="shared" si="11"/>
        <v>2016-4</v>
      </c>
      <c r="F119" s="2">
        <f t="shared" si="12"/>
        <v>27</v>
      </c>
      <c r="G119" s="2">
        <f t="shared" si="13"/>
        <v>18</v>
      </c>
      <c r="H119" s="2">
        <f t="shared" si="14"/>
        <v>4</v>
      </c>
      <c r="I119" s="2" cm="1">
        <f t="array" ref="I119">_xlfn.IFNA(_xlfn.IFS(H119=7,1,H119=1,1),0)</f>
        <v>0</v>
      </c>
      <c r="J119" s="2">
        <v>0</v>
      </c>
      <c r="K119" s="2">
        <f t="shared" si="15"/>
        <v>0</v>
      </c>
      <c r="L119" s="2">
        <f>SUMIF(E$2:E119,E119,K$2:K119)</f>
        <v>4</v>
      </c>
      <c r="M119" s="2">
        <f>IF(AND(market_calendar[[#This Row],[eq_weekly_exp_cumulative]]=3,market_calendar[[#This Row],[is_eq_weekly_exp]]=1),1,0)</f>
        <v>0</v>
      </c>
      <c r="N119" s="2">
        <f>IF(AND(market_calendar[[#This Row],[is_eq_monthly_exp]]=1,MOD(market_calendar[[#This Row],[Month]],3)=0),1,0)</f>
        <v>0</v>
      </c>
      <c r="O119" s="2">
        <f t="shared" si="8"/>
        <v>0</v>
      </c>
      <c r="P119" s="2">
        <f>SUMIF(E$2:E119,E119,O$2:O119)</f>
        <v>4</v>
      </c>
      <c r="Q119" s="2">
        <f>IF(AND(market_calendar[[#This Row],[vix_weekly_exp_cumulative]]=3,market_calendar[[#This Row],[is_vix_weekly_exp]]=1),1,0)</f>
        <v>0</v>
      </c>
      <c r="R119" s="2">
        <f>IF(AND(market_calendar[[#This Row],[is_vix_monthly_exp]]=1,MOD(market_calendar[[#This Row],[Month]],3)=0),1,0)</f>
        <v>0</v>
      </c>
    </row>
    <row r="120" spans="1:18" x14ac:dyDescent="0.25">
      <c r="A120">
        <v>119</v>
      </c>
      <c r="B120" s="1">
        <v>42488</v>
      </c>
      <c r="C120" s="2">
        <f t="shared" si="9"/>
        <v>2016</v>
      </c>
      <c r="D120" s="2">
        <f t="shared" si="10"/>
        <v>4</v>
      </c>
      <c r="E120" s="2" t="str">
        <f t="shared" si="11"/>
        <v>2016-4</v>
      </c>
      <c r="F120" s="2">
        <f t="shared" si="12"/>
        <v>28</v>
      </c>
      <c r="G120" s="2">
        <f t="shared" si="13"/>
        <v>18</v>
      </c>
      <c r="H120" s="2">
        <f t="shared" si="14"/>
        <v>5</v>
      </c>
      <c r="I120" s="2" cm="1">
        <f t="array" ref="I120">_xlfn.IFNA(_xlfn.IFS(H120=7,1,H120=1,1),0)</f>
        <v>0</v>
      </c>
      <c r="J120" s="2">
        <v>0</v>
      </c>
      <c r="K120" s="2">
        <f t="shared" si="15"/>
        <v>0</v>
      </c>
      <c r="L120" s="2">
        <f>SUMIF(E$2:E120,E120,K$2:K120)</f>
        <v>4</v>
      </c>
      <c r="M120" s="2">
        <f>IF(AND(market_calendar[[#This Row],[eq_weekly_exp_cumulative]]=3,market_calendar[[#This Row],[is_eq_weekly_exp]]=1),1,0)</f>
        <v>0</v>
      </c>
      <c r="N120" s="2">
        <f>IF(AND(market_calendar[[#This Row],[is_eq_monthly_exp]]=1,MOD(market_calendar[[#This Row],[Month]],3)=0),1,0)</f>
        <v>0</v>
      </c>
      <c r="O120" s="2">
        <f t="shared" si="8"/>
        <v>0</v>
      </c>
      <c r="P120" s="2">
        <f>SUMIF(E$2:E120,E120,O$2:O120)</f>
        <v>4</v>
      </c>
      <c r="Q120" s="2">
        <f>IF(AND(market_calendar[[#This Row],[vix_weekly_exp_cumulative]]=3,market_calendar[[#This Row],[is_vix_weekly_exp]]=1),1,0)</f>
        <v>0</v>
      </c>
      <c r="R120" s="2">
        <f>IF(AND(market_calendar[[#This Row],[is_vix_monthly_exp]]=1,MOD(market_calendar[[#This Row],[Month]],3)=0),1,0)</f>
        <v>0</v>
      </c>
    </row>
    <row r="121" spans="1:18" x14ac:dyDescent="0.25">
      <c r="A121">
        <v>120</v>
      </c>
      <c r="B121" s="1">
        <v>42489</v>
      </c>
      <c r="C121" s="2">
        <f t="shared" si="9"/>
        <v>2016</v>
      </c>
      <c r="D121" s="2">
        <f t="shared" si="10"/>
        <v>4</v>
      </c>
      <c r="E121" s="2" t="str">
        <f t="shared" si="11"/>
        <v>2016-4</v>
      </c>
      <c r="F121" s="2">
        <f t="shared" si="12"/>
        <v>29</v>
      </c>
      <c r="G121" s="2">
        <f t="shared" si="13"/>
        <v>18</v>
      </c>
      <c r="H121" s="2">
        <f t="shared" si="14"/>
        <v>6</v>
      </c>
      <c r="I121" s="2" cm="1">
        <f t="array" ref="I121">_xlfn.IFNA(_xlfn.IFS(H121=7,1,H121=1,1),0)</f>
        <v>0</v>
      </c>
      <c r="J121" s="2">
        <v>0</v>
      </c>
      <c r="K121" s="2">
        <f t="shared" si="15"/>
        <v>1</v>
      </c>
      <c r="L121" s="2">
        <f>SUMIF(E$2:E121,E121,K$2:K121)</f>
        <v>5</v>
      </c>
      <c r="M121" s="2">
        <f>IF(AND(market_calendar[[#This Row],[eq_weekly_exp_cumulative]]=3,market_calendar[[#This Row],[is_eq_weekly_exp]]=1),1,0)</f>
        <v>0</v>
      </c>
      <c r="N121" s="2">
        <f>IF(AND(market_calendar[[#This Row],[is_eq_monthly_exp]]=1,MOD(market_calendar[[#This Row],[Month]],3)=0),1,0)</f>
        <v>0</v>
      </c>
      <c r="O121" s="2">
        <f t="shared" si="8"/>
        <v>0</v>
      </c>
      <c r="P121" s="2">
        <f>SUMIF(E$2:E121,E121,O$2:O121)</f>
        <v>4</v>
      </c>
      <c r="Q121" s="2">
        <f>IF(AND(market_calendar[[#This Row],[vix_weekly_exp_cumulative]]=3,market_calendar[[#This Row],[is_vix_weekly_exp]]=1),1,0)</f>
        <v>0</v>
      </c>
      <c r="R121" s="2">
        <f>IF(AND(market_calendar[[#This Row],[is_vix_monthly_exp]]=1,MOD(market_calendar[[#This Row],[Month]],3)=0),1,0)</f>
        <v>0</v>
      </c>
    </row>
    <row r="122" spans="1:18" x14ac:dyDescent="0.25">
      <c r="A122">
        <v>121</v>
      </c>
      <c r="B122" s="1">
        <v>42490</v>
      </c>
      <c r="C122" s="2">
        <f t="shared" si="9"/>
        <v>2016</v>
      </c>
      <c r="D122" s="2">
        <f t="shared" si="10"/>
        <v>4</v>
      </c>
      <c r="E122" s="2" t="str">
        <f t="shared" si="11"/>
        <v>2016-4</v>
      </c>
      <c r="F122" s="2">
        <f t="shared" si="12"/>
        <v>30</v>
      </c>
      <c r="G122" s="2">
        <f t="shared" si="13"/>
        <v>18</v>
      </c>
      <c r="H122" s="2">
        <f t="shared" si="14"/>
        <v>7</v>
      </c>
      <c r="I122" s="2" cm="1">
        <f t="array" ref="I122">_xlfn.IFNA(_xlfn.IFS(H122=7,1,H122=1,1),0)</f>
        <v>1</v>
      </c>
      <c r="J122" s="2">
        <v>0</v>
      </c>
      <c r="K122" s="2">
        <f t="shared" si="15"/>
        <v>0</v>
      </c>
      <c r="L122" s="2">
        <f>SUMIF(E$2:E122,E122,K$2:K122)</f>
        <v>5</v>
      </c>
      <c r="M122" s="2">
        <f>IF(AND(market_calendar[[#This Row],[eq_weekly_exp_cumulative]]=3,market_calendar[[#This Row],[is_eq_weekly_exp]]=1),1,0)</f>
        <v>0</v>
      </c>
      <c r="N122" s="2">
        <f>IF(AND(market_calendar[[#This Row],[is_eq_monthly_exp]]=1,MOD(market_calendar[[#This Row],[Month]],3)=0),1,0)</f>
        <v>0</v>
      </c>
      <c r="O122" s="2">
        <f t="shared" si="8"/>
        <v>0</v>
      </c>
      <c r="P122" s="2">
        <f>SUMIF(E$2:E122,E122,O$2:O122)</f>
        <v>4</v>
      </c>
      <c r="Q122" s="2">
        <f>IF(AND(market_calendar[[#This Row],[vix_weekly_exp_cumulative]]=3,market_calendar[[#This Row],[is_vix_weekly_exp]]=1),1,0)</f>
        <v>0</v>
      </c>
      <c r="R122" s="2">
        <f>IF(AND(market_calendar[[#This Row],[is_vix_monthly_exp]]=1,MOD(market_calendar[[#This Row],[Month]],3)=0),1,0)</f>
        <v>0</v>
      </c>
    </row>
    <row r="123" spans="1:18" x14ac:dyDescent="0.25">
      <c r="A123">
        <v>122</v>
      </c>
      <c r="B123" s="1">
        <v>42491</v>
      </c>
      <c r="C123" s="2">
        <f t="shared" si="9"/>
        <v>2016</v>
      </c>
      <c r="D123" s="2">
        <f t="shared" si="10"/>
        <v>5</v>
      </c>
      <c r="E123" s="2" t="str">
        <f t="shared" si="11"/>
        <v>2016-5</v>
      </c>
      <c r="F123" s="2">
        <f t="shared" si="12"/>
        <v>1</v>
      </c>
      <c r="G123" s="2">
        <f t="shared" si="13"/>
        <v>19</v>
      </c>
      <c r="H123" s="2">
        <f t="shared" si="14"/>
        <v>1</v>
      </c>
      <c r="I123" s="2" cm="1">
        <f t="array" ref="I123">_xlfn.IFNA(_xlfn.IFS(H123=7,1,H123=1,1),0)</f>
        <v>1</v>
      </c>
      <c r="J123" s="2">
        <v>0</v>
      </c>
      <c r="K123" s="2">
        <f t="shared" si="15"/>
        <v>0</v>
      </c>
      <c r="L123" s="2">
        <f>SUMIF(E$2:E123,E123,K$2:K123)</f>
        <v>0</v>
      </c>
      <c r="M123" s="2">
        <f>IF(AND(market_calendar[[#This Row],[eq_weekly_exp_cumulative]]=3,market_calendar[[#This Row],[is_eq_weekly_exp]]=1),1,0)</f>
        <v>0</v>
      </c>
      <c r="N123" s="2">
        <f>IF(AND(market_calendar[[#This Row],[is_eq_monthly_exp]]=1,MOD(market_calendar[[#This Row],[Month]],3)=0),1,0)</f>
        <v>0</v>
      </c>
      <c r="O123" s="2">
        <f t="shared" si="8"/>
        <v>0</v>
      </c>
      <c r="P123" s="2">
        <f>SUMIF(E$2:E123,E123,O$2:O123)</f>
        <v>0</v>
      </c>
      <c r="Q123" s="2">
        <f>IF(AND(market_calendar[[#This Row],[vix_weekly_exp_cumulative]]=3,market_calendar[[#This Row],[is_vix_weekly_exp]]=1),1,0)</f>
        <v>0</v>
      </c>
      <c r="R123" s="2">
        <f>IF(AND(market_calendar[[#This Row],[is_vix_monthly_exp]]=1,MOD(market_calendar[[#This Row],[Month]],3)=0),1,0)</f>
        <v>0</v>
      </c>
    </row>
    <row r="124" spans="1:18" x14ac:dyDescent="0.25">
      <c r="A124">
        <v>123</v>
      </c>
      <c r="B124" s="1">
        <v>42492</v>
      </c>
      <c r="C124" s="2">
        <f t="shared" si="9"/>
        <v>2016</v>
      </c>
      <c r="D124" s="2">
        <f t="shared" si="10"/>
        <v>5</v>
      </c>
      <c r="E124" s="2" t="str">
        <f t="shared" si="11"/>
        <v>2016-5</v>
      </c>
      <c r="F124" s="2">
        <f t="shared" si="12"/>
        <v>2</v>
      </c>
      <c r="G124" s="2">
        <f t="shared" si="13"/>
        <v>19</v>
      </c>
      <c r="H124" s="2">
        <f t="shared" si="14"/>
        <v>2</v>
      </c>
      <c r="I124" s="2" cm="1">
        <f t="array" ref="I124">_xlfn.IFNA(_xlfn.IFS(H124=7,1,H124=1,1),0)</f>
        <v>0</v>
      </c>
      <c r="J124" s="2">
        <v>0</v>
      </c>
      <c r="K124" s="2">
        <f t="shared" si="15"/>
        <v>0</v>
      </c>
      <c r="L124" s="2">
        <f>SUMIF(E$2:E124,E124,K$2:K124)</f>
        <v>0</v>
      </c>
      <c r="M124" s="2">
        <f>IF(AND(market_calendar[[#This Row],[eq_weekly_exp_cumulative]]=3,market_calendar[[#This Row],[is_eq_weekly_exp]]=1),1,0)</f>
        <v>0</v>
      </c>
      <c r="N124" s="2">
        <f>IF(AND(market_calendar[[#This Row],[is_eq_monthly_exp]]=1,MOD(market_calendar[[#This Row],[Month]],3)=0),1,0)</f>
        <v>0</v>
      </c>
      <c r="O124" s="2">
        <f t="shared" si="8"/>
        <v>0</v>
      </c>
      <c r="P124" s="2">
        <f>SUMIF(E$2:E124,E124,O$2:O124)</f>
        <v>0</v>
      </c>
      <c r="Q124" s="2">
        <f>IF(AND(market_calendar[[#This Row],[vix_weekly_exp_cumulative]]=3,market_calendar[[#This Row],[is_vix_weekly_exp]]=1),1,0)</f>
        <v>0</v>
      </c>
      <c r="R124" s="2">
        <f>IF(AND(market_calendar[[#This Row],[is_vix_monthly_exp]]=1,MOD(market_calendar[[#This Row],[Month]],3)=0),1,0)</f>
        <v>0</v>
      </c>
    </row>
    <row r="125" spans="1:18" x14ac:dyDescent="0.25">
      <c r="A125">
        <v>124</v>
      </c>
      <c r="B125" s="1">
        <v>42493</v>
      </c>
      <c r="C125" s="2">
        <f t="shared" si="9"/>
        <v>2016</v>
      </c>
      <c r="D125" s="2">
        <f t="shared" si="10"/>
        <v>5</v>
      </c>
      <c r="E125" s="2" t="str">
        <f t="shared" si="11"/>
        <v>2016-5</v>
      </c>
      <c r="F125" s="2">
        <f t="shared" si="12"/>
        <v>3</v>
      </c>
      <c r="G125" s="2">
        <f t="shared" si="13"/>
        <v>19</v>
      </c>
      <c r="H125" s="2">
        <f t="shared" si="14"/>
        <v>3</v>
      </c>
      <c r="I125" s="2" cm="1">
        <f t="array" ref="I125">_xlfn.IFNA(_xlfn.IFS(H125=7,1,H125=1,1),0)</f>
        <v>0</v>
      </c>
      <c r="J125" s="2">
        <v>0</v>
      </c>
      <c r="K125" s="2">
        <f t="shared" si="15"/>
        <v>0</v>
      </c>
      <c r="L125" s="2">
        <f>SUMIF(E$2:E125,E125,K$2:K125)</f>
        <v>0</v>
      </c>
      <c r="M125" s="2">
        <f>IF(AND(market_calendar[[#This Row],[eq_weekly_exp_cumulative]]=3,market_calendar[[#This Row],[is_eq_weekly_exp]]=1),1,0)</f>
        <v>0</v>
      </c>
      <c r="N125" s="2">
        <f>IF(AND(market_calendar[[#This Row],[is_eq_monthly_exp]]=1,MOD(market_calendar[[#This Row],[Month]],3)=0),1,0)</f>
        <v>0</v>
      </c>
      <c r="O125" s="2">
        <f t="shared" si="8"/>
        <v>1</v>
      </c>
      <c r="P125" s="2">
        <f>SUMIF(E$2:E125,E125,O$2:O125)</f>
        <v>1</v>
      </c>
      <c r="Q125" s="2">
        <f>IF(AND(market_calendar[[#This Row],[vix_weekly_exp_cumulative]]=3,market_calendar[[#This Row],[is_vix_weekly_exp]]=1),1,0)</f>
        <v>0</v>
      </c>
      <c r="R125" s="2">
        <f>IF(AND(market_calendar[[#This Row],[is_vix_monthly_exp]]=1,MOD(market_calendar[[#This Row],[Month]],3)=0),1,0)</f>
        <v>0</v>
      </c>
    </row>
    <row r="126" spans="1:18" x14ac:dyDescent="0.25">
      <c r="A126">
        <v>125</v>
      </c>
      <c r="B126" s="1">
        <v>42494</v>
      </c>
      <c r="C126" s="2">
        <f t="shared" si="9"/>
        <v>2016</v>
      </c>
      <c r="D126" s="2">
        <f t="shared" si="10"/>
        <v>5</v>
      </c>
      <c r="E126" s="2" t="str">
        <f t="shared" si="11"/>
        <v>2016-5</v>
      </c>
      <c r="F126" s="2">
        <f t="shared" si="12"/>
        <v>4</v>
      </c>
      <c r="G126" s="2">
        <f t="shared" si="13"/>
        <v>19</v>
      </c>
      <c r="H126" s="2">
        <f t="shared" si="14"/>
        <v>4</v>
      </c>
      <c r="I126" s="2" cm="1">
        <f t="array" ref="I126">_xlfn.IFNA(_xlfn.IFS(H126=7,1,H126=1,1),0)</f>
        <v>0</v>
      </c>
      <c r="J126" s="2">
        <v>0</v>
      </c>
      <c r="K126" s="2">
        <f t="shared" si="15"/>
        <v>0</v>
      </c>
      <c r="L126" s="2">
        <f>SUMIF(E$2:E126,E126,K$2:K126)</f>
        <v>0</v>
      </c>
      <c r="M126" s="2">
        <f>IF(AND(market_calendar[[#This Row],[eq_weekly_exp_cumulative]]=3,market_calendar[[#This Row],[is_eq_weekly_exp]]=1),1,0)</f>
        <v>0</v>
      </c>
      <c r="N126" s="2">
        <f>IF(AND(market_calendar[[#This Row],[is_eq_monthly_exp]]=1,MOD(market_calendar[[#This Row],[Month]],3)=0),1,0)</f>
        <v>0</v>
      </c>
      <c r="O126" s="2">
        <f t="shared" si="8"/>
        <v>0</v>
      </c>
      <c r="P126" s="2">
        <f>SUMIF(E$2:E126,E126,O$2:O126)</f>
        <v>1</v>
      </c>
      <c r="Q126" s="2">
        <f>IF(AND(market_calendar[[#This Row],[vix_weekly_exp_cumulative]]=3,market_calendar[[#This Row],[is_vix_weekly_exp]]=1),1,0)</f>
        <v>0</v>
      </c>
      <c r="R126" s="2">
        <f>IF(AND(market_calendar[[#This Row],[is_vix_monthly_exp]]=1,MOD(market_calendar[[#This Row],[Month]],3)=0),1,0)</f>
        <v>0</v>
      </c>
    </row>
    <row r="127" spans="1:18" x14ac:dyDescent="0.25">
      <c r="A127">
        <v>126</v>
      </c>
      <c r="B127" s="1">
        <v>42495</v>
      </c>
      <c r="C127" s="2">
        <f t="shared" si="9"/>
        <v>2016</v>
      </c>
      <c r="D127" s="2">
        <f t="shared" si="10"/>
        <v>5</v>
      </c>
      <c r="E127" s="2" t="str">
        <f t="shared" si="11"/>
        <v>2016-5</v>
      </c>
      <c r="F127" s="2">
        <f t="shared" si="12"/>
        <v>5</v>
      </c>
      <c r="G127" s="2">
        <f t="shared" si="13"/>
        <v>19</v>
      </c>
      <c r="H127" s="2">
        <f t="shared" si="14"/>
        <v>5</v>
      </c>
      <c r="I127" s="2" cm="1">
        <f t="array" ref="I127">_xlfn.IFNA(_xlfn.IFS(H127=7,1,H127=1,1),0)</f>
        <v>0</v>
      </c>
      <c r="J127" s="2">
        <v>0</v>
      </c>
      <c r="K127" s="2">
        <f t="shared" si="15"/>
        <v>0</v>
      </c>
      <c r="L127" s="2">
        <f>SUMIF(E$2:E127,E127,K$2:K127)</f>
        <v>0</v>
      </c>
      <c r="M127" s="2">
        <f>IF(AND(market_calendar[[#This Row],[eq_weekly_exp_cumulative]]=3,market_calendar[[#This Row],[is_eq_weekly_exp]]=1),1,0)</f>
        <v>0</v>
      </c>
      <c r="N127" s="2">
        <f>IF(AND(market_calendar[[#This Row],[is_eq_monthly_exp]]=1,MOD(market_calendar[[#This Row],[Month]],3)=0),1,0)</f>
        <v>0</v>
      </c>
      <c r="O127" s="2">
        <f t="shared" si="8"/>
        <v>0</v>
      </c>
      <c r="P127" s="2">
        <f>SUMIF(E$2:E127,E127,O$2:O127)</f>
        <v>1</v>
      </c>
      <c r="Q127" s="2">
        <f>IF(AND(market_calendar[[#This Row],[vix_weekly_exp_cumulative]]=3,market_calendar[[#This Row],[is_vix_weekly_exp]]=1),1,0)</f>
        <v>0</v>
      </c>
      <c r="R127" s="2">
        <f>IF(AND(market_calendar[[#This Row],[is_vix_monthly_exp]]=1,MOD(market_calendar[[#This Row],[Month]],3)=0),1,0)</f>
        <v>0</v>
      </c>
    </row>
    <row r="128" spans="1:18" x14ac:dyDescent="0.25">
      <c r="A128">
        <v>127</v>
      </c>
      <c r="B128" s="1">
        <v>42496</v>
      </c>
      <c r="C128" s="2">
        <f t="shared" si="9"/>
        <v>2016</v>
      </c>
      <c r="D128" s="2">
        <f t="shared" si="10"/>
        <v>5</v>
      </c>
      <c r="E128" s="2" t="str">
        <f t="shared" si="11"/>
        <v>2016-5</v>
      </c>
      <c r="F128" s="2">
        <f t="shared" si="12"/>
        <v>6</v>
      </c>
      <c r="G128" s="2">
        <f t="shared" si="13"/>
        <v>19</v>
      </c>
      <c r="H128" s="2">
        <f t="shared" si="14"/>
        <v>6</v>
      </c>
      <c r="I128" s="2" cm="1">
        <f t="array" ref="I128">_xlfn.IFNA(_xlfn.IFS(H128=7,1,H128=1,1),0)</f>
        <v>0</v>
      </c>
      <c r="J128" s="2">
        <v>0</v>
      </c>
      <c r="K128" s="2">
        <f t="shared" si="15"/>
        <v>1</v>
      </c>
      <c r="L128" s="2">
        <f>SUMIF(E$2:E128,E128,K$2:K128)</f>
        <v>1</v>
      </c>
      <c r="M128" s="2">
        <f>IF(AND(market_calendar[[#This Row],[eq_weekly_exp_cumulative]]=3,market_calendar[[#This Row],[is_eq_weekly_exp]]=1),1,0)</f>
        <v>0</v>
      </c>
      <c r="N128" s="2">
        <f>IF(AND(market_calendar[[#This Row],[is_eq_monthly_exp]]=1,MOD(market_calendar[[#This Row],[Month]],3)=0),1,0)</f>
        <v>0</v>
      </c>
      <c r="O128" s="2">
        <f t="shared" si="8"/>
        <v>0</v>
      </c>
      <c r="P128" s="2">
        <f>SUMIF(E$2:E128,E128,O$2:O128)</f>
        <v>1</v>
      </c>
      <c r="Q128" s="2">
        <f>IF(AND(market_calendar[[#This Row],[vix_weekly_exp_cumulative]]=3,market_calendar[[#This Row],[is_vix_weekly_exp]]=1),1,0)</f>
        <v>0</v>
      </c>
      <c r="R128" s="2">
        <f>IF(AND(market_calendar[[#This Row],[is_vix_monthly_exp]]=1,MOD(market_calendar[[#This Row],[Month]],3)=0),1,0)</f>
        <v>0</v>
      </c>
    </row>
    <row r="129" spans="1:18" x14ac:dyDescent="0.25">
      <c r="A129">
        <v>128</v>
      </c>
      <c r="B129" s="1">
        <v>42497</v>
      </c>
      <c r="C129" s="2">
        <f t="shared" si="9"/>
        <v>2016</v>
      </c>
      <c r="D129" s="2">
        <f t="shared" si="10"/>
        <v>5</v>
      </c>
      <c r="E129" s="2" t="str">
        <f t="shared" si="11"/>
        <v>2016-5</v>
      </c>
      <c r="F129" s="2">
        <f t="shared" si="12"/>
        <v>7</v>
      </c>
      <c r="G129" s="2">
        <f t="shared" si="13"/>
        <v>19</v>
      </c>
      <c r="H129" s="2">
        <f t="shared" si="14"/>
        <v>7</v>
      </c>
      <c r="I129" s="2" cm="1">
        <f t="array" ref="I129">_xlfn.IFNA(_xlfn.IFS(H129=7,1,H129=1,1),0)</f>
        <v>1</v>
      </c>
      <c r="J129" s="2">
        <v>0</v>
      </c>
      <c r="K129" s="2">
        <f t="shared" si="15"/>
        <v>0</v>
      </c>
      <c r="L129" s="2">
        <f>SUMIF(E$2:E129,E129,K$2:K129)</f>
        <v>1</v>
      </c>
      <c r="M129" s="2">
        <f>IF(AND(market_calendar[[#This Row],[eq_weekly_exp_cumulative]]=3,market_calendar[[#This Row],[is_eq_weekly_exp]]=1),1,0)</f>
        <v>0</v>
      </c>
      <c r="N129" s="2">
        <f>IF(AND(market_calendar[[#This Row],[is_eq_monthly_exp]]=1,MOD(market_calendar[[#This Row],[Month]],3)=0),1,0)</f>
        <v>0</v>
      </c>
      <c r="O129" s="2">
        <f t="shared" si="8"/>
        <v>0</v>
      </c>
      <c r="P129" s="2">
        <f>SUMIF(E$2:E129,E129,O$2:O129)</f>
        <v>1</v>
      </c>
      <c r="Q129" s="2">
        <f>IF(AND(market_calendar[[#This Row],[vix_weekly_exp_cumulative]]=3,market_calendar[[#This Row],[is_vix_weekly_exp]]=1),1,0)</f>
        <v>0</v>
      </c>
      <c r="R129" s="2">
        <f>IF(AND(market_calendar[[#This Row],[is_vix_monthly_exp]]=1,MOD(market_calendar[[#This Row],[Month]],3)=0),1,0)</f>
        <v>0</v>
      </c>
    </row>
    <row r="130" spans="1:18" x14ac:dyDescent="0.25">
      <c r="A130">
        <v>129</v>
      </c>
      <c r="B130" s="1">
        <v>42498</v>
      </c>
      <c r="C130" s="2">
        <f t="shared" si="9"/>
        <v>2016</v>
      </c>
      <c r="D130" s="2">
        <f t="shared" si="10"/>
        <v>5</v>
      </c>
      <c r="E130" s="2" t="str">
        <f t="shared" si="11"/>
        <v>2016-5</v>
      </c>
      <c r="F130" s="2">
        <f t="shared" si="12"/>
        <v>8</v>
      </c>
      <c r="G130" s="2">
        <f t="shared" si="13"/>
        <v>20</v>
      </c>
      <c r="H130" s="2">
        <f t="shared" si="14"/>
        <v>1</v>
      </c>
      <c r="I130" s="2" cm="1">
        <f t="array" ref="I130">_xlfn.IFNA(_xlfn.IFS(H130=7,1,H130=1,1),0)</f>
        <v>1</v>
      </c>
      <c r="J130" s="2">
        <v>0</v>
      </c>
      <c r="K130" s="2">
        <f t="shared" si="15"/>
        <v>0</v>
      </c>
      <c r="L130" s="2">
        <f>SUMIF(E$2:E130,E130,K$2:K130)</f>
        <v>1</v>
      </c>
      <c r="M130" s="2">
        <f>IF(AND(market_calendar[[#This Row],[eq_weekly_exp_cumulative]]=3,market_calendar[[#This Row],[is_eq_weekly_exp]]=1),1,0)</f>
        <v>0</v>
      </c>
      <c r="N130" s="2">
        <f>IF(AND(market_calendar[[#This Row],[is_eq_monthly_exp]]=1,MOD(market_calendar[[#This Row],[Month]],3)=0),1,0)</f>
        <v>0</v>
      </c>
      <c r="O130" s="2">
        <f t="shared" ref="O130:O193" si="16">IF(H130=3,1,0)</f>
        <v>0</v>
      </c>
      <c r="P130" s="2">
        <f>SUMIF(E$2:E130,E130,O$2:O130)</f>
        <v>1</v>
      </c>
      <c r="Q130" s="2">
        <f>IF(AND(market_calendar[[#This Row],[vix_weekly_exp_cumulative]]=3,market_calendar[[#This Row],[is_vix_weekly_exp]]=1),1,0)</f>
        <v>0</v>
      </c>
      <c r="R130" s="2">
        <f>IF(AND(market_calendar[[#This Row],[is_vix_monthly_exp]]=1,MOD(market_calendar[[#This Row],[Month]],3)=0),1,0)</f>
        <v>0</v>
      </c>
    </row>
    <row r="131" spans="1:18" x14ac:dyDescent="0.25">
      <c r="A131">
        <v>130</v>
      </c>
      <c r="B131" s="1">
        <v>42499</v>
      </c>
      <c r="C131" s="2">
        <f t="shared" ref="C131:C194" si="17">YEAR(B131)</f>
        <v>2016</v>
      </c>
      <c r="D131" s="2">
        <f t="shared" ref="D131:D194" si="18">MONTH(B131)</f>
        <v>5</v>
      </c>
      <c r="E131" s="2" t="str">
        <f t="shared" ref="E131:E194" si="19">_xlfn.CONCAT(YEAR(B131),"-",MONTH(B131))</f>
        <v>2016-5</v>
      </c>
      <c r="F131" s="2">
        <f t="shared" ref="F131:F194" si="20">DAY(B131)</f>
        <v>9</v>
      </c>
      <c r="G131" s="2">
        <f t="shared" ref="G131:G194" si="21">WEEKNUM(B131)</f>
        <v>20</v>
      </c>
      <c r="H131" s="2">
        <f t="shared" ref="H131:H194" si="22">WEEKDAY(B131)</f>
        <v>2</v>
      </c>
      <c r="I131" s="2" cm="1">
        <f t="array" ref="I131">_xlfn.IFNA(_xlfn.IFS(H131=7,1,H131=1,1),0)</f>
        <v>0</v>
      </c>
      <c r="J131" s="2">
        <v>0</v>
      </c>
      <c r="K131" s="2">
        <f t="shared" ref="K131:K194" si="23">IF(H131=6,1,0)</f>
        <v>0</v>
      </c>
      <c r="L131" s="2">
        <f>SUMIF(E$2:E131,E131,K$2:K131)</f>
        <v>1</v>
      </c>
      <c r="M131" s="2">
        <f>IF(AND(market_calendar[[#This Row],[eq_weekly_exp_cumulative]]=3,market_calendar[[#This Row],[is_eq_weekly_exp]]=1),1,0)</f>
        <v>0</v>
      </c>
      <c r="N131" s="2">
        <f>IF(AND(market_calendar[[#This Row],[is_eq_monthly_exp]]=1,MOD(market_calendar[[#This Row],[Month]],3)=0),1,0)</f>
        <v>0</v>
      </c>
      <c r="O131" s="2">
        <f t="shared" si="16"/>
        <v>0</v>
      </c>
      <c r="P131" s="2">
        <f>SUMIF(E$2:E131,E131,O$2:O131)</f>
        <v>1</v>
      </c>
      <c r="Q131" s="2">
        <f>IF(AND(market_calendar[[#This Row],[vix_weekly_exp_cumulative]]=3,market_calendar[[#This Row],[is_vix_weekly_exp]]=1),1,0)</f>
        <v>0</v>
      </c>
      <c r="R131" s="2">
        <f>IF(AND(market_calendar[[#This Row],[is_vix_monthly_exp]]=1,MOD(market_calendar[[#This Row],[Month]],3)=0),1,0)</f>
        <v>0</v>
      </c>
    </row>
    <row r="132" spans="1:18" x14ac:dyDescent="0.25">
      <c r="A132">
        <v>131</v>
      </c>
      <c r="B132" s="1">
        <v>42500</v>
      </c>
      <c r="C132" s="2">
        <f t="shared" si="17"/>
        <v>2016</v>
      </c>
      <c r="D132" s="2">
        <f t="shared" si="18"/>
        <v>5</v>
      </c>
      <c r="E132" s="2" t="str">
        <f t="shared" si="19"/>
        <v>2016-5</v>
      </c>
      <c r="F132" s="2">
        <f t="shared" si="20"/>
        <v>10</v>
      </c>
      <c r="G132" s="2">
        <f t="shared" si="21"/>
        <v>20</v>
      </c>
      <c r="H132" s="2">
        <f t="shared" si="22"/>
        <v>3</v>
      </c>
      <c r="I132" s="2" cm="1">
        <f t="array" ref="I132">_xlfn.IFNA(_xlfn.IFS(H132=7,1,H132=1,1),0)</f>
        <v>0</v>
      </c>
      <c r="J132" s="2">
        <v>0</v>
      </c>
      <c r="K132" s="2">
        <f t="shared" si="23"/>
        <v>0</v>
      </c>
      <c r="L132" s="2">
        <f>SUMIF(E$2:E132,E132,K$2:K132)</f>
        <v>1</v>
      </c>
      <c r="M132" s="2">
        <f>IF(AND(market_calendar[[#This Row],[eq_weekly_exp_cumulative]]=3,market_calendar[[#This Row],[is_eq_weekly_exp]]=1),1,0)</f>
        <v>0</v>
      </c>
      <c r="N132" s="2">
        <f>IF(AND(market_calendar[[#This Row],[is_eq_monthly_exp]]=1,MOD(market_calendar[[#This Row],[Month]],3)=0),1,0)</f>
        <v>0</v>
      </c>
      <c r="O132" s="2">
        <f t="shared" si="16"/>
        <v>1</v>
      </c>
      <c r="P132" s="2">
        <f>SUMIF(E$2:E132,E132,O$2:O132)</f>
        <v>2</v>
      </c>
      <c r="Q132" s="2">
        <f>IF(AND(market_calendar[[#This Row],[vix_weekly_exp_cumulative]]=3,market_calendar[[#This Row],[is_vix_weekly_exp]]=1),1,0)</f>
        <v>0</v>
      </c>
      <c r="R132" s="2">
        <f>IF(AND(market_calendar[[#This Row],[is_vix_monthly_exp]]=1,MOD(market_calendar[[#This Row],[Month]],3)=0),1,0)</f>
        <v>0</v>
      </c>
    </row>
    <row r="133" spans="1:18" x14ac:dyDescent="0.25">
      <c r="A133">
        <v>132</v>
      </c>
      <c r="B133" s="1">
        <v>42501</v>
      </c>
      <c r="C133" s="2">
        <f t="shared" si="17"/>
        <v>2016</v>
      </c>
      <c r="D133" s="2">
        <f t="shared" si="18"/>
        <v>5</v>
      </c>
      <c r="E133" s="2" t="str">
        <f t="shared" si="19"/>
        <v>2016-5</v>
      </c>
      <c r="F133" s="2">
        <f t="shared" si="20"/>
        <v>11</v>
      </c>
      <c r="G133" s="2">
        <f t="shared" si="21"/>
        <v>20</v>
      </c>
      <c r="H133" s="2">
        <f t="shared" si="22"/>
        <v>4</v>
      </c>
      <c r="I133" s="2" cm="1">
        <f t="array" ref="I133">_xlfn.IFNA(_xlfn.IFS(H133=7,1,H133=1,1),0)</f>
        <v>0</v>
      </c>
      <c r="J133" s="2">
        <v>0</v>
      </c>
      <c r="K133" s="2">
        <f t="shared" si="23"/>
        <v>0</v>
      </c>
      <c r="L133" s="2">
        <f>SUMIF(E$2:E133,E133,K$2:K133)</f>
        <v>1</v>
      </c>
      <c r="M133" s="2">
        <f>IF(AND(market_calendar[[#This Row],[eq_weekly_exp_cumulative]]=3,market_calendar[[#This Row],[is_eq_weekly_exp]]=1),1,0)</f>
        <v>0</v>
      </c>
      <c r="N133" s="2">
        <f>IF(AND(market_calendar[[#This Row],[is_eq_monthly_exp]]=1,MOD(market_calendar[[#This Row],[Month]],3)=0),1,0)</f>
        <v>0</v>
      </c>
      <c r="O133" s="2">
        <f t="shared" si="16"/>
        <v>0</v>
      </c>
      <c r="P133" s="2">
        <f>SUMIF(E$2:E133,E133,O$2:O133)</f>
        <v>2</v>
      </c>
      <c r="Q133" s="2">
        <f>IF(AND(market_calendar[[#This Row],[vix_weekly_exp_cumulative]]=3,market_calendar[[#This Row],[is_vix_weekly_exp]]=1),1,0)</f>
        <v>0</v>
      </c>
      <c r="R133" s="2">
        <f>IF(AND(market_calendar[[#This Row],[is_vix_monthly_exp]]=1,MOD(market_calendar[[#This Row],[Month]],3)=0),1,0)</f>
        <v>0</v>
      </c>
    </row>
    <row r="134" spans="1:18" x14ac:dyDescent="0.25">
      <c r="A134">
        <v>133</v>
      </c>
      <c r="B134" s="1">
        <v>42502</v>
      </c>
      <c r="C134" s="2">
        <f t="shared" si="17"/>
        <v>2016</v>
      </c>
      <c r="D134" s="2">
        <f t="shared" si="18"/>
        <v>5</v>
      </c>
      <c r="E134" s="2" t="str">
        <f t="shared" si="19"/>
        <v>2016-5</v>
      </c>
      <c r="F134" s="2">
        <f t="shared" si="20"/>
        <v>12</v>
      </c>
      <c r="G134" s="2">
        <f t="shared" si="21"/>
        <v>20</v>
      </c>
      <c r="H134" s="2">
        <f t="shared" si="22"/>
        <v>5</v>
      </c>
      <c r="I134" s="2" cm="1">
        <f t="array" ref="I134">_xlfn.IFNA(_xlfn.IFS(H134=7,1,H134=1,1),0)</f>
        <v>0</v>
      </c>
      <c r="J134" s="2">
        <v>0</v>
      </c>
      <c r="K134" s="2">
        <f t="shared" si="23"/>
        <v>0</v>
      </c>
      <c r="L134" s="2">
        <f>SUMIF(E$2:E134,E134,K$2:K134)</f>
        <v>1</v>
      </c>
      <c r="M134" s="2">
        <f>IF(AND(market_calendar[[#This Row],[eq_weekly_exp_cumulative]]=3,market_calendar[[#This Row],[is_eq_weekly_exp]]=1),1,0)</f>
        <v>0</v>
      </c>
      <c r="N134" s="2">
        <f>IF(AND(market_calendar[[#This Row],[is_eq_monthly_exp]]=1,MOD(market_calendar[[#This Row],[Month]],3)=0),1,0)</f>
        <v>0</v>
      </c>
      <c r="O134" s="2">
        <f t="shared" si="16"/>
        <v>0</v>
      </c>
      <c r="P134" s="2">
        <f>SUMIF(E$2:E134,E134,O$2:O134)</f>
        <v>2</v>
      </c>
      <c r="Q134" s="2">
        <f>IF(AND(market_calendar[[#This Row],[vix_weekly_exp_cumulative]]=3,market_calendar[[#This Row],[is_vix_weekly_exp]]=1),1,0)</f>
        <v>0</v>
      </c>
      <c r="R134" s="2">
        <f>IF(AND(market_calendar[[#This Row],[is_vix_monthly_exp]]=1,MOD(market_calendar[[#This Row],[Month]],3)=0),1,0)</f>
        <v>0</v>
      </c>
    </row>
    <row r="135" spans="1:18" x14ac:dyDescent="0.25">
      <c r="A135">
        <v>134</v>
      </c>
      <c r="B135" s="1">
        <v>42503</v>
      </c>
      <c r="C135" s="2">
        <f t="shared" si="17"/>
        <v>2016</v>
      </c>
      <c r="D135" s="2">
        <f t="shared" si="18"/>
        <v>5</v>
      </c>
      <c r="E135" s="2" t="str">
        <f t="shared" si="19"/>
        <v>2016-5</v>
      </c>
      <c r="F135" s="2">
        <f t="shared" si="20"/>
        <v>13</v>
      </c>
      <c r="G135" s="2">
        <f t="shared" si="21"/>
        <v>20</v>
      </c>
      <c r="H135" s="2">
        <f t="shared" si="22"/>
        <v>6</v>
      </c>
      <c r="I135" s="2" cm="1">
        <f t="array" ref="I135">_xlfn.IFNA(_xlfn.IFS(H135=7,1,H135=1,1),0)</f>
        <v>0</v>
      </c>
      <c r="J135" s="2">
        <v>0</v>
      </c>
      <c r="K135" s="2">
        <f t="shared" si="23"/>
        <v>1</v>
      </c>
      <c r="L135" s="2">
        <f>SUMIF(E$2:E135,E135,K$2:K135)</f>
        <v>2</v>
      </c>
      <c r="M135" s="2">
        <f>IF(AND(market_calendar[[#This Row],[eq_weekly_exp_cumulative]]=3,market_calendar[[#This Row],[is_eq_weekly_exp]]=1),1,0)</f>
        <v>0</v>
      </c>
      <c r="N135" s="2">
        <f>IF(AND(market_calendar[[#This Row],[is_eq_monthly_exp]]=1,MOD(market_calendar[[#This Row],[Month]],3)=0),1,0)</f>
        <v>0</v>
      </c>
      <c r="O135" s="2">
        <f t="shared" si="16"/>
        <v>0</v>
      </c>
      <c r="P135" s="2">
        <f>SUMIF(E$2:E135,E135,O$2:O135)</f>
        <v>2</v>
      </c>
      <c r="Q135" s="2">
        <f>IF(AND(market_calendar[[#This Row],[vix_weekly_exp_cumulative]]=3,market_calendar[[#This Row],[is_vix_weekly_exp]]=1),1,0)</f>
        <v>0</v>
      </c>
      <c r="R135" s="2">
        <f>IF(AND(market_calendar[[#This Row],[is_vix_monthly_exp]]=1,MOD(market_calendar[[#This Row],[Month]],3)=0),1,0)</f>
        <v>0</v>
      </c>
    </row>
    <row r="136" spans="1:18" x14ac:dyDescent="0.25">
      <c r="A136">
        <v>135</v>
      </c>
      <c r="B136" s="1">
        <v>42504</v>
      </c>
      <c r="C136" s="2">
        <f t="shared" si="17"/>
        <v>2016</v>
      </c>
      <c r="D136" s="2">
        <f t="shared" si="18"/>
        <v>5</v>
      </c>
      <c r="E136" s="2" t="str">
        <f t="shared" si="19"/>
        <v>2016-5</v>
      </c>
      <c r="F136" s="2">
        <f t="shared" si="20"/>
        <v>14</v>
      </c>
      <c r="G136" s="2">
        <f t="shared" si="21"/>
        <v>20</v>
      </c>
      <c r="H136" s="2">
        <f t="shared" si="22"/>
        <v>7</v>
      </c>
      <c r="I136" s="2" cm="1">
        <f t="array" ref="I136">_xlfn.IFNA(_xlfn.IFS(H136=7,1,H136=1,1),0)</f>
        <v>1</v>
      </c>
      <c r="J136" s="2">
        <v>0</v>
      </c>
      <c r="K136" s="2">
        <f t="shared" si="23"/>
        <v>0</v>
      </c>
      <c r="L136" s="2">
        <f>SUMIF(E$2:E136,E136,K$2:K136)</f>
        <v>2</v>
      </c>
      <c r="M136" s="2">
        <f>IF(AND(market_calendar[[#This Row],[eq_weekly_exp_cumulative]]=3,market_calendar[[#This Row],[is_eq_weekly_exp]]=1),1,0)</f>
        <v>0</v>
      </c>
      <c r="N136" s="2">
        <f>IF(AND(market_calendar[[#This Row],[is_eq_monthly_exp]]=1,MOD(market_calendar[[#This Row],[Month]],3)=0),1,0)</f>
        <v>0</v>
      </c>
      <c r="O136" s="2">
        <f t="shared" si="16"/>
        <v>0</v>
      </c>
      <c r="P136" s="2">
        <f>SUMIF(E$2:E136,E136,O$2:O136)</f>
        <v>2</v>
      </c>
      <c r="Q136" s="2">
        <f>IF(AND(market_calendar[[#This Row],[vix_weekly_exp_cumulative]]=3,market_calendar[[#This Row],[is_vix_weekly_exp]]=1),1,0)</f>
        <v>0</v>
      </c>
      <c r="R136" s="2">
        <f>IF(AND(market_calendar[[#This Row],[is_vix_monthly_exp]]=1,MOD(market_calendar[[#This Row],[Month]],3)=0),1,0)</f>
        <v>0</v>
      </c>
    </row>
    <row r="137" spans="1:18" x14ac:dyDescent="0.25">
      <c r="A137">
        <v>136</v>
      </c>
      <c r="B137" s="1">
        <v>42505</v>
      </c>
      <c r="C137" s="2">
        <f t="shared" si="17"/>
        <v>2016</v>
      </c>
      <c r="D137" s="2">
        <f t="shared" si="18"/>
        <v>5</v>
      </c>
      <c r="E137" s="2" t="str">
        <f t="shared" si="19"/>
        <v>2016-5</v>
      </c>
      <c r="F137" s="2">
        <f t="shared" si="20"/>
        <v>15</v>
      </c>
      <c r="G137" s="2">
        <f t="shared" si="21"/>
        <v>21</v>
      </c>
      <c r="H137" s="2">
        <f t="shared" si="22"/>
        <v>1</v>
      </c>
      <c r="I137" s="2" cm="1">
        <f t="array" ref="I137">_xlfn.IFNA(_xlfn.IFS(H137=7,1,H137=1,1),0)</f>
        <v>1</v>
      </c>
      <c r="J137" s="2">
        <v>0</v>
      </c>
      <c r="K137" s="2">
        <f t="shared" si="23"/>
        <v>0</v>
      </c>
      <c r="L137" s="2">
        <f>SUMIF(E$2:E137,E137,K$2:K137)</f>
        <v>2</v>
      </c>
      <c r="M137" s="2">
        <f>IF(AND(market_calendar[[#This Row],[eq_weekly_exp_cumulative]]=3,market_calendar[[#This Row],[is_eq_weekly_exp]]=1),1,0)</f>
        <v>0</v>
      </c>
      <c r="N137" s="2">
        <f>IF(AND(market_calendar[[#This Row],[is_eq_monthly_exp]]=1,MOD(market_calendar[[#This Row],[Month]],3)=0),1,0)</f>
        <v>0</v>
      </c>
      <c r="O137" s="2">
        <f t="shared" si="16"/>
        <v>0</v>
      </c>
      <c r="P137" s="2">
        <f>SUMIF(E$2:E137,E137,O$2:O137)</f>
        <v>2</v>
      </c>
      <c r="Q137" s="2">
        <f>IF(AND(market_calendar[[#This Row],[vix_weekly_exp_cumulative]]=3,market_calendar[[#This Row],[is_vix_weekly_exp]]=1),1,0)</f>
        <v>0</v>
      </c>
      <c r="R137" s="2">
        <f>IF(AND(market_calendar[[#This Row],[is_vix_monthly_exp]]=1,MOD(market_calendar[[#This Row],[Month]],3)=0),1,0)</f>
        <v>0</v>
      </c>
    </row>
    <row r="138" spans="1:18" x14ac:dyDescent="0.25">
      <c r="A138">
        <v>137</v>
      </c>
      <c r="B138" s="1">
        <v>42506</v>
      </c>
      <c r="C138" s="2">
        <f t="shared" si="17"/>
        <v>2016</v>
      </c>
      <c r="D138" s="2">
        <f t="shared" si="18"/>
        <v>5</v>
      </c>
      <c r="E138" s="2" t="str">
        <f t="shared" si="19"/>
        <v>2016-5</v>
      </c>
      <c r="F138" s="2">
        <f t="shared" si="20"/>
        <v>16</v>
      </c>
      <c r="G138" s="2">
        <f t="shared" si="21"/>
        <v>21</v>
      </c>
      <c r="H138" s="2">
        <f t="shared" si="22"/>
        <v>2</v>
      </c>
      <c r="I138" s="2" cm="1">
        <f t="array" ref="I138">_xlfn.IFNA(_xlfn.IFS(H138=7,1,H138=1,1),0)</f>
        <v>0</v>
      </c>
      <c r="J138" s="2">
        <v>0</v>
      </c>
      <c r="K138" s="2">
        <f t="shared" si="23"/>
        <v>0</v>
      </c>
      <c r="L138" s="2">
        <f>SUMIF(E$2:E138,E138,K$2:K138)</f>
        <v>2</v>
      </c>
      <c r="M138" s="2">
        <f>IF(AND(market_calendar[[#This Row],[eq_weekly_exp_cumulative]]=3,market_calendar[[#This Row],[is_eq_weekly_exp]]=1),1,0)</f>
        <v>0</v>
      </c>
      <c r="N138" s="2">
        <f>IF(AND(market_calendar[[#This Row],[is_eq_monthly_exp]]=1,MOD(market_calendar[[#This Row],[Month]],3)=0),1,0)</f>
        <v>0</v>
      </c>
      <c r="O138" s="2">
        <f t="shared" si="16"/>
        <v>0</v>
      </c>
      <c r="P138" s="2">
        <f>SUMIF(E$2:E138,E138,O$2:O138)</f>
        <v>2</v>
      </c>
      <c r="Q138" s="2">
        <f>IF(AND(market_calendar[[#This Row],[vix_weekly_exp_cumulative]]=3,market_calendar[[#This Row],[is_vix_weekly_exp]]=1),1,0)</f>
        <v>0</v>
      </c>
      <c r="R138" s="2">
        <f>IF(AND(market_calendar[[#This Row],[is_vix_monthly_exp]]=1,MOD(market_calendar[[#This Row],[Month]],3)=0),1,0)</f>
        <v>0</v>
      </c>
    </row>
    <row r="139" spans="1:18" x14ac:dyDescent="0.25">
      <c r="A139">
        <v>138</v>
      </c>
      <c r="B139" s="1">
        <v>42507</v>
      </c>
      <c r="C139" s="2">
        <f t="shared" si="17"/>
        <v>2016</v>
      </c>
      <c r="D139" s="2">
        <f t="shared" si="18"/>
        <v>5</v>
      </c>
      <c r="E139" s="2" t="str">
        <f t="shared" si="19"/>
        <v>2016-5</v>
      </c>
      <c r="F139" s="2">
        <f t="shared" si="20"/>
        <v>17</v>
      </c>
      <c r="G139" s="2">
        <f t="shared" si="21"/>
        <v>21</v>
      </c>
      <c r="H139" s="2">
        <f t="shared" si="22"/>
        <v>3</v>
      </c>
      <c r="I139" s="2" cm="1">
        <f t="array" ref="I139">_xlfn.IFNA(_xlfn.IFS(H139=7,1,H139=1,1),0)</f>
        <v>0</v>
      </c>
      <c r="J139" s="2">
        <v>0</v>
      </c>
      <c r="K139" s="2">
        <f t="shared" si="23"/>
        <v>0</v>
      </c>
      <c r="L139" s="2">
        <f>SUMIF(E$2:E139,E139,K$2:K139)</f>
        <v>2</v>
      </c>
      <c r="M139" s="2">
        <f>IF(AND(market_calendar[[#This Row],[eq_weekly_exp_cumulative]]=3,market_calendar[[#This Row],[is_eq_weekly_exp]]=1),1,0)</f>
        <v>0</v>
      </c>
      <c r="N139" s="2">
        <f>IF(AND(market_calendar[[#This Row],[is_eq_monthly_exp]]=1,MOD(market_calendar[[#This Row],[Month]],3)=0),1,0)</f>
        <v>0</v>
      </c>
      <c r="O139" s="2">
        <f t="shared" si="16"/>
        <v>1</v>
      </c>
      <c r="P139" s="2">
        <f>SUMIF(E$2:E139,E139,O$2:O139)</f>
        <v>3</v>
      </c>
      <c r="Q139" s="2">
        <f>IF(AND(market_calendar[[#This Row],[vix_weekly_exp_cumulative]]=3,market_calendar[[#This Row],[is_vix_weekly_exp]]=1),1,0)</f>
        <v>1</v>
      </c>
      <c r="R139" s="2">
        <f>IF(AND(market_calendar[[#This Row],[is_vix_monthly_exp]]=1,MOD(market_calendar[[#This Row],[Month]],3)=0),1,0)</f>
        <v>0</v>
      </c>
    </row>
    <row r="140" spans="1:18" x14ac:dyDescent="0.25">
      <c r="A140">
        <v>139</v>
      </c>
      <c r="B140" s="1">
        <v>42508</v>
      </c>
      <c r="C140" s="2">
        <f t="shared" si="17"/>
        <v>2016</v>
      </c>
      <c r="D140" s="2">
        <f t="shared" si="18"/>
        <v>5</v>
      </c>
      <c r="E140" s="2" t="str">
        <f t="shared" si="19"/>
        <v>2016-5</v>
      </c>
      <c r="F140" s="2">
        <f t="shared" si="20"/>
        <v>18</v>
      </c>
      <c r="G140" s="2">
        <f t="shared" si="21"/>
        <v>21</v>
      </c>
      <c r="H140" s="2">
        <f t="shared" si="22"/>
        <v>4</v>
      </c>
      <c r="I140" s="2" cm="1">
        <f t="array" ref="I140">_xlfn.IFNA(_xlfn.IFS(H140=7,1,H140=1,1),0)</f>
        <v>0</v>
      </c>
      <c r="J140" s="2">
        <v>0</v>
      </c>
      <c r="K140" s="2">
        <f t="shared" si="23"/>
        <v>0</v>
      </c>
      <c r="L140" s="2">
        <f>SUMIF(E$2:E140,E140,K$2:K140)</f>
        <v>2</v>
      </c>
      <c r="M140" s="2">
        <f>IF(AND(market_calendar[[#This Row],[eq_weekly_exp_cumulative]]=3,market_calendar[[#This Row],[is_eq_weekly_exp]]=1),1,0)</f>
        <v>0</v>
      </c>
      <c r="N140" s="2">
        <f>IF(AND(market_calendar[[#This Row],[is_eq_monthly_exp]]=1,MOD(market_calendar[[#This Row],[Month]],3)=0),1,0)</f>
        <v>0</v>
      </c>
      <c r="O140" s="2">
        <f t="shared" si="16"/>
        <v>0</v>
      </c>
      <c r="P140" s="2">
        <f>SUMIF(E$2:E140,E140,O$2:O140)</f>
        <v>3</v>
      </c>
      <c r="Q140" s="2">
        <f>IF(AND(market_calendar[[#This Row],[vix_weekly_exp_cumulative]]=3,market_calendar[[#This Row],[is_vix_weekly_exp]]=1),1,0)</f>
        <v>0</v>
      </c>
      <c r="R140" s="2">
        <f>IF(AND(market_calendar[[#This Row],[is_vix_monthly_exp]]=1,MOD(market_calendar[[#This Row],[Month]],3)=0),1,0)</f>
        <v>0</v>
      </c>
    </row>
    <row r="141" spans="1:18" x14ac:dyDescent="0.25">
      <c r="A141">
        <v>140</v>
      </c>
      <c r="B141" s="1">
        <v>42509</v>
      </c>
      <c r="C141" s="2">
        <f t="shared" si="17"/>
        <v>2016</v>
      </c>
      <c r="D141" s="2">
        <f t="shared" si="18"/>
        <v>5</v>
      </c>
      <c r="E141" s="2" t="str">
        <f t="shared" si="19"/>
        <v>2016-5</v>
      </c>
      <c r="F141" s="2">
        <f t="shared" si="20"/>
        <v>19</v>
      </c>
      <c r="G141" s="2">
        <f t="shared" si="21"/>
        <v>21</v>
      </c>
      <c r="H141" s="2">
        <f t="shared" si="22"/>
        <v>5</v>
      </c>
      <c r="I141" s="2" cm="1">
        <f t="array" ref="I141">_xlfn.IFNA(_xlfn.IFS(H141=7,1,H141=1,1),0)</f>
        <v>0</v>
      </c>
      <c r="J141" s="2">
        <v>0</v>
      </c>
      <c r="K141" s="2">
        <f t="shared" si="23"/>
        <v>0</v>
      </c>
      <c r="L141" s="2">
        <f>SUMIF(E$2:E141,E141,K$2:K141)</f>
        <v>2</v>
      </c>
      <c r="M141" s="2">
        <f>IF(AND(market_calendar[[#This Row],[eq_weekly_exp_cumulative]]=3,market_calendar[[#This Row],[is_eq_weekly_exp]]=1),1,0)</f>
        <v>0</v>
      </c>
      <c r="N141" s="2">
        <f>IF(AND(market_calendar[[#This Row],[is_eq_monthly_exp]]=1,MOD(market_calendar[[#This Row],[Month]],3)=0),1,0)</f>
        <v>0</v>
      </c>
      <c r="O141" s="2">
        <f t="shared" si="16"/>
        <v>0</v>
      </c>
      <c r="P141" s="2">
        <f>SUMIF(E$2:E141,E141,O$2:O141)</f>
        <v>3</v>
      </c>
      <c r="Q141" s="2">
        <f>IF(AND(market_calendar[[#This Row],[vix_weekly_exp_cumulative]]=3,market_calendar[[#This Row],[is_vix_weekly_exp]]=1),1,0)</f>
        <v>0</v>
      </c>
      <c r="R141" s="2">
        <f>IF(AND(market_calendar[[#This Row],[is_vix_monthly_exp]]=1,MOD(market_calendar[[#This Row],[Month]],3)=0),1,0)</f>
        <v>0</v>
      </c>
    </row>
    <row r="142" spans="1:18" x14ac:dyDescent="0.25">
      <c r="A142">
        <v>141</v>
      </c>
      <c r="B142" s="1">
        <v>42510</v>
      </c>
      <c r="C142" s="2">
        <f t="shared" si="17"/>
        <v>2016</v>
      </c>
      <c r="D142" s="2">
        <f t="shared" si="18"/>
        <v>5</v>
      </c>
      <c r="E142" s="2" t="str">
        <f t="shared" si="19"/>
        <v>2016-5</v>
      </c>
      <c r="F142" s="2">
        <f t="shared" si="20"/>
        <v>20</v>
      </c>
      <c r="G142" s="2">
        <f t="shared" si="21"/>
        <v>21</v>
      </c>
      <c r="H142" s="2">
        <f t="shared" si="22"/>
        <v>6</v>
      </c>
      <c r="I142" s="2" cm="1">
        <f t="array" ref="I142">_xlfn.IFNA(_xlfn.IFS(H142=7,1,H142=1,1),0)</f>
        <v>0</v>
      </c>
      <c r="J142" s="2">
        <v>0</v>
      </c>
      <c r="K142" s="2">
        <f t="shared" si="23"/>
        <v>1</v>
      </c>
      <c r="L142" s="2">
        <f>SUMIF(E$2:E142,E142,K$2:K142)</f>
        <v>3</v>
      </c>
      <c r="M142" s="2">
        <f>IF(AND(market_calendar[[#This Row],[eq_weekly_exp_cumulative]]=3,market_calendar[[#This Row],[is_eq_weekly_exp]]=1),1,0)</f>
        <v>1</v>
      </c>
      <c r="N142" s="2">
        <f>IF(AND(market_calendar[[#This Row],[is_eq_monthly_exp]]=1,MOD(market_calendar[[#This Row],[Month]],3)=0),1,0)</f>
        <v>0</v>
      </c>
      <c r="O142" s="2">
        <f t="shared" si="16"/>
        <v>0</v>
      </c>
      <c r="P142" s="2">
        <f>SUMIF(E$2:E142,E142,O$2:O142)</f>
        <v>3</v>
      </c>
      <c r="Q142" s="2">
        <f>IF(AND(market_calendar[[#This Row],[vix_weekly_exp_cumulative]]=3,market_calendar[[#This Row],[is_vix_weekly_exp]]=1),1,0)</f>
        <v>0</v>
      </c>
      <c r="R142" s="2">
        <f>IF(AND(market_calendar[[#This Row],[is_vix_monthly_exp]]=1,MOD(market_calendar[[#This Row],[Month]],3)=0),1,0)</f>
        <v>0</v>
      </c>
    </row>
    <row r="143" spans="1:18" x14ac:dyDescent="0.25">
      <c r="A143">
        <v>142</v>
      </c>
      <c r="B143" s="1">
        <v>42511</v>
      </c>
      <c r="C143" s="2">
        <f t="shared" si="17"/>
        <v>2016</v>
      </c>
      <c r="D143" s="2">
        <f t="shared" si="18"/>
        <v>5</v>
      </c>
      <c r="E143" s="2" t="str">
        <f t="shared" si="19"/>
        <v>2016-5</v>
      </c>
      <c r="F143" s="2">
        <f t="shared" si="20"/>
        <v>21</v>
      </c>
      <c r="G143" s="2">
        <f t="shared" si="21"/>
        <v>21</v>
      </c>
      <c r="H143" s="2">
        <f t="shared" si="22"/>
        <v>7</v>
      </c>
      <c r="I143" s="2" cm="1">
        <f t="array" ref="I143">_xlfn.IFNA(_xlfn.IFS(H143=7,1,H143=1,1),0)</f>
        <v>1</v>
      </c>
      <c r="J143" s="2">
        <v>0</v>
      </c>
      <c r="K143" s="2">
        <f t="shared" si="23"/>
        <v>0</v>
      </c>
      <c r="L143" s="2">
        <f>SUMIF(E$2:E143,E143,K$2:K143)</f>
        <v>3</v>
      </c>
      <c r="M143" s="2">
        <f>IF(AND(market_calendar[[#This Row],[eq_weekly_exp_cumulative]]=3,market_calendar[[#This Row],[is_eq_weekly_exp]]=1),1,0)</f>
        <v>0</v>
      </c>
      <c r="N143" s="2">
        <f>IF(AND(market_calendar[[#This Row],[is_eq_monthly_exp]]=1,MOD(market_calendar[[#This Row],[Month]],3)=0),1,0)</f>
        <v>0</v>
      </c>
      <c r="O143" s="2">
        <f t="shared" si="16"/>
        <v>0</v>
      </c>
      <c r="P143" s="2">
        <f>SUMIF(E$2:E143,E143,O$2:O143)</f>
        <v>3</v>
      </c>
      <c r="Q143" s="2">
        <f>IF(AND(market_calendar[[#This Row],[vix_weekly_exp_cumulative]]=3,market_calendar[[#This Row],[is_vix_weekly_exp]]=1),1,0)</f>
        <v>0</v>
      </c>
      <c r="R143" s="2">
        <f>IF(AND(market_calendar[[#This Row],[is_vix_monthly_exp]]=1,MOD(market_calendar[[#This Row],[Month]],3)=0),1,0)</f>
        <v>0</v>
      </c>
    </row>
    <row r="144" spans="1:18" x14ac:dyDescent="0.25">
      <c r="A144">
        <v>143</v>
      </c>
      <c r="B144" s="1">
        <v>42512</v>
      </c>
      <c r="C144" s="2">
        <f t="shared" si="17"/>
        <v>2016</v>
      </c>
      <c r="D144" s="2">
        <f t="shared" si="18"/>
        <v>5</v>
      </c>
      <c r="E144" s="2" t="str">
        <f t="shared" si="19"/>
        <v>2016-5</v>
      </c>
      <c r="F144" s="2">
        <f t="shared" si="20"/>
        <v>22</v>
      </c>
      <c r="G144" s="2">
        <f t="shared" si="21"/>
        <v>22</v>
      </c>
      <c r="H144" s="2">
        <f t="shared" si="22"/>
        <v>1</v>
      </c>
      <c r="I144" s="2" cm="1">
        <f t="array" ref="I144">_xlfn.IFNA(_xlfn.IFS(H144=7,1,H144=1,1),0)</f>
        <v>1</v>
      </c>
      <c r="J144" s="2">
        <v>0</v>
      </c>
      <c r="K144" s="2">
        <f t="shared" si="23"/>
        <v>0</v>
      </c>
      <c r="L144" s="2">
        <f>SUMIF(E$2:E144,E144,K$2:K144)</f>
        <v>3</v>
      </c>
      <c r="M144" s="2">
        <f>IF(AND(market_calendar[[#This Row],[eq_weekly_exp_cumulative]]=3,market_calendar[[#This Row],[is_eq_weekly_exp]]=1),1,0)</f>
        <v>0</v>
      </c>
      <c r="N144" s="2">
        <f>IF(AND(market_calendar[[#This Row],[is_eq_monthly_exp]]=1,MOD(market_calendar[[#This Row],[Month]],3)=0),1,0)</f>
        <v>0</v>
      </c>
      <c r="O144" s="2">
        <f t="shared" si="16"/>
        <v>0</v>
      </c>
      <c r="P144" s="2">
        <f>SUMIF(E$2:E144,E144,O$2:O144)</f>
        <v>3</v>
      </c>
      <c r="Q144" s="2">
        <f>IF(AND(market_calendar[[#This Row],[vix_weekly_exp_cumulative]]=3,market_calendar[[#This Row],[is_vix_weekly_exp]]=1),1,0)</f>
        <v>0</v>
      </c>
      <c r="R144" s="2">
        <f>IF(AND(market_calendar[[#This Row],[is_vix_monthly_exp]]=1,MOD(market_calendar[[#This Row],[Month]],3)=0),1,0)</f>
        <v>0</v>
      </c>
    </row>
    <row r="145" spans="1:18" x14ac:dyDescent="0.25">
      <c r="A145">
        <v>144</v>
      </c>
      <c r="B145" s="1">
        <v>42513</v>
      </c>
      <c r="C145" s="2">
        <f t="shared" si="17"/>
        <v>2016</v>
      </c>
      <c r="D145" s="2">
        <f t="shared" si="18"/>
        <v>5</v>
      </c>
      <c r="E145" s="2" t="str">
        <f t="shared" si="19"/>
        <v>2016-5</v>
      </c>
      <c r="F145" s="2">
        <f t="shared" si="20"/>
        <v>23</v>
      </c>
      <c r="G145" s="2">
        <f t="shared" si="21"/>
        <v>22</v>
      </c>
      <c r="H145" s="2">
        <f t="shared" si="22"/>
        <v>2</v>
      </c>
      <c r="I145" s="2" cm="1">
        <f t="array" ref="I145">_xlfn.IFNA(_xlfn.IFS(H145=7,1,H145=1,1),0)</f>
        <v>0</v>
      </c>
      <c r="J145" s="2">
        <v>0</v>
      </c>
      <c r="K145" s="2">
        <f t="shared" si="23"/>
        <v>0</v>
      </c>
      <c r="L145" s="2">
        <f>SUMIF(E$2:E145,E145,K$2:K145)</f>
        <v>3</v>
      </c>
      <c r="M145" s="2">
        <f>IF(AND(market_calendar[[#This Row],[eq_weekly_exp_cumulative]]=3,market_calendar[[#This Row],[is_eq_weekly_exp]]=1),1,0)</f>
        <v>0</v>
      </c>
      <c r="N145" s="2">
        <f>IF(AND(market_calendar[[#This Row],[is_eq_monthly_exp]]=1,MOD(market_calendar[[#This Row],[Month]],3)=0),1,0)</f>
        <v>0</v>
      </c>
      <c r="O145" s="2">
        <f t="shared" si="16"/>
        <v>0</v>
      </c>
      <c r="P145" s="2">
        <f>SUMIF(E$2:E145,E145,O$2:O145)</f>
        <v>3</v>
      </c>
      <c r="Q145" s="2">
        <f>IF(AND(market_calendar[[#This Row],[vix_weekly_exp_cumulative]]=3,market_calendar[[#This Row],[is_vix_weekly_exp]]=1),1,0)</f>
        <v>0</v>
      </c>
      <c r="R145" s="2">
        <f>IF(AND(market_calendar[[#This Row],[is_vix_monthly_exp]]=1,MOD(market_calendar[[#This Row],[Month]],3)=0),1,0)</f>
        <v>0</v>
      </c>
    </row>
    <row r="146" spans="1:18" x14ac:dyDescent="0.25">
      <c r="A146">
        <v>145</v>
      </c>
      <c r="B146" s="1">
        <v>42514</v>
      </c>
      <c r="C146" s="2">
        <f t="shared" si="17"/>
        <v>2016</v>
      </c>
      <c r="D146" s="2">
        <f t="shared" si="18"/>
        <v>5</v>
      </c>
      <c r="E146" s="2" t="str">
        <f t="shared" si="19"/>
        <v>2016-5</v>
      </c>
      <c r="F146" s="2">
        <f t="shared" si="20"/>
        <v>24</v>
      </c>
      <c r="G146" s="2">
        <f t="shared" si="21"/>
        <v>22</v>
      </c>
      <c r="H146" s="2">
        <f t="shared" si="22"/>
        <v>3</v>
      </c>
      <c r="I146" s="2" cm="1">
        <f t="array" ref="I146">_xlfn.IFNA(_xlfn.IFS(H146=7,1,H146=1,1),0)</f>
        <v>0</v>
      </c>
      <c r="J146" s="2">
        <v>0</v>
      </c>
      <c r="K146" s="2">
        <f t="shared" si="23"/>
        <v>0</v>
      </c>
      <c r="L146" s="2">
        <f>SUMIF(E$2:E146,E146,K$2:K146)</f>
        <v>3</v>
      </c>
      <c r="M146" s="2">
        <f>IF(AND(market_calendar[[#This Row],[eq_weekly_exp_cumulative]]=3,market_calendar[[#This Row],[is_eq_weekly_exp]]=1),1,0)</f>
        <v>0</v>
      </c>
      <c r="N146" s="2">
        <f>IF(AND(market_calendar[[#This Row],[is_eq_monthly_exp]]=1,MOD(market_calendar[[#This Row],[Month]],3)=0),1,0)</f>
        <v>0</v>
      </c>
      <c r="O146" s="2">
        <f t="shared" si="16"/>
        <v>1</v>
      </c>
      <c r="P146" s="2">
        <f>SUMIF(E$2:E146,E146,O$2:O146)</f>
        <v>4</v>
      </c>
      <c r="Q146" s="2">
        <f>IF(AND(market_calendar[[#This Row],[vix_weekly_exp_cumulative]]=3,market_calendar[[#This Row],[is_vix_weekly_exp]]=1),1,0)</f>
        <v>0</v>
      </c>
      <c r="R146" s="2">
        <f>IF(AND(market_calendar[[#This Row],[is_vix_monthly_exp]]=1,MOD(market_calendar[[#This Row],[Month]],3)=0),1,0)</f>
        <v>0</v>
      </c>
    </row>
    <row r="147" spans="1:18" x14ac:dyDescent="0.25">
      <c r="A147">
        <v>146</v>
      </c>
      <c r="B147" s="1">
        <v>42515</v>
      </c>
      <c r="C147" s="2">
        <f t="shared" si="17"/>
        <v>2016</v>
      </c>
      <c r="D147" s="2">
        <f t="shared" si="18"/>
        <v>5</v>
      </c>
      <c r="E147" s="2" t="str">
        <f t="shared" si="19"/>
        <v>2016-5</v>
      </c>
      <c r="F147" s="2">
        <f t="shared" si="20"/>
        <v>25</v>
      </c>
      <c r="G147" s="2">
        <f t="shared" si="21"/>
        <v>22</v>
      </c>
      <c r="H147" s="2">
        <f t="shared" si="22"/>
        <v>4</v>
      </c>
      <c r="I147" s="2" cm="1">
        <f t="array" ref="I147">_xlfn.IFNA(_xlfn.IFS(H147=7,1,H147=1,1),0)</f>
        <v>0</v>
      </c>
      <c r="J147" s="2">
        <v>0</v>
      </c>
      <c r="K147" s="2">
        <f t="shared" si="23"/>
        <v>0</v>
      </c>
      <c r="L147" s="2">
        <f>SUMIF(E$2:E147,E147,K$2:K147)</f>
        <v>3</v>
      </c>
      <c r="M147" s="2">
        <f>IF(AND(market_calendar[[#This Row],[eq_weekly_exp_cumulative]]=3,market_calendar[[#This Row],[is_eq_weekly_exp]]=1),1,0)</f>
        <v>0</v>
      </c>
      <c r="N147" s="2">
        <f>IF(AND(market_calendar[[#This Row],[is_eq_monthly_exp]]=1,MOD(market_calendar[[#This Row],[Month]],3)=0),1,0)</f>
        <v>0</v>
      </c>
      <c r="O147" s="2">
        <f t="shared" si="16"/>
        <v>0</v>
      </c>
      <c r="P147" s="2">
        <f>SUMIF(E$2:E147,E147,O$2:O147)</f>
        <v>4</v>
      </c>
      <c r="Q147" s="2">
        <f>IF(AND(market_calendar[[#This Row],[vix_weekly_exp_cumulative]]=3,market_calendar[[#This Row],[is_vix_weekly_exp]]=1),1,0)</f>
        <v>0</v>
      </c>
      <c r="R147" s="2">
        <f>IF(AND(market_calendar[[#This Row],[is_vix_monthly_exp]]=1,MOD(market_calendar[[#This Row],[Month]],3)=0),1,0)</f>
        <v>0</v>
      </c>
    </row>
    <row r="148" spans="1:18" x14ac:dyDescent="0.25">
      <c r="A148">
        <v>147</v>
      </c>
      <c r="B148" s="1">
        <v>42516</v>
      </c>
      <c r="C148" s="2">
        <f t="shared" si="17"/>
        <v>2016</v>
      </c>
      <c r="D148" s="2">
        <f t="shared" si="18"/>
        <v>5</v>
      </c>
      <c r="E148" s="2" t="str">
        <f t="shared" si="19"/>
        <v>2016-5</v>
      </c>
      <c r="F148" s="2">
        <f t="shared" si="20"/>
        <v>26</v>
      </c>
      <c r="G148" s="2">
        <f t="shared" si="21"/>
        <v>22</v>
      </c>
      <c r="H148" s="2">
        <f t="shared" si="22"/>
        <v>5</v>
      </c>
      <c r="I148" s="2" cm="1">
        <f t="array" ref="I148">_xlfn.IFNA(_xlfn.IFS(H148=7,1,H148=1,1),0)</f>
        <v>0</v>
      </c>
      <c r="J148" s="2">
        <v>0</v>
      </c>
      <c r="K148" s="2">
        <f t="shared" si="23"/>
        <v>0</v>
      </c>
      <c r="L148" s="2">
        <f>SUMIF(E$2:E148,E148,K$2:K148)</f>
        <v>3</v>
      </c>
      <c r="M148" s="2">
        <f>IF(AND(market_calendar[[#This Row],[eq_weekly_exp_cumulative]]=3,market_calendar[[#This Row],[is_eq_weekly_exp]]=1),1,0)</f>
        <v>0</v>
      </c>
      <c r="N148" s="2">
        <f>IF(AND(market_calendar[[#This Row],[is_eq_monthly_exp]]=1,MOD(market_calendar[[#This Row],[Month]],3)=0),1,0)</f>
        <v>0</v>
      </c>
      <c r="O148" s="2">
        <f t="shared" si="16"/>
        <v>0</v>
      </c>
      <c r="P148" s="2">
        <f>SUMIF(E$2:E148,E148,O$2:O148)</f>
        <v>4</v>
      </c>
      <c r="Q148" s="2">
        <f>IF(AND(market_calendar[[#This Row],[vix_weekly_exp_cumulative]]=3,market_calendar[[#This Row],[is_vix_weekly_exp]]=1),1,0)</f>
        <v>0</v>
      </c>
      <c r="R148" s="2">
        <f>IF(AND(market_calendar[[#This Row],[is_vix_monthly_exp]]=1,MOD(market_calendar[[#This Row],[Month]],3)=0),1,0)</f>
        <v>0</v>
      </c>
    </row>
    <row r="149" spans="1:18" x14ac:dyDescent="0.25">
      <c r="A149">
        <v>148</v>
      </c>
      <c r="B149" s="1">
        <v>42517</v>
      </c>
      <c r="C149" s="2">
        <f t="shared" si="17"/>
        <v>2016</v>
      </c>
      <c r="D149" s="2">
        <f t="shared" si="18"/>
        <v>5</v>
      </c>
      <c r="E149" s="2" t="str">
        <f t="shared" si="19"/>
        <v>2016-5</v>
      </c>
      <c r="F149" s="2">
        <f t="shared" si="20"/>
        <v>27</v>
      </c>
      <c r="G149" s="2">
        <f t="shared" si="21"/>
        <v>22</v>
      </c>
      <c r="H149" s="2">
        <f t="shared" si="22"/>
        <v>6</v>
      </c>
      <c r="I149" s="2" cm="1">
        <f t="array" ref="I149">_xlfn.IFNA(_xlfn.IFS(H149=7,1,H149=1,1),0)</f>
        <v>0</v>
      </c>
      <c r="J149" s="2">
        <v>0</v>
      </c>
      <c r="K149" s="2">
        <f t="shared" si="23"/>
        <v>1</v>
      </c>
      <c r="L149" s="2">
        <f>SUMIF(E$2:E149,E149,K$2:K149)</f>
        <v>4</v>
      </c>
      <c r="M149" s="2">
        <f>IF(AND(market_calendar[[#This Row],[eq_weekly_exp_cumulative]]=3,market_calendar[[#This Row],[is_eq_weekly_exp]]=1),1,0)</f>
        <v>0</v>
      </c>
      <c r="N149" s="2">
        <f>IF(AND(market_calendar[[#This Row],[is_eq_monthly_exp]]=1,MOD(market_calendar[[#This Row],[Month]],3)=0),1,0)</f>
        <v>0</v>
      </c>
      <c r="O149" s="2">
        <f t="shared" si="16"/>
        <v>0</v>
      </c>
      <c r="P149" s="2">
        <f>SUMIF(E$2:E149,E149,O$2:O149)</f>
        <v>4</v>
      </c>
      <c r="Q149" s="2">
        <f>IF(AND(market_calendar[[#This Row],[vix_weekly_exp_cumulative]]=3,market_calendar[[#This Row],[is_vix_weekly_exp]]=1),1,0)</f>
        <v>0</v>
      </c>
      <c r="R149" s="2">
        <f>IF(AND(market_calendar[[#This Row],[is_vix_monthly_exp]]=1,MOD(market_calendar[[#This Row],[Month]],3)=0),1,0)</f>
        <v>0</v>
      </c>
    </row>
    <row r="150" spans="1:18" x14ac:dyDescent="0.25">
      <c r="A150">
        <v>149</v>
      </c>
      <c r="B150" s="1">
        <v>42518</v>
      </c>
      <c r="C150" s="2">
        <f t="shared" si="17"/>
        <v>2016</v>
      </c>
      <c r="D150" s="2">
        <f t="shared" si="18"/>
        <v>5</v>
      </c>
      <c r="E150" s="2" t="str">
        <f t="shared" si="19"/>
        <v>2016-5</v>
      </c>
      <c r="F150" s="2">
        <f t="shared" si="20"/>
        <v>28</v>
      </c>
      <c r="G150" s="2">
        <f t="shared" si="21"/>
        <v>22</v>
      </c>
      <c r="H150" s="2">
        <f t="shared" si="22"/>
        <v>7</v>
      </c>
      <c r="I150" s="2" cm="1">
        <f t="array" ref="I150">_xlfn.IFNA(_xlfn.IFS(H150=7,1,H150=1,1),0)</f>
        <v>1</v>
      </c>
      <c r="J150" s="2">
        <v>0</v>
      </c>
      <c r="K150" s="2">
        <f t="shared" si="23"/>
        <v>0</v>
      </c>
      <c r="L150" s="2">
        <f>SUMIF(E$2:E150,E150,K$2:K150)</f>
        <v>4</v>
      </c>
      <c r="M150" s="2">
        <f>IF(AND(market_calendar[[#This Row],[eq_weekly_exp_cumulative]]=3,market_calendar[[#This Row],[is_eq_weekly_exp]]=1),1,0)</f>
        <v>0</v>
      </c>
      <c r="N150" s="2">
        <f>IF(AND(market_calendar[[#This Row],[is_eq_monthly_exp]]=1,MOD(market_calendar[[#This Row],[Month]],3)=0),1,0)</f>
        <v>0</v>
      </c>
      <c r="O150" s="2">
        <f t="shared" si="16"/>
        <v>0</v>
      </c>
      <c r="P150" s="2">
        <f>SUMIF(E$2:E150,E150,O$2:O150)</f>
        <v>4</v>
      </c>
      <c r="Q150" s="2">
        <f>IF(AND(market_calendar[[#This Row],[vix_weekly_exp_cumulative]]=3,market_calendar[[#This Row],[is_vix_weekly_exp]]=1),1,0)</f>
        <v>0</v>
      </c>
      <c r="R150" s="2">
        <f>IF(AND(market_calendar[[#This Row],[is_vix_monthly_exp]]=1,MOD(market_calendar[[#This Row],[Month]],3)=0),1,0)</f>
        <v>0</v>
      </c>
    </row>
    <row r="151" spans="1:18" x14ac:dyDescent="0.25">
      <c r="A151">
        <v>150</v>
      </c>
      <c r="B151" s="1">
        <v>42519</v>
      </c>
      <c r="C151" s="2">
        <f t="shared" si="17"/>
        <v>2016</v>
      </c>
      <c r="D151" s="2">
        <f t="shared" si="18"/>
        <v>5</v>
      </c>
      <c r="E151" s="2" t="str">
        <f t="shared" si="19"/>
        <v>2016-5</v>
      </c>
      <c r="F151" s="2">
        <f t="shared" si="20"/>
        <v>29</v>
      </c>
      <c r="G151" s="2">
        <f t="shared" si="21"/>
        <v>23</v>
      </c>
      <c r="H151" s="2">
        <f t="shared" si="22"/>
        <v>1</v>
      </c>
      <c r="I151" s="2" cm="1">
        <f t="array" ref="I151">_xlfn.IFNA(_xlfn.IFS(H151=7,1,H151=1,1),0)</f>
        <v>1</v>
      </c>
      <c r="J151" s="2">
        <v>0</v>
      </c>
      <c r="K151" s="2">
        <f t="shared" si="23"/>
        <v>0</v>
      </c>
      <c r="L151" s="2">
        <f>SUMIF(E$2:E151,E151,K$2:K151)</f>
        <v>4</v>
      </c>
      <c r="M151" s="2">
        <f>IF(AND(market_calendar[[#This Row],[eq_weekly_exp_cumulative]]=3,market_calendar[[#This Row],[is_eq_weekly_exp]]=1),1,0)</f>
        <v>0</v>
      </c>
      <c r="N151" s="2">
        <f>IF(AND(market_calendar[[#This Row],[is_eq_monthly_exp]]=1,MOD(market_calendar[[#This Row],[Month]],3)=0),1,0)</f>
        <v>0</v>
      </c>
      <c r="O151" s="2">
        <f t="shared" si="16"/>
        <v>0</v>
      </c>
      <c r="P151" s="2">
        <f>SUMIF(E$2:E151,E151,O$2:O151)</f>
        <v>4</v>
      </c>
      <c r="Q151" s="2">
        <f>IF(AND(market_calendar[[#This Row],[vix_weekly_exp_cumulative]]=3,market_calendar[[#This Row],[is_vix_weekly_exp]]=1),1,0)</f>
        <v>0</v>
      </c>
      <c r="R151" s="2">
        <f>IF(AND(market_calendar[[#This Row],[is_vix_monthly_exp]]=1,MOD(market_calendar[[#This Row],[Month]],3)=0),1,0)</f>
        <v>0</v>
      </c>
    </row>
    <row r="152" spans="1:18" x14ac:dyDescent="0.25">
      <c r="A152">
        <v>151</v>
      </c>
      <c r="B152" s="1">
        <v>42520</v>
      </c>
      <c r="C152" s="2">
        <f t="shared" si="17"/>
        <v>2016</v>
      </c>
      <c r="D152" s="2">
        <f t="shared" si="18"/>
        <v>5</v>
      </c>
      <c r="E152" s="2" t="str">
        <f t="shared" si="19"/>
        <v>2016-5</v>
      </c>
      <c r="F152" s="2">
        <f t="shared" si="20"/>
        <v>30</v>
      </c>
      <c r="G152" s="2">
        <f t="shared" si="21"/>
        <v>23</v>
      </c>
      <c r="H152" s="2">
        <f t="shared" si="22"/>
        <v>2</v>
      </c>
      <c r="I152" s="2" cm="1">
        <f t="array" ref="I152">_xlfn.IFNA(_xlfn.IFS(H152=7,1,H152=1,1),0)</f>
        <v>0</v>
      </c>
      <c r="J152" s="2">
        <v>0</v>
      </c>
      <c r="K152" s="2">
        <f t="shared" si="23"/>
        <v>0</v>
      </c>
      <c r="L152" s="2">
        <f>SUMIF(E$2:E152,E152,K$2:K152)</f>
        <v>4</v>
      </c>
      <c r="M152" s="2">
        <f>IF(AND(market_calendar[[#This Row],[eq_weekly_exp_cumulative]]=3,market_calendar[[#This Row],[is_eq_weekly_exp]]=1),1,0)</f>
        <v>0</v>
      </c>
      <c r="N152" s="2">
        <f>IF(AND(market_calendar[[#This Row],[is_eq_monthly_exp]]=1,MOD(market_calendar[[#This Row],[Month]],3)=0),1,0)</f>
        <v>0</v>
      </c>
      <c r="O152" s="2">
        <f t="shared" si="16"/>
        <v>0</v>
      </c>
      <c r="P152" s="2">
        <f>SUMIF(E$2:E152,E152,O$2:O152)</f>
        <v>4</v>
      </c>
      <c r="Q152" s="2">
        <f>IF(AND(market_calendar[[#This Row],[vix_weekly_exp_cumulative]]=3,market_calendar[[#This Row],[is_vix_weekly_exp]]=1),1,0)</f>
        <v>0</v>
      </c>
      <c r="R152" s="2">
        <f>IF(AND(market_calendar[[#This Row],[is_vix_monthly_exp]]=1,MOD(market_calendar[[#This Row],[Month]],3)=0),1,0)</f>
        <v>0</v>
      </c>
    </row>
    <row r="153" spans="1:18" x14ac:dyDescent="0.25">
      <c r="A153">
        <v>152</v>
      </c>
      <c r="B153" s="1">
        <v>42521</v>
      </c>
      <c r="C153" s="2">
        <f t="shared" si="17"/>
        <v>2016</v>
      </c>
      <c r="D153" s="2">
        <f t="shared" si="18"/>
        <v>5</v>
      </c>
      <c r="E153" s="2" t="str">
        <f t="shared" si="19"/>
        <v>2016-5</v>
      </c>
      <c r="F153" s="2">
        <f t="shared" si="20"/>
        <v>31</v>
      </c>
      <c r="G153" s="2">
        <f t="shared" si="21"/>
        <v>23</v>
      </c>
      <c r="H153" s="2">
        <f t="shared" si="22"/>
        <v>3</v>
      </c>
      <c r="I153" s="2" cm="1">
        <f t="array" ref="I153">_xlfn.IFNA(_xlfn.IFS(H153=7,1,H153=1,1),0)</f>
        <v>0</v>
      </c>
      <c r="J153" s="2">
        <v>0</v>
      </c>
      <c r="K153" s="2">
        <f t="shared" si="23"/>
        <v>0</v>
      </c>
      <c r="L153" s="2">
        <f>SUMIF(E$2:E153,E153,K$2:K153)</f>
        <v>4</v>
      </c>
      <c r="M153" s="2">
        <f>IF(AND(market_calendar[[#This Row],[eq_weekly_exp_cumulative]]=3,market_calendar[[#This Row],[is_eq_weekly_exp]]=1),1,0)</f>
        <v>0</v>
      </c>
      <c r="N153" s="2">
        <f>IF(AND(market_calendar[[#This Row],[is_eq_monthly_exp]]=1,MOD(market_calendar[[#This Row],[Month]],3)=0),1,0)</f>
        <v>0</v>
      </c>
      <c r="O153" s="2">
        <f t="shared" si="16"/>
        <v>1</v>
      </c>
      <c r="P153" s="2">
        <f>SUMIF(E$2:E153,E153,O$2:O153)</f>
        <v>5</v>
      </c>
      <c r="Q153" s="2">
        <f>IF(AND(market_calendar[[#This Row],[vix_weekly_exp_cumulative]]=3,market_calendar[[#This Row],[is_vix_weekly_exp]]=1),1,0)</f>
        <v>0</v>
      </c>
      <c r="R153" s="2">
        <f>IF(AND(market_calendar[[#This Row],[is_vix_monthly_exp]]=1,MOD(market_calendar[[#This Row],[Month]],3)=0),1,0)</f>
        <v>0</v>
      </c>
    </row>
    <row r="154" spans="1:18" x14ac:dyDescent="0.25">
      <c r="A154">
        <v>153</v>
      </c>
      <c r="B154" s="1">
        <v>42522</v>
      </c>
      <c r="C154" s="2">
        <f t="shared" si="17"/>
        <v>2016</v>
      </c>
      <c r="D154" s="2">
        <f t="shared" si="18"/>
        <v>6</v>
      </c>
      <c r="E154" s="2" t="str">
        <f t="shared" si="19"/>
        <v>2016-6</v>
      </c>
      <c r="F154" s="2">
        <f t="shared" si="20"/>
        <v>1</v>
      </c>
      <c r="G154" s="2">
        <f t="shared" si="21"/>
        <v>23</v>
      </c>
      <c r="H154" s="2">
        <f t="shared" si="22"/>
        <v>4</v>
      </c>
      <c r="I154" s="2" cm="1">
        <f t="array" ref="I154">_xlfn.IFNA(_xlfn.IFS(H154=7,1,H154=1,1),0)</f>
        <v>0</v>
      </c>
      <c r="J154" s="2">
        <v>0</v>
      </c>
      <c r="K154" s="2">
        <f t="shared" si="23"/>
        <v>0</v>
      </c>
      <c r="L154" s="2">
        <f>SUMIF(E$2:E154,E154,K$2:K154)</f>
        <v>0</v>
      </c>
      <c r="M154" s="2">
        <f>IF(AND(market_calendar[[#This Row],[eq_weekly_exp_cumulative]]=3,market_calendar[[#This Row],[is_eq_weekly_exp]]=1),1,0)</f>
        <v>0</v>
      </c>
      <c r="N154" s="2">
        <f>IF(AND(market_calendar[[#This Row],[is_eq_monthly_exp]]=1,MOD(market_calendar[[#This Row],[Month]],3)=0),1,0)</f>
        <v>0</v>
      </c>
      <c r="O154" s="2">
        <f t="shared" si="16"/>
        <v>0</v>
      </c>
      <c r="P154" s="2">
        <f>SUMIF(E$2:E154,E154,O$2:O154)</f>
        <v>0</v>
      </c>
      <c r="Q154" s="2">
        <f>IF(AND(market_calendar[[#This Row],[vix_weekly_exp_cumulative]]=3,market_calendar[[#This Row],[is_vix_weekly_exp]]=1),1,0)</f>
        <v>0</v>
      </c>
      <c r="R154" s="2">
        <f>IF(AND(market_calendar[[#This Row],[is_vix_monthly_exp]]=1,MOD(market_calendar[[#This Row],[Month]],3)=0),1,0)</f>
        <v>0</v>
      </c>
    </row>
    <row r="155" spans="1:18" x14ac:dyDescent="0.25">
      <c r="A155">
        <v>154</v>
      </c>
      <c r="B155" s="1">
        <v>42523</v>
      </c>
      <c r="C155" s="2">
        <f t="shared" si="17"/>
        <v>2016</v>
      </c>
      <c r="D155" s="2">
        <f t="shared" si="18"/>
        <v>6</v>
      </c>
      <c r="E155" s="2" t="str">
        <f t="shared" si="19"/>
        <v>2016-6</v>
      </c>
      <c r="F155" s="2">
        <f t="shared" si="20"/>
        <v>2</v>
      </c>
      <c r="G155" s="2">
        <f t="shared" si="21"/>
        <v>23</v>
      </c>
      <c r="H155" s="2">
        <f t="shared" si="22"/>
        <v>5</v>
      </c>
      <c r="I155" s="2" cm="1">
        <f t="array" ref="I155">_xlfn.IFNA(_xlfn.IFS(H155=7,1,H155=1,1),0)</f>
        <v>0</v>
      </c>
      <c r="J155" s="2">
        <v>0</v>
      </c>
      <c r="K155" s="2">
        <f t="shared" si="23"/>
        <v>0</v>
      </c>
      <c r="L155" s="2">
        <f>SUMIF(E$2:E155,E155,K$2:K155)</f>
        <v>0</v>
      </c>
      <c r="M155" s="2">
        <f>IF(AND(market_calendar[[#This Row],[eq_weekly_exp_cumulative]]=3,market_calendar[[#This Row],[is_eq_weekly_exp]]=1),1,0)</f>
        <v>0</v>
      </c>
      <c r="N155" s="2">
        <f>IF(AND(market_calendar[[#This Row],[is_eq_monthly_exp]]=1,MOD(market_calendar[[#This Row],[Month]],3)=0),1,0)</f>
        <v>0</v>
      </c>
      <c r="O155" s="2">
        <f t="shared" si="16"/>
        <v>0</v>
      </c>
      <c r="P155" s="2">
        <f>SUMIF(E$2:E155,E155,O$2:O155)</f>
        <v>0</v>
      </c>
      <c r="Q155" s="2">
        <f>IF(AND(market_calendar[[#This Row],[vix_weekly_exp_cumulative]]=3,market_calendar[[#This Row],[is_vix_weekly_exp]]=1),1,0)</f>
        <v>0</v>
      </c>
      <c r="R155" s="2">
        <f>IF(AND(market_calendar[[#This Row],[is_vix_monthly_exp]]=1,MOD(market_calendar[[#This Row],[Month]],3)=0),1,0)</f>
        <v>0</v>
      </c>
    </row>
    <row r="156" spans="1:18" x14ac:dyDescent="0.25">
      <c r="A156">
        <v>155</v>
      </c>
      <c r="B156" s="1">
        <v>42524</v>
      </c>
      <c r="C156" s="2">
        <f t="shared" si="17"/>
        <v>2016</v>
      </c>
      <c r="D156" s="2">
        <f t="shared" si="18"/>
        <v>6</v>
      </c>
      <c r="E156" s="2" t="str">
        <f t="shared" si="19"/>
        <v>2016-6</v>
      </c>
      <c r="F156" s="2">
        <f t="shared" si="20"/>
        <v>3</v>
      </c>
      <c r="G156" s="2">
        <f t="shared" si="21"/>
        <v>23</v>
      </c>
      <c r="H156" s="2">
        <f t="shared" si="22"/>
        <v>6</v>
      </c>
      <c r="I156" s="2" cm="1">
        <f t="array" ref="I156">_xlfn.IFNA(_xlfn.IFS(H156=7,1,H156=1,1),0)</f>
        <v>0</v>
      </c>
      <c r="J156" s="2">
        <v>0</v>
      </c>
      <c r="K156" s="2">
        <f t="shared" si="23"/>
        <v>1</v>
      </c>
      <c r="L156" s="2">
        <f>SUMIF(E$2:E156,E156,K$2:K156)</f>
        <v>1</v>
      </c>
      <c r="M156" s="2">
        <f>IF(AND(market_calendar[[#This Row],[eq_weekly_exp_cumulative]]=3,market_calendar[[#This Row],[is_eq_weekly_exp]]=1),1,0)</f>
        <v>0</v>
      </c>
      <c r="N156" s="2">
        <f>IF(AND(market_calendar[[#This Row],[is_eq_monthly_exp]]=1,MOD(market_calendar[[#This Row],[Month]],3)=0),1,0)</f>
        <v>0</v>
      </c>
      <c r="O156" s="2">
        <f t="shared" si="16"/>
        <v>0</v>
      </c>
      <c r="P156" s="2">
        <f>SUMIF(E$2:E156,E156,O$2:O156)</f>
        <v>0</v>
      </c>
      <c r="Q156" s="2">
        <f>IF(AND(market_calendar[[#This Row],[vix_weekly_exp_cumulative]]=3,market_calendar[[#This Row],[is_vix_weekly_exp]]=1),1,0)</f>
        <v>0</v>
      </c>
      <c r="R156" s="2">
        <f>IF(AND(market_calendar[[#This Row],[is_vix_monthly_exp]]=1,MOD(market_calendar[[#This Row],[Month]],3)=0),1,0)</f>
        <v>0</v>
      </c>
    </row>
    <row r="157" spans="1:18" x14ac:dyDescent="0.25">
      <c r="A157">
        <v>156</v>
      </c>
      <c r="B157" s="1">
        <v>42525</v>
      </c>
      <c r="C157" s="2">
        <f t="shared" si="17"/>
        <v>2016</v>
      </c>
      <c r="D157" s="2">
        <f t="shared" si="18"/>
        <v>6</v>
      </c>
      <c r="E157" s="2" t="str">
        <f t="shared" si="19"/>
        <v>2016-6</v>
      </c>
      <c r="F157" s="2">
        <f t="shared" si="20"/>
        <v>4</v>
      </c>
      <c r="G157" s="2">
        <f t="shared" si="21"/>
        <v>23</v>
      </c>
      <c r="H157" s="2">
        <f t="shared" si="22"/>
        <v>7</v>
      </c>
      <c r="I157" s="2" cm="1">
        <f t="array" ref="I157">_xlfn.IFNA(_xlfn.IFS(H157=7,1,H157=1,1),0)</f>
        <v>1</v>
      </c>
      <c r="J157" s="2">
        <v>0</v>
      </c>
      <c r="K157" s="2">
        <f t="shared" si="23"/>
        <v>0</v>
      </c>
      <c r="L157" s="2">
        <f>SUMIF(E$2:E157,E157,K$2:K157)</f>
        <v>1</v>
      </c>
      <c r="M157" s="2">
        <f>IF(AND(market_calendar[[#This Row],[eq_weekly_exp_cumulative]]=3,market_calendar[[#This Row],[is_eq_weekly_exp]]=1),1,0)</f>
        <v>0</v>
      </c>
      <c r="N157" s="2">
        <f>IF(AND(market_calendar[[#This Row],[is_eq_monthly_exp]]=1,MOD(market_calendar[[#This Row],[Month]],3)=0),1,0)</f>
        <v>0</v>
      </c>
      <c r="O157" s="2">
        <f t="shared" si="16"/>
        <v>0</v>
      </c>
      <c r="P157" s="2">
        <f>SUMIF(E$2:E157,E157,O$2:O157)</f>
        <v>0</v>
      </c>
      <c r="Q157" s="2">
        <f>IF(AND(market_calendar[[#This Row],[vix_weekly_exp_cumulative]]=3,market_calendar[[#This Row],[is_vix_weekly_exp]]=1),1,0)</f>
        <v>0</v>
      </c>
      <c r="R157" s="2">
        <f>IF(AND(market_calendar[[#This Row],[is_vix_monthly_exp]]=1,MOD(market_calendar[[#This Row],[Month]],3)=0),1,0)</f>
        <v>0</v>
      </c>
    </row>
    <row r="158" spans="1:18" x14ac:dyDescent="0.25">
      <c r="A158">
        <v>157</v>
      </c>
      <c r="B158" s="1">
        <v>42526</v>
      </c>
      <c r="C158" s="2">
        <f t="shared" si="17"/>
        <v>2016</v>
      </c>
      <c r="D158" s="2">
        <f t="shared" si="18"/>
        <v>6</v>
      </c>
      <c r="E158" s="2" t="str">
        <f t="shared" si="19"/>
        <v>2016-6</v>
      </c>
      <c r="F158" s="2">
        <f t="shared" si="20"/>
        <v>5</v>
      </c>
      <c r="G158" s="2">
        <f t="shared" si="21"/>
        <v>24</v>
      </c>
      <c r="H158" s="2">
        <f t="shared" si="22"/>
        <v>1</v>
      </c>
      <c r="I158" s="2" cm="1">
        <f t="array" ref="I158">_xlfn.IFNA(_xlfn.IFS(H158=7,1,H158=1,1),0)</f>
        <v>1</v>
      </c>
      <c r="J158" s="2">
        <v>0</v>
      </c>
      <c r="K158" s="2">
        <f t="shared" si="23"/>
        <v>0</v>
      </c>
      <c r="L158" s="2">
        <f>SUMIF(E$2:E158,E158,K$2:K158)</f>
        <v>1</v>
      </c>
      <c r="M158" s="2">
        <f>IF(AND(market_calendar[[#This Row],[eq_weekly_exp_cumulative]]=3,market_calendar[[#This Row],[is_eq_weekly_exp]]=1),1,0)</f>
        <v>0</v>
      </c>
      <c r="N158" s="2">
        <f>IF(AND(market_calendar[[#This Row],[is_eq_monthly_exp]]=1,MOD(market_calendar[[#This Row],[Month]],3)=0),1,0)</f>
        <v>0</v>
      </c>
      <c r="O158" s="2">
        <f t="shared" si="16"/>
        <v>0</v>
      </c>
      <c r="P158" s="2">
        <f>SUMIF(E$2:E158,E158,O$2:O158)</f>
        <v>0</v>
      </c>
      <c r="Q158" s="2">
        <f>IF(AND(market_calendar[[#This Row],[vix_weekly_exp_cumulative]]=3,market_calendar[[#This Row],[is_vix_weekly_exp]]=1),1,0)</f>
        <v>0</v>
      </c>
      <c r="R158" s="2">
        <f>IF(AND(market_calendar[[#This Row],[is_vix_monthly_exp]]=1,MOD(market_calendar[[#This Row],[Month]],3)=0),1,0)</f>
        <v>0</v>
      </c>
    </row>
    <row r="159" spans="1:18" x14ac:dyDescent="0.25">
      <c r="A159">
        <v>158</v>
      </c>
      <c r="B159" s="1">
        <v>42527</v>
      </c>
      <c r="C159" s="2">
        <f t="shared" si="17"/>
        <v>2016</v>
      </c>
      <c r="D159" s="2">
        <f t="shared" si="18"/>
        <v>6</v>
      </c>
      <c r="E159" s="2" t="str">
        <f t="shared" si="19"/>
        <v>2016-6</v>
      </c>
      <c r="F159" s="2">
        <f t="shared" si="20"/>
        <v>6</v>
      </c>
      <c r="G159" s="2">
        <f t="shared" si="21"/>
        <v>24</v>
      </c>
      <c r="H159" s="2">
        <f t="shared" si="22"/>
        <v>2</v>
      </c>
      <c r="I159" s="2" cm="1">
        <f t="array" ref="I159">_xlfn.IFNA(_xlfn.IFS(H159=7,1,H159=1,1),0)</f>
        <v>0</v>
      </c>
      <c r="J159" s="2">
        <v>0</v>
      </c>
      <c r="K159" s="2">
        <f t="shared" si="23"/>
        <v>0</v>
      </c>
      <c r="L159" s="2">
        <f>SUMIF(E$2:E159,E159,K$2:K159)</f>
        <v>1</v>
      </c>
      <c r="M159" s="2">
        <f>IF(AND(market_calendar[[#This Row],[eq_weekly_exp_cumulative]]=3,market_calendar[[#This Row],[is_eq_weekly_exp]]=1),1,0)</f>
        <v>0</v>
      </c>
      <c r="N159" s="2">
        <f>IF(AND(market_calendar[[#This Row],[is_eq_monthly_exp]]=1,MOD(market_calendar[[#This Row],[Month]],3)=0),1,0)</f>
        <v>0</v>
      </c>
      <c r="O159" s="2">
        <f t="shared" si="16"/>
        <v>0</v>
      </c>
      <c r="P159" s="2">
        <f>SUMIF(E$2:E159,E159,O$2:O159)</f>
        <v>0</v>
      </c>
      <c r="Q159" s="2">
        <f>IF(AND(market_calendar[[#This Row],[vix_weekly_exp_cumulative]]=3,market_calendar[[#This Row],[is_vix_weekly_exp]]=1),1,0)</f>
        <v>0</v>
      </c>
      <c r="R159" s="2">
        <f>IF(AND(market_calendar[[#This Row],[is_vix_monthly_exp]]=1,MOD(market_calendar[[#This Row],[Month]],3)=0),1,0)</f>
        <v>0</v>
      </c>
    </row>
    <row r="160" spans="1:18" x14ac:dyDescent="0.25">
      <c r="A160">
        <v>159</v>
      </c>
      <c r="B160" s="1">
        <v>42528</v>
      </c>
      <c r="C160" s="2">
        <f t="shared" si="17"/>
        <v>2016</v>
      </c>
      <c r="D160" s="2">
        <f t="shared" si="18"/>
        <v>6</v>
      </c>
      <c r="E160" s="2" t="str">
        <f t="shared" si="19"/>
        <v>2016-6</v>
      </c>
      <c r="F160" s="2">
        <f t="shared" si="20"/>
        <v>7</v>
      </c>
      <c r="G160" s="2">
        <f t="shared" si="21"/>
        <v>24</v>
      </c>
      <c r="H160" s="2">
        <f t="shared" si="22"/>
        <v>3</v>
      </c>
      <c r="I160" s="2" cm="1">
        <f t="array" ref="I160">_xlfn.IFNA(_xlfn.IFS(H160=7,1,H160=1,1),0)</f>
        <v>0</v>
      </c>
      <c r="J160" s="2">
        <v>0</v>
      </c>
      <c r="K160" s="2">
        <f t="shared" si="23"/>
        <v>0</v>
      </c>
      <c r="L160" s="2">
        <f>SUMIF(E$2:E160,E160,K$2:K160)</f>
        <v>1</v>
      </c>
      <c r="M160" s="2">
        <f>IF(AND(market_calendar[[#This Row],[eq_weekly_exp_cumulative]]=3,market_calendar[[#This Row],[is_eq_weekly_exp]]=1),1,0)</f>
        <v>0</v>
      </c>
      <c r="N160" s="2">
        <f>IF(AND(market_calendar[[#This Row],[is_eq_monthly_exp]]=1,MOD(market_calendar[[#This Row],[Month]],3)=0),1,0)</f>
        <v>0</v>
      </c>
      <c r="O160" s="2">
        <f t="shared" si="16"/>
        <v>1</v>
      </c>
      <c r="P160" s="2">
        <f>SUMIF(E$2:E160,E160,O$2:O160)</f>
        <v>1</v>
      </c>
      <c r="Q160" s="2">
        <f>IF(AND(market_calendar[[#This Row],[vix_weekly_exp_cumulative]]=3,market_calendar[[#This Row],[is_vix_weekly_exp]]=1),1,0)</f>
        <v>0</v>
      </c>
      <c r="R160" s="2">
        <f>IF(AND(market_calendar[[#This Row],[is_vix_monthly_exp]]=1,MOD(market_calendar[[#This Row],[Month]],3)=0),1,0)</f>
        <v>0</v>
      </c>
    </row>
    <row r="161" spans="1:18" x14ac:dyDescent="0.25">
      <c r="A161">
        <v>160</v>
      </c>
      <c r="B161" s="1">
        <v>42529</v>
      </c>
      <c r="C161" s="2">
        <f t="shared" si="17"/>
        <v>2016</v>
      </c>
      <c r="D161" s="2">
        <f t="shared" si="18"/>
        <v>6</v>
      </c>
      <c r="E161" s="2" t="str">
        <f t="shared" si="19"/>
        <v>2016-6</v>
      </c>
      <c r="F161" s="2">
        <f t="shared" si="20"/>
        <v>8</v>
      </c>
      <c r="G161" s="2">
        <f t="shared" si="21"/>
        <v>24</v>
      </c>
      <c r="H161" s="2">
        <f t="shared" si="22"/>
        <v>4</v>
      </c>
      <c r="I161" s="2" cm="1">
        <f t="array" ref="I161">_xlfn.IFNA(_xlfn.IFS(H161=7,1,H161=1,1),0)</f>
        <v>0</v>
      </c>
      <c r="J161" s="2">
        <v>0</v>
      </c>
      <c r="K161" s="2">
        <f t="shared" si="23"/>
        <v>0</v>
      </c>
      <c r="L161" s="2">
        <f>SUMIF(E$2:E161,E161,K$2:K161)</f>
        <v>1</v>
      </c>
      <c r="M161" s="2">
        <f>IF(AND(market_calendar[[#This Row],[eq_weekly_exp_cumulative]]=3,market_calendar[[#This Row],[is_eq_weekly_exp]]=1),1,0)</f>
        <v>0</v>
      </c>
      <c r="N161" s="2">
        <f>IF(AND(market_calendar[[#This Row],[is_eq_monthly_exp]]=1,MOD(market_calendar[[#This Row],[Month]],3)=0),1,0)</f>
        <v>0</v>
      </c>
      <c r="O161" s="2">
        <f t="shared" si="16"/>
        <v>0</v>
      </c>
      <c r="P161" s="2">
        <f>SUMIF(E$2:E161,E161,O$2:O161)</f>
        <v>1</v>
      </c>
      <c r="Q161" s="2">
        <f>IF(AND(market_calendar[[#This Row],[vix_weekly_exp_cumulative]]=3,market_calendar[[#This Row],[is_vix_weekly_exp]]=1),1,0)</f>
        <v>0</v>
      </c>
      <c r="R161" s="2">
        <f>IF(AND(market_calendar[[#This Row],[is_vix_monthly_exp]]=1,MOD(market_calendar[[#This Row],[Month]],3)=0),1,0)</f>
        <v>0</v>
      </c>
    </row>
    <row r="162" spans="1:18" x14ac:dyDescent="0.25">
      <c r="A162">
        <v>161</v>
      </c>
      <c r="B162" s="1">
        <v>42530</v>
      </c>
      <c r="C162" s="2">
        <f t="shared" si="17"/>
        <v>2016</v>
      </c>
      <c r="D162" s="2">
        <f t="shared" si="18"/>
        <v>6</v>
      </c>
      <c r="E162" s="2" t="str">
        <f t="shared" si="19"/>
        <v>2016-6</v>
      </c>
      <c r="F162" s="2">
        <f t="shared" si="20"/>
        <v>9</v>
      </c>
      <c r="G162" s="2">
        <f t="shared" si="21"/>
        <v>24</v>
      </c>
      <c r="H162" s="2">
        <f t="shared" si="22"/>
        <v>5</v>
      </c>
      <c r="I162" s="2" cm="1">
        <f t="array" ref="I162">_xlfn.IFNA(_xlfn.IFS(H162=7,1,H162=1,1),0)</f>
        <v>0</v>
      </c>
      <c r="J162" s="2">
        <v>0</v>
      </c>
      <c r="K162" s="2">
        <f t="shared" si="23"/>
        <v>0</v>
      </c>
      <c r="L162" s="2">
        <f>SUMIF(E$2:E162,E162,K$2:K162)</f>
        <v>1</v>
      </c>
      <c r="M162" s="2">
        <f>IF(AND(market_calendar[[#This Row],[eq_weekly_exp_cumulative]]=3,market_calendar[[#This Row],[is_eq_weekly_exp]]=1),1,0)</f>
        <v>0</v>
      </c>
      <c r="N162" s="2">
        <f>IF(AND(market_calendar[[#This Row],[is_eq_monthly_exp]]=1,MOD(market_calendar[[#This Row],[Month]],3)=0),1,0)</f>
        <v>0</v>
      </c>
      <c r="O162" s="2">
        <f t="shared" si="16"/>
        <v>0</v>
      </c>
      <c r="P162" s="2">
        <f>SUMIF(E$2:E162,E162,O$2:O162)</f>
        <v>1</v>
      </c>
      <c r="Q162" s="2">
        <f>IF(AND(market_calendar[[#This Row],[vix_weekly_exp_cumulative]]=3,market_calendar[[#This Row],[is_vix_weekly_exp]]=1),1,0)</f>
        <v>0</v>
      </c>
      <c r="R162" s="2">
        <f>IF(AND(market_calendar[[#This Row],[is_vix_monthly_exp]]=1,MOD(market_calendar[[#This Row],[Month]],3)=0),1,0)</f>
        <v>0</v>
      </c>
    </row>
    <row r="163" spans="1:18" x14ac:dyDescent="0.25">
      <c r="A163">
        <v>162</v>
      </c>
      <c r="B163" s="1">
        <v>42531</v>
      </c>
      <c r="C163" s="2">
        <f t="shared" si="17"/>
        <v>2016</v>
      </c>
      <c r="D163" s="2">
        <f t="shared" si="18"/>
        <v>6</v>
      </c>
      <c r="E163" s="2" t="str">
        <f t="shared" si="19"/>
        <v>2016-6</v>
      </c>
      <c r="F163" s="2">
        <f t="shared" si="20"/>
        <v>10</v>
      </c>
      <c r="G163" s="2">
        <f t="shared" si="21"/>
        <v>24</v>
      </c>
      <c r="H163" s="2">
        <f t="shared" si="22"/>
        <v>6</v>
      </c>
      <c r="I163" s="2" cm="1">
        <f t="array" ref="I163">_xlfn.IFNA(_xlfn.IFS(H163=7,1,H163=1,1),0)</f>
        <v>0</v>
      </c>
      <c r="J163" s="2">
        <v>0</v>
      </c>
      <c r="K163" s="2">
        <f t="shared" si="23"/>
        <v>1</v>
      </c>
      <c r="L163" s="2">
        <f>SUMIF(E$2:E163,E163,K$2:K163)</f>
        <v>2</v>
      </c>
      <c r="M163" s="2">
        <f>IF(AND(market_calendar[[#This Row],[eq_weekly_exp_cumulative]]=3,market_calendar[[#This Row],[is_eq_weekly_exp]]=1),1,0)</f>
        <v>0</v>
      </c>
      <c r="N163" s="2">
        <f>IF(AND(market_calendar[[#This Row],[is_eq_monthly_exp]]=1,MOD(market_calendar[[#This Row],[Month]],3)=0),1,0)</f>
        <v>0</v>
      </c>
      <c r="O163" s="2">
        <f t="shared" si="16"/>
        <v>0</v>
      </c>
      <c r="P163" s="2">
        <f>SUMIF(E$2:E163,E163,O$2:O163)</f>
        <v>1</v>
      </c>
      <c r="Q163" s="2">
        <f>IF(AND(market_calendar[[#This Row],[vix_weekly_exp_cumulative]]=3,market_calendar[[#This Row],[is_vix_weekly_exp]]=1),1,0)</f>
        <v>0</v>
      </c>
      <c r="R163" s="2">
        <f>IF(AND(market_calendar[[#This Row],[is_vix_monthly_exp]]=1,MOD(market_calendar[[#This Row],[Month]],3)=0),1,0)</f>
        <v>0</v>
      </c>
    </row>
    <row r="164" spans="1:18" x14ac:dyDescent="0.25">
      <c r="A164">
        <v>163</v>
      </c>
      <c r="B164" s="1">
        <v>42532</v>
      </c>
      <c r="C164" s="2">
        <f t="shared" si="17"/>
        <v>2016</v>
      </c>
      <c r="D164" s="2">
        <f t="shared" si="18"/>
        <v>6</v>
      </c>
      <c r="E164" s="2" t="str">
        <f t="shared" si="19"/>
        <v>2016-6</v>
      </c>
      <c r="F164" s="2">
        <f t="shared" si="20"/>
        <v>11</v>
      </c>
      <c r="G164" s="2">
        <f t="shared" si="21"/>
        <v>24</v>
      </c>
      <c r="H164" s="2">
        <f t="shared" si="22"/>
        <v>7</v>
      </c>
      <c r="I164" s="2" cm="1">
        <f t="array" ref="I164">_xlfn.IFNA(_xlfn.IFS(H164=7,1,H164=1,1),0)</f>
        <v>1</v>
      </c>
      <c r="J164" s="2">
        <v>0</v>
      </c>
      <c r="K164" s="2">
        <f t="shared" si="23"/>
        <v>0</v>
      </c>
      <c r="L164" s="2">
        <f>SUMIF(E$2:E164,E164,K$2:K164)</f>
        <v>2</v>
      </c>
      <c r="M164" s="2">
        <f>IF(AND(market_calendar[[#This Row],[eq_weekly_exp_cumulative]]=3,market_calendar[[#This Row],[is_eq_weekly_exp]]=1),1,0)</f>
        <v>0</v>
      </c>
      <c r="N164" s="2">
        <f>IF(AND(market_calendar[[#This Row],[is_eq_monthly_exp]]=1,MOD(market_calendar[[#This Row],[Month]],3)=0),1,0)</f>
        <v>0</v>
      </c>
      <c r="O164" s="2">
        <f t="shared" si="16"/>
        <v>0</v>
      </c>
      <c r="P164" s="2">
        <f>SUMIF(E$2:E164,E164,O$2:O164)</f>
        <v>1</v>
      </c>
      <c r="Q164" s="2">
        <f>IF(AND(market_calendar[[#This Row],[vix_weekly_exp_cumulative]]=3,market_calendar[[#This Row],[is_vix_weekly_exp]]=1),1,0)</f>
        <v>0</v>
      </c>
      <c r="R164" s="2">
        <f>IF(AND(market_calendar[[#This Row],[is_vix_monthly_exp]]=1,MOD(market_calendar[[#This Row],[Month]],3)=0),1,0)</f>
        <v>0</v>
      </c>
    </row>
    <row r="165" spans="1:18" x14ac:dyDescent="0.25">
      <c r="A165">
        <v>164</v>
      </c>
      <c r="B165" s="1">
        <v>42533</v>
      </c>
      <c r="C165" s="2">
        <f t="shared" si="17"/>
        <v>2016</v>
      </c>
      <c r="D165" s="2">
        <f t="shared" si="18"/>
        <v>6</v>
      </c>
      <c r="E165" s="2" t="str">
        <f t="shared" si="19"/>
        <v>2016-6</v>
      </c>
      <c r="F165" s="2">
        <f t="shared" si="20"/>
        <v>12</v>
      </c>
      <c r="G165" s="2">
        <f t="shared" si="21"/>
        <v>25</v>
      </c>
      <c r="H165" s="2">
        <f t="shared" si="22"/>
        <v>1</v>
      </c>
      <c r="I165" s="2" cm="1">
        <f t="array" ref="I165">_xlfn.IFNA(_xlfn.IFS(H165=7,1,H165=1,1),0)</f>
        <v>1</v>
      </c>
      <c r="J165" s="2">
        <v>0</v>
      </c>
      <c r="K165" s="2">
        <f t="shared" si="23"/>
        <v>0</v>
      </c>
      <c r="L165" s="2">
        <f>SUMIF(E$2:E165,E165,K$2:K165)</f>
        <v>2</v>
      </c>
      <c r="M165" s="2">
        <f>IF(AND(market_calendar[[#This Row],[eq_weekly_exp_cumulative]]=3,market_calendar[[#This Row],[is_eq_weekly_exp]]=1),1,0)</f>
        <v>0</v>
      </c>
      <c r="N165" s="2">
        <f>IF(AND(market_calendar[[#This Row],[is_eq_monthly_exp]]=1,MOD(market_calendar[[#This Row],[Month]],3)=0),1,0)</f>
        <v>0</v>
      </c>
      <c r="O165" s="2">
        <f t="shared" si="16"/>
        <v>0</v>
      </c>
      <c r="P165" s="2">
        <f>SUMIF(E$2:E165,E165,O$2:O165)</f>
        <v>1</v>
      </c>
      <c r="Q165" s="2">
        <f>IF(AND(market_calendar[[#This Row],[vix_weekly_exp_cumulative]]=3,market_calendar[[#This Row],[is_vix_weekly_exp]]=1),1,0)</f>
        <v>0</v>
      </c>
      <c r="R165" s="2">
        <f>IF(AND(market_calendar[[#This Row],[is_vix_monthly_exp]]=1,MOD(market_calendar[[#This Row],[Month]],3)=0),1,0)</f>
        <v>0</v>
      </c>
    </row>
    <row r="166" spans="1:18" x14ac:dyDescent="0.25">
      <c r="A166">
        <v>165</v>
      </c>
      <c r="B166" s="1">
        <v>42534</v>
      </c>
      <c r="C166" s="2">
        <f t="shared" si="17"/>
        <v>2016</v>
      </c>
      <c r="D166" s="2">
        <f t="shared" si="18"/>
        <v>6</v>
      </c>
      <c r="E166" s="2" t="str">
        <f t="shared" si="19"/>
        <v>2016-6</v>
      </c>
      <c r="F166" s="2">
        <f t="shared" si="20"/>
        <v>13</v>
      </c>
      <c r="G166" s="2">
        <f t="shared" si="21"/>
        <v>25</v>
      </c>
      <c r="H166" s="2">
        <f t="shared" si="22"/>
        <v>2</v>
      </c>
      <c r="I166" s="2" cm="1">
        <f t="array" ref="I166">_xlfn.IFNA(_xlfn.IFS(H166=7,1,H166=1,1),0)</f>
        <v>0</v>
      </c>
      <c r="J166" s="2">
        <v>0</v>
      </c>
      <c r="K166" s="2">
        <f t="shared" si="23"/>
        <v>0</v>
      </c>
      <c r="L166" s="2">
        <f>SUMIF(E$2:E166,E166,K$2:K166)</f>
        <v>2</v>
      </c>
      <c r="M166" s="2">
        <f>IF(AND(market_calendar[[#This Row],[eq_weekly_exp_cumulative]]=3,market_calendar[[#This Row],[is_eq_weekly_exp]]=1),1,0)</f>
        <v>0</v>
      </c>
      <c r="N166" s="2">
        <f>IF(AND(market_calendar[[#This Row],[is_eq_monthly_exp]]=1,MOD(market_calendar[[#This Row],[Month]],3)=0),1,0)</f>
        <v>0</v>
      </c>
      <c r="O166" s="2">
        <f t="shared" si="16"/>
        <v>0</v>
      </c>
      <c r="P166" s="2">
        <f>SUMIF(E$2:E166,E166,O$2:O166)</f>
        <v>1</v>
      </c>
      <c r="Q166" s="2">
        <f>IF(AND(market_calendar[[#This Row],[vix_weekly_exp_cumulative]]=3,market_calendar[[#This Row],[is_vix_weekly_exp]]=1),1,0)</f>
        <v>0</v>
      </c>
      <c r="R166" s="2">
        <f>IF(AND(market_calendar[[#This Row],[is_vix_monthly_exp]]=1,MOD(market_calendar[[#This Row],[Month]],3)=0),1,0)</f>
        <v>0</v>
      </c>
    </row>
    <row r="167" spans="1:18" x14ac:dyDescent="0.25">
      <c r="A167">
        <v>166</v>
      </c>
      <c r="B167" s="1">
        <v>42535</v>
      </c>
      <c r="C167" s="2">
        <f t="shared" si="17"/>
        <v>2016</v>
      </c>
      <c r="D167" s="2">
        <f t="shared" si="18"/>
        <v>6</v>
      </c>
      <c r="E167" s="2" t="str">
        <f t="shared" si="19"/>
        <v>2016-6</v>
      </c>
      <c r="F167" s="2">
        <f t="shared" si="20"/>
        <v>14</v>
      </c>
      <c r="G167" s="2">
        <f t="shared" si="21"/>
        <v>25</v>
      </c>
      <c r="H167" s="2">
        <f t="shared" si="22"/>
        <v>3</v>
      </c>
      <c r="I167" s="2" cm="1">
        <f t="array" ref="I167">_xlfn.IFNA(_xlfn.IFS(H167=7,1,H167=1,1),0)</f>
        <v>0</v>
      </c>
      <c r="J167" s="2">
        <v>0</v>
      </c>
      <c r="K167" s="2">
        <f t="shared" si="23"/>
        <v>0</v>
      </c>
      <c r="L167" s="2">
        <f>SUMIF(E$2:E167,E167,K$2:K167)</f>
        <v>2</v>
      </c>
      <c r="M167" s="2">
        <f>IF(AND(market_calendar[[#This Row],[eq_weekly_exp_cumulative]]=3,market_calendar[[#This Row],[is_eq_weekly_exp]]=1),1,0)</f>
        <v>0</v>
      </c>
      <c r="N167" s="2">
        <f>IF(AND(market_calendar[[#This Row],[is_eq_monthly_exp]]=1,MOD(market_calendar[[#This Row],[Month]],3)=0),1,0)</f>
        <v>0</v>
      </c>
      <c r="O167" s="2">
        <f t="shared" si="16"/>
        <v>1</v>
      </c>
      <c r="P167" s="2">
        <f>SUMIF(E$2:E167,E167,O$2:O167)</f>
        <v>2</v>
      </c>
      <c r="Q167" s="2">
        <f>IF(AND(market_calendar[[#This Row],[vix_weekly_exp_cumulative]]=3,market_calendar[[#This Row],[is_vix_weekly_exp]]=1),1,0)</f>
        <v>0</v>
      </c>
      <c r="R167" s="2">
        <f>IF(AND(market_calendar[[#This Row],[is_vix_monthly_exp]]=1,MOD(market_calendar[[#This Row],[Month]],3)=0),1,0)</f>
        <v>0</v>
      </c>
    </row>
    <row r="168" spans="1:18" x14ac:dyDescent="0.25">
      <c r="A168">
        <v>167</v>
      </c>
      <c r="B168" s="1">
        <v>42536</v>
      </c>
      <c r="C168" s="2">
        <f t="shared" si="17"/>
        <v>2016</v>
      </c>
      <c r="D168" s="2">
        <f t="shared" si="18"/>
        <v>6</v>
      </c>
      <c r="E168" s="2" t="str">
        <f t="shared" si="19"/>
        <v>2016-6</v>
      </c>
      <c r="F168" s="2">
        <f t="shared" si="20"/>
        <v>15</v>
      </c>
      <c r="G168" s="2">
        <f t="shared" si="21"/>
        <v>25</v>
      </c>
      <c r="H168" s="2">
        <f t="shared" si="22"/>
        <v>4</v>
      </c>
      <c r="I168" s="2" cm="1">
        <f t="array" ref="I168">_xlfn.IFNA(_xlfn.IFS(H168=7,1,H168=1,1),0)</f>
        <v>0</v>
      </c>
      <c r="J168" s="2">
        <v>0</v>
      </c>
      <c r="K168" s="2">
        <f t="shared" si="23"/>
        <v>0</v>
      </c>
      <c r="L168" s="2">
        <f>SUMIF(E$2:E168,E168,K$2:K168)</f>
        <v>2</v>
      </c>
      <c r="M168" s="2">
        <f>IF(AND(market_calendar[[#This Row],[eq_weekly_exp_cumulative]]=3,market_calendar[[#This Row],[is_eq_weekly_exp]]=1),1,0)</f>
        <v>0</v>
      </c>
      <c r="N168" s="2">
        <f>IF(AND(market_calendar[[#This Row],[is_eq_monthly_exp]]=1,MOD(market_calendar[[#This Row],[Month]],3)=0),1,0)</f>
        <v>0</v>
      </c>
      <c r="O168" s="2">
        <f t="shared" si="16"/>
        <v>0</v>
      </c>
      <c r="P168" s="2">
        <f>SUMIF(E$2:E168,E168,O$2:O168)</f>
        <v>2</v>
      </c>
      <c r="Q168" s="2">
        <f>IF(AND(market_calendar[[#This Row],[vix_weekly_exp_cumulative]]=3,market_calendar[[#This Row],[is_vix_weekly_exp]]=1),1,0)</f>
        <v>0</v>
      </c>
      <c r="R168" s="2">
        <f>IF(AND(market_calendar[[#This Row],[is_vix_monthly_exp]]=1,MOD(market_calendar[[#This Row],[Month]],3)=0),1,0)</f>
        <v>0</v>
      </c>
    </row>
    <row r="169" spans="1:18" x14ac:dyDescent="0.25">
      <c r="A169">
        <v>168</v>
      </c>
      <c r="B169" s="1">
        <v>42537</v>
      </c>
      <c r="C169" s="2">
        <f t="shared" si="17"/>
        <v>2016</v>
      </c>
      <c r="D169" s="2">
        <f t="shared" si="18"/>
        <v>6</v>
      </c>
      <c r="E169" s="2" t="str">
        <f t="shared" si="19"/>
        <v>2016-6</v>
      </c>
      <c r="F169" s="2">
        <f t="shared" si="20"/>
        <v>16</v>
      </c>
      <c r="G169" s="2">
        <f t="shared" si="21"/>
        <v>25</v>
      </c>
      <c r="H169" s="2">
        <f t="shared" si="22"/>
        <v>5</v>
      </c>
      <c r="I169" s="2" cm="1">
        <f t="array" ref="I169">_xlfn.IFNA(_xlfn.IFS(H169=7,1,H169=1,1),0)</f>
        <v>0</v>
      </c>
      <c r="J169" s="2">
        <v>0</v>
      </c>
      <c r="K169" s="2">
        <f t="shared" si="23"/>
        <v>0</v>
      </c>
      <c r="L169" s="2">
        <f>SUMIF(E$2:E169,E169,K$2:K169)</f>
        <v>2</v>
      </c>
      <c r="M169" s="2">
        <f>IF(AND(market_calendar[[#This Row],[eq_weekly_exp_cumulative]]=3,market_calendar[[#This Row],[is_eq_weekly_exp]]=1),1,0)</f>
        <v>0</v>
      </c>
      <c r="N169" s="2">
        <f>IF(AND(market_calendar[[#This Row],[is_eq_monthly_exp]]=1,MOD(market_calendar[[#This Row],[Month]],3)=0),1,0)</f>
        <v>0</v>
      </c>
      <c r="O169" s="2">
        <f t="shared" si="16"/>
        <v>0</v>
      </c>
      <c r="P169" s="2">
        <f>SUMIF(E$2:E169,E169,O$2:O169)</f>
        <v>2</v>
      </c>
      <c r="Q169" s="2">
        <f>IF(AND(market_calendar[[#This Row],[vix_weekly_exp_cumulative]]=3,market_calendar[[#This Row],[is_vix_weekly_exp]]=1),1,0)</f>
        <v>0</v>
      </c>
      <c r="R169" s="2">
        <f>IF(AND(market_calendar[[#This Row],[is_vix_monthly_exp]]=1,MOD(market_calendar[[#This Row],[Month]],3)=0),1,0)</f>
        <v>0</v>
      </c>
    </row>
    <row r="170" spans="1:18" x14ac:dyDescent="0.25">
      <c r="A170">
        <v>169</v>
      </c>
      <c r="B170" s="1">
        <v>42538</v>
      </c>
      <c r="C170" s="2">
        <f t="shared" si="17"/>
        <v>2016</v>
      </c>
      <c r="D170" s="2">
        <f t="shared" si="18"/>
        <v>6</v>
      </c>
      <c r="E170" s="2" t="str">
        <f t="shared" si="19"/>
        <v>2016-6</v>
      </c>
      <c r="F170" s="2">
        <f t="shared" si="20"/>
        <v>17</v>
      </c>
      <c r="G170" s="2">
        <f t="shared" si="21"/>
        <v>25</v>
      </c>
      <c r="H170" s="2">
        <f t="shared" si="22"/>
        <v>6</v>
      </c>
      <c r="I170" s="2" cm="1">
        <f t="array" ref="I170">_xlfn.IFNA(_xlfn.IFS(H170=7,1,H170=1,1),0)</f>
        <v>0</v>
      </c>
      <c r="J170" s="2">
        <v>0</v>
      </c>
      <c r="K170" s="2">
        <f t="shared" si="23"/>
        <v>1</v>
      </c>
      <c r="L170" s="2">
        <f>SUMIF(E$2:E170,E170,K$2:K170)</f>
        <v>3</v>
      </c>
      <c r="M170" s="2">
        <f>IF(AND(market_calendar[[#This Row],[eq_weekly_exp_cumulative]]=3,market_calendar[[#This Row],[is_eq_weekly_exp]]=1),1,0)</f>
        <v>1</v>
      </c>
      <c r="N170" s="2">
        <f>IF(AND(market_calendar[[#This Row],[is_eq_monthly_exp]]=1,MOD(market_calendar[[#This Row],[Month]],3)=0),1,0)</f>
        <v>1</v>
      </c>
      <c r="O170" s="2">
        <f t="shared" si="16"/>
        <v>0</v>
      </c>
      <c r="P170" s="2">
        <f>SUMIF(E$2:E170,E170,O$2:O170)</f>
        <v>2</v>
      </c>
      <c r="Q170" s="2">
        <f>IF(AND(market_calendar[[#This Row],[vix_weekly_exp_cumulative]]=3,market_calendar[[#This Row],[is_vix_weekly_exp]]=1),1,0)</f>
        <v>0</v>
      </c>
      <c r="R170" s="2">
        <f>IF(AND(market_calendar[[#This Row],[is_vix_monthly_exp]]=1,MOD(market_calendar[[#This Row],[Month]],3)=0),1,0)</f>
        <v>0</v>
      </c>
    </row>
    <row r="171" spans="1:18" x14ac:dyDescent="0.25">
      <c r="A171">
        <v>170</v>
      </c>
      <c r="B171" s="1">
        <v>42539</v>
      </c>
      <c r="C171" s="2">
        <f t="shared" si="17"/>
        <v>2016</v>
      </c>
      <c r="D171" s="2">
        <f t="shared" si="18"/>
        <v>6</v>
      </c>
      <c r="E171" s="2" t="str">
        <f t="shared" si="19"/>
        <v>2016-6</v>
      </c>
      <c r="F171" s="2">
        <f t="shared" si="20"/>
        <v>18</v>
      </c>
      <c r="G171" s="2">
        <f t="shared" si="21"/>
        <v>25</v>
      </c>
      <c r="H171" s="2">
        <f t="shared" si="22"/>
        <v>7</v>
      </c>
      <c r="I171" s="2" cm="1">
        <f t="array" ref="I171">_xlfn.IFNA(_xlfn.IFS(H171=7,1,H171=1,1),0)</f>
        <v>1</v>
      </c>
      <c r="J171" s="2">
        <v>0</v>
      </c>
      <c r="K171" s="2">
        <f t="shared" si="23"/>
        <v>0</v>
      </c>
      <c r="L171" s="2">
        <f>SUMIF(E$2:E171,E171,K$2:K171)</f>
        <v>3</v>
      </c>
      <c r="M171" s="2">
        <f>IF(AND(market_calendar[[#This Row],[eq_weekly_exp_cumulative]]=3,market_calendar[[#This Row],[is_eq_weekly_exp]]=1),1,0)</f>
        <v>0</v>
      </c>
      <c r="N171" s="2">
        <f>IF(AND(market_calendar[[#This Row],[is_eq_monthly_exp]]=1,MOD(market_calendar[[#This Row],[Month]],3)=0),1,0)</f>
        <v>0</v>
      </c>
      <c r="O171" s="2">
        <f t="shared" si="16"/>
        <v>0</v>
      </c>
      <c r="P171" s="2">
        <f>SUMIF(E$2:E171,E171,O$2:O171)</f>
        <v>2</v>
      </c>
      <c r="Q171" s="2">
        <f>IF(AND(market_calendar[[#This Row],[vix_weekly_exp_cumulative]]=3,market_calendar[[#This Row],[is_vix_weekly_exp]]=1),1,0)</f>
        <v>0</v>
      </c>
      <c r="R171" s="2">
        <f>IF(AND(market_calendar[[#This Row],[is_vix_monthly_exp]]=1,MOD(market_calendar[[#This Row],[Month]],3)=0),1,0)</f>
        <v>0</v>
      </c>
    </row>
    <row r="172" spans="1:18" x14ac:dyDescent="0.25">
      <c r="A172">
        <v>171</v>
      </c>
      <c r="B172" s="1">
        <v>42540</v>
      </c>
      <c r="C172" s="2">
        <f t="shared" si="17"/>
        <v>2016</v>
      </c>
      <c r="D172" s="2">
        <f t="shared" si="18"/>
        <v>6</v>
      </c>
      <c r="E172" s="2" t="str">
        <f t="shared" si="19"/>
        <v>2016-6</v>
      </c>
      <c r="F172" s="2">
        <f t="shared" si="20"/>
        <v>19</v>
      </c>
      <c r="G172" s="2">
        <f t="shared" si="21"/>
        <v>26</v>
      </c>
      <c r="H172" s="2">
        <f t="shared" si="22"/>
        <v>1</v>
      </c>
      <c r="I172" s="2" cm="1">
        <f t="array" ref="I172">_xlfn.IFNA(_xlfn.IFS(H172=7,1,H172=1,1),0)</f>
        <v>1</v>
      </c>
      <c r="J172" s="2">
        <v>0</v>
      </c>
      <c r="K172" s="2">
        <f t="shared" si="23"/>
        <v>0</v>
      </c>
      <c r="L172" s="2">
        <f>SUMIF(E$2:E172,E172,K$2:K172)</f>
        <v>3</v>
      </c>
      <c r="M172" s="2">
        <f>IF(AND(market_calendar[[#This Row],[eq_weekly_exp_cumulative]]=3,market_calendar[[#This Row],[is_eq_weekly_exp]]=1),1,0)</f>
        <v>0</v>
      </c>
      <c r="N172" s="2">
        <f>IF(AND(market_calendar[[#This Row],[is_eq_monthly_exp]]=1,MOD(market_calendar[[#This Row],[Month]],3)=0),1,0)</f>
        <v>0</v>
      </c>
      <c r="O172" s="2">
        <f t="shared" si="16"/>
        <v>0</v>
      </c>
      <c r="P172" s="2">
        <f>SUMIF(E$2:E172,E172,O$2:O172)</f>
        <v>2</v>
      </c>
      <c r="Q172" s="2">
        <f>IF(AND(market_calendar[[#This Row],[vix_weekly_exp_cumulative]]=3,market_calendar[[#This Row],[is_vix_weekly_exp]]=1),1,0)</f>
        <v>0</v>
      </c>
      <c r="R172" s="2">
        <f>IF(AND(market_calendar[[#This Row],[is_vix_monthly_exp]]=1,MOD(market_calendar[[#This Row],[Month]],3)=0),1,0)</f>
        <v>0</v>
      </c>
    </row>
    <row r="173" spans="1:18" x14ac:dyDescent="0.25">
      <c r="A173">
        <v>172</v>
      </c>
      <c r="B173" s="1">
        <v>42541</v>
      </c>
      <c r="C173" s="2">
        <f t="shared" si="17"/>
        <v>2016</v>
      </c>
      <c r="D173" s="2">
        <f t="shared" si="18"/>
        <v>6</v>
      </c>
      <c r="E173" s="2" t="str">
        <f t="shared" si="19"/>
        <v>2016-6</v>
      </c>
      <c r="F173" s="2">
        <f t="shared" si="20"/>
        <v>20</v>
      </c>
      <c r="G173" s="2">
        <f t="shared" si="21"/>
        <v>26</v>
      </c>
      <c r="H173" s="2">
        <f t="shared" si="22"/>
        <v>2</v>
      </c>
      <c r="I173" s="2" cm="1">
        <f t="array" ref="I173">_xlfn.IFNA(_xlfn.IFS(H173=7,1,H173=1,1),0)</f>
        <v>0</v>
      </c>
      <c r="J173" s="2">
        <v>0</v>
      </c>
      <c r="K173" s="2">
        <f t="shared" si="23"/>
        <v>0</v>
      </c>
      <c r="L173" s="2">
        <f>SUMIF(E$2:E173,E173,K$2:K173)</f>
        <v>3</v>
      </c>
      <c r="M173" s="2">
        <f>IF(AND(market_calendar[[#This Row],[eq_weekly_exp_cumulative]]=3,market_calendar[[#This Row],[is_eq_weekly_exp]]=1),1,0)</f>
        <v>0</v>
      </c>
      <c r="N173" s="2">
        <f>IF(AND(market_calendar[[#This Row],[is_eq_monthly_exp]]=1,MOD(market_calendar[[#This Row],[Month]],3)=0),1,0)</f>
        <v>0</v>
      </c>
      <c r="O173" s="2">
        <f t="shared" si="16"/>
        <v>0</v>
      </c>
      <c r="P173" s="2">
        <f>SUMIF(E$2:E173,E173,O$2:O173)</f>
        <v>2</v>
      </c>
      <c r="Q173" s="2">
        <f>IF(AND(market_calendar[[#This Row],[vix_weekly_exp_cumulative]]=3,market_calendar[[#This Row],[is_vix_weekly_exp]]=1),1,0)</f>
        <v>0</v>
      </c>
      <c r="R173" s="2">
        <f>IF(AND(market_calendar[[#This Row],[is_vix_monthly_exp]]=1,MOD(market_calendar[[#This Row],[Month]],3)=0),1,0)</f>
        <v>0</v>
      </c>
    </row>
    <row r="174" spans="1:18" x14ac:dyDescent="0.25">
      <c r="A174">
        <v>173</v>
      </c>
      <c r="B174" s="1">
        <v>42542</v>
      </c>
      <c r="C174" s="2">
        <f t="shared" si="17"/>
        <v>2016</v>
      </c>
      <c r="D174" s="2">
        <f t="shared" si="18"/>
        <v>6</v>
      </c>
      <c r="E174" s="2" t="str">
        <f t="shared" si="19"/>
        <v>2016-6</v>
      </c>
      <c r="F174" s="2">
        <f t="shared" si="20"/>
        <v>21</v>
      </c>
      <c r="G174" s="2">
        <f t="shared" si="21"/>
        <v>26</v>
      </c>
      <c r="H174" s="2">
        <f t="shared" si="22"/>
        <v>3</v>
      </c>
      <c r="I174" s="2" cm="1">
        <f t="array" ref="I174">_xlfn.IFNA(_xlfn.IFS(H174=7,1,H174=1,1),0)</f>
        <v>0</v>
      </c>
      <c r="J174" s="2">
        <v>0</v>
      </c>
      <c r="K174" s="2">
        <f t="shared" si="23"/>
        <v>0</v>
      </c>
      <c r="L174" s="2">
        <f>SUMIF(E$2:E174,E174,K$2:K174)</f>
        <v>3</v>
      </c>
      <c r="M174" s="2">
        <f>IF(AND(market_calendar[[#This Row],[eq_weekly_exp_cumulative]]=3,market_calendar[[#This Row],[is_eq_weekly_exp]]=1),1,0)</f>
        <v>0</v>
      </c>
      <c r="N174" s="2">
        <f>IF(AND(market_calendar[[#This Row],[is_eq_monthly_exp]]=1,MOD(market_calendar[[#This Row],[Month]],3)=0),1,0)</f>
        <v>0</v>
      </c>
      <c r="O174" s="2">
        <f t="shared" si="16"/>
        <v>1</v>
      </c>
      <c r="P174" s="2">
        <f>SUMIF(E$2:E174,E174,O$2:O174)</f>
        <v>3</v>
      </c>
      <c r="Q174" s="2">
        <f>IF(AND(market_calendar[[#This Row],[vix_weekly_exp_cumulative]]=3,market_calendar[[#This Row],[is_vix_weekly_exp]]=1),1,0)</f>
        <v>1</v>
      </c>
      <c r="R174" s="2">
        <f>IF(AND(market_calendar[[#This Row],[is_vix_monthly_exp]]=1,MOD(market_calendar[[#This Row],[Month]],3)=0),1,0)</f>
        <v>1</v>
      </c>
    </row>
    <row r="175" spans="1:18" x14ac:dyDescent="0.25">
      <c r="A175">
        <v>174</v>
      </c>
      <c r="B175" s="1">
        <v>42543</v>
      </c>
      <c r="C175" s="2">
        <f t="shared" si="17"/>
        <v>2016</v>
      </c>
      <c r="D175" s="2">
        <f t="shared" si="18"/>
        <v>6</v>
      </c>
      <c r="E175" s="2" t="str">
        <f t="shared" si="19"/>
        <v>2016-6</v>
      </c>
      <c r="F175" s="2">
        <f t="shared" si="20"/>
        <v>22</v>
      </c>
      <c r="G175" s="2">
        <f t="shared" si="21"/>
        <v>26</v>
      </c>
      <c r="H175" s="2">
        <f t="shared" si="22"/>
        <v>4</v>
      </c>
      <c r="I175" s="2" cm="1">
        <f t="array" ref="I175">_xlfn.IFNA(_xlfn.IFS(H175=7,1,H175=1,1),0)</f>
        <v>0</v>
      </c>
      <c r="J175" s="2">
        <v>0</v>
      </c>
      <c r="K175" s="2">
        <f t="shared" si="23"/>
        <v>0</v>
      </c>
      <c r="L175" s="2">
        <f>SUMIF(E$2:E175,E175,K$2:K175)</f>
        <v>3</v>
      </c>
      <c r="M175" s="2">
        <f>IF(AND(market_calendar[[#This Row],[eq_weekly_exp_cumulative]]=3,market_calendar[[#This Row],[is_eq_weekly_exp]]=1),1,0)</f>
        <v>0</v>
      </c>
      <c r="N175" s="2">
        <f>IF(AND(market_calendar[[#This Row],[is_eq_monthly_exp]]=1,MOD(market_calendar[[#This Row],[Month]],3)=0),1,0)</f>
        <v>0</v>
      </c>
      <c r="O175" s="2">
        <f t="shared" si="16"/>
        <v>0</v>
      </c>
      <c r="P175" s="2">
        <f>SUMIF(E$2:E175,E175,O$2:O175)</f>
        <v>3</v>
      </c>
      <c r="Q175" s="2">
        <f>IF(AND(market_calendar[[#This Row],[vix_weekly_exp_cumulative]]=3,market_calendar[[#This Row],[is_vix_weekly_exp]]=1),1,0)</f>
        <v>0</v>
      </c>
      <c r="R175" s="2">
        <f>IF(AND(market_calendar[[#This Row],[is_vix_monthly_exp]]=1,MOD(market_calendar[[#This Row],[Month]],3)=0),1,0)</f>
        <v>0</v>
      </c>
    </row>
    <row r="176" spans="1:18" x14ac:dyDescent="0.25">
      <c r="A176">
        <v>175</v>
      </c>
      <c r="B176" s="1">
        <v>42544</v>
      </c>
      <c r="C176" s="2">
        <f t="shared" si="17"/>
        <v>2016</v>
      </c>
      <c r="D176" s="2">
        <f t="shared" si="18"/>
        <v>6</v>
      </c>
      <c r="E176" s="2" t="str">
        <f t="shared" si="19"/>
        <v>2016-6</v>
      </c>
      <c r="F176" s="2">
        <f t="shared" si="20"/>
        <v>23</v>
      </c>
      <c r="G176" s="2">
        <f t="shared" si="21"/>
        <v>26</v>
      </c>
      <c r="H176" s="2">
        <f t="shared" si="22"/>
        <v>5</v>
      </c>
      <c r="I176" s="2" cm="1">
        <f t="array" ref="I176">_xlfn.IFNA(_xlfn.IFS(H176=7,1,H176=1,1),0)</f>
        <v>0</v>
      </c>
      <c r="J176" s="2">
        <v>0</v>
      </c>
      <c r="K176" s="2">
        <f t="shared" si="23"/>
        <v>0</v>
      </c>
      <c r="L176" s="2">
        <f>SUMIF(E$2:E176,E176,K$2:K176)</f>
        <v>3</v>
      </c>
      <c r="M176" s="2">
        <f>IF(AND(market_calendar[[#This Row],[eq_weekly_exp_cumulative]]=3,market_calendar[[#This Row],[is_eq_weekly_exp]]=1),1,0)</f>
        <v>0</v>
      </c>
      <c r="N176" s="2">
        <f>IF(AND(market_calendar[[#This Row],[is_eq_monthly_exp]]=1,MOD(market_calendar[[#This Row],[Month]],3)=0),1,0)</f>
        <v>0</v>
      </c>
      <c r="O176" s="2">
        <f t="shared" si="16"/>
        <v>0</v>
      </c>
      <c r="P176" s="2">
        <f>SUMIF(E$2:E176,E176,O$2:O176)</f>
        <v>3</v>
      </c>
      <c r="Q176" s="2">
        <f>IF(AND(market_calendar[[#This Row],[vix_weekly_exp_cumulative]]=3,market_calendar[[#This Row],[is_vix_weekly_exp]]=1),1,0)</f>
        <v>0</v>
      </c>
      <c r="R176" s="2">
        <f>IF(AND(market_calendar[[#This Row],[is_vix_monthly_exp]]=1,MOD(market_calendar[[#This Row],[Month]],3)=0),1,0)</f>
        <v>0</v>
      </c>
    </row>
    <row r="177" spans="1:18" x14ac:dyDescent="0.25">
      <c r="A177">
        <v>176</v>
      </c>
      <c r="B177" s="1">
        <v>42545</v>
      </c>
      <c r="C177" s="2">
        <f t="shared" si="17"/>
        <v>2016</v>
      </c>
      <c r="D177" s="2">
        <f t="shared" si="18"/>
        <v>6</v>
      </c>
      <c r="E177" s="2" t="str">
        <f t="shared" si="19"/>
        <v>2016-6</v>
      </c>
      <c r="F177" s="2">
        <f t="shared" si="20"/>
        <v>24</v>
      </c>
      <c r="G177" s="2">
        <f t="shared" si="21"/>
        <v>26</v>
      </c>
      <c r="H177" s="2">
        <f t="shared" si="22"/>
        <v>6</v>
      </c>
      <c r="I177" s="2" cm="1">
        <f t="array" ref="I177">_xlfn.IFNA(_xlfn.IFS(H177=7,1,H177=1,1),0)</f>
        <v>0</v>
      </c>
      <c r="J177" s="2">
        <v>0</v>
      </c>
      <c r="K177" s="2">
        <f t="shared" si="23"/>
        <v>1</v>
      </c>
      <c r="L177" s="2">
        <f>SUMIF(E$2:E177,E177,K$2:K177)</f>
        <v>4</v>
      </c>
      <c r="M177" s="2">
        <f>IF(AND(market_calendar[[#This Row],[eq_weekly_exp_cumulative]]=3,market_calendar[[#This Row],[is_eq_weekly_exp]]=1),1,0)</f>
        <v>0</v>
      </c>
      <c r="N177" s="2">
        <f>IF(AND(market_calendar[[#This Row],[is_eq_monthly_exp]]=1,MOD(market_calendar[[#This Row],[Month]],3)=0),1,0)</f>
        <v>0</v>
      </c>
      <c r="O177" s="2">
        <f t="shared" si="16"/>
        <v>0</v>
      </c>
      <c r="P177" s="2">
        <f>SUMIF(E$2:E177,E177,O$2:O177)</f>
        <v>3</v>
      </c>
      <c r="Q177" s="2">
        <f>IF(AND(market_calendar[[#This Row],[vix_weekly_exp_cumulative]]=3,market_calendar[[#This Row],[is_vix_weekly_exp]]=1),1,0)</f>
        <v>0</v>
      </c>
      <c r="R177" s="2">
        <f>IF(AND(market_calendar[[#This Row],[is_vix_monthly_exp]]=1,MOD(market_calendar[[#This Row],[Month]],3)=0),1,0)</f>
        <v>0</v>
      </c>
    </row>
    <row r="178" spans="1:18" x14ac:dyDescent="0.25">
      <c r="A178">
        <v>177</v>
      </c>
      <c r="B178" s="1">
        <v>42546</v>
      </c>
      <c r="C178" s="2">
        <f t="shared" si="17"/>
        <v>2016</v>
      </c>
      <c r="D178" s="2">
        <f t="shared" si="18"/>
        <v>6</v>
      </c>
      <c r="E178" s="2" t="str">
        <f t="shared" si="19"/>
        <v>2016-6</v>
      </c>
      <c r="F178" s="2">
        <f t="shared" si="20"/>
        <v>25</v>
      </c>
      <c r="G178" s="2">
        <f t="shared" si="21"/>
        <v>26</v>
      </c>
      <c r="H178" s="2">
        <f t="shared" si="22"/>
        <v>7</v>
      </c>
      <c r="I178" s="2" cm="1">
        <f t="array" ref="I178">_xlfn.IFNA(_xlfn.IFS(H178=7,1,H178=1,1),0)</f>
        <v>1</v>
      </c>
      <c r="J178" s="2">
        <v>0</v>
      </c>
      <c r="K178" s="2">
        <f t="shared" si="23"/>
        <v>0</v>
      </c>
      <c r="L178" s="2">
        <f>SUMIF(E$2:E178,E178,K$2:K178)</f>
        <v>4</v>
      </c>
      <c r="M178" s="2">
        <f>IF(AND(market_calendar[[#This Row],[eq_weekly_exp_cumulative]]=3,market_calendar[[#This Row],[is_eq_weekly_exp]]=1),1,0)</f>
        <v>0</v>
      </c>
      <c r="N178" s="2">
        <f>IF(AND(market_calendar[[#This Row],[is_eq_monthly_exp]]=1,MOD(market_calendar[[#This Row],[Month]],3)=0),1,0)</f>
        <v>0</v>
      </c>
      <c r="O178" s="2">
        <f t="shared" si="16"/>
        <v>0</v>
      </c>
      <c r="P178" s="2">
        <f>SUMIF(E$2:E178,E178,O$2:O178)</f>
        <v>3</v>
      </c>
      <c r="Q178" s="2">
        <f>IF(AND(market_calendar[[#This Row],[vix_weekly_exp_cumulative]]=3,market_calendar[[#This Row],[is_vix_weekly_exp]]=1),1,0)</f>
        <v>0</v>
      </c>
      <c r="R178" s="2">
        <f>IF(AND(market_calendar[[#This Row],[is_vix_monthly_exp]]=1,MOD(market_calendar[[#This Row],[Month]],3)=0),1,0)</f>
        <v>0</v>
      </c>
    </row>
    <row r="179" spans="1:18" x14ac:dyDescent="0.25">
      <c r="A179">
        <v>178</v>
      </c>
      <c r="B179" s="1">
        <v>42547</v>
      </c>
      <c r="C179" s="2">
        <f t="shared" si="17"/>
        <v>2016</v>
      </c>
      <c r="D179" s="2">
        <f t="shared" si="18"/>
        <v>6</v>
      </c>
      <c r="E179" s="2" t="str">
        <f t="shared" si="19"/>
        <v>2016-6</v>
      </c>
      <c r="F179" s="2">
        <f t="shared" si="20"/>
        <v>26</v>
      </c>
      <c r="G179" s="2">
        <f t="shared" si="21"/>
        <v>27</v>
      </c>
      <c r="H179" s="2">
        <f t="shared" si="22"/>
        <v>1</v>
      </c>
      <c r="I179" s="2" cm="1">
        <f t="array" ref="I179">_xlfn.IFNA(_xlfn.IFS(H179=7,1,H179=1,1),0)</f>
        <v>1</v>
      </c>
      <c r="J179" s="2">
        <v>0</v>
      </c>
      <c r="K179" s="2">
        <f t="shared" si="23"/>
        <v>0</v>
      </c>
      <c r="L179" s="2">
        <f>SUMIF(E$2:E179,E179,K$2:K179)</f>
        <v>4</v>
      </c>
      <c r="M179" s="2">
        <f>IF(AND(market_calendar[[#This Row],[eq_weekly_exp_cumulative]]=3,market_calendar[[#This Row],[is_eq_weekly_exp]]=1),1,0)</f>
        <v>0</v>
      </c>
      <c r="N179" s="2">
        <f>IF(AND(market_calendar[[#This Row],[is_eq_monthly_exp]]=1,MOD(market_calendar[[#This Row],[Month]],3)=0),1,0)</f>
        <v>0</v>
      </c>
      <c r="O179" s="2">
        <f t="shared" si="16"/>
        <v>0</v>
      </c>
      <c r="P179" s="2">
        <f>SUMIF(E$2:E179,E179,O$2:O179)</f>
        <v>3</v>
      </c>
      <c r="Q179" s="2">
        <f>IF(AND(market_calendar[[#This Row],[vix_weekly_exp_cumulative]]=3,market_calendar[[#This Row],[is_vix_weekly_exp]]=1),1,0)</f>
        <v>0</v>
      </c>
      <c r="R179" s="2">
        <f>IF(AND(market_calendar[[#This Row],[is_vix_monthly_exp]]=1,MOD(market_calendar[[#This Row],[Month]],3)=0),1,0)</f>
        <v>0</v>
      </c>
    </row>
    <row r="180" spans="1:18" x14ac:dyDescent="0.25">
      <c r="A180">
        <v>179</v>
      </c>
      <c r="B180" s="1">
        <v>42548</v>
      </c>
      <c r="C180" s="2">
        <f t="shared" si="17"/>
        <v>2016</v>
      </c>
      <c r="D180" s="2">
        <f t="shared" si="18"/>
        <v>6</v>
      </c>
      <c r="E180" s="2" t="str">
        <f t="shared" si="19"/>
        <v>2016-6</v>
      </c>
      <c r="F180" s="2">
        <f t="shared" si="20"/>
        <v>27</v>
      </c>
      <c r="G180" s="2">
        <f t="shared" si="21"/>
        <v>27</v>
      </c>
      <c r="H180" s="2">
        <f t="shared" si="22"/>
        <v>2</v>
      </c>
      <c r="I180" s="2" cm="1">
        <f t="array" ref="I180">_xlfn.IFNA(_xlfn.IFS(H180=7,1,H180=1,1),0)</f>
        <v>0</v>
      </c>
      <c r="J180" s="2">
        <v>0</v>
      </c>
      <c r="K180" s="2">
        <f t="shared" si="23"/>
        <v>0</v>
      </c>
      <c r="L180" s="2">
        <f>SUMIF(E$2:E180,E180,K$2:K180)</f>
        <v>4</v>
      </c>
      <c r="M180" s="2">
        <f>IF(AND(market_calendar[[#This Row],[eq_weekly_exp_cumulative]]=3,market_calendar[[#This Row],[is_eq_weekly_exp]]=1),1,0)</f>
        <v>0</v>
      </c>
      <c r="N180" s="2">
        <f>IF(AND(market_calendar[[#This Row],[is_eq_monthly_exp]]=1,MOD(market_calendar[[#This Row],[Month]],3)=0),1,0)</f>
        <v>0</v>
      </c>
      <c r="O180" s="2">
        <f t="shared" si="16"/>
        <v>0</v>
      </c>
      <c r="P180" s="2">
        <f>SUMIF(E$2:E180,E180,O$2:O180)</f>
        <v>3</v>
      </c>
      <c r="Q180" s="2">
        <f>IF(AND(market_calendar[[#This Row],[vix_weekly_exp_cumulative]]=3,market_calendar[[#This Row],[is_vix_weekly_exp]]=1),1,0)</f>
        <v>0</v>
      </c>
      <c r="R180" s="2">
        <f>IF(AND(market_calendar[[#This Row],[is_vix_monthly_exp]]=1,MOD(market_calendar[[#This Row],[Month]],3)=0),1,0)</f>
        <v>0</v>
      </c>
    </row>
    <row r="181" spans="1:18" x14ac:dyDescent="0.25">
      <c r="A181">
        <v>180</v>
      </c>
      <c r="B181" s="1">
        <v>42549</v>
      </c>
      <c r="C181" s="2">
        <f t="shared" si="17"/>
        <v>2016</v>
      </c>
      <c r="D181" s="2">
        <f t="shared" si="18"/>
        <v>6</v>
      </c>
      <c r="E181" s="2" t="str">
        <f t="shared" si="19"/>
        <v>2016-6</v>
      </c>
      <c r="F181" s="2">
        <f t="shared" si="20"/>
        <v>28</v>
      </c>
      <c r="G181" s="2">
        <f t="shared" si="21"/>
        <v>27</v>
      </c>
      <c r="H181" s="2">
        <f t="shared" si="22"/>
        <v>3</v>
      </c>
      <c r="I181" s="2" cm="1">
        <f t="array" ref="I181">_xlfn.IFNA(_xlfn.IFS(H181=7,1,H181=1,1),0)</f>
        <v>0</v>
      </c>
      <c r="J181" s="2">
        <v>0</v>
      </c>
      <c r="K181" s="2">
        <f t="shared" si="23"/>
        <v>0</v>
      </c>
      <c r="L181" s="2">
        <f>SUMIF(E$2:E181,E181,K$2:K181)</f>
        <v>4</v>
      </c>
      <c r="M181" s="2">
        <f>IF(AND(market_calendar[[#This Row],[eq_weekly_exp_cumulative]]=3,market_calendar[[#This Row],[is_eq_weekly_exp]]=1),1,0)</f>
        <v>0</v>
      </c>
      <c r="N181" s="2">
        <f>IF(AND(market_calendar[[#This Row],[is_eq_monthly_exp]]=1,MOD(market_calendar[[#This Row],[Month]],3)=0),1,0)</f>
        <v>0</v>
      </c>
      <c r="O181" s="2">
        <f t="shared" si="16"/>
        <v>1</v>
      </c>
      <c r="P181" s="2">
        <f>SUMIF(E$2:E181,E181,O$2:O181)</f>
        <v>4</v>
      </c>
      <c r="Q181" s="2">
        <f>IF(AND(market_calendar[[#This Row],[vix_weekly_exp_cumulative]]=3,market_calendar[[#This Row],[is_vix_weekly_exp]]=1),1,0)</f>
        <v>0</v>
      </c>
      <c r="R181" s="2">
        <f>IF(AND(market_calendar[[#This Row],[is_vix_monthly_exp]]=1,MOD(market_calendar[[#This Row],[Month]],3)=0),1,0)</f>
        <v>0</v>
      </c>
    </row>
    <row r="182" spans="1:18" x14ac:dyDescent="0.25">
      <c r="A182">
        <v>181</v>
      </c>
      <c r="B182" s="1">
        <v>42550</v>
      </c>
      <c r="C182" s="2">
        <f t="shared" si="17"/>
        <v>2016</v>
      </c>
      <c r="D182" s="2">
        <f t="shared" si="18"/>
        <v>6</v>
      </c>
      <c r="E182" s="2" t="str">
        <f t="shared" si="19"/>
        <v>2016-6</v>
      </c>
      <c r="F182" s="2">
        <f t="shared" si="20"/>
        <v>29</v>
      </c>
      <c r="G182" s="2">
        <f t="shared" si="21"/>
        <v>27</v>
      </c>
      <c r="H182" s="2">
        <f t="shared" si="22"/>
        <v>4</v>
      </c>
      <c r="I182" s="2" cm="1">
        <f t="array" ref="I182">_xlfn.IFNA(_xlfn.IFS(H182=7,1,H182=1,1),0)</f>
        <v>0</v>
      </c>
      <c r="J182" s="2">
        <v>0</v>
      </c>
      <c r="K182" s="2">
        <f t="shared" si="23"/>
        <v>0</v>
      </c>
      <c r="L182" s="2">
        <f>SUMIF(E$2:E182,E182,K$2:K182)</f>
        <v>4</v>
      </c>
      <c r="M182" s="2">
        <f>IF(AND(market_calendar[[#This Row],[eq_weekly_exp_cumulative]]=3,market_calendar[[#This Row],[is_eq_weekly_exp]]=1),1,0)</f>
        <v>0</v>
      </c>
      <c r="N182" s="2">
        <f>IF(AND(market_calendar[[#This Row],[is_eq_monthly_exp]]=1,MOD(market_calendar[[#This Row],[Month]],3)=0),1,0)</f>
        <v>0</v>
      </c>
      <c r="O182" s="2">
        <f t="shared" si="16"/>
        <v>0</v>
      </c>
      <c r="P182" s="2">
        <f>SUMIF(E$2:E182,E182,O$2:O182)</f>
        <v>4</v>
      </c>
      <c r="Q182" s="2">
        <f>IF(AND(market_calendar[[#This Row],[vix_weekly_exp_cumulative]]=3,market_calendar[[#This Row],[is_vix_weekly_exp]]=1),1,0)</f>
        <v>0</v>
      </c>
      <c r="R182" s="2">
        <f>IF(AND(market_calendar[[#This Row],[is_vix_monthly_exp]]=1,MOD(market_calendar[[#This Row],[Month]],3)=0),1,0)</f>
        <v>0</v>
      </c>
    </row>
    <row r="183" spans="1:18" x14ac:dyDescent="0.25">
      <c r="A183">
        <v>182</v>
      </c>
      <c r="B183" s="1">
        <v>42551</v>
      </c>
      <c r="C183" s="2">
        <f t="shared" si="17"/>
        <v>2016</v>
      </c>
      <c r="D183" s="2">
        <f t="shared" si="18"/>
        <v>6</v>
      </c>
      <c r="E183" s="2" t="str">
        <f t="shared" si="19"/>
        <v>2016-6</v>
      </c>
      <c r="F183" s="2">
        <f t="shared" si="20"/>
        <v>30</v>
      </c>
      <c r="G183" s="2">
        <f t="shared" si="21"/>
        <v>27</v>
      </c>
      <c r="H183" s="2">
        <f t="shared" si="22"/>
        <v>5</v>
      </c>
      <c r="I183" s="2" cm="1">
        <f t="array" ref="I183">_xlfn.IFNA(_xlfn.IFS(H183=7,1,H183=1,1),0)</f>
        <v>0</v>
      </c>
      <c r="J183" s="2">
        <v>0</v>
      </c>
      <c r="K183" s="2">
        <f t="shared" si="23"/>
        <v>0</v>
      </c>
      <c r="L183" s="2">
        <f>SUMIF(E$2:E183,E183,K$2:K183)</f>
        <v>4</v>
      </c>
      <c r="M183" s="2">
        <f>IF(AND(market_calendar[[#This Row],[eq_weekly_exp_cumulative]]=3,market_calendar[[#This Row],[is_eq_weekly_exp]]=1),1,0)</f>
        <v>0</v>
      </c>
      <c r="N183" s="2">
        <f>IF(AND(market_calendar[[#This Row],[is_eq_monthly_exp]]=1,MOD(market_calendar[[#This Row],[Month]],3)=0),1,0)</f>
        <v>0</v>
      </c>
      <c r="O183" s="2">
        <f t="shared" si="16"/>
        <v>0</v>
      </c>
      <c r="P183" s="2">
        <f>SUMIF(E$2:E183,E183,O$2:O183)</f>
        <v>4</v>
      </c>
      <c r="Q183" s="2">
        <f>IF(AND(market_calendar[[#This Row],[vix_weekly_exp_cumulative]]=3,market_calendar[[#This Row],[is_vix_weekly_exp]]=1),1,0)</f>
        <v>0</v>
      </c>
      <c r="R183" s="2">
        <f>IF(AND(market_calendar[[#This Row],[is_vix_monthly_exp]]=1,MOD(market_calendar[[#This Row],[Month]],3)=0),1,0)</f>
        <v>0</v>
      </c>
    </row>
    <row r="184" spans="1:18" x14ac:dyDescent="0.25">
      <c r="A184">
        <v>183</v>
      </c>
      <c r="B184" s="1">
        <v>42552</v>
      </c>
      <c r="C184" s="2">
        <f t="shared" si="17"/>
        <v>2016</v>
      </c>
      <c r="D184" s="2">
        <f t="shared" si="18"/>
        <v>7</v>
      </c>
      <c r="E184" s="2" t="str">
        <f t="shared" si="19"/>
        <v>2016-7</v>
      </c>
      <c r="F184" s="2">
        <f t="shared" si="20"/>
        <v>1</v>
      </c>
      <c r="G184" s="2">
        <f t="shared" si="21"/>
        <v>27</v>
      </c>
      <c r="H184" s="2">
        <f t="shared" si="22"/>
        <v>6</v>
      </c>
      <c r="I184" s="2" cm="1">
        <f t="array" ref="I184">_xlfn.IFNA(_xlfn.IFS(H184=7,1,H184=1,1),0)</f>
        <v>0</v>
      </c>
      <c r="J184" s="2">
        <v>0</v>
      </c>
      <c r="K184" s="2">
        <f t="shared" si="23"/>
        <v>1</v>
      </c>
      <c r="L184" s="2">
        <f>SUMIF(E$2:E184,E184,K$2:K184)</f>
        <v>1</v>
      </c>
      <c r="M184" s="2">
        <f>IF(AND(market_calendar[[#This Row],[eq_weekly_exp_cumulative]]=3,market_calendar[[#This Row],[is_eq_weekly_exp]]=1),1,0)</f>
        <v>0</v>
      </c>
      <c r="N184" s="2">
        <f>IF(AND(market_calendar[[#This Row],[is_eq_monthly_exp]]=1,MOD(market_calendar[[#This Row],[Month]],3)=0),1,0)</f>
        <v>0</v>
      </c>
      <c r="O184" s="2">
        <f t="shared" si="16"/>
        <v>0</v>
      </c>
      <c r="P184" s="2">
        <f>SUMIF(E$2:E184,E184,O$2:O184)</f>
        <v>0</v>
      </c>
      <c r="Q184" s="2">
        <f>IF(AND(market_calendar[[#This Row],[vix_weekly_exp_cumulative]]=3,market_calendar[[#This Row],[is_vix_weekly_exp]]=1),1,0)</f>
        <v>0</v>
      </c>
      <c r="R184" s="2">
        <f>IF(AND(market_calendar[[#This Row],[is_vix_monthly_exp]]=1,MOD(market_calendar[[#This Row],[Month]],3)=0),1,0)</f>
        <v>0</v>
      </c>
    </row>
    <row r="185" spans="1:18" x14ac:dyDescent="0.25">
      <c r="A185">
        <v>184</v>
      </c>
      <c r="B185" s="1">
        <v>42553</v>
      </c>
      <c r="C185" s="2">
        <f t="shared" si="17"/>
        <v>2016</v>
      </c>
      <c r="D185" s="2">
        <f t="shared" si="18"/>
        <v>7</v>
      </c>
      <c r="E185" s="2" t="str">
        <f t="shared" si="19"/>
        <v>2016-7</v>
      </c>
      <c r="F185" s="2">
        <f t="shared" si="20"/>
        <v>2</v>
      </c>
      <c r="G185" s="2">
        <f t="shared" si="21"/>
        <v>27</v>
      </c>
      <c r="H185" s="2">
        <f t="shared" si="22"/>
        <v>7</v>
      </c>
      <c r="I185" s="2" cm="1">
        <f t="array" ref="I185">_xlfn.IFNA(_xlfn.IFS(H185=7,1,H185=1,1),0)</f>
        <v>1</v>
      </c>
      <c r="J185" s="2">
        <v>0</v>
      </c>
      <c r="K185" s="2">
        <f t="shared" si="23"/>
        <v>0</v>
      </c>
      <c r="L185" s="2">
        <f>SUMIF(E$2:E185,E185,K$2:K185)</f>
        <v>1</v>
      </c>
      <c r="M185" s="2">
        <f>IF(AND(market_calendar[[#This Row],[eq_weekly_exp_cumulative]]=3,market_calendar[[#This Row],[is_eq_weekly_exp]]=1),1,0)</f>
        <v>0</v>
      </c>
      <c r="N185" s="2">
        <f>IF(AND(market_calendar[[#This Row],[is_eq_monthly_exp]]=1,MOD(market_calendar[[#This Row],[Month]],3)=0),1,0)</f>
        <v>0</v>
      </c>
      <c r="O185" s="2">
        <f t="shared" si="16"/>
        <v>0</v>
      </c>
      <c r="P185" s="2">
        <f>SUMIF(E$2:E185,E185,O$2:O185)</f>
        <v>0</v>
      </c>
      <c r="Q185" s="2">
        <f>IF(AND(market_calendar[[#This Row],[vix_weekly_exp_cumulative]]=3,market_calendar[[#This Row],[is_vix_weekly_exp]]=1),1,0)</f>
        <v>0</v>
      </c>
      <c r="R185" s="2">
        <f>IF(AND(market_calendar[[#This Row],[is_vix_monthly_exp]]=1,MOD(market_calendar[[#This Row],[Month]],3)=0),1,0)</f>
        <v>0</v>
      </c>
    </row>
    <row r="186" spans="1:18" x14ac:dyDescent="0.25">
      <c r="A186">
        <v>185</v>
      </c>
      <c r="B186" s="1">
        <v>42554</v>
      </c>
      <c r="C186" s="2">
        <f t="shared" si="17"/>
        <v>2016</v>
      </c>
      <c r="D186" s="2">
        <f t="shared" si="18"/>
        <v>7</v>
      </c>
      <c r="E186" s="2" t="str">
        <f t="shared" si="19"/>
        <v>2016-7</v>
      </c>
      <c r="F186" s="2">
        <f t="shared" si="20"/>
        <v>3</v>
      </c>
      <c r="G186" s="2">
        <f t="shared" si="21"/>
        <v>28</v>
      </c>
      <c r="H186" s="2">
        <f t="shared" si="22"/>
        <v>1</v>
      </c>
      <c r="I186" s="2" cm="1">
        <f t="array" ref="I186">_xlfn.IFNA(_xlfn.IFS(H186=7,1,H186=1,1),0)</f>
        <v>1</v>
      </c>
      <c r="J186" s="2">
        <v>0</v>
      </c>
      <c r="K186" s="2">
        <f t="shared" si="23"/>
        <v>0</v>
      </c>
      <c r="L186" s="2">
        <f>SUMIF(E$2:E186,E186,K$2:K186)</f>
        <v>1</v>
      </c>
      <c r="M186" s="2">
        <f>IF(AND(market_calendar[[#This Row],[eq_weekly_exp_cumulative]]=3,market_calendar[[#This Row],[is_eq_weekly_exp]]=1),1,0)</f>
        <v>0</v>
      </c>
      <c r="N186" s="2">
        <f>IF(AND(market_calendar[[#This Row],[is_eq_monthly_exp]]=1,MOD(market_calendar[[#This Row],[Month]],3)=0),1,0)</f>
        <v>0</v>
      </c>
      <c r="O186" s="2">
        <f t="shared" si="16"/>
        <v>0</v>
      </c>
      <c r="P186" s="2">
        <f>SUMIF(E$2:E186,E186,O$2:O186)</f>
        <v>0</v>
      </c>
      <c r="Q186" s="2">
        <f>IF(AND(market_calendar[[#This Row],[vix_weekly_exp_cumulative]]=3,market_calendar[[#This Row],[is_vix_weekly_exp]]=1),1,0)</f>
        <v>0</v>
      </c>
      <c r="R186" s="2">
        <f>IF(AND(market_calendar[[#This Row],[is_vix_monthly_exp]]=1,MOD(market_calendar[[#This Row],[Month]],3)=0),1,0)</f>
        <v>0</v>
      </c>
    </row>
    <row r="187" spans="1:18" x14ac:dyDescent="0.25">
      <c r="A187">
        <v>186</v>
      </c>
      <c r="B187" s="1">
        <v>42555</v>
      </c>
      <c r="C187" s="2">
        <f t="shared" si="17"/>
        <v>2016</v>
      </c>
      <c r="D187" s="2">
        <f t="shared" si="18"/>
        <v>7</v>
      </c>
      <c r="E187" s="2" t="str">
        <f t="shared" si="19"/>
        <v>2016-7</v>
      </c>
      <c r="F187" s="2">
        <f t="shared" si="20"/>
        <v>4</v>
      </c>
      <c r="G187" s="2">
        <f t="shared" si="21"/>
        <v>28</v>
      </c>
      <c r="H187" s="2">
        <f t="shared" si="22"/>
        <v>2</v>
      </c>
      <c r="I187" s="2" cm="1">
        <f t="array" ref="I187">_xlfn.IFNA(_xlfn.IFS(H187=7,1,H187=1,1),0)</f>
        <v>0</v>
      </c>
      <c r="J187" s="2">
        <v>0</v>
      </c>
      <c r="K187" s="2">
        <f t="shared" si="23"/>
        <v>0</v>
      </c>
      <c r="L187" s="2">
        <f>SUMIF(E$2:E187,E187,K$2:K187)</f>
        <v>1</v>
      </c>
      <c r="M187" s="2">
        <f>IF(AND(market_calendar[[#This Row],[eq_weekly_exp_cumulative]]=3,market_calendar[[#This Row],[is_eq_weekly_exp]]=1),1,0)</f>
        <v>0</v>
      </c>
      <c r="N187" s="2">
        <f>IF(AND(market_calendar[[#This Row],[is_eq_monthly_exp]]=1,MOD(market_calendar[[#This Row],[Month]],3)=0),1,0)</f>
        <v>0</v>
      </c>
      <c r="O187" s="2">
        <f t="shared" si="16"/>
        <v>0</v>
      </c>
      <c r="P187" s="2">
        <f>SUMIF(E$2:E187,E187,O$2:O187)</f>
        <v>0</v>
      </c>
      <c r="Q187" s="2">
        <f>IF(AND(market_calendar[[#This Row],[vix_weekly_exp_cumulative]]=3,market_calendar[[#This Row],[is_vix_weekly_exp]]=1),1,0)</f>
        <v>0</v>
      </c>
      <c r="R187" s="2">
        <f>IF(AND(market_calendar[[#This Row],[is_vix_monthly_exp]]=1,MOD(market_calendar[[#This Row],[Month]],3)=0),1,0)</f>
        <v>0</v>
      </c>
    </row>
    <row r="188" spans="1:18" x14ac:dyDescent="0.25">
      <c r="A188">
        <v>187</v>
      </c>
      <c r="B188" s="1">
        <v>42556</v>
      </c>
      <c r="C188" s="2">
        <f t="shared" si="17"/>
        <v>2016</v>
      </c>
      <c r="D188" s="2">
        <f t="shared" si="18"/>
        <v>7</v>
      </c>
      <c r="E188" s="2" t="str">
        <f t="shared" si="19"/>
        <v>2016-7</v>
      </c>
      <c r="F188" s="2">
        <f t="shared" si="20"/>
        <v>5</v>
      </c>
      <c r="G188" s="2">
        <f t="shared" si="21"/>
        <v>28</v>
      </c>
      <c r="H188" s="2">
        <f t="shared" si="22"/>
        <v>3</v>
      </c>
      <c r="I188" s="2" cm="1">
        <f t="array" ref="I188">_xlfn.IFNA(_xlfn.IFS(H188=7,1,H188=1,1),0)</f>
        <v>0</v>
      </c>
      <c r="J188" s="2">
        <v>0</v>
      </c>
      <c r="K188" s="2">
        <f t="shared" si="23"/>
        <v>0</v>
      </c>
      <c r="L188" s="2">
        <f>SUMIF(E$2:E188,E188,K$2:K188)</f>
        <v>1</v>
      </c>
      <c r="M188" s="2">
        <f>IF(AND(market_calendar[[#This Row],[eq_weekly_exp_cumulative]]=3,market_calendar[[#This Row],[is_eq_weekly_exp]]=1),1,0)</f>
        <v>0</v>
      </c>
      <c r="N188" s="2">
        <f>IF(AND(market_calendar[[#This Row],[is_eq_monthly_exp]]=1,MOD(market_calendar[[#This Row],[Month]],3)=0),1,0)</f>
        <v>0</v>
      </c>
      <c r="O188" s="2">
        <f t="shared" si="16"/>
        <v>1</v>
      </c>
      <c r="P188" s="2">
        <f>SUMIF(E$2:E188,E188,O$2:O188)</f>
        <v>1</v>
      </c>
      <c r="Q188" s="2">
        <f>IF(AND(market_calendar[[#This Row],[vix_weekly_exp_cumulative]]=3,market_calendar[[#This Row],[is_vix_weekly_exp]]=1),1,0)</f>
        <v>0</v>
      </c>
      <c r="R188" s="2">
        <f>IF(AND(market_calendar[[#This Row],[is_vix_monthly_exp]]=1,MOD(market_calendar[[#This Row],[Month]],3)=0),1,0)</f>
        <v>0</v>
      </c>
    </row>
    <row r="189" spans="1:18" x14ac:dyDescent="0.25">
      <c r="A189">
        <v>188</v>
      </c>
      <c r="B189" s="1">
        <v>42557</v>
      </c>
      <c r="C189" s="2">
        <f t="shared" si="17"/>
        <v>2016</v>
      </c>
      <c r="D189" s="2">
        <f t="shared" si="18"/>
        <v>7</v>
      </c>
      <c r="E189" s="2" t="str">
        <f t="shared" si="19"/>
        <v>2016-7</v>
      </c>
      <c r="F189" s="2">
        <f t="shared" si="20"/>
        <v>6</v>
      </c>
      <c r="G189" s="2">
        <f t="shared" si="21"/>
        <v>28</v>
      </c>
      <c r="H189" s="2">
        <f t="shared" si="22"/>
        <v>4</v>
      </c>
      <c r="I189" s="2" cm="1">
        <f t="array" ref="I189">_xlfn.IFNA(_xlfn.IFS(H189=7,1,H189=1,1),0)</f>
        <v>0</v>
      </c>
      <c r="J189" s="2">
        <v>0</v>
      </c>
      <c r="K189" s="2">
        <f t="shared" si="23"/>
        <v>0</v>
      </c>
      <c r="L189" s="2">
        <f>SUMIF(E$2:E189,E189,K$2:K189)</f>
        <v>1</v>
      </c>
      <c r="M189" s="2">
        <f>IF(AND(market_calendar[[#This Row],[eq_weekly_exp_cumulative]]=3,market_calendar[[#This Row],[is_eq_weekly_exp]]=1),1,0)</f>
        <v>0</v>
      </c>
      <c r="N189" s="2">
        <f>IF(AND(market_calendar[[#This Row],[is_eq_monthly_exp]]=1,MOD(market_calendar[[#This Row],[Month]],3)=0),1,0)</f>
        <v>0</v>
      </c>
      <c r="O189" s="2">
        <f t="shared" si="16"/>
        <v>0</v>
      </c>
      <c r="P189" s="2">
        <f>SUMIF(E$2:E189,E189,O$2:O189)</f>
        <v>1</v>
      </c>
      <c r="Q189" s="2">
        <f>IF(AND(market_calendar[[#This Row],[vix_weekly_exp_cumulative]]=3,market_calendar[[#This Row],[is_vix_weekly_exp]]=1),1,0)</f>
        <v>0</v>
      </c>
      <c r="R189" s="2">
        <f>IF(AND(market_calendar[[#This Row],[is_vix_monthly_exp]]=1,MOD(market_calendar[[#This Row],[Month]],3)=0),1,0)</f>
        <v>0</v>
      </c>
    </row>
    <row r="190" spans="1:18" x14ac:dyDescent="0.25">
      <c r="A190">
        <v>189</v>
      </c>
      <c r="B190" s="1">
        <v>42558</v>
      </c>
      <c r="C190" s="2">
        <f t="shared" si="17"/>
        <v>2016</v>
      </c>
      <c r="D190" s="2">
        <f t="shared" si="18"/>
        <v>7</v>
      </c>
      <c r="E190" s="2" t="str">
        <f t="shared" si="19"/>
        <v>2016-7</v>
      </c>
      <c r="F190" s="2">
        <f t="shared" si="20"/>
        <v>7</v>
      </c>
      <c r="G190" s="2">
        <f t="shared" si="21"/>
        <v>28</v>
      </c>
      <c r="H190" s="2">
        <f t="shared" si="22"/>
        <v>5</v>
      </c>
      <c r="I190" s="2" cm="1">
        <f t="array" ref="I190">_xlfn.IFNA(_xlfn.IFS(H190=7,1,H190=1,1),0)</f>
        <v>0</v>
      </c>
      <c r="J190" s="2">
        <v>0</v>
      </c>
      <c r="K190" s="2">
        <f t="shared" si="23"/>
        <v>0</v>
      </c>
      <c r="L190" s="2">
        <f>SUMIF(E$2:E190,E190,K$2:K190)</f>
        <v>1</v>
      </c>
      <c r="M190" s="2">
        <f>IF(AND(market_calendar[[#This Row],[eq_weekly_exp_cumulative]]=3,market_calendar[[#This Row],[is_eq_weekly_exp]]=1),1,0)</f>
        <v>0</v>
      </c>
      <c r="N190" s="2">
        <f>IF(AND(market_calendar[[#This Row],[is_eq_monthly_exp]]=1,MOD(market_calendar[[#This Row],[Month]],3)=0),1,0)</f>
        <v>0</v>
      </c>
      <c r="O190" s="2">
        <f t="shared" si="16"/>
        <v>0</v>
      </c>
      <c r="P190" s="2">
        <f>SUMIF(E$2:E190,E190,O$2:O190)</f>
        <v>1</v>
      </c>
      <c r="Q190" s="2">
        <f>IF(AND(market_calendar[[#This Row],[vix_weekly_exp_cumulative]]=3,market_calendar[[#This Row],[is_vix_weekly_exp]]=1),1,0)</f>
        <v>0</v>
      </c>
      <c r="R190" s="2">
        <f>IF(AND(market_calendar[[#This Row],[is_vix_monthly_exp]]=1,MOD(market_calendar[[#This Row],[Month]],3)=0),1,0)</f>
        <v>0</v>
      </c>
    </row>
    <row r="191" spans="1:18" x14ac:dyDescent="0.25">
      <c r="A191">
        <v>190</v>
      </c>
      <c r="B191" s="1">
        <v>42559</v>
      </c>
      <c r="C191" s="2">
        <f t="shared" si="17"/>
        <v>2016</v>
      </c>
      <c r="D191" s="2">
        <f t="shared" si="18"/>
        <v>7</v>
      </c>
      <c r="E191" s="2" t="str">
        <f t="shared" si="19"/>
        <v>2016-7</v>
      </c>
      <c r="F191" s="2">
        <f t="shared" si="20"/>
        <v>8</v>
      </c>
      <c r="G191" s="2">
        <f t="shared" si="21"/>
        <v>28</v>
      </c>
      <c r="H191" s="2">
        <f t="shared" si="22"/>
        <v>6</v>
      </c>
      <c r="I191" s="2" cm="1">
        <f t="array" ref="I191">_xlfn.IFNA(_xlfn.IFS(H191=7,1,H191=1,1),0)</f>
        <v>0</v>
      </c>
      <c r="J191" s="2">
        <v>0</v>
      </c>
      <c r="K191" s="2">
        <f t="shared" si="23"/>
        <v>1</v>
      </c>
      <c r="L191" s="2">
        <f>SUMIF(E$2:E191,E191,K$2:K191)</f>
        <v>2</v>
      </c>
      <c r="M191" s="2">
        <f>IF(AND(market_calendar[[#This Row],[eq_weekly_exp_cumulative]]=3,market_calendar[[#This Row],[is_eq_weekly_exp]]=1),1,0)</f>
        <v>0</v>
      </c>
      <c r="N191" s="2">
        <f>IF(AND(market_calendar[[#This Row],[is_eq_monthly_exp]]=1,MOD(market_calendar[[#This Row],[Month]],3)=0),1,0)</f>
        <v>0</v>
      </c>
      <c r="O191" s="2">
        <f t="shared" si="16"/>
        <v>0</v>
      </c>
      <c r="P191" s="2">
        <f>SUMIF(E$2:E191,E191,O$2:O191)</f>
        <v>1</v>
      </c>
      <c r="Q191" s="2">
        <f>IF(AND(market_calendar[[#This Row],[vix_weekly_exp_cumulative]]=3,market_calendar[[#This Row],[is_vix_weekly_exp]]=1),1,0)</f>
        <v>0</v>
      </c>
      <c r="R191" s="2">
        <f>IF(AND(market_calendar[[#This Row],[is_vix_monthly_exp]]=1,MOD(market_calendar[[#This Row],[Month]],3)=0),1,0)</f>
        <v>0</v>
      </c>
    </row>
    <row r="192" spans="1:18" x14ac:dyDescent="0.25">
      <c r="A192">
        <v>191</v>
      </c>
      <c r="B192" s="1">
        <v>42560</v>
      </c>
      <c r="C192" s="2">
        <f t="shared" si="17"/>
        <v>2016</v>
      </c>
      <c r="D192" s="2">
        <f t="shared" si="18"/>
        <v>7</v>
      </c>
      <c r="E192" s="2" t="str">
        <f t="shared" si="19"/>
        <v>2016-7</v>
      </c>
      <c r="F192" s="2">
        <f t="shared" si="20"/>
        <v>9</v>
      </c>
      <c r="G192" s="2">
        <f t="shared" si="21"/>
        <v>28</v>
      </c>
      <c r="H192" s="2">
        <f t="shared" si="22"/>
        <v>7</v>
      </c>
      <c r="I192" s="2" cm="1">
        <f t="array" ref="I192">_xlfn.IFNA(_xlfn.IFS(H192=7,1,H192=1,1),0)</f>
        <v>1</v>
      </c>
      <c r="J192" s="2">
        <v>0</v>
      </c>
      <c r="K192" s="2">
        <f t="shared" si="23"/>
        <v>0</v>
      </c>
      <c r="L192" s="2">
        <f>SUMIF(E$2:E192,E192,K$2:K192)</f>
        <v>2</v>
      </c>
      <c r="M192" s="2">
        <f>IF(AND(market_calendar[[#This Row],[eq_weekly_exp_cumulative]]=3,market_calendar[[#This Row],[is_eq_weekly_exp]]=1),1,0)</f>
        <v>0</v>
      </c>
      <c r="N192" s="2">
        <f>IF(AND(market_calendar[[#This Row],[is_eq_monthly_exp]]=1,MOD(market_calendar[[#This Row],[Month]],3)=0),1,0)</f>
        <v>0</v>
      </c>
      <c r="O192" s="2">
        <f t="shared" si="16"/>
        <v>0</v>
      </c>
      <c r="P192" s="2">
        <f>SUMIF(E$2:E192,E192,O$2:O192)</f>
        <v>1</v>
      </c>
      <c r="Q192" s="2">
        <f>IF(AND(market_calendar[[#This Row],[vix_weekly_exp_cumulative]]=3,market_calendar[[#This Row],[is_vix_weekly_exp]]=1),1,0)</f>
        <v>0</v>
      </c>
      <c r="R192" s="2">
        <f>IF(AND(market_calendar[[#This Row],[is_vix_monthly_exp]]=1,MOD(market_calendar[[#This Row],[Month]],3)=0),1,0)</f>
        <v>0</v>
      </c>
    </row>
    <row r="193" spans="1:18" x14ac:dyDescent="0.25">
      <c r="A193">
        <v>192</v>
      </c>
      <c r="B193" s="1">
        <v>42561</v>
      </c>
      <c r="C193" s="2">
        <f t="shared" si="17"/>
        <v>2016</v>
      </c>
      <c r="D193" s="2">
        <f t="shared" si="18"/>
        <v>7</v>
      </c>
      <c r="E193" s="2" t="str">
        <f t="shared" si="19"/>
        <v>2016-7</v>
      </c>
      <c r="F193" s="2">
        <f t="shared" si="20"/>
        <v>10</v>
      </c>
      <c r="G193" s="2">
        <f t="shared" si="21"/>
        <v>29</v>
      </c>
      <c r="H193" s="2">
        <f t="shared" si="22"/>
        <v>1</v>
      </c>
      <c r="I193" s="2" cm="1">
        <f t="array" ref="I193">_xlfn.IFNA(_xlfn.IFS(H193=7,1,H193=1,1),0)</f>
        <v>1</v>
      </c>
      <c r="J193" s="2">
        <v>0</v>
      </c>
      <c r="K193" s="2">
        <f t="shared" si="23"/>
        <v>0</v>
      </c>
      <c r="L193" s="2">
        <f>SUMIF(E$2:E193,E193,K$2:K193)</f>
        <v>2</v>
      </c>
      <c r="M193" s="2">
        <f>IF(AND(market_calendar[[#This Row],[eq_weekly_exp_cumulative]]=3,market_calendar[[#This Row],[is_eq_weekly_exp]]=1),1,0)</f>
        <v>0</v>
      </c>
      <c r="N193" s="2">
        <f>IF(AND(market_calendar[[#This Row],[is_eq_monthly_exp]]=1,MOD(market_calendar[[#This Row],[Month]],3)=0),1,0)</f>
        <v>0</v>
      </c>
      <c r="O193" s="2">
        <f t="shared" si="16"/>
        <v>0</v>
      </c>
      <c r="P193" s="2">
        <f>SUMIF(E$2:E193,E193,O$2:O193)</f>
        <v>1</v>
      </c>
      <c r="Q193" s="2">
        <f>IF(AND(market_calendar[[#This Row],[vix_weekly_exp_cumulative]]=3,market_calendar[[#This Row],[is_vix_weekly_exp]]=1),1,0)</f>
        <v>0</v>
      </c>
      <c r="R193" s="2">
        <f>IF(AND(market_calendar[[#This Row],[is_vix_monthly_exp]]=1,MOD(market_calendar[[#This Row],[Month]],3)=0),1,0)</f>
        <v>0</v>
      </c>
    </row>
    <row r="194" spans="1:18" x14ac:dyDescent="0.25">
      <c r="A194">
        <v>193</v>
      </c>
      <c r="B194" s="1">
        <v>42562</v>
      </c>
      <c r="C194" s="2">
        <f t="shared" si="17"/>
        <v>2016</v>
      </c>
      <c r="D194" s="2">
        <f t="shared" si="18"/>
        <v>7</v>
      </c>
      <c r="E194" s="2" t="str">
        <f t="shared" si="19"/>
        <v>2016-7</v>
      </c>
      <c r="F194" s="2">
        <f t="shared" si="20"/>
        <v>11</v>
      </c>
      <c r="G194" s="2">
        <f t="shared" si="21"/>
        <v>29</v>
      </c>
      <c r="H194" s="2">
        <f t="shared" si="22"/>
        <v>2</v>
      </c>
      <c r="I194" s="2" cm="1">
        <f t="array" ref="I194">_xlfn.IFNA(_xlfn.IFS(H194=7,1,H194=1,1),0)</f>
        <v>0</v>
      </c>
      <c r="J194" s="2">
        <v>0</v>
      </c>
      <c r="K194" s="2">
        <f t="shared" si="23"/>
        <v>0</v>
      </c>
      <c r="L194" s="2">
        <f>SUMIF(E$2:E194,E194,K$2:K194)</f>
        <v>2</v>
      </c>
      <c r="M194" s="2">
        <f>IF(AND(market_calendar[[#This Row],[eq_weekly_exp_cumulative]]=3,market_calendar[[#This Row],[is_eq_weekly_exp]]=1),1,0)</f>
        <v>0</v>
      </c>
      <c r="N194" s="2">
        <f>IF(AND(market_calendar[[#This Row],[is_eq_monthly_exp]]=1,MOD(market_calendar[[#This Row],[Month]],3)=0),1,0)</f>
        <v>0</v>
      </c>
      <c r="O194" s="2">
        <f t="shared" ref="O194:O257" si="24">IF(H194=3,1,0)</f>
        <v>0</v>
      </c>
      <c r="P194" s="2">
        <f>SUMIF(E$2:E194,E194,O$2:O194)</f>
        <v>1</v>
      </c>
      <c r="Q194" s="2">
        <f>IF(AND(market_calendar[[#This Row],[vix_weekly_exp_cumulative]]=3,market_calendar[[#This Row],[is_vix_weekly_exp]]=1),1,0)</f>
        <v>0</v>
      </c>
      <c r="R194" s="2">
        <f>IF(AND(market_calendar[[#This Row],[is_vix_monthly_exp]]=1,MOD(market_calendar[[#This Row],[Month]],3)=0),1,0)</f>
        <v>0</v>
      </c>
    </row>
    <row r="195" spans="1:18" x14ac:dyDescent="0.25">
      <c r="A195">
        <v>194</v>
      </c>
      <c r="B195" s="1">
        <v>42563</v>
      </c>
      <c r="C195" s="2">
        <f t="shared" ref="C195:C258" si="25">YEAR(B195)</f>
        <v>2016</v>
      </c>
      <c r="D195" s="2">
        <f t="shared" ref="D195:D258" si="26">MONTH(B195)</f>
        <v>7</v>
      </c>
      <c r="E195" s="2" t="str">
        <f t="shared" ref="E195:E258" si="27">_xlfn.CONCAT(YEAR(B195),"-",MONTH(B195))</f>
        <v>2016-7</v>
      </c>
      <c r="F195" s="2">
        <f t="shared" ref="F195:F258" si="28">DAY(B195)</f>
        <v>12</v>
      </c>
      <c r="G195" s="2">
        <f t="shared" ref="G195:G258" si="29">WEEKNUM(B195)</f>
        <v>29</v>
      </c>
      <c r="H195" s="2">
        <f t="shared" ref="H195:H258" si="30">WEEKDAY(B195)</f>
        <v>3</v>
      </c>
      <c r="I195" s="2" cm="1">
        <f t="array" ref="I195">_xlfn.IFNA(_xlfn.IFS(H195=7,1,H195=1,1),0)</f>
        <v>0</v>
      </c>
      <c r="J195" s="2">
        <v>0</v>
      </c>
      <c r="K195" s="2">
        <f t="shared" ref="K195:K258" si="31">IF(H195=6,1,0)</f>
        <v>0</v>
      </c>
      <c r="L195" s="2">
        <f>SUMIF(E$2:E195,E195,K$2:K195)</f>
        <v>2</v>
      </c>
      <c r="M195" s="2">
        <f>IF(AND(market_calendar[[#This Row],[eq_weekly_exp_cumulative]]=3,market_calendar[[#This Row],[is_eq_weekly_exp]]=1),1,0)</f>
        <v>0</v>
      </c>
      <c r="N195" s="2">
        <f>IF(AND(market_calendar[[#This Row],[is_eq_monthly_exp]]=1,MOD(market_calendar[[#This Row],[Month]],3)=0),1,0)</f>
        <v>0</v>
      </c>
      <c r="O195" s="2">
        <f t="shared" si="24"/>
        <v>1</v>
      </c>
      <c r="P195" s="2">
        <f>SUMIF(E$2:E195,E195,O$2:O195)</f>
        <v>2</v>
      </c>
      <c r="Q195" s="2">
        <f>IF(AND(market_calendar[[#This Row],[vix_weekly_exp_cumulative]]=3,market_calendar[[#This Row],[is_vix_weekly_exp]]=1),1,0)</f>
        <v>0</v>
      </c>
      <c r="R195" s="2">
        <f>IF(AND(market_calendar[[#This Row],[is_vix_monthly_exp]]=1,MOD(market_calendar[[#This Row],[Month]],3)=0),1,0)</f>
        <v>0</v>
      </c>
    </row>
    <row r="196" spans="1:18" x14ac:dyDescent="0.25">
      <c r="A196">
        <v>195</v>
      </c>
      <c r="B196" s="1">
        <v>42564</v>
      </c>
      <c r="C196" s="2">
        <f t="shared" si="25"/>
        <v>2016</v>
      </c>
      <c r="D196" s="2">
        <f t="shared" si="26"/>
        <v>7</v>
      </c>
      <c r="E196" s="2" t="str">
        <f t="shared" si="27"/>
        <v>2016-7</v>
      </c>
      <c r="F196" s="2">
        <f t="shared" si="28"/>
        <v>13</v>
      </c>
      <c r="G196" s="2">
        <f t="shared" si="29"/>
        <v>29</v>
      </c>
      <c r="H196" s="2">
        <f t="shared" si="30"/>
        <v>4</v>
      </c>
      <c r="I196" s="2" cm="1">
        <f t="array" ref="I196">_xlfn.IFNA(_xlfn.IFS(H196=7,1,H196=1,1),0)</f>
        <v>0</v>
      </c>
      <c r="J196" s="2">
        <v>0</v>
      </c>
      <c r="K196" s="2">
        <f t="shared" si="31"/>
        <v>0</v>
      </c>
      <c r="L196" s="2">
        <f>SUMIF(E$2:E196,E196,K$2:K196)</f>
        <v>2</v>
      </c>
      <c r="M196" s="2">
        <f>IF(AND(market_calendar[[#This Row],[eq_weekly_exp_cumulative]]=3,market_calendar[[#This Row],[is_eq_weekly_exp]]=1),1,0)</f>
        <v>0</v>
      </c>
      <c r="N196" s="2">
        <f>IF(AND(market_calendar[[#This Row],[is_eq_monthly_exp]]=1,MOD(market_calendar[[#This Row],[Month]],3)=0),1,0)</f>
        <v>0</v>
      </c>
      <c r="O196" s="2">
        <f t="shared" si="24"/>
        <v>0</v>
      </c>
      <c r="P196" s="2">
        <f>SUMIF(E$2:E196,E196,O$2:O196)</f>
        <v>2</v>
      </c>
      <c r="Q196" s="2">
        <f>IF(AND(market_calendar[[#This Row],[vix_weekly_exp_cumulative]]=3,market_calendar[[#This Row],[is_vix_weekly_exp]]=1),1,0)</f>
        <v>0</v>
      </c>
      <c r="R196" s="2">
        <f>IF(AND(market_calendar[[#This Row],[is_vix_monthly_exp]]=1,MOD(market_calendar[[#This Row],[Month]],3)=0),1,0)</f>
        <v>0</v>
      </c>
    </row>
    <row r="197" spans="1:18" x14ac:dyDescent="0.25">
      <c r="A197">
        <v>196</v>
      </c>
      <c r="B197" s="1">
        <v>42565</v>
      </c>
      <c r="C197" s="2">
        <f t="shared" si="25"/>
        <v>2016</v>
      </c>
      <c r="D197" s="2">
        <f t="shared" si="26"/>
        <v>7</v>
      </c>
      <c r="E197" s="2" t="str">
        <f t="shared" si="27"/>
        <v>2016-7</v>
      </c>
      <c r="F197" s="2">
        <f t="shared" si="28"/>
        <v>14</v>
      </c>
      <c r="G197" s="2">
        <f t="shared" si="29"/>
        <v>29</v>
      </c>
      <c r="H197" s="2">
        <f t="shared" si="30"/>
        <v>5</v>
      </c>
      <c r="I197" s="2" cm="1">
        <f t="array" ref="I197">_xlfn.IFNA(_xlfn.IFS(H197=7,1,H197=1,1),0)</f>
        <v>0</v>
      </c>
      <c r="J197" s="2">
        <v>0</v>
      </c>
      <c r="K197" s="2">
        <f t="shared" si="31"/>
        <v>0</v>
      </c>
      <c r="L197" s="2">
        <f>SUMIF(E$2:E197,E197,K$2:K197)</f>
        <v>2</v>
      </c>
      <c r="M197" s="2">
        <f>IF(AND(market_calendar[[#This Row],[eq_weekly_exp_cumulative]]=3,market_calendar[[#This Row],[is_eq_weekly_exp]]=1),1,0)</f>
        <v>0</v>
      </c>
      <c r="N197" s="2">
        <f>IF(AND(market_calendar[[#This Row],[is_eq_monthly_exp]]=1,MOD(market_calendar[[#This Row],[Month]],3)=0),1,0)</f>
        <v>0</v>
      </c>
      <c r="O197" s="2">
        <f t="shared" si="24"/>
        <v>0</v>
      </c>
      <c r="P197" s="2">
        <f>SUMIF(E$2:E197,E197,O$2:O197)</f>
        <v>2</v>
      </c>
      <c r="Q197" s="2">
        <f>IF(AND(market_calendar[[#This Row],[vix_weekly_exp_cumulative]]=3,market_calendar[[#This Row],[is_vix_weekly_exp]]=1),1,0)</f>
        <v>0</v>
      </c>
      <c r="R197" s="2">
        <f>IF(AND(market_calendar[[#This Row],[is_vix_monthly_exp]]=1,MOD(market_calendar[[#This Row],[Month]],3)=0),1,0)</f>
        <v>0</v>
      </c>
    </row>
    <row r="198" spans="1:18" x14ac:dyDescent="0.25">
      <c r="A198">
        <v>197</v>
      </c>
      <c r="B198" s="1">
        <v>42566</v>
      </c>
      <c r="C198" s="2">
        <f t="shared" si="25"/>
        <v>2016</v>
      </c>
      <c r="D198" s="2">
        <f t="shared" si="26"/>
        <v>7</v>
      </c>
      <c r="E198" s="2" t="str">
        <f t="shared" si="27"/>
        <v>2016-7</v>
      </c>
      <c r="F198" s="2">
        <f t="shared" si="28"/>
        <v>15</v>
      </c>
      <c r="G198" s="2">
        <f t="shared" si="29"/>
        <v>29</v>
      </c>
      <c r="H198" s="2">
        <f t="shared" si="30"/>
        <v>6</v>
      </c>
      <c r="I198" s="2" cm="1">
        <f t="array" ref="I198">_xlfn.IFNA(_xlfn.IFS(H198=7,1,H198=1,1),0)</f>
        <v>0</v>
      </c>
      <c r="J198" s="2">
        <v>0</v>
      </c>
      <c r="K198" s="2">
        <f t="shared" si="31"/>
        <v>1</v>
      </c>
      <c r="L198" s="2">
        <f>SUMIF(E$2:E198,E198,K$2:K198)</f>
        <v>3</v>
      </c>
      <c r="M198" s="2">
        <f>IF(AND(market_calendar[[#This Row],[eq_weekly_exp_cumulative]]=3,market_calendar[[#This Row],[is_eq_weekly_exp]]=1),1,0)</f>
        <v>1</v>
      </c>
      <c r="N198" s="2">
        <f>IF(AND(market_calendar[[#This Row],[is_eq_monthly_exp]]=1,MOD(market_calendar[[#This Row],[Month]],3)=0),1,0)</f>
        <v>0</v>
      </c>
      <c r="O198" s="2">
        <f t="shared" si="24"/>
        <v>0</v>
      </c>
      <c r="P198" s="2">
        <f>SUMIF(E$2:E198,E198,O$2:O198)</f>
        <v>2</v>
      </c>
      <c r="Q198" s="2">
        <f>IF(AND(market_calendar[[#This Row],[vix_weekly_exp_cumulative]]=3,market_calendar[[#This Row],[is_vix_weekly_exp]]=1),1,0)</f>
        <v>0</v>
      </c>
      <c r="R198" s="2">
        <f>IF(AND(market_calendar[[#This Row],[is_vix_monthly_exp]]=1,MOD(market_calendar[[#This Row],[Month]],3)=0),1,0)</f>
        <v>0</v>
      </c>
    </row>
    <row r="199" spans="1:18" x14ac:dyDescent="0.25">
      <c r="A199">
        <v>198</v>
      </c>
      <c r="B199" s="1">
        <v>42567</v>
      </c>
      <c r="C199" s="2">
        <f t="shared" si="25"/>
        <v>2016</v>
      </c>
      <c r="D199" s="2">
        <f t="shared" si="26"/>
        <v>7</v>
      </c>
      <c r="E199" s="2" t="str">
        <f t="shared" si="27"/>
        <v>2016-7</v>
      </c>
      <c r="F199" s="2">
        <f t="shared" si="28"/>
        <v>16</v>
      </c>
      <c r="G199" s="2">
        <f t="shared" si="29"/>
        <v>29</v>
      </c>
      <c r="H199" s="2">
        <f t="shared" si="30"/>
        <v>7</v>
      </c>
      <c r="I199" s="2" cm="1">
        <f t="array" ref="I199">_xlfn.IFNA(_xlfn.IFS(H199=7,1,H199=1,1),0)</f>
        <v>1</v>
      </c>
      <c r="J199" s="2">
        <v>0</v>
      </c>
      <c r="K199" s="2">
        <f t="shared" si="31"/>
        <v>0</v>
      </c>
      <c r="L199" s="2">
        <f>SUMIF(E$2:E199,E199,K$2:K199)</f>
        <v>3</v>
      </c>
      <c r="M199" s="2">
        <f>IF(AND(market_calendar[[#This Row],[eq_weekly_exp_cumulative]]=3,market_calendar[[#This Row],[is_eq_weekly_exp]]=1),1,0)</f>
        <v>0</v>
      </c>
      <c r="N199" s="2">
        <f>IF(AND(market_calendar[[#This Row],[is_eq_monthly_exp]]=1,MOD(market_calendar[[#This Row],[Month]],3)=0),1,0)</f>
        <v>0</v>
      </c>
      <c r="O199" s="2">
        <f t="shared" si="24"/>
        <v>0</v>
      </c>
      <c r="P199" s="2">
        <f>SUMIF(E$2:E199,E199,O$2:O199)</f>
        <v>2</v>
      </c>
      <c r="Q199" s="2">
        <f>IF(AND(market_calendar[[#This Row],[vix_weekly_exp_cumulative]]=3,market_calendar[[#This Row],[is_vix_weekly_exp]]=1),1,0)</f>
        <v>0</v>
      </c>
      <c r="R199" s="2">
        <f>IF(AND(market_calendar[[#This Row],[is_vix_monthly_exp]]=1,MOD(market_calendar[[#This Row],[Month]],3)=0),1,0)</f>
        <v>0</v>
      </c>
    </row>
    <row r="200" spans="1:18" x14ac:dyDescent="0.25">
      <c r="A200">
        <v>199</v>
      </c>
      <c r="B200" s="1">
        <v>42568</v>
      </c>
      <c r="C200" s="2">
        <f t="shared" si="25"/>
        <v>2016</v>
      </c>
      <c r="D200" s="2">
        <f t="shared" si="26"/>
        <v>7</v>
      </c>
      <c r="E200" s="2" t="str">
        <f t="shared" si="27"/>
        <v>2016-7</v>
      </c>
      <c r="F200" s="2">
        <f t="shared" si="28"/>
        <v>17</v>
      </c>
      <c r="G200" s="2">
        <f t="shared" si="29"/>
        <v>30</v>
      </c>
      <c r="H200" s="2">
        <f t="shared" si="30"/>
        <v>1</v>
      </c>
      <c r="I200" s="2" cm="1">
        <f t="array" ref="I200">_xlfn.IFNA(_xlfn.IFS(H200=7,1,H200=1,1),0)</f>
        <v>1</v>
      </c>
      <c r="J200" s="2">
        <v>0</v>
      </c>
      <c r="K200" s="2">
        <f t="shared" si="31"/>
        <v>0</v>
      </c>
      <c r="L200" s="2">
        <f>SUMIF(E$2:E200,E200,K$2:K200)</f>
        <v>3</v>
      </c>
      <c r="M200" s="2">
        <f>IF(AND(market_calendar[[#This Row],[eq_weekly_exp_cumulative]]=3,market_calendar[[#This Row],[is_eq_weekly_exp]]=1),1,0)</f>
        <v>0</v>
      </c>
      <c r="N200" s="2">
        <f>IF(AND(market_calendar[[#This Row],[is_eq_monthly_exp]]=1,MOD(market_calendar[[#This Row],[Month]],3)=0),1,0)</f>
        <v>0</v>
      </c>
      <c r="O200" s="2">
        <f t="shared" si="24"/>
        <v>0</v>
      </c>
      <c r="P200" s="2">
        <f>SUMIF(E$2:E200,E200,O$2:O200)</f>
        <v>2</v>
      </c>
      <c r="Q200" s="2">
        <f>IF(AND(market_calendar[[#This Row],[vix_weekly_exp_cumulative]]=3,market_calendar[[#This Row],[is_vix_weekly_exp]]=1),1,0)</f>
        <v>0</v>
      </c>
      <c r="R200" s="2">
        <f>IF(AND(market_calendar[[#This Row],[is_vix_monthly_exp]]=1,MOD(market_calendar[[#This Row],[Month]],3)=0),1,0)</f>
        <v>0</v>
      </c>
    </row>
    <row r="201" spans="1:18" x14ac:dyDescent="0.25">
      <c r="A201">
        <v>200</v>
      </c>
      <c r="B201" s="1">
        <v>42569</v>
      </c>
      <c r="C201" s="2">
        <f t="shared" si="25"/>
        <v>2016</v>
      </c>
      <c r="D201" s="2">
        <f t="shared" si="26"/>
        <v>7</v>
      </c>
      <c r="E201" s="2" t="str">
        <f t="shared" si="27"/>
        <v>2016-7</v>
      </c>
      <c r="F201" s="2">
        <f t="shared" si="28"/>
        <v>18</v>
      </c>
      <c r="G201" s="2">
        <f t="shared" si="29"/>
        <v>30</v>
      </c>
      <c r="H201" s="2">
        <f t="shared" si="30"/>
        <v>2</v>
      </c>
      <c r="I201" s="2" cm="1">
        <f t="array" ref="I201">_xlfn.IFNA(_xlfn.IFS(H201=7,1,H201=1,1),0)</f>
        <v>0</v>
      </c>
      <c r="J201" s="2">
        <v>0</v>
      </c>
      <c r="K201" s="2">
        <f t="shared" si="31"/>
        <v>0</v>
      </c>
      <c r="L201" s="2">
        <f>SUMIF(E$2:E201,E201,K$2:K201)</f>
        <v>3</v>
      </c>
      <c r="M201" s="2">
        <f>IF(AND(market_calendar[[#This Row],[eq_weekly_exp_cumulative]]=3,market_calendar[[#This Row],[is_eq_weekly_exp]]=1),1,0)</f>
        <v>0</v>
      </c>
      <c r="N201" s="2">
        <f>IF(AND(market_calendar[[#This Row],[is_eq_monthly_exp]]=1,MOD(market_calendar[[#This Row],[Month]],3)=0),1,0)</f>
        <v>0</v>
      </c>
      <c r="O201" s="2">
        <f t="shared" si="24"/>
        <v>0</v>
      </c>
      <c r="P201" s="2">
        <f>SUMIF(E$2:E201,E201,O$2:O201)</f>
        <v>2</v>
      </c>
      <c r="Q201" s="2">
        <f>IF(AND(market_calendar[[#This Row],[vix_weekly_exp_cumulative]]=3,market_calendar[[#This Row],[is_vix_weekly_exp]]=1),1,0)</f>
        <v>0</v>
      </c>
      <c r="R201" s="2">
        <f>IF(AND(market_calendar[[#This Row],[is_vix_monthly_exp]]=1,MOD(market_calendar[[#This Row],[Month]],3)=0),1,0)</f>
        <v>0</v>
      </c>
    </row>
    <row r="202" spans="1:18" x14ac:dyDescent="0.25">
      <c r="A202">
        <v>201</v>
      </c>
      <c r="B202" s="1">
        <v>42570</v>
      </c>
      <c r="C202" s="2">
        <f t="shared" si="25"/>
        <v>2016</v>
      </c>
      <c r="D202" s="2">
        <f t="shared" si="26"/>
        <v>7</v>
      </c>
      <c r="E202" s="2" t="str">
        <f t="shared" si="27"/>
        <v>2016-7</v>
      </c>
      <c r="F202" s="2">
        <f t="shared" si="28"/>
        <v>19</v>
      </c>
      <c r="G202" s="2">
        <f t="shared" si="29"/>
        <v>30</v>
      </c>
      <c r="H202" s="2">
        <f t="shared" si="30"/>
        <v>3</v>
      </c>
      <c r="I202" s="2" cm="1">
        <f t="array" ref="I202">_xlfn.IFNA(_xlfn.IFS(H202=7,1,H202=1,1),0)</f>
        <v>0</v>
      </c>
      <c r="J202" s="2">
        <v>0</v>
      </c>
      <c r="K202" s="2">
        <f t="shared" si="31"/>
        <v>0</v>
      </c>
      <c r="L202" s="2">
        <f>SUMIF(E$2:E202,E202,K$2:K202)</f>
        <v>3</v>
      </c>
      <c r="M202" s="2">
        <f>IF(AND(market_calendar[[#This Row],[eq_weekly_exp_cumulative]]=3,market_calendar[[#This Row],[is_eq_weekly_exp]]=1),1,0)</f>
        <v>0</v>
      </c>
      <c r="N202" s="2">
        <f>IF(AND(market_calendar[[#This Row],[is_eq_monthly_exp]]=1,MOD(market_calendar[[#This Row],[Month]],3)=0),1,0)</f>
        <v>0</v>
      </c>
      <c r="O202" s="2">
        <f t="shared" si="24"/>
        <v>1</v>
      </c>
      <c r="P202" s="2">
        <f>SUMIF(E$2:E202,E202,O$2:O202)</f>
        <v>3</v>
      </c>
      <c r="Q202" s="2">
        <f>IF(AND(market_calendar[[#This Row],[vix_weekly_exp_cumulative]]=3,market_calendar[[#This Row],[is_vix_weekly_exp]]=1),1,0)</f>
        <v>1</v>
      </c>
      <c r="R202" s="2">
        <f>IF(AND(market_calendar[[#This Row],[is_vix_monthly_exp]]=1,MOD(market_calendar[[#This Row],[Month]],3)=0),1,0)</f>
        <v>0</v>
      </c>
    </row>
    <row r="203" spans="1:18" x14ac:dyDescent="0.25">
      <c r="A203">
        <v>202</v>
      </c>
      <c r="B203" s="1">
        <v>42571</v>
      </c>
      <c r="C203" s="2">
        <f t="shared" si="25"/>
        <v>2016</v>
      </c>
      <c r="D203" s="2">
        <f t="shared" si="26"/>
        <v>7</v>
      </c>
      <c r="E203" s="2" t="str">
        <f t="shared" si="27"/>
        <v>2016-7</v>
      </c>
      <c r="F203" s="2">
        <f t="shared" si="28"/>
        <v>20</v>
      </c>
      <c r="G203" s="2">
        <f t="shared" si="29"/>
        <v>30</v>
      </c>
      <c r="H203" s="2">
        <f t="shared" si="30"/>
        <v>4</v>
      </c>
      <c r="I203" s="2" cm="1">
        <f t="array" ref="I203">_xlfn.IFNA(_xlfn.IFS(H203=7,1,H203=1,1),0)</f>
        <v>0</v>
      </c>
      <c r="J203" s="2">
        <v>0</v>
      </c>
      <c r="K203" s="2">
        <f t="shared" si="31"/>
        <v>0</v>
      </c>
      <c r="L203" s="2">
        <f>SUMIF(E$2:E203,E203,K$2:K203)</f>
        <v>3</v>
      </c>
      <c r="M203" s="2">
        <f>IF(AND(market_calendar[[#This Row],[eq_weekly_exp_cumulative]]=3,market_calendar[[#This Row],[is_eq_weekly_exp]]=1),1,0)</f>
        <v>0</v>
      </c>
      <c r="N203" s="2">
        <f>IF(AND(market_calendar[[#This Row],[is_eq_monthly_exp]]=1,MOD(market_calendar[[#This Row],[Month]],3)=0),1,0)</f>
        <v>0</v>
      </c>
      <c r="O203" s="2">
        <f t="shared" si="24"/>
        <v>0</v>
      </c>
      <c r="P203" s="2">
        <f>SUMIF(E$2:E203,E203,O$2:O203)</f>
        <v>3</v>
      </c>
      <c r="Q203" s="2">
        <f>IF(AND(market_calendar[[#This Row],[vix_weekly_exp_cumulative]]=3,market_calendar[[#This Row],[is_vix_weekly_exp]]=1),1,0)</f>
        <v>0</v>
      </c>
      <c r="R203" s="2">
        <f>IF(AND(market_calendar[[#This Row],[is_vix_monthly_exp]]=1,MOD(market_calendar[[#This Row],[Month]],3)=0),1,0)</f>
        <v>0</v>
      </c>
    </row>
    <row r="204" spans="1:18" x14ac:dyDescent="0.25">
      <c r="A204">
        <v>203</v>
      </c>
      <c r="B204" s="1">
        <v>42572</v>
      </c>
      <c r="C204" s="2">
        <f t="shared" si="25"/>
        <v>2016</v>
      </c>
      <c r="D204" s="2">
        <f t="shared" si="26"/>
        <v>7</v>
      </c>
      <c r="E204" s="2" t="str">
        <f t="shared" si="27"/>
        <v>2016-7</v>
      </c>
      <c r="F204" s="2">
        <f t="shared" si="28"/>
        <v>21</v>
      </c>
      <c r="G204" s="2">
        <f t="shared" si="29"/>
        <v>30</v>
      </c>
      <c r="H204" s="2">
        <f t="shared" si="30"/>
        <v>5</v>
      </c>
      <c r="I204" s="2" cm="1">
        <f t="array" ref="I204">_xlfn.IFNA(_xlfn.IFS(H204=7,1,H204=1,1),0)</f>
        <v>0</v>
      </c>
      <c r="J204" s="2">
        <v>0</v>
      </c>
      <c r="K204" s="2">
        <f t="shared" si="31"/>
        <v>0</v>
      </c>
      <c r="L204" s="2">
        <f>SUMIF(E$2:E204,E204,K$2:K204)</f>
        <v>3</v>
      </c>
      <c r="M204" s="2">
        <f>IF(AND(market_calendar[[#This Row],[eq_weekly_exp_cumulative]]=3,market_calendar[[#This Row],[is_eq_weekly_exp]]=1),1,0)</f>
        <v>0</v>
      </c>
      <c r="N204" s="2">
        <f>IF(AND(market_calendar[[#This Row],[is_eq_monthly_exp]]=1,MOD(market_calendar[[#This Row],[Month]],3)=0),1,0)</f>
        <v>0</v>
      </c>
      <c r="O204" s="2">
        <f t="shared" si="24"/>
        <v>0</v>
      </c>
      <c r="P204" s="2">
        <f>SUMIF(E$2:E204,E204,O$2:O204)</f>
        <v>3</v>
      </c>
      <c r="Q204" s="2">
        <f>IF(AND(market_calendar[[#This Row],[vix_weekly_exp_cumulative]]=3,market_calendar[[#This Row],[is_vix_weekly_exp]]=1),1,0)</f>
        <v>0</v>
      </c>
      <c r="R204" s="2">
        <f>IF(AND(market_calendar[[#This Row],[is_vix_monthly_exp]]=1,MOD(market_calendar[[#This Row],[Month]],3)=0),1,0)</f>
        <v>0</v>
      </c>
    </row>
    <row r="205" spans="1:18" x14ac:dyDescent="0.25">
      <c r="A205">
        <v>204</v>
      </c>
      <c r="B205" s="1">
        <v>42573</v>
      </c>
      <c r="C205" s="2">
        <f t="shared" si="25"/>
        <v>2016</v>
      </c>
      <c r="D205" s="2">
        <f t="shared" si="26"/>
        <v>7</v>
      </c>
      <c r="E205" s="2" t="str">
        <f t="shared" si="27"/>
        <v>2016-7</v>
      </c>
      <c r="F205" s="2">
        <f t="shared" si="28"/>
        <v>22</v>
      </c>
      <c r="G205" s="2">
        <f t="shared" si="29"/>
        <v>30</v>
      </c>
      <c r="H205" s="2">
        <f t="shared" si="30"/>
        <v>6</v>
      </c>
      <c r="I205" s="2" cm="1">
        <f t="array" ref="I205">_xlfn.IFNA(_xlfn.IFS(H205=7,1,H205=1,1),0)</f>
        <v>0</v>
      </c>
      <c r="J205" s="2">
        <v>0</v>
      </c>
      <c r="K205" s="2">
        <f t="shared" si="31"/>
        <v>1</v>
      </c>
      <c r="L205" s="2">
        <f>SUMIF(E$2:E205,E205,K$2:K205)</f>
        <v>4</v>
      </c>
      <c r="M205" s="2">
        <f>IF(AND(market_calendar[[#This Row],[eq_weekly_exp_cumulative]]=3,market_calendar[[#This Row],[is_eq_weekly_exp]]=1),1,0)</f>
        <v>0</v>
      </c>
      <c r="N205" s="2">
        <f>IF(AND(market_calendar[[#This Row],[is_eq_monthly_exp]]=1,MOD(market_calendar[[#This Row],[Month]],3)=0),1,0)</f>
        <v>0</v>
      </c>
      <c r="O205" s="2">
        <f t="shared" si="24"/>
        <v>0</v>
      </c>
      <c r="P205" s="2">
        <f>SUMIF(E$2:E205,E205,O$2:O205)</f>
        <v>3</v>
      </c>
      <c r="Q205" s="2">
        <f>IF(AND(market_calendar[[#This Row],[vix_weekly_exp_cumulative]]=3,market_calendar[[#This Row],[is_vix_weekly_exp]]=1),1,0)</f>
        <v>0</v>
      </c>
      <c r="R205" s="2">
        <f>IF(AND(market_calendar[[#This Row],[is_vix_monthly_exp]]=1,MOD(market_calendar[[#This Row],[Month]],3)=0),1,0)</f>
        <v>0</v>
      </c>
    </row>
    <row r="206" spans="1:18" x14ac:dyDescent="0.25">
      <c r="A206">
        <v>205</v>
      </c>
      <c r="B206" s="1">
        <v>42574</v>
      </c>
      <c r="C206" s="2">
        <f t="shared" si="25"/>
        <v>2016</v>
      </c>
      <c r="D206" s="2">
        <f t="shared" si="26"/>
        <v>7</v>
      </c>
      <c r="E206" s="2" t="str">
        <f t="shared" si="27"/>
        <v>2016-7</v>
      </c>
      <c r="F206" s="2">
        <f t="shared" si="28"/>
        <v>23</v>
      </c>
      <c r="G206" s="2">
        <f t="shared" si="29"/>
        <v>30</v>
      </c>
      <c r="H206" s="2">
        <f t="shared" si="30"/>
        <v>7</v>
      </c>
      <c r="I206" s="2" cm="1">
        <f t="array" ref="I206">_xlfn.IFNA(_xlfn.IFS(H206=7,1,H206=1,1),0)</f>
        <v>1</v>
      </c>
      <c r="J206" s="2">
        <v>0</v>
      </c>
      <c r="K206" s="2">
        <f t="shared" si="31"/>
        <v>0</v>
      </c>
      <c r="L206" s="2">
        <f>SUMIF(E$2:E206,E206,K$2:K206)</f>
        <v>4</v>
      </c>
      <c r="M206" s="2">
        <f>IF(AND(market_calendar[[#This Row],[eq_weekly_exp_cumulative]]=3,market_calendar[[#This Row],[is_eq_weekly_exp]]=1),1,0)</f>
        <v>0</v>
      </c>
      <c r="N206" s="2">
        <f>IF(AND(market_calendar[[#This Row],[is_eq_monthly_exp]]=1,MOD(market_calendar[[#This Row],[Month]],3)=0),1,0)</f>
        <v>0</v>
      </c>
      <c r="O206" s="2">
        <f t="shared" si="24"/>
        <v>0</v>
      </c>
      <c r="P206" s="2">
        <f>SUMIF(E$2:E206,E206,O$2:O206)</f>
        <v>3</v>
      </c>
      <c r="Q206" s="2">
        <f>IF(AND(market_calendar[[#This Row],[vix_weekly_exp_cumulative]]=3,market_calendar[[#This Row],[is_vix_weekly_exp]]=1),1,0)</f>
        <v>0</v>
      </c>
      <c r="R206" s="2">
        <f>IF(AND(market_calendar[[#This Row],[is_vix_monthly_exp]]=1,MOD(market_calendar[[#This Row],[Month]],3)=0),1,0)</f>
        <v>0</v>
      </c>
    </row>
    <row r="207" spans="1:18" x14ac:dyDescent="0.25">
      <c r="A207">
        <v>206</v>
      </c>
      <c r="B207" s="1">
        <v>42575</v>
      </c>
      <c r="C207" s="2">
        <f t="shared" si="25"/>
        <v>2016</v>
      </c>
      <c r="D207" s="2">
        <f t="shared" si="26"/>
        <v>7</v>
      </c>
      <c r="E207" s="2" t="str">
        <f t="shared" si="27"/>
        <v>2016-7</v>
      </c>
      <c r="F207" s="2">
        <f t="shared" si="28"/>
        <v>24</v>
      </c>
      <c r="G207" s="2">
        <f t="shared" si="29"/>
        <v>31</v>
      </c>
      <c r="H207" s="2">
        <f t="shared" si="30"/>
        <v>1</v>
      </c>
      <c r="I207" s="2" cm="1">
        <f t="array" ref="I207">_xlfn.IFNA(_xlfn.IFS(H207=7,1,H207=1,1),0)</f>
        <v>1</v>
      </c>
      <c r="J207" s="2">
        <v>0</v>
      </c>
      <c r="K207" s="2">
        <f t="shared" si="31"/>
        <v>0</v>
      </c>
      <c r="L207" s="2">
        <f>SUMIF(E$2:E207,E207,K$2:K207)</f>
        <v>4</v>
      </c>
      <c r="M207" s="2">
        <f>IF(AND(market_calendar[[#This Row],[eq_weekly_exp_cumulative]]=3,market_calendar[[#This Row],[is_eq_weekly_exp]]=1),1,0)</f>
        <v>0</v>
      </c>
      <c r="N207" s="2">
        <f>IF(AND(market_calendar[[#This Row],[is_eq_monthly_exp]]=1,MOD(market_calendar[[#This Row],[Month]],3)=0),1,0)</f>
        <v>0</v>
      </c>
      <c r="O207" s="2">
        <f t="shared" si="24"/>
        <v>0</v>
      </c>
      <c r="P207" s="2">
        <f>SUMIF(E$2:E207,E207,O$2:O207)</f>
        <v>3</v>
      </c>
      <c r="Q207" s="2">
        <f>IF(AND(market_calendar[[#This Row],[vix_weekly_exp_cumulative]]=3,market_calendar[[#This Row],[is_vix_weekly_exp]]=1),1,0)</f>
        <v>0</v>
      </c>
      <c r="R207" s="2">
        <f>IF(AND(market_calendar[[#This Row],[is_vix_monthly_exp]]=1,MOD(market_calendar[[#This Row],[Month]],3)=0),1,0)</f>
        <v>0</v>
      </c>
    </row>
    <row r="208" spans="1:18" x14ac:dyDescent="0.25">
      <c r="A208">
        <v>207</v>
      </c>
      <c r="B208" s="1">
        <v>42576</v>
      </c>
      <c r="C208" s="2">
        <f t="shared" si="25"/>
        <v>2016</v>
      </c>
      <c r="D208" s="2">
        <f t="shared" si="26"/>
        <v>7</v>
      </c>
      <c r="E208" s="2" t="str">
        <f t="shared" si="27"/>
        <v>2016-7</v>
      </c>
      <c r="F208" s="2">
        <f t="shared" si="28"/>
        <v>25</v>
      </c>
      <c r="G208" s="2">
        <f t="shared" si="29"/>
        <v>31</v>
      </c>
      <c r="H208" s="2">
        <f t="shared" si="30"/>
        <v>2</v>
      </c>
      <c r="I208" s="2" cm="1">
        <f t="array" ref="I208">_xlfn.IFNA(_xlfn.IFS(H208=7,1,H208=1,1),0)</f>
        <v>0</v>
      </c>
      <c r="J208" s="2">
        <v>0</v>
      </c>
      <c r="K208" s="2">
        <f t="shared" si="31"/>
        <v>0</v>
      </c>
      <c r="L208" s="2">
        <f>SUMIF(E$2:E208,E208,K$2:K208)</f>
        <v>4</v>
      </c>
      <c r="M208" s="2">
        <f>IF(AND(market_calendar[[#This Row],[eq_weekly_exp_cumulative]]=3,market_calendar[[#This Row],[is_eq_weekly_exp]]=1),1,0)</f>
        <v>0</v>
      </c>
      <c r="N208" s="2">
        <f>IF(AND(market_calendar[[#This Row],[is_eq_monthly_exp]]=1,MOD(market_calendar[[#This Row],[Month]],3)=0),1,0)</f>
        <v>0</v>
      </c>
      <c r="O208" s="2">
        <f t="shared" si="24"/>
        <v>0</v>
      </c>
      <c r="P208" s="2">
        <f>SUMIF(E$2:E208,E208,O$2:O208)</f>
        <v>3</v>
      </c>
      <c r="Q208" s="2">
        <f>IF(AND(market_calendar[[#This Row],[vix_weekly_exp_cumulative]]=3,market_calendar[[#This Row],[is_vix_weekly_exp]]=1),1,0)</f>
        <v>0</v>
      </c>
      <c r="R208" s="2">
        <f>IF(AND(market_calendar[[#This Row],[is_vix_monthly_exp]]=1,MOD(market_calendar[[#This Row],[Month]],3)=0),1,0)</f>
        <v>0</v>
      </c>
    </row>
    <row r="209" spans="1:18" x14ac:dyDescent="0.25">
      <c r="A209">
        <v>208</v>
      </c>
      <c r="B209" s="1">
        <v>42577</v>
      </c>
      <c r="C209" s="2">
        <f t="shared" si="25"/>
        <v>2016</v>
      </c>
      <c r="D209" s="2">
        <f t="shared" si="26"/>
        <v>7</v>
      </c>
      <c r="E209" s="2" t="str">
        <f t="shared" si="27"/>
        <v>2016-7</v>
      </c>
      <c r="F209" s="2">
        <f t="shared" si="28"/>
        <v>26</v>
      </c>
      <c r="G209" s="2">
        <f t="shared" si="29"/>
        <v>31</v>
      </c>
      <c r="H209" s="2">
        <f t="shared" si="30"/>
        <v>3</v>
      </c>
      <c r="I209" s="2" cm="1">
        <f t="array" ref="I209">_xlfn.IFNA(_xlfn.IFS(H209=7,1,H209=1,1),0)</f>
        <v>0</v>
      </c>
      <c r="J209" s="2">
        <v>0</v>
      </c>
      <c r="K209" s="2">
        <f t="shared" si="31"/>
        <v>0</v>
      </c>
      <c r="L209" s="2">
        <f>SUMIF(E$2:E209,E209,K$2:K209)</f>
        <v>4</v>
      </c>
      <c r="M209" s="2">
        <f>IF(AND(market_calendar[[#This Row],[eq_weekly_exp_cumulative]]=3,market_calendar[[#This Row],[is_eq_weekly_exp]]=1),1,0)</f>
        <v>0</v>
      </c>
      <c r="N209" s="2">
        <f>IF(AND(market_calendar[[#This Row],[is_eq_monthly_exp]]=1,MOD(market_calendar[[#This Row],[Month]],3)=0),1,0)</f>
        <v>0</v>
      </c>
      <c r="O209" s="2">
        <f t="shared" si="24"/>
        <v>1</v>
      </c>
      <c r="P209" s="2">
        <f>SUMIF(E$2:E209,E209,O$2:O209)</f>
        <v>4</v>
      </c>
      <c r="Q209" s="2">
        <f>IF(AND(market_calendar[[#This Row],[vix_weekly_exp_cumulative]]=3,market_calendar[[#This Row],[is_vix_weekly_exp]]=1),1,0)</f>
        <v>0</v>
      </c>
      <c r="R209" s="2">
        <f>IF(AND(market_calendar[[#This Row],[is_vix_monthly_exp]]=1,MOD(market_calendar[[#This Row],[Month]],3)=0),1,0)</f>
        <v>0</v>
      </c>
    </row>
    <row r="210" spans="1:18" x14ac:dyDescent="0.25">
      <c r="A210">
        <v>209</v>
      </c>
      <c r="B210" s="1">
        <v>42578</v>
      </c>
      <c r="C210" s="2">
        <f t="shared" si="25"/>
        <v>2016</v>
      </c>
      <c r="D210" s="2">
        <f t="shared" si="26"/>
        <v>7</v>
      </c>
      <c r="E210" s="2" t="str">
        <f t="shared" si="27"/>
        <v>2016-7</v>
      </c>
      <c r="F210" s="2">
        <f t="shared" si="28"/>
        <v>27</v>
      </c>
      <c r="G210" s="2">
        <f t="shared" si="29"/>
        <v>31</v>
      </c>
      <c r="H210" s="2">
        <f t="shared" si="30"/>
        <v>4</v>
      </c>
      <c r="I210" s="2" cm="1">
        <f t="array" ref="I210">_xlfn.IFNA(_xlfn.IFS(H210=7,1,H210=1,1),0)</f>
        <v>0</v>
      </c>
      <c r="J210" s="2">
        <v>0</v>
      </c>
      <c r="K210" s="2">
        <f t="shared" si="31"/>
        <v>0</v>
      </c>
      <c r="L210" s="2">
        <f>SUMIF(E$2:E210,E210,K$2:K210)</f>
        <v>4</v>
      </c>
      <c r="M210" s="2">
        <f>IF(AND(market_calendar[[#This Row],[eq_weekly_exp_cumulative]]=3,market_calendar[[#This Row],[is_eq_weekly_exp]]=1),1,0)</f>
        <v>0</v>
      </c>
      <c r="N210" s="2">
        <f>IF(AND(market_calendar[[#This Row],[is_eq_monthly_exp]]=1,MOD(market_calendar[[#This Row],[Month]],3)=0),1,0)</f>
        <v>0</v>
      </c>
      <c r="O210" s="2">
        <f t="shared" si="24"/>
        <v>0</v>
      </c>
      <c r="P210" s="2">
        <f>SUMIF(E$2:E210,E210,O$2:O210)</f>
        <v>4</v>
      </c>
      <c r="Q210" s="2">
        <f>IF(AND(market_calendar[[#This Row],[vix_weekly_exp_cumulative]]=3,market_calendar[[#This Row],[is_vix_weekly_exp]]=1),1,0)</f>
        <v>0</v>
      </c>
      <c r="R210" s="2">
        <f>IF(AND(market_calendar[[#This Row],[is_vix_monthly_exp]]=1,MOD(market_calendar[[#This Row],[Month]],3)=0),1,0)</f>
        <v>0</v>
      </c>
    </row>
    <row r="211" spans="1:18" x14ac:dyDescent="0.25">
      <c r="A211">
        <v>210</v>
      </c>
      <c r="B211" s="1">
        <v>42579</v>
      </c>
      <c r="C211" s="2">
        <f t="shared" si="25"/>
        <v>2016</v>
      </c>
      <c r="D211" s="2">
        <f t="shared" si="26"/>
        <v>7</v>
      </c>
      <c r="E211" s="2" t="str">
        <f t="shared" si="27"/>
        <v>2016-7</v>
      </c>
      <c r="F211" s="2">
        <f t="shared" si="28"/>
        <v>28</v>
      </c>
      <c r="G211" s="2">
        <f t="shared" si="29"/>
        <v>31</v>
      </c>
      <c r="H211" s="2">
        <f t="shared" si="30"/>
        <v>5</v>
      </c>
      <c r="I211" s="2" cm="1">
        <f t="array" ref="I211">_xlfn.IFNA(_xlfn.IFS(H211=7,1,H211=1,1),0)</f>
        <v>0</v>
      </c>
      <c r="J211" s="2">
        <v>0</v>
      </c>
      <c r="K211" s="2">
        <f t="shared" si="31"/>
        <v>0</v>
      </c>
      <c r="L211" s="2">
        <f>SUMIF(E$2:E211,E211,K$2:K211)</f>
        <v>4</v>
      </c>
      <c r="M211" s="2">
        <f>IF(AND(market_calendar[[#This Row],[eq_weekly_exp_cumulative]]=3,market_calendar[[#This Row],[is_eq_weekly_exp]]=1),1,0)</f>
        <v>0</v>
      </c>
      <c r="N211" s="2">
        <f>IF(AND(market_calendar[[#This Row],[is_eq_monthly_exp]]=1,MOD(market_calendar[[#This Row],[Month]],3)=0),1,0)</f>
        <v>0</v>
      </c>
      <c r="O211" s="2">
        <f t="shared" si="24"/>
        <v>0</v>
      </c>
      <c r="P211" s="2">
        <f>SUMIF(E$2:E211,E211,O$2:O211)</f>
        <v>4</v>
      </c>
      <c r="Q211" s="2">
        <f>IF(AND(market_calendar[[#This Row],[vix_weekly_exp_cumulative]]=3,market_calendar[[#This Row],[is_vix_weekly_exp]]=1),1,0)</f>
        <v>0</v>
      </c>
      <c r="R211" s="2">
        <f>IF(AND(market_calendar[[#This Row],[is_vix_monthly_exp]]=1,MOD(market_calendar[[#This Row],[Month]],3)=0),1,0)</f>
        <v>0</v>
      </c>
    </row>
    <row r="212" spans="1:18" x14ac:dyDescent="0.25">
      <c r="A212">
        <v>211</v>
      </c>
      <c r="B212" s="1">
        <v>42580</v>
      </c>
      <c r="C212" s="2">
        <f t="shared" si="25"/>
        <v>2016</v>
      </c>
      <c r="D212" s="2">
        <f t="shared" si="26"/>
        <v>7</v>
      </c>
      <c r="E212" s="2" t="str">
        <f t="shared" si="27"/>
        <v>2016-7</v>
      </c>
      <c r="F212" s="2">
        <f t="shared" si="28"/>
        <v>29</v>
      </c>
      <c r="G212" s="2">
        <f t="shared" si="29"/>
        <v>31</v>
      </c>
      <c r="H212" s="2">
        <f t="shared" si="30"/>
        <v>6</v>
      </c>
      <c r="I212" s="2" cm="1">
        <f t="array" ref="I212">_xlfn.IFNA(_xlfn.IFS(H212=7,1,H212=1,1),0)</f>
        <v>0</v>
      </c>
      <c r="J212" s="2">
        <v>0</v>
      </c>
      <c r="K212" s="2">
        <f t="shared" si="31"/>
        <v>1</v>
      </c>
      <c r="L212" s="2">
        <f>SUMIF(E$2:E212,E212,K$2:K212)</f>
        <v>5</v>
      </c>
      <c r="M212" s="2">
        <f>IF(AND(market_calendar[[#This Row],[eq_weekly_exp_cumulative]]=3,market_calendar[[#This Row],[is_eq_weekly_exp]]=1),1,0)</f>
        <v>0</v>
      </c>
      <c r="N212" s="2">
        <f>IF(AND(market_calendar[[#This Row],[is_eq_monthly_exp]]=1,MOD(market_calendar[[#This Row],[Month]],3)=0),1,0)</f>
        <v>0</v>
      </c>
      <c r="O212" s="2">
        <f t="shared" si="24"/>
        <v>0</v>
      </c>
      <c r="P212" s="2">
        <f>SUMIF(E$2:E212,E212,O$2:O212)</f>
        <v>4</v>
      </c>
      <c r="Q212" s="2">
        <f>IF(AND(market_calendar[[#This Row],[vix_weekly_exp_cumulative]]=3,market_calendar[[#This Row],[is_vix_weekly_exp]]=1),1,0)</f>
        <v>0</v>
      </c>
      <c r="R212" s="2">
        <f>IF(AND(market_calendar[[#This Row],[is_vix_monthly_exp]]=1,MOD(market_calendar[[#This Row],[Month]],3)=0),1,0)</f>
        <v>0</v>
      </c>
    </row>
    <row r="213" spans="1:18" x14ac:dyDescent="0.25">
      <c r="A213">
        <v>212</v>
      </c>
      <c r="B213" s="1">
        <v>42581</v>
      </c>
      <c r="C213" s="2">
        <f t="shared" si="25"/>
        <v>2016</v>
      </c>
      <c r="D213" s="2">
        <f t="shared" si="26"/>
        <v>7</v>
      </c>
      <c r="E213" s="2" t="str">
        <f t="shared" si="27"/>
        <v>2016-7</v>
      </c>
      <c r="F213" s="2">
        <f t="shared" si="28"/>
        <v>30</v>
      </c>
      <c r="G213" s="2">
        <f t="shared" si="29"/>
        <v>31</v>
      </c>
      <c r="H213" s="2">
        <f t="shared" si="30"/>
        <v>7</v>
      </c>
      <c r="I213" s="2" cm="1">
        <f t="array" ref="I213">_xlfn.IFNA(_xlfn.IFS(H213=7,1,H213=1,1),0)</f>
        <v>1</v>
      </c>
      <c r="J213" s="2">
        <v>0</v>
      </c>
      <c r="K213" s="2">
        <f t="shared" si="31"/>
        <v>0</v>
      </c>
      <c r="L213" s="2">
        <f>SUMIF(E$2:E213,E213,K$2:K213)</f>
        <v>5</v>
      </c>
      <c r="M213" s="2">
        <f>IF(AND(market_calendar[[#This Row],[eq_weekly_exp_cumulative]]=3,market_calendar[[#This Row],[is_eq_weekly_exp]]=1),1,0)</f>
        <v>0</v>
      </c>
      <c r="N213" s="2">
        <f>IF(AND(market_calendar[[#This Row],[is_eq_monthly_exp]]=1,MOD(market_calendar[[#This Row],[Month]],3)=0),1,0)</f>
        <v>0</v>
      </c>
      <c r="O213" s="2">
        <f t="shared" si="24"/>
        <v>0</v>
      </c>
      <c r="P213" s="2">
        <f>SUMIF(E$2:E213,E213,O$2:O213)</f>
        <v>4</v>
      </c>
      <c r="Q213" s="2">
        <f>IF(AND(market_calendar[[#This Row],[vix_weekly_exp_cumulative]]=3,market_calendar[[#This Row],[is_vix_weekly_exp]]=1),1,0)</f>
        <v>0</v>
      </c>
      <c r="R213" s="2">
        <f>IF(AND(market_calendar[[#This Row],[is_vix_monthly_exp]]=1,MOD(market_calendar[[#This Row],[Month]],3)=0),1,0)</f>
        <v>0</v>
      </c>
    </row>
    <row r="214" spans="1:18" x14ac:dyDescent="0.25">
      <c r="A214">
        <v>213</v>
      </c>
      <c r="B214" s="1">
        <v>42582</v>
      </c>
      <c r="C214" s="2">
        <f t="shared" si="25"/>
        <v>2016</v>
      </c>
      <c r="D214" s="2">
        <f t="shared" si="26"/>
        <v>7</v>
      </c>
      <c r="E214" s="2" t="str">
        <f t="shared" si="27"/>
        <v>2016-7</v>
      </c>
      <c r="F214" s="2">
        <f t="shared" si="28"/>
        <v>31</v>
      </c>
      <c r="G214" s="2">
        <f t="shared" si="29"/>
        <v>32</v>
      </c>
      <c r="H214" s="2">
        <f t="shared" si="30"/>
        <v>1</v>
      </c>
      <c r="I214" s="2" cm="1">
        <f t="array" ref="I214">_xlfn.IFNA(_xlfn.IFS(H214=7,1,H214=1,1),0)</f>
        <v>1</v>
      </c>
      <c r="J214" s="2">
        <v>0</v>
      </c>
      <c r="K214" s="2">
        <f t="shared" si="31"/>
        <v>0</v>
      </c>
      <c r="L214" s="2">
        <f>SUMIF(E$2:E214,E214,K$2:K214)</f>
        <v>5</v>
      </c>
      <c r="M214" s="2">
        <f>IF(AND(market_calendar[[#This Row],[eq_weekly_exp_cumulative]]=3,market_calendar[[#This Row],[is_eq_weekly_exp]]=1),1,0)</f>
        <v>0</v>
      </c>
      <c r="N214" s="2">
        <f>IF(AND(market_calendar[[#This Row],[is_eq_monthly_exp]]=1,MOD(market_calendar[[#This Row],[Month]],3)=0),1,0)</f>
        <v>0</v>
      </c>
      <c r="O214" s="2">
        <f t="shared" si="24"/>
        <v>0</v>
      </c>
      <c r="P214" s="2">
        <f>SUMIF(E$2:E214,E214,O$2:O214)</f>
        <v>4</v>
      </c>
      <c r="Q214" s="2">
        <f>IF(AND(market_calendar[[#This Row],[vix_weekly_exp_cumulative]]=3,market_calendar[[#This Row],[is_vix_weekly_exp]]=1),1,0)</f>
        <v>0</v>
      </c>
      <c r="R214" s="2">
        <f>IF(AND(market_calendar[[#This Row],[is_vix_monthly_exp]]=1,MOD(market_calendar[[#This Row],[Month]],3)=0),1,0)</f>
        <v>0</v>
      </c>
    </row>
    <row r="215" spans="1:18" x14ac:dyDescent="0.25">
      <c r="A215">
        <v>214</v>
      </c>
      <c r="B215" s="1">
        <v>42583</v>
      </c>
      <c r="C215" s="2">
        <f t="shared" si="25"/>
        <v>2016</v>
      </c>
      <c r="D215" s="2">
        <f t="shared" si="26"/>
        <v>8</v>
      </c>
      <c r="E215" s="2" t="str">
        <f t="shared" si="27"/>
        <v>2016-8</v>
      </c>
      <c r="F215" s="2">
        <f t="shared" si="28"/>
        <v>1</v>
      </c>
      <c r="G215" s="2">
        <f t="shared" si="29"/>
        <v>32</v>
      </c>
      <c r="H215" s="2">
        <f t="shared" si="30"/>
        <v>2</v>
      </c>
      <c r="I215" s="2" cm="1">
        <f t="array" ref="I215">_xlfn.IFNA(_xlfn.IFS(H215=7,1,H215=1,1),0)</f>
        <v>0</v>
      </c>
      <c r="J215" s="2">
        <v>0</v>
      </c>
      <c r="K215" s="2">
        <f t="shared" si="31"/>
        <v>0</v>
      </c>
      <c r="L215" s="2">
        <f>SUMIF(E$2:E215,E215,K$2:K215)</f>
        <v>0</v>
      </c>
      <c r="M215" s="2">
        <f>IF(AND(market_calendar[[#This Row],[eq_weekly_exp_cumulative]]=3,market_calendar[[#This Row],[is_eq_weekly_exp]]=1),1,0)</f>
        <v>0</v>
      </c>
      <c r="N215" s="2">
        <f>IF(AND(market_calendar[[#This Row],[is_eq_monthly_exp]]=1,MOD(market_calendar[[#This Row],[Month]],3)=0),1,0)</f>
        <v>0</v>
      </c>
      <c r="O215" s="2">
        <f t="shared" si="24"/>
        <v>0</v>
      </c>
      <c r="P215" s="2">
        <f>SUMIF(E$2:E215,E215,O$2:O215)</f>
        <v>0</v>
      </c>
      <c r="Q215" s="2">
        <f>IF(AND(market_calendar[[#This Row],[vix_weekly_exp_cumulative]]=3,market_calendar[[#This Row],[is_vix_weekly_exp]]=1),1,0)</f>
        <v>0</v>
      </c>
      <c r="R215" s="2">
        <f>IF(AND(market_calendar[[#This Row],[is_vix_monthly_exp]]=1,MOD(market_calendar[[#This Row],[Month]],3)=0),1,0)</f>
        <v>0</v>
      </c>
    </row>
    <row r="216" spans="1:18" x14ac:dyDescent="0.25">
      <c r="A216">
        <v>215</v>
      </c>
      <c r="B216" s="1">
        <v>42584</v>
      </c>
      <c r="C216" s="2">
        <f t="shared" si="25"/>
        <v>2016</v>
      </c>
      <c r="D216" s="2">
        <f t="shared" si="26"/>
        <v>8</v>
      </c>
      <c r="E216" s="2" t="str">
        <f t="shared" si="27"/>
        <v>2016-8</v>
      </c>
      <c r="F216" s="2">
        <f t="shared" si="28"/>
        <v>2</v>
      </c>
      <c r="G216" s="2">
        <f t="shared" si="29"/>
        <v>32</v>
      </c>
      <c r="H216" s="2">
        <f t="shared" si="30"/>
        <v>3</v>
      </c>
      <c r="I216" s="2" cm="1">
        <f t="array" ref="I216">_xlfn.IFNA(_xlfn.IFS(H216=7,1,H216=1,1),0)</f>
        <v>0</v>
      </c>
      <c r="J216" s="2">
        <v>0</v>
      </c>
      <c r="K216" s="2">
        <f t="shared" si="31"/>
        <v>0</v>
      </c>
      <c r="L216" s="2">
        <f>SUMIF(E$2:E216,E216,K$2:K216)</f>
        <v>0</v>
      </c>
      <c r="M216" s="2">
        <f>IF(AND(market_calendar[[#This Row],[eq_weekly_exp_cumulative]]=3,market_calendar[[#This Row],[is_eq_weekly_exp]]=1),1,0)</f>
        <v>0</v>
      </c>
      <c r="N216" s="2">
        <f>IF(AND(market_calendar[[#This Row],[is_eq_monthly_exp]]=1,MOD(market_calendar[[#This Row],[Month]],3)=0),1,0)</f>
        <v>0</v>
      </c>
      <c r="O216" s="2">
        <f t="shared" si="24"/>
        <v>1</v>
      </c>
      <c r="P216" s="2">
        <f>SUMIF(E$2:E216,E216,O$2:O216)</f>
        <v>1</v>
      </c>
      <c r="Q216" s="2">
        <f>IF(AND(market_calendar[[#This Row],[vix_weekly_exp_cumulative]]=3,market_calendar[[#This Row],[is_vix_weekly_exp]]=1),1,0)</f>
        <v>0</v>
      </c>
      <c r="R216" s="2">
        <f>IF(AND(market_calendar[[#This Row],[is_vix_monthly_exp]]=1,MOD(market_calendar[[#This Row],[Month]],3)=0),1,0)</f>
        <v>0</v>
      </c>
    </row>
    <row r="217" spans="1:18" x14ac:dyDescent="0.25">
      <c r="A217">
        <v>216</v>
      </c>
      <c r="B217" s="1">
        <v>42585</v>
      </c>
      <c r="C217" s="2">
        <f t="shared" si="25"/>
        <v>2016</v>
      </c>
      <c r="D217" s="2">
        <f t="shared" si="26"/>
        <v>8</v>
      </c>
      <c r="E217" s="2" t="str">
        <f t="shared" si="27"/>
        <v>2016-8</v>
      </c>
      <c r="F217" s="2">
        <f t="shared" si="28"/>
        <v>3</v>
      </c>
      <c r="G217" s="2">
        <f t="shared" si="29"/>
        <v>32</v>
      </c>
      <c r="H217" s="2">
        <f t="shared" si="30"/>
        <v>4</v>
      </c>
      <c r="I217" s="2" cm="1">
        <f t="array" ref="I217">_xlfn.IFNA(_xlfn.IFS(H217=7,1,H217=1,1),0)</f>
        <v>0</v>
      </c>
      <c r="J217" s="2">
        <v>0</v>
      </c>
      <c r="K217" s="2">
        <f t="shared" si="31"/>
        <v>0</v>
      </c>
      <c r="L217" s="2">
        <f>SUMIF(E$2:E217,E217,K$2:K217)</f>
        <v>0</v>
      </c>
      <c r="M217" s="2">
        <f>IF(AND(market_calendar[[#This Row],[eq_weekly_exp_cumulative]]=3,market_calendar[[#This Row],[is_eq_weekly_exp]]=1),1,0)</f>
        <v>0</v>
      </c>
      <c r="N217" s="2">
        <f>IF(AND(market_calendar[[#This Row],[is_eq_monthly_exp]]=1,MOD(market_calendar[[#This Row],[Month]],3)=0),1,0)</f>
        <v>0</v>
      </c>
      <c r="O217" s="2">
        <f t="shared" si="24"/>
        <v>0</v>
      </c>
      <c r="P217" s="2">
        <f>SUMIF(E$2:E217,E217,O$2:O217)</f>
        <v>1</v>
      </c>
      <c r="Q217" s="2">
        <f>IF(AND(market_calendar[[#This Row],[vix_weekly_exp_cumulative]]=3,market_calendar[[#This Row],[is_vix_weekly_exp]]=1),1,0)</f>
        <v>0</v>
      </c>
      <c r="R217" s="2">
        <f>IF(AND(market_calendar[[#This Row],[is_vix_monthly_exp]]=1,MOD(market_calendar[[#This Row],[Month]],3)=0),1,0)</f>
        <v>0</v>
      </c>
    </row>
    <row r="218" spans="1:18" x14ac:dyDescent="0.25">
      <c r="A218">
        <v>217</v>
      </c>
      <c r="B218" s="1">
        <v>42586</v>
      </c>
      <c r="C218" s="2">
        <f t="shared" si="25"/>
        <v>2016</v>
      </c>
      <c r="D218" s="2">
        <f t="shared" si="26"/>
        <v>8</v>
      </c>
      <c r="E218" s="2" t="str">
        <f t="shared" si="27"/>
        <v>2016-8</v>
      </c>
      <c r="F218" s="2">
        <f t="shared" si="28"/>
        <v>4</v>
      </c>
      <c r="G218" s="2">
        <f t="shared" si="29"/>
        <v>32</v>
      </c>
      <c r="H218" s="2">
        <f t="shared" si="30"/>
        <v>5</v>
      </c>
      <c r="I218" s="2" cm="1">
        <f t="array" ref="I218">_xlfn.IFNA(_xlfn.IFS(H218=7,1,H218=1,1),0)</f>
        <v>0</v>
      </c>
      <c r="J218" s="2">
        <v>0</v>
      </c>
      <c r="K218" s="2">
        <f t="shared" si="31"/>
        <v>0</v>
      </c>
      <c r="L218" s="2">
        <f>SUMIF(E$2:E218,E218,K$2:K218)</f>
        <v>0</v>
      </c>
      <c r="M218" s="2">
        <f>IF(AND(market_calendar[[#This Row],[eq_weekly_exp_cumulative]]=3,market_calendar[[#This Row],[is_eq_weekly_exp]]=1),1,0)</f>
        <v>0</v>
      </c>
      <c r="N218" s="2">
        <f>IF(AND(market_calendar[[#This Row],[is_eq_monthly_exp]]=1,MOD(market_calendar[[#This Row],[Month]],3)=0),1,0)</f>
        <v>0</v>
      </c>
      <c r="O218" s="2">
        <f t="shared" si="24"/>
        <v>0</v>
      </c>
      <c r="P218" s="2">
        <f>SUMIF(E$2:E218,E218,O$2:O218)</f>
        <v>1</v>
      </c>
      <c r="Q218" s="2">
        <f>IF(AND(market_calendar[[#This Row],[vix_weekly_exp_cumulative]]=3,market_calendar[[#This Row],[is_vix_weekly_exp]]=1),1,0)</f>
        <v>0</v>
      </c>
      <c r="R218" s="2">
        <f>IF(AND(market_calendar[[#This Row],[is_vix_monthly_exp]]=1,MOD(market_calendar[[#This Row],[Month]],3)=0),1,0)</f>
        <v>0</v>
      </c>
    </row>
    <row r="219" spans="1:18" x14ac:dyDescent="0.25">
      <c r="A219">
        <v>218</v>
      </c>
      <c r="B219" s="1">
        <v>42587</v>
      </c>
      <c r="C219" s="2">
        <f t="shared" si="25"/>
        <v>2016</v>
      </c>
      <c r="D219" s="2">
        <f t="shared" si="26"/>
        <v>8</v>
      </c>
      <c r="E219" s="2" t="str">
        <f t="shared" si="27"/>
        <v>2016-8</v>
      </c>
      <c r="F219" s="2">
        <f t="shared" si="28"/>
        <v>5</v>
      </c>
      <c r="G219" s="2">
        <f t="shared" si="29"/>
        <v>32</v>
      </c>
      <c r="H219" s="2">
        <f t="shared" si="30"/>
        <v>6</v>
      </c>
      <c r="I219" s="2" cm="1">
        <f t="array" ref="I219">_xlfn.IFNA(_xlfn.IFS(H219=7,1,H219=1,1),0)</f>
        <v>0</v>
      </c>
      <c r="J219" s="2">
        <v>0</v>
      </c>
      <c r="K219" s="2">
        <f t="shared" si="31"/>
        <v>1</v>
      </c>
      <c r="L219" s="2">
        <f>SUMIF(E$2:E219,E219,K$2:K219)</f>
        <v>1</v>
      </c>
      <c r="M219" s="2">
        <f>IF(AND(market_calendar[[#This Row],[eq_weekly_exp_cumulative]]=3,market_calendar[[#This Row],[is_eq_weekly_exp]]=1),1,0)</f>
        <v>0</v>
      </c>
      <c r="N219" s="2">
        <f>IF(AND(market_calendar[[#This Row],[is_eq_monthly_exp]]=1,MOD(market_calendar[[#This Row],[Month]],3)=0),1,0)</f>
        <v>0</v>
      </c>
      <c r="O219" s="2">
        <f t="shared" si="24"/>
        <v>0</v>
      </c>
      <c r="P219" s="2">
        <f>SUMIF(E$2:E219,E219,O$2:O219)</f>
        <v>1</v>
      </c>
      <c r="Q219" s="2">
        <f>IF(AND(market_calendar[[#This Row],[vix_weekly_exp_cumulative]]=3,market_calendar[[#This Row],[is_vix_weekly_exp]]=1),1,0)</f>
        <v>0</v>
      </c>
      <c r="R219" s="2">
        <f>IF(AND(market_calendar[[#This Row],[is_vix_monthly_exp]]=1,MOD(market_calendar[[#This Row],[Month]],3)=0),1,0)</f>
        <v>0</v>
      </c>
    </row>
    <row r="220" spans="1:18" x14ac:dyDescent="0.25">
      <c r="A220">
        <v>219</v>
      </c>
      <c r="B220" s="1">
        <v>42588</v>
      </c>
      <c r="C220" s="2">
        <f t="shared" si="25"/>
        <v>2016</v>
      </c>
      <c r="D220" s="2">
        <f t="shared" si="26"/>
        <v>8</v>
      </c>
      <c r="E220" s="2" t="str">
        <f t="shared" si="27"/>
        <v>2016-8</v>
      </c>
      <c r="F220" s="2">
        <f t="shared" si="28"/>
        <v>6</v>
      </c>
      <c r="G220" s="2">
        <f t="shared" si="29"/>
        <v>32</v>
      </c>
      <c r="H220" s="2">
        <f t="shared" si="30"/>
        <v>7</v>
      </c>
      <c r="I220" s="2" cm="1">
        <f t="array" ref="I220">_xlfn.IFNA(_xlfn.IFS(H220=7,1,H220=1,1),0)</f>
        <v>1</v>
      </c>
      <c r="J220" s="2">
        <v>0</v>
      </c>
      <c r="K220" s="2">
        <f t="shared" si="31"/>
        <v>0</v>
      </c>
      <c r="L220" s="2">
        <f>SUMIF(E$2:E220,E220,K$2:K220)</f>
        <v>1</v>
      </c>
      <c r="M220" s="2">
        <f>IF(AND(market_calendar[[#This Row],[eq_weekly_exp_cumulative]]=3,market_calendar[[#This Row],[is_eq_weekly_exp]]=1),1,0)</f>
        <v>0</v>
      </c>
      <c r="N220" s="2">
        <f>IF(AND(market_calendar[[#This Row],[is_eq_monthly_exp]]=1,MOD(market_calendar[[#This Row],[Month]],3)=0),1,0)</f>
        <v>0</v>
      </c>
      <c r="O220" s="2">
        <f t="shared" si="24"/>
        <v>0</v>
      </c>
      <c r="P220" s="2">
        <f>SUMIF(E$2:E220,E220,O$2:O220)</f>
        <v>1</v>
      </c>
      <c r="Q220" s="2">
        <f>IF(AND(market_calendar[[#This Row],[vix_weekly_exp_cumulative]]=3,market_calendar[[#This Row],[is_vix_weekly_exp]]=1),1,0)</f>
        <v>0</v>
      </c>
      <c r="R220" s="2">
        <f>IF(AND(market_calendar[[#This Row],[is_vix_monthly_exp]]=1,MOD(market_calendar[[#This Row],[Month]],3)=0),1,0)</f>
        <v>0</v>
      </c>
    </row>
    <row r="221" spans="1:18" x14ac:dyDescent="0.25">
      <c r="A221">
        <v>220</v>
      </c>
      <c r="B221" s="1">
        <v>42589</v>
      </c>
      <c r="C221" s="2">
        <f t="shared" si="25"/>
        <v>2016</v>
      </c>
      <c r="D221" s="2">
        <f t="shared" si="26"/>
        <v>8</v>
      </c>
      <c r="E221" s="2" t="str">
        <f t="shared" si="27"/>
        <v>2016-8</v>
      </c>
      <c r="F221" s="2">
        <f t="shared" si="28"/>
        <v>7</v>
      </c>
      <c r="G221" s="2">
        <f t="shared" si="29"/>
        <v>33</v>
      </c>
      <c r="H221" s="2">
        <f t="shared" si="30"/>
        <v>1</v>
      </c>
      <c r="I221" s="2" cm="1">
        <f t="array" ref="I221">_xlfn.IFNA(_xlfn.IFS(H221=7,1,H221=1,1),0)</f>
        <v>1</v>
      </c>
      <c r="J221" s="2">
        <v>0</v>
      </c>
      <c r="K221" s="2">
        <f t="shared" si="31"/>
        <v>0</v>
      </c>
      <c r="L221" s="2">
        <f>SUMIF(E$2:E221,E221,K$2:K221)</f>
        <v>1</v>
      </c>
      <c r="M221" s="2">
        <f>IF(AND(market_calendar[[#This Row],[eq_weekly_exp_cumulative]]=3,market_calendar[[#This Row],[is_eq_weekly_exp]]=1),1,0)</f>
        <v>0</v>
      </c>
      <c r="N221" s="2">
        <f>IF(AND(market_calendar[[#This Row],[is_eq_monthly_exp]]=1,MOD(market_calendar[[#This Row],[Month]],3)=0),1,0)</f>
        <v>0</v>
      </c>
      <c r="O221" s="2">
        <f t="shared" si="24"/>
        <v>0</v>
      </c>
      <c r="P221" s="2">
        <f>SUMIF(E$2:E221,E221,O$2:O221)</f>
        <v>1</v>
      </c>
      <c r="Q221" s="2">
        <f>IF(AND(market_calendar[[#This Row],[vix_weekly_exp_cumulative]]=3,market_calendar[[#This Row],[is_vix_weekly_exp]]=1),1,0)</f>
        <v>0</v>
      </c>
      <c r="R221" s="2">
        <f>IF(AND(market_calendar[[#This Row],[is_vix_monthly_exp]]=1,MOD(market_calendar[[#This Row],[Month]],3)=0),1,0)</f>
        <v>0</v>
      </c>
    </row>
    <row r="222" spans="1:18" x14ac:dyDescent="0.25">
      <c r="A222">
        <v>221</v>
      </c>
      <c r="B222" s="1">
        <v>42590</v>
      </c>
      <c r="C222" s="2">
        <f t="shared" si="25"/>
        <v>2016</v>
      </c>
      <c r="D222" s="2">
        <f t="shared" si="26"/>
        <v>8</v>
      </c>
      <c r="E222" s="2" t="str">
        <f t="shared" si="27"/>
        <v>2016-8</v>
      </c>
      <c r="F222" s="2">
        <f t="shared" si="28"/>
        <v>8</v>
      </c>
      <c r="G222" s="2">
        <f t="shared" si="29"/>
        <v>33</v>
      </c>
      <c r="H222" s="2">
        <f t="shared" si="30"/>
        <v>2</v>
      </c>
      <c r="I222" s="2" cm="1">
        <f t="array" ref="I222">_xlfn.IFNA(_xlfn.IFS(H222=7,1,H222=1,1),0)</f>
        <v>0</v>
      </c>
      <c r="J222" s="2">
        <v>0</v>
      </c>
      <c r="K222" s="2">
        <f t="shared" si="31"/>
        <v>0</v>
      </c>
      <c r="L222" s="2">
        <f>SUMIF(E$2:E222,E222,K$2:K222)</f>
        <v>1</v>
      </c>
      <c r="M222" s="2">
        <f>IF(AND(market_calendar[[#This Row],[eq_weekly_exp_cumulative]]=3,market_calendar[[#This Row],[is_eq_weekly_exp]]=1),1,0)</f>
        <v>0</v>
      </c>
      <c r="N222" s="2">
        <f>IF(AND(market_calendar[[#This Row],[is_eq_monthly_exp]]=1,MOD(market_calendar[[#This Row],[Month]],3)=0),1,0)</f>
        <v>0</v>
      </c>
      <c r="O222" s="2">
        <f t="shared" si="24"/>
        <v>0</v>
      </c>
      <c r="P222" s="2">
        <f>SUMIF(E$2:E222,E222,O$2:O222)</f>
        <v>1</v>
      </c>
      <c r="Q222" s="2">
        <f>IF(AND(market_calendar[[#This Row],[vix_weekly_exp_cumulative]]=3,market_calendar[[#This Row],[is_vix_weekly_exp]]=1),1,0)</f>
        <v>0</v>
      </c>
      <c r="R222" s="2">
        <f>IF(AND(market_calendar[[#This Row],[is_vix_monthly_exp]]=1,MOD(market_calendar[[#This Row],[Month]],3)=0),1,0)</f>
        <v>0</v>
      </c>
    </row>
    <row r="223" spans="1:18" x14ac:dyDescent="0.25">
      <c r="A223">
        <v>222</v>
      </c>
      <c r="B223" s="1">
        <v>42591</v>
      </c>
      <c r="C223" s="2">
        <f t="shared" si="25"/>
        <v>2016</v>
      </c>
      <c r="D223" s="2">
        <f t="shared" si="26"/>
        <v>8</v>
      </c>
      <c r="E223" s="2" t="str">
        <f t="shared" si="27"/>
        <v>2016-8</v>
      </c>
      <c r="F223" s="2">
        <f t="shared" si="28"/>
        <v>9</v>
      </c>
      <c r="G223" s="2">
        <f t="shared" si="29"/>
        <v>33</v>
      </c>
      <c r="H223" s="2">
        <f t="shared" si="30"/>
        <v>3</v>
      </c>
      <c r="I223" s="2" cm="1">
        <f t="array" ref="I223">_xlfn.IFNA(_xlfn.IFS(H223=7,1,H223=1,1),0)</f>
        <v>0</v>
      </c>
      <c r="J223" s="2">
        <v>0</v>
      </c>
      <c r="K223" s="2">
        <f t="shared" si="31"/>
        <v>0</v>
      </c>
      <c r="L223" s="2">
        <f>SUMIF(E$2:E223,E223,K$2:K223)</f>
        <v>1</v>
      </c>
      <c r="M223" s="2">
        <f>IF(AND(market_calendar[[#This Row],[eq_weekly_exp_cumulative]]=3,market_calendar[[#This Row],[is_eq_weekly_exp]]=1),1,0)</f>
        <v>0</v>
      </c>
      <c r="N223" s="2">
        <f>IF(AND(market_calendar[[#This Row],[is_eq_monthly_exp]]=1,MOD(market_calendar[[#This Row],[Month]],3)=0),1,0)</f>
        <v>0</v>
      </c>
      <c r="O223" s="2">
        <f t="shared" si="24"/>
        <v>1</v>
      </c>
      <c r="P223" s="2">
        <f>SUMIF(E$2:E223,E223,O$2:O223)</f>
        <v>2</v>
      </c>
      <c r="Q223" s="2">
        <f>IF(AND(market_calendar[[#This Row],[vix_weekly_exp_cumulative]]=3,market_calendar[[#This Row],[is_vix_weekly_exp]]=1),1,0)</f>
        <v>0</v>
      </c>
      <c r="R223" s="2">
        <f>IF(AND(market_calendar[[#This Row],[is_vix_monthly_exp]]=1,MOD(market_calendar[[#This Row],[Month]],3)=0),1,0)</f>
        <v>0</v>
      </c>
    </row>
    <row r="224" spans="1:18" x14ac:dyDescent="0.25">
      <c r="A224">
        <v>223</v>
      </c>
      <c r="B224" s="1">
        <v>42592</v>
      </c>
      <c r="C224" s="2">
        <f t="shared" si="25"/>
        <v>2016</v>
      </c>
      <c r="D224" s="2">
        <f t="shared" si="26"/>
        <v>8</v>
      </c>
      <c r="E224" s="2" t="str">
        <f t="shared" si="27"/>
        <v>2016-8</v>
      </c>
      <c r="F224" s="2">
        <f t="shared" si="28"/>
        <v>10</v>
      </c>
      <c r="G224" s="2">
        <f t="shared" si="29"/>
        <v>33</v>
      </c>
      <c r="H224" s="2">
        <f t="shared" si="30"/>
        <v>4</v>
      </c>
      <c r="I224" s="2" cm="1">
        <f t="array" ref="I224">_xlfn.IFNA(_xlfn.IFS(H224=7,1,H224=1,1),0)</f>
        <v>0</v>
      </c>
      <c r="J224" s="2">
        <v>0</v>
      </c>
      <c r="K224" s="2">
        <f t="shared" si="31"/>
        <v>0</v>
      </c>
      <c r="L224" s="2">
        <f>SUMIF(E$2:E224,E224,K$2:K224)</f>
        <v>1</v>
      </c>
      <c r="M224" s="2">
        <f>IF(AND(market_calendar[[#This Row],[eq_weekly_exp_cumulative]]=3,market_calendar[[#This Row],[is_eq_weekly_exp]]=1),1,0)</f>
        <v>0</v>
      </c>
      <c r="N224" s="2">
        <f>IF(AND(market_calendar[[#This Row],[is_eq_monthly_exp]]=1,MOD(market_calendar[[#This Row],[Month]],3)=0),1,0)</f>
        <v>0</v>
      </c>
      <c r="O224" s="2">
        <f t="shared" si="24"/>
        <v>0</v>
      </c>
      <c r="P224" s="2">
        <f>SUMIF(E$2:E224,E224,O$2:O224)</f>
        <v>2</v>
      </c>
      <c r="Q224" s="2">
        <f>IF(AND(market_calendar[[#This Row],[vix_weekly_exp_cumulative]]=3,market_calendar[[#This Row],[is_vix_weekly_exp]]=1),1,0)</f>
        <v>0</v>
      </c>
      <c r="R224" s="2">
        <f>IF(AND(market_calendar[[#This Row],[is_vix_monthly_exp]]=1,MOD(market_calendar[[#This Row],[Month]],3)=0),1,0)</f>
        <v>0</v>
      </c>
    </row>
    <row r="225" spans="1:18" x14ac:dyDescent="0.25">
      <c r="A225">
        <v>224</v>
      </c>
      <c r="B225" s="1">
        <v>42593</v>
      </c>
      <c r="C225" s="2">
        <f t="shared" si="25"/>
        <v>2016</v>
      </c>
      <c r="D225" s="2">
        <f t="shared" si="26"/>
        <v>8</v>
      </c>
      <c r="E225" s="2" t="str">
        <f t="shared" si="27"/>
        <v>2016-8</v>
      </c>
      <c r="F225" s="2">
        <f t="shared" si="28"/>
        <v>11</v>
      </c>
      <c r="G225" s="2">
        <f t="shared" si="29"/>
        <v>33</v>
      </c>
      <c r="H225" s="2">
        <f t="shared" si="30"/>
        <v>5</v>
      </c>
      <c r="I225" s="2" cm="1">
        <f t="array" ref="I225">_xlfn.IFNA(_xlfn.IFS(H225=7,1,H225=1,1),0)</f>
        <v>0</v>
      </c>
      <c r="J225" s="2">
        <v>0</v>
      </c>
      <c r="K225" s="2">
        <f t="shared" si="31"/>
        <v>0</v>
      </c>
      <c r="L225" s="2">
        <f>SUMIF(E$2:E225,E225,K$2:K225)</f>
        <v>1</v>
      </c>
      <c r="M225" s="2">
        <f>IF(AND(market_calendar[[#This Row],[eq_weekly_exp_cumulative]]=3,market_calendar[[#This Row],[is_eq_weekly_exp]]=1),1,0)</f>
        <v>0</v>
      </c>
      <c r="N225" s="2">
        <f>IF(AND(market_calendar[[#This Row],[is_eq_monthly_exp]]=1,MOD(market_calendar[[#This Row],[Month]],3)=0),1,0)</f>
        <v>0</v>
      </c>
      <c r="O225" s="2">
        <f t="shared" si="24"/>
        <v>0</v>
      </c>
      <c r="P225" s="2">
        <f>SUMIF(E$2:E225,E225,O$2:O225)</f>
        <v>2</v>
      </c>
      <c r="Q225" s="2">
        <f>IF(AND(market_calendar[[#This Row],[vix_weekly_exp_cumulative]]=3,market_calendar[[#This Row],[is_vix_weekly_exp]]=1),1,0)</f>
        <v>0</v>
      </c>
      <c r="R225" s="2">
        <f>IF(AND(market_calendar[[#This Row],[is_vix_monthly_exp]]=1,MOD(market_calendar[[#This Row],[Month]],3)=0),1,0)</f>
        <v>0</v>
      </c>
    </row>
    <row r="226" spans="1:18" x14ac:dyDescent="0.25">
      <c r="A226">
        <v>225</v>
      </c>
      <c r="B226" s="1">
        <v>42594</v>
      </c>
      <c r="C226" s="2">
        <f t="shared" si="25"/>
        <v>2016</v>
      </c>
      <c r="D226" s="2">
        <f t="shared" si="26"/>
        <v>8</v>
      </c>
      <c r="E226" s="2" t="str">
        <f t="shared" si="27"/>
        <v>2016-8</v>
      </c>
      <c r="F226" s="2">
        <f t="shared" si="28"/>
        <v>12</v>
      </c>
      <c r="G226" s="2">
        <f t="shared" si="29"/>
        <v>33</v>
      </c>
      <c r="H226" s="2">
        <f t="shared" si="30"/>
        <v>6</v>
      </c>
      <c r="I226" s="2" cm="1">
        <f t="array" ref="I226">_xlfn.IFNA(_xlfn.IFS(H226=7,1,H226=1,1),0)</f>
        <v>0</v>
      </c>
      <c r="J226" s="2">
        <v>0</v>
      </c>
      <c r="K226" s="2">
        <f t="shared" si="31"/>
        <v>1</v>
      </c>
      <c r="L226" s="2">
        <f>SUMIF(E$2:E226,E226,K$2:K226)</f>
        <v>2</v>
      </c>
      <c r="M226" s="2">
        <f>IF(AND(market_calendar[[#This Row],[eq_weekly_exp_cumulative]]=3,market_calendar[[#This Row],[is_eq_weekly_exp]]=1),1,0)</f>
        <v>0</v>
      </c>
      <c r="N226" s="2">
        <f>IF(AND(market_calendar[[#This Row],[is_eq_monthly_exp]]=1,MOD(market_calendar[[#This Row],[Month]],3)=0),1,0)</f>
        <v>0</v>
      </c>
      <c r="O226" s="2">
        <f t="shared" si="24"/>
        <v>0</v>
      </c>
      <c r="P226" s="2">
        <f>SUMIF(E$2:E226,E226,O$2:O226)</f>
        <v>2</v>
      </c>
      <c r="Q226" s="2">
        <f>IF(AND(market_calendar[[#This Row],[vix_weekly_exp_cumulative]]=3,market_calendar[[#This Row],[is_vix_weekly_exp]]=1),1,0)</f>
        <v>0</v>
      </c>
      <c r="R226" s="2">
        <f>IF(AND(market_calendar[[#This Row],[is_vix_monthly_exp]]=1,MOD(market_calendar[[#This Row],[Month]],3)=0),1,0)</f>
        <v>0</v>
      </c>
    </row>
    <row r="227" spans="1:18" x14ac:dyDescent="0.25">
      <c r="A227">
        <v>226</v>
      </c>
      <c r="B227" s="1">
        <v>42595</v>
      </c>
      <c r="C227" s="2">
        <f t="shared" si="25"/>
        <v>2016</v>
      </c>
      <c r="D227" s="2">
        <f t="shared" si="26"/>
        <v>8</v>
      </c>
      <c r="E227" s="2" t="str">
        <f t="shared" si="27"/>
        <v>2016-8</v>
      </c>
      <c r="F227" s="2">
        <f t="shared" si="28"/>
        <v>13</v>
      </c>
      <c r="G227" s="2">
        <f t="shared" si="29"/>
        <v>33</v>
      </c>
      <c r="H227" s="2">
        <f t="shared" si="30"/>
        <v>7</v>
      </c>
      <c r="I227" s="2" cm="1">
        <f t="array" ref="I227">_xlfn.IFNA(_xlfn.IFS(H227=7,1,H227=1,1),0)</f>
        <v>1</v>
      </c>
      <c r="J227" s="2">
        <v>0</v>
      </c>
      <c r="K227" s="2">
        <f t="shared" si="31"/>
        <v>0</v>
      </c>
      <c r="L227" s="2">
        <f>SUMIF(E$2:E227,E227,K$2:K227)</f>
        <v>2</v>
      </c>
      <c r="M227" s="2">
        <f>IF(AND(market_calendar[[#This Row],[eq_weekly_exp_cumulative]]=3,market_calendar[[#This Row],[is_eq_weekly_exp]]=1),1,0)</f>
        <v>0</v>
      </c>
      <c r="N227" s="2">
        <f>IF(AND(market_calendar[[#This Row],[is_eq_monthly_exp]]=1,MOD(market_calendar[[#This Row],[Month]],3)=0),1,0)</f>
        <v>0</v>
      </c>
      <c r="O227" s="2">
        <f t="shared" si="24"/>
        <v>0</v>
      </c>
      <c r="P227" s="2">
        <f>SUMIF(E$2:E227,E227,O$2:O227)</f>
        <v>2</v>
      </c>
      <c r="Q227" s="2">
        <f>IF(AND(market_calendar[[#This Row],[vix_weekly_exp_cumulative]]=3,market_calendar[[#This Row],[is_vix_weekly_exp]]=1),1,0)</f>
        <v>0</v>
      </c>
      <c r="R227" s="2">
        <f>IF(AND(market_calendar[[#This Row],[is_vix_monthly_exp]]=1,MOD(market_calendar[[#This Row],[Month]],3)=0),1,0)</f>
        <v>0</v>
      </c>
    </row>
    <row r="228" spans="1:18" x14ac:dyDescent="0.25">
      <c r="A228">
        <v>227</v>
      </c>
      <c r="B228" s="1">
        <v>42596</v>
      </c>
      <c r="C228" s="2">
        <f t="shared" si="25"/>
        <v>2016</v>
      </c>
      <c r="D228" s="2">
        <f t="shared" si="26"/>
        <v>8</v>
      </c>
      <c r="E228" s="2" t="str">
        <f t="shared" si="27"/>
        <v>2016-8</v>
      </c>
      <c r="F228" s="2">
        <f t="shared" si="28"/>
        <v>14</v>
      </c>
      <c r="G228" s="2">
        <f t="shared" si="29"/>
        <v>34</v>
      </c>
      <c r="H228" s="2">
        <f t="shared" si="30"/>
        <v>1</v>
      </c>
      <c r="I228" s="2" cm="1">
        <f t="array" ref="I228">_xlfn.IFNA(_xlfn.IFS(H228=7,1,H228=1,1),0)</f>
        <v>1</v>
      </c>
      <c r="J228" s="2">
        <v>0</v>
      </c>
      <c r="K228" s="2">
        <f t="shared" si="31"/>
        <v>0</v>
      </c>
      <c r="L228" s="2">
        <f>SUMIF(E$2:E228,E228,K$2:K228)</f>
        <v>2</v>
      </c>
      <c r="M228" s="2">
        <f>IF(AND(market_calendar[[#This Row],[eq_weekly_exp_cumulative]]=3,market_calendar[[#This Row],[is_eq_weekly_exp]]=1),1,0)</f>
        <v>0</v>
      </c>
      <c r="N228" s="2">
        <f>IF(AND(market_calendar[[#This Row],[is_eq_monthly_exp]]=1,MOD(market_calendar[[#This Row],[Month]],3)=0),1,0)</f>
        <v>0</v>
      </c>
      <c r="O228" s="2">
        <f t="shared" si="24"/>
        <v>0</v>
      </c>
      <c r="P228" s="2">
        <f>SUMIF(E$2:E228,E228,O$2:O228)</f>
        <v>2</v>
      </c>
      <c r="Q228" s="2">
        <f>IF(AND(market_calendar[[#This Row],[vix_weekly_exp_cumulative]]=3,market_calendar[[#This Row],[is_vix_weekly_exp]]=1),1,0)</f>
        <v>0</v>
      </c>
      <c r="R228" s="2">
        <f>IF(AND(market_calendar[[#This Row],[is_vix_monthly_exp]]=1,MOD(market_calendar[[#This Row],[Month]],3)=0),1,0)</f>
        <v>0</v>
      </c>
    </row>
    <row r="229" spans="1:18" x14ac:dyDescent="0.25">
      <c r="A229">
        <v>228</v>
      </c>
      <c r="B229" s="1">
        <v>42597</v>
      </c>
      <c r="C229" s="2">
        <f t="shared" si="25"/>
        <v>2016</v>
      </c>
      <c r="D229" s="2">
        <f t="shared" si="26"/>
        <v>8</v>
      </c>
      <c r="E229" s="2" t="str">
        <f t="shared" si="27"/>
        <v>2016-8</v>
      </c>
      <c r="F229" s="2">
        <f t="shared" si="28"/>
        <v>15</v>
      </c>
      <c r="G229" s="2">
        <f t="shared" si="29"/>
        <v>34</v>
      </c>
      <c r="H229" s="2">
        <f t="shared" si="30"/>
        <v>2</v>
      </c>
      <c r="I229" s="2" cm="1">
        <f t="array" ref="I229">_xlfn.IFNA(_xlfn.IFS(H229=7,1,H229=1,1),0)</f>
        <v>0</v>
      </c>
      <c r="J229" s="2">
        <v>0</v>
      </c>
      <c r="K229" s="2">
        <f t="shared" si="31"/>
        <v>0</v>
      </c>
      <c r="L229" s="2">
        <f>SUMIF(E$2:E229,E229,K$2:K229)</f>
        <v>2</v>
      </c>
      <c r="M229" s="2">
        <f>IF(AND(market_calendar[[#This Row],[eq_weekly_exp_cumulative]]=3,market_calendar[[#This Row],[is_eq_weekly_exp]]=1),1,0)</f>
        <v>0</v>
      </c>
      <c r="N229" s="2">
        <f>IF(AND(market_calendar[[#This Row],[is_eq_monthly_exp]]=1,MOD(market_calendar[[#This Row],[Month]],3)=0),1,0)</f>
        <v>0</v>
      </c>
      <c r="O229" s="2">
        <f t="shared" si="24"/>
        <v>0</v>
      </c>
      <c r="P229" s="2">
        <f>SUMIF(E$2:E229,E229,O$2:O229)</f>
        <v>2</v>
      </c>
      <c r="Q229" s="2">
        <f>IF(AND(market_calendar[[#This Row],[vix_weekly_exp_cumulative]]=3,market_calendar[[#This Row],[is_vix_weekly_exp]]=1),1,0)</f>
        <v>0</v>
      </c>
      <c r="R229" s="2">
        <f>IF(AND(market_calendar[[#This Row],[is_vix_monthly_exp]]=1,MOD(market_calendar[[#This Row],[Month]],3)=0),1,0)</f>
        <v>0</v>
      </c>
    </row>
    <row r="230" spans="1:18" x14ac:dyDescent="0.25">
      <c r="A230">
        <v>229</v>
      </c>
      <c r="B230" s="1">
        <v>42598</v>
      </c>
      <c r="C230" s="2">
        <f t="shared" si="25"/>
        <v>2016</v>
      </c>
      <c r="D230" s="2">
        <f t="shared" si="26"/>
        <v>8</v>
      </c>
      <c r="E230" s="2" t="str">
        <f t="shared" si="27"/>
        <v>2016-8</v>
      </c>
      <c r="F230" s="2">
        <f t="shared" si="28"/>
        <v>16</v>
      </c>
      <c r="G230" s="2">
        <f t="shared" si="29"/>
        <v>34</v>
      </c>
      <c r="H230" s="2">
        <f t="shared" si="30"/>
        <v>3</v>
      </c>
      <c r="I230" s="2" cm="1">
        <f t="array" ref="I230">_xlfn.IFNA(_xlfn.IFS(H230=7,1,H230=1,1),0)</f>
        <v>0</v>
      </c>
      <c r="J230" s="2">
        <v>0</v>
      </c>
      <c r="K230" s="2">
        <f t="shared" si="31"/>
        <v>0</v>
      </c>
      <c r="L230" s="2">
        <f>SUMIF(E$2:E230,E230,K$2:K230)</f>
        <v>2</v>
      </c>
      <c r="M230" s="2">
        <f>IF(AND(market_calendar[[#This Row],[eq_weekly_exp_cumulative]]=3,market_calendar[[#This Row],[is_eq_weekly_exp]]=1),1,0)</f>
        <v>0</v>
      </c>
      <c r="N230" s="2">
        <f>IF(AND(market_calendar[[#This Row],[is_eq_monthly_exp]]=1,MOD(market_calendar[[#This Row],[Month]],3)=0),1,0)</f>
        <v>0</v>
      </c>
      <c r="O230" s="2">
        <f t="shared" si="24"/>
        <v>1</v>
      </c>
      <c r="P230" s="2">
        <f>SUMIF(E$2:E230,E230,O$2:O230)</f>
        <v>3</v>
      </c>
      <c r="Q230" s="2">
        <f>IF(AND(market_calendar[[#This Row],[vix_weekly_exp_cumulative]]=3,market_calendar[[#This Row],[is_vix_weekly_exp]]=1),1,0)</f>
        <v>1</v>
      </c>
      <c r="R230" s="2">
        <f>IF(AND(market_calendar[[#This Row],[is_vix_monthly_exp]]=1,MOD(market_calendar[[#This Row],[Month]],3)=0),1,0)</f>
        <v>0</v>
      </c>
    </row>
    <row r="231" spans="1:18" x14ac:dyDescent="0.25">
      <c r="A231">
        <v>230</v>
      </c>
      <c r="B231" s="1">
        <v>42599</v>
      </c>
      <c r="C231" s="2">
        <f t="shared" si="25"/>
        <v>2016</v>
      </c>
      <c r="D231" s="2">
        <f t="shared" si="26"/>
        <v>8</v>
      </c>
      <c r="E231" s="2" t="str">
        <f t="shared" si="27"/>
        <v>2016-8</v>
      </c>
      <c r="F231" s="2">
        <f t="shared" si="28"/>
        <v>17</v>
      </c>
      <c r="G231" s="2">
        <f t="shared" si="29"/>
        <v>34</v>
      </c>
      <c r="H231" s="2">
        <f t="shared" si="30"/>
        <v>4</v>
      </c>
      <c r="I231" s="2" cm="1">
        <f t="array" ref="I231">_xlfn.IFNA(_xlfn.IFS(H231=7,1,H231=1,1),0)</f>
        <v>0</v>
      </c>
      <c r="J231" s="2">
        <v>0</v>
      </c>
      <c r="K231" s="2">
        <f t="shared" si="31"/>
        <v>0</v>
      </c>
      <c r="L231" s="2">
        <f>SUMIF(E$2:E231,E231,K$2:K231)</f>
        <v>2</v>
      </c>
      <c r="M231" s="2">
        <f>IF(AND(market_calendar[[#This Row],[eq_weekly_exp_cumulative]]=3,market_calendar[[#This Row],[is_eq_weekly_exp]]=1),1,0)</f>
        <v>0</v>
      </c>
      <c r="N231" s="2">
        <f>IF(AND(market_calendar[[#This Row],[is_eq_monthly_exp]]=1,MOD(market_calendar[[#This Row],[Month]],3)=0),1,0)</f>
        <v>0</v>
      </c>
      <c r="O231" s="2">
        <f t="shared" si="24"/>
        <v>0</v>
      </c>
      <c r="P231" s="2">
        <f>SUMIF(E$2:E231,E231,O$2:O231)</f>
        <v>3</v>
      </c>
      <c r="Q231" s="2">
        <f>IF(AND(market_calendar[[#This Row],[vix_weekly_exp_cumulative]]=3,market_calendar[[#This Row],[is_vix_weekly_exp]]=1),1,0)</f>
        <v>0</v>
      </c>
      <c r="R231" s="2">
        <f>IF(AND(market_calendar[[#This Row],[is_vix_monthly_exp]]=1,MOD(market_calendar[[#This Row],[Month]],3)=0),1,0)</f>
        <v>0</v>
      </c>
    </row>
    <row r="232" spans="1:18" x14ac:dyDescent="0.25">
      <c r="A232">
        <v>231</v>
      </c>
      <c r="B232" s="1">
        <v>42600</v>
      </c>
      <c r="C232" s="2">
        <f t="shared" si="25"/>
        <v>2016</v>
      </c>
      <c r="D232" s="2">
        <f t="shared" si="26"/>
        <v>8</v>
      </c>
      <c r="E232" s="2" t="str">
        <f t="shared" si="27"/>
        <v>2016-8</v>
      </c>
      <c r="F232" s="2">
        <f t="shared" si="28"/>
        <v>18</v>
      </c>
      <c r="G232" s="2">
        <f t="shared" si="29"/>
        <v>34</v>
      </c>
      <c r="H232" s="2">
        <f t="shared" si="30"/>
        <v>5</v>
      </c>
      <c r="I232" s="2" cm="1">
        <f t="array" ref="I232">_xlfn.IFNA(_xlfn.IFS(H232=7,1,H232=1,1),0)</f>
        <v>0</v>
      </c>
      <c r="J232" s="2">
        <v>0</v>
      </c>
      <c r="K232" s="2">
        <f t="shared" si="31"/>
        <v>0</v>
      </c>
      <c r="L232" s="2">
        <f>SUMIF(E$2:E232,E232,K$2:K232)</f>
        <v>2</v>
      </c>
      <c r="M232" s="2">
        <f>IF(AND(market_calendar[[#This Row],[eq_weekly_exp_cumulative]]=3,market_calendar[[#This Row],[is_eq_weekly_exp]]=1),1,0)</f>
        <v>0</v>
      </c>
      <c r="N232" s="2">
        <f>IF(AND(market_calendar[[#This Row],[is_eq_monthly_exp]]=1,MOD(market_calendar[[#This Row],[Month]],3)=0),1,0)</f>
        <v>0</v>
      </c>
      <c r="O232" s="2">
        <f t="shared" si="24"/>
        <v>0</v>
      </c>
      <c r="P232" s="2">
        <f>SUMIF(E$2:E232,E232,O$2:O232)</f>
        <v>3</v>
      </c>
      <c r="Q232" s="2">
        <f>IF(AND(market_calendar[[#This Row],[vix_weekly_exp_cumulative]]=3,market_calendar[[#This Row],[is_vix_weekly_exp]]=1),1,0)</f>
        <v>0</v>
      </c>
      <c r="R232" s="2">
        <f>IF(AND(market_calendar[[#This Row],[is_vix_monthly_exp]]=1,MOD(market_calendar[[#This Row],[Month]],3)=0),1,0)</f>
        <v>0</v>
      </c>
    </row>
    <row r="233" spans="1:18" x14ac:dyDescent="0.25">
      <c r="A233">
        <v>232</v>
      </c>
      <c r="B233" s="1">
        <v>42601</v>
      </c>
      <c r="C233" s="2">
        <f t="shared" si="25"/>
        <v>2016</v>
      </c>
      <c r="D233" s="2">
        <f t="shared" si="26"/>
        <v>8</v>
      </c>
      <c r="E233" s="2" t="str">
        <f t="shared" si="27"/>
        <v>2016-8</v>
      </c>
      <c r="F233" s="2">
        <f t="shared" si="28"/>
        <v>19</v>
      </c>
      <c r="G233" s="2">
        <f t="shared" si="29"/>
        <v>34</v>
      </c>
      <c r="H233" s="2">
        <f t="shared" si="30"/>
        <v>6</v>
      </c>
      <c r="I233" s="2" cm="1">
        <f t="array" ref="I233">_xlfn.IFNA(_xlfn.IFS(H233=7,1,H233=1,1),0)</f>
        <v>0</v>
      </c>
      <c r="J233" s="2">
        <v>0</v>
      </c>
      <c r="K233" s="2">
        <f t="shared" si="31"/>
        <v>1</v>
      </c>
      <c r="L233" s="2">
        <f>SUMIF(E$2:E233,E233,K$2:K233)</f>
        <v>3</v>
      </c>
      <c r="M233" s="2">
        <f>IF(AND(market_calendar[[#This Row],[eq_weekly_exp_cumulative]]=3,market_calendar[[#This Row],[is_eq_weekly_exp]]=1),1,0)</f>
        <v>1</v>
      </c>
      <c r="N233" s="2">
        <f>IF(AND(market_calendar[[#This Row],[is_eq_monthly_exp]]=1,MOD(market_calendar[[#This Row],[Month]],3)=0),1,0)</f>
        <v>0</v>
      </c>
      <c r="O233" s="2">
        <f t="shared" si="24"/>
        <v>0</v>
      </c>
      <c r="P233" s="2">
        <f>SUMIF(E$2:E233,E233,O$2:O233)</f>
        <v>3</v>
      </c>
      <c r="Q233" s="2">
        <f>IF(AND(market_calendar[[#This Row],[vix_weekly_exp_cumulative]]=3,market_calendar[[#This Row],[is_vix_weekly_exp]]=1),1,0)</f>
        <v>0</v>
      </c>
      <c r="R233" s="2">
        <f>IF(AND(market_calendar[[#This Row],[is_vix_monthly_exp]]=1,MOD(market_calendar[[#This Row],[Month]],3)=0),1,0)</f>
        <v>0</v>
      </c>
    </row>
    <row r="234" spans="1:18" x14ac:dyDescent="0.25">
      <c r="A234">
        <v>233</v>
      </c>
      <c r="B234" s="1">
        <v>42602</v>
      </c>
      <c r="C234" s="2">
        <f t="shared" si="25"/>
        <v>2016</v>
      </c>
      <c r="D234" s="2">
        <f t="shared" si="26"/>
        <v>8</v>
      </c>
      <c r="E234" s="2" t="str">
        <f t="shared" si="27"/>
        <v>2016-8</v>
      </c>
      <c r="F234" s="2">
        <f t="shared" si="28"/>
        <v>20</v>
      </c>
      <c r="G234" s="2">
        <f t="shared" si="29"/>
        <v>34</v>
      </c>
      <c r="H234" s="2">
        <f t="shared" si="30"/>
        <v>7</v>
      </c>
      <c r="I234" s="2" cm="1">
        <f t="array" ref="I234">_xlfn.IFNA(_xlfn.IFS(H234=7,1,H234=1,1),0)</f>
        <v>1</v>
      </c>
      <c r="J234" s="2">
        <v>0</v>
      </c>
      <c r="K234" s="2">
        <f t="shared" si="31"/>
        <v>0</v>
      </c>
      <c r="L234" s="2">
        <f>SUMIF(E$2:E234,E234,K$2:K234)</f>
        <v>3</v>
      </c>
      <c r="M234" s="2">
        <f>IF(AND(market_calendar[[#This Row],[eq_weekly_exp_cumulative]]=3,market_calendar[[#This Row],[is_eq_weekly_exp]]=1),1,0)</f>
        <v>0</v>
      </c>
      <c r="N234" s="2">
        <f>IF(AND(market_calendar[[#This Row],[is_eq_monthly_exp]]=1,MOD(market_calendar[[#This Row],[Month]],3)=0),1,0)</f>
        <v>0</v>
      </c>
      <c r="O234" s="2">
        <f t="shared" si="24"/>
        <v>0</v>
      </c>
      <c r="P234" s="2">
        <f>SUMIF(E$2:E234,E234,O$2:O234)</f>
        <v>3</v>
      </c>
      <c r="Q234" s="2">
        <f>IF(AND(market_calendar[[#This Row],[vix_weekly_exp_cumulative]]=3,market_calendar[[#This Row],[is_vix_weekly_exp]]=1),1,0)</f>
        <v>0</v>
      </c>
      <c r="R234" s="2">
        <f>IF(AND(market_calendar[[#This Row],[is_vix_monthly_exp]]=1,MOD(market_calendar[[#This Row],[Month]],3)=0),1,0)</f>
        <v>0</v>
      </c>
    </row>
    <row r="235" spans="1:18" x14ac:dyDescent="0.25">
      <c r="A235">
        <v>234</v>
      </c>
      <c r="B235" s="1">
        <v>42603</v>
      </c>
      <c r="C235" s="2">
        <f t="shared" si="25"/>
        <v>2016</v>
      </c>
      <c r="D235" s="2">
        <f t="shared" si="26"/>
        <v>8</v>
      </c>
      <c r="E235" s="2" t="str">
        <f t="shared" si="27"/>
        <v>2016-8</v>
      </c>
      <c r="F235" s="2">
        <f t="shared" si="28"/>
        <v>21</v>
      </c>
      <c r="G235" s="2">
        <f t="shared" si="29"/>
        <v>35</v>
      </c>
      <c r="H235" s="2">
        <f t="shared" si="30"/>
        <v>1</v>
      </c>
      <c r="I235" s="2" cm="1">
        <f t="array" ref="I235">_xlfn.IFNA(_xlfn.IFS(H235=7,1,H235=1,1),0)</f>
        <v>1</v>
      </c>
      <c r="J235" s="2">
        <v>0</v>
      </c>
      <c r="K235" s="2">
        <f t="shared" si="31"/>
        <v>0</v>
      </c>
      <c r="L235" s="2">
        <f>SUMIF(E$2:E235,E235,K$2:K235)</f>
        <v>3</v>
      </c>
      <c r="M235" s="2">
        <f>IF(AND(market_calendar[[#This Row],[eq_weekly_exp_cumulative]]=3,market_calendar[[#This Row],[is_eq_weekly_exp]]=1),1,0)</f>
        <v>0</v>
      </c>
      <c r="N235" s="2">
        <f>IF(AND(market_calendar[[#This Row],[is_eq_monthly_exp]]=1,MOD(market_calendar[[#This Row],[Month]],3)=0),1,0)</f>
        <v>0</v>
      </c>
      <c r="O235" s="2">
        <f t="shared" si="24"/>
        <v>0</v>
      </c>
      <c r="P235" s="2">
        <f>SUMIF(E$2:E235,E235,O$2:O235)</f>
        <v>3</v>
      </c>
      <c r="Q235" s="2">
        <f>IF(AND(market_calendar[[#This Row],[vix_weekly_exp_cumulative]]=3,market_calendar[[#This Row],[is_vix_weekly_exp]]=1),1,0)</f>
        <v>0</v>
      </c>
      <c r="R235" s="2">
        <f>IF(AND(market_calendar[[#This Row],[is_vix_monthly_exp]]=1,MOD(market_calendar[[#This Row],[Month]],3)=0),1,0)</f>
        <v>0</v>
      </c>
    </row>
    <row r="236" spans="1:18" x14ac:dyDescent="0.25">
      <c r="A236">
        <v>235</v>
      </c>
      <c r="B236" s="1">
        <v>42604</v>
      </c>
      <c r="C236" s="2">
        <f t="shared" si="25"/>
        <v>2016</v>
      </c>
      <c r="D236" s="2">
        <f t="shared" si="26"/>
        <v>8</v>
      </c>
      <c r="E236" s="2" t="str">
        <f t="shared" si="27"/>
        <v>2016-8</v>
      </c>
      <c r="F236" s="2">
        <f t="shared" si="28"/>
        <v>22</v>
      </c>
      <c r="G236" s="2">
        <f t="shared" si="29"/>
        <v>35</v>
      </c>
      <c r="H236" s="2">
        <f t="shared" si="30"/>
        <v>2</v>
      </c>
      <c r="I236" s="2" cm="1">
        <f t="array" ref="I236">_xlfn.IFNA(_xlfn.IFS(H236=7,1,H236=1,1),0)</f>
        <v>0</v>
      </c>
      <c r="J236" s="2">
        <v>0</v>
      </c>
      <c r="K236" s="2">
        <f t="shared" si="31"/>
        <v>0</v>
      </c>
      <c r="L236" s="2">
        <f>SUMIF(E$2:E236,E236,K$2:K236)</f>
        <v>3</v>
      </c>
      <c r="M236" s="2">
        <f>IF(AND(market_calendar[[#This Row],[eq_weekly_exp_cumulative]]=3,market_calendar[[#This Row],[is_eq_weekly_exp]]=1),1,0)</f>
        <v>0</v>
      </c>
      <c r="N236" s="2">
        <f>IF(AND(market_calendar[[#This Row],[is_eq_monthly_exp]]=1,MOD(market_calendar[[#This Row],[Month]],3)=0),1,0)</f>
        <v>0</v>
      </c>
      <c r="O236" s="2">
        <f t="shared" si="24"/>
        <v>0</v>
      </c>
      <c r="P236" s="2">
        <f>SUMIF(E$2:E236,E236,O$2:O236)</f>
        <v>3</v>
      </c>
      <c r="Q236" s="2">
        <f>IF(AND(market_calendar[[#This Row],[vix_weekly_exp_cumulative]]=3,market_calendar[[#This Row],[is_vix_weekly_exp]]=1),1,0)</f>
        <v>0</v>
      </c>
      <c r="R236" s="2">
        <f>IF(AND(market_calendar[[#This Row],[is_vix_monthly_exp]]=1,MOD(market_calendar[[#This Row],[Month]],3)=0),1,0)</f>
        <v>0</v>
      </c>
    </row>
    <row r="237" spans="1:18" x14ac:dyDescent="0.25">
      <c r="A237">
        <v>236</v>
      </c>
      <c r="B237" s="1">
        <v>42605</v>
      </c>
      <c r="C237" s="2">
        <f t="shared" si="25"/>
        <v>2016</v>
      </c>
      <c r="D237" s="2">
        <f t="shared" si="26"/>
        <v>8</v>
      </c>
      <c r="E237" s="2" t="str">
        <f t="shared" si="27"/>
        <v>2016-8</v>
      </c>
      <c r="F237" s="2">
        <f t="shared" si="28"/>
        <v>23</v>
      </c>
      <c r="G237" s="2">
        <f t="shared" si="29"/>
        <v>35</v>
      </c>
      <c r="H237" s="2">
        <f t="shared" si="30"/>
        <v>3</v>
      </c>
      <c r="I237" s="2" cm="1">
        <f t="array" ref="I237">_xlfn.IFNA(_xlfn.IFS(H237=7,1,H237=1,1),0)</f>
        <v>0</v>
      </c>
      <c r="J237" s="2">
        <v>0</v>
      </c>
      <c r="K237" s="2">
        <f t="shared" si="31"/>
        <v>0</v>
      </c>
      <c r="L237" s="2">
        <f>SUMIF(E$2:E237,E237,K$2:K237)</f>
        <v>3</v>
      </c>
      <c r="M237" s="2">
        <f>IF(AND(market_calendar[[#This Row],[eq_weekly_exp_cumulative]]=3,market_calendar[[#This Row],[is_eq_weekly_exp]]=1),1,0)</f>
        <v>0</v>
      </c>
      <c r="N237" s="2">
        <f>IF(AND(market_calendar[[#This Row],[is_eq_monthly_exp]]=1,MOD(market_calendar[[#This Row],[Month]],3)=0),1,0)</f>
        <v>0</v>
      </c>
      <c r="O237" s="2">
        <f t="shared" si="24"/>
        <v>1</v>
      </c>
      <c r="P237" s="2">
        <f>SUMIF(E$2:E237,E237,O$2:O237)</f>
        <v>4</v>
      </c>
      <c r="Q237" s="2">
        <f>IF(AND(market_calendar[[#This Row],[vix_weekly_exp_cumulative]]=3,market_calendar[[#This Row],[is_vix_weekly_exp]]=1),1,0)</f>
        <v>0</v>
      </c>
      <c r="R237" s="2">
        <f>IF(AND(market_calendar[[#This Row],[is_vix_monthly_exp]]=1,MOD(market_calendar[[#This Row],[Month]],3)=0),1,0)</f>
        <v>0</v>
      </c>
    </row>
    <row r="238" spans="1:18" x14ac:dyDescent="0.25">
      <c r="A238">
        <v>237</v>
      </c>
      <c r="B238" s="1">
        <v>42606</v>
      </c>
      <c r="C238" s="2">
        <f t="shared" si="25"/>
        <v>2016</v>
      </c>
      <c r="D238" s="2">
        <f t="shared" si="26"/>
        <v>8</v>
      </c>
      <c r="E238" s="2" t="str">
        <f t="shared" si="27"/>
        <v>2016-8</v>
      </c>
      <c r="F238" s="2">
        <f t="shared" si="28"/>
        <v>24</v>
      </c>
      <c r="G238" s="2">
        <f t="shared" si="29"/>
        <v>35</v>
      </c>
      <c r="H238" s="2">
        <f t="shared" si="30"/>
        <v>4</v>
      </c>
      <c r="I238" s="2" cm="1">
        <f t="array" ref="I238">_xlfn.IFNA(_xlfn.IFS(H238=7,1,H238=1,1),0)</f>
        <v>0</v>
      </c>
      <c r="J238" s="2">
        <v>0</v>
      </c>
      <c r="K238" s="2">
        <f t="shared" si="31"/>
        <v>0</v>
      </c>
      <c r="L238" s="2">
        <f>SUMIF(E$2:E238,E238,K$2:K238)</f>
        <v>3</v>
      </c>
      <c r="M238" s="2">
        <f>IF(AND(market_calendar[[#This Row],[eq_weekly_exp_cumulative]]=3,market_calendar[[#This Row],[is_eq_weekly_exp]]=1),1,0)</f>
        <v>0</v>
      </c>
      <c r="N238" s="2">
        <f>IF(AND(market_calendar[[#This Row],[is_eq_monthly_exp]]=1,MOD(market_calendar[[#This Row],[Month]],3)=0),1,0)</f>
        <v>0</v>
      </c>
      <c r="O238" s="2">
        <f t="shared" si="24"/>
        <v>0</v>
      </c>
      <c r="P238" s="2">
        <f>SUMIF(E$2:E238,E238,O$2:O238)</f>
        <v>4</v>
      </c>
      <c r="Q238" s="2">
        <f>IF(AND(market_calendar[[#This Row],[vix_weekly_exp_cumulative]]=3,market_calendar[[#This Row],[is_vix_weekly_exp]]=1),1,0)</f>
        <v>0</v>
      </c>
      <c r="R238" s="2">
        <f>IF(AND(market_calendar[[#This Row],[is_vix_monthly_exp]]=1,MOD(market_calendar[[#This Row],[Month]],3)=0),1,0)</f>
        <v>0</v>
      </c>
    </row>
    <row r="239" spans="1:18" x14ac:dyDescent="0.25">
      <c r="A239">
        <v>238</v>
      </c>
      <c r="B239" s="1">
        <v>42607</v>
      </c>
      <c r="C239" s="2">
        <f t="shared" si="25"/>
        <v>2016</v>
      </c>
      <c r="D239" s="2">
        <f t="shared" si="26"/>
        <v>8</v>
      </c>
      <c r="E239" s="2" t="str">
        <f t="shared" si="27"/>
        <v>2016-8</v>
      </c>
      <c r="F239" s="2">
        <f t="shared" si="28"/>
        <v>25</v>
      </c>
      <c r="G239" s="2">
        <f t="shared" si="29"/>
        <v>35</v>
      </c>
      <c r="H239" s="2">
        <f t="shared" si="30"/>
        <v>5</v>
      </c>
      <c r="I239" s="2" cm="1">
        <f t="array" ref="I239">_xlfn.IFNA(_xlfn.IFS(H239=7,1,H239=1,1),0)</f>
        <v>0</v>
      </c>
      <c r="J239" s="2">
        <v>0</v>
      </c>
      <c r="K239" s="2">
        <f t="shared" si="31"/>
        <v>0</v>
      </c>
      <c r="L239" s="2">
        <f>SUMIF(E$2:E239,E239,K$2:K239)</f>
        <v>3</v>
      </c>
      <c r="M239" s="2">
        <f>IF(AND(market_calendar[[#This Row],[eq_weekly_exp_cumulative]]=3,market_calendar[[#This Row],[is_eq_weekly_exp]]=1),1,0)</f>
        <v>0</v>
      </c>
      <c r="N239" s="2">
        <f>IF(AND(market_calendar[[#This Row],[is_eq_monthly_exp]]=1,MOD(market_calendar[[#This Row],[Month]],3)=0),1,0)</f>
        <v>0</v>
      </c>
      <c r="O239" s="2">
        <f t="shared" si="24"/>
        <v>0</v>
      </c>
      <c r="P239" s="2">
        <f>SUMIF(E$2:E239,E239,O$2:O239)</f>
        <v>4</v>
      </c>
      <c r="Q239" s="2">
        <f>IF(AND(market_calendar[[#This Row],[vix_weekly_exp_cumulative]]=3,market_calendar[[#This Row],[is_vix_weekly_exp]]=1),1,0)</f>
        <v>0</v>
      </c>
      <c r="R239" s="2">
        <f>IF(AND(market_calendar[[#This Row],[is_vix_monthly_exp]]=1,MOD(market_calendar[[#This Row],[Month]],3)=0),1,0)</f>
        <v>0</v>
      </c>
    </row>
    <row r="240" spans="1:18" x14ac:dyDescent="0.25">
      <c r="A240">
        <v>239</v>
      </c>
      <c r="B240" s="1">
        <v>42608</v>
      </c>
      <c r="C240" s="2">
        <f t="shared" si="25"/>
        <v>2016</v>
      </c>
      <c r="D240" s="2">
        <f t="shared" si="26"/>
        <v>8</v>
      </c>
      <c r="E240" s="2" t="str">
        <f t="shared" si="27"/>
        <v>2016-8</v>
      </c>
      <c r="F240" s="2">
        <f t="shared" si="28"/>
        <v>26</v>
      </c>
      <c r="G240" s="2">
        <f t="shared" si="29"/>
        <v>35</v>
      </c>
      <c r="H240" s="2">
        <f t="shared" si="30"/>
        <v>6</v>
      </c>
      <c r="I240" s="2" cm="1">
        <f t="array" ref="I240">_xlfn.IFNA(_xlfn.IFS(H240=7,1,H240=1,1),0)</f>
        <v>0</v>
      </c>
      <c r="J240" s="2">
        <v>0</v>
      </c>
      <c r="K240" s="2">
        <f t="shared" si="31"/>
        <v>1</v>
      </c>
      <c r="L240" s="2">
        <f>SUMIF(E$2:E240,E240,K$2:K240)</f>
        <v>4</v>
      </c>
      <c r="M240" s="2">
        <f>IF(AND(market_calendar[[#This Row],[eq_weekly_exp_cumulative]]=3,market_calendar[[#This Row],[is_eq_weekly_exp]]=1),1,0)</f>
        <v>0</v>
      </c>
      <c r="N240" s="2">
        <f>IF(AND(market_calendar[[#This Row],[is_eq_monthly_exp]]=1,MOD(market_calendar[[#This Row],[Month]],3)=0),1,0)</f>
        <v>0</v>
      </c>
      <c r="O240" s="2">
        <f t="shared" si="24"/>
        <v>0</v>
      </c>
      <c r="P240" s="2">
        <f>SUMIF(E$2:E240,E240,O$2:O240)</f>
        <v>4</v>
      </c>
      <c r="Q240" s="2">
        <f>IF(AND(market_calendar[[#This Row],[vix_weekly_exp_cumulative]]=3,market_calendar[[#This Row],[is_vix_weekly_exp]]=1),1,0)</f>
        <v>0</v>
      </c>
      <c r="R240" s="2">
        <f>IF(AND(market_calendar[[#This Row],[is_vix_monthly_exp]]=1,MOD(market_calendar[[#This Row],[Month]],3)=0),1,0)</f>
        <v>0</v>
      </c>
    </row>
    <row r="241" spans="1:18" x14ac:dyDescent="0.25">
      <c r="A241">
        <v>240</v>
      </c>
      <c r="B241" s="1">
        <v>42609</v>
      </c>
      <c r="C241" s="2">
        <f t="shared" si="25"/>
        <v>2016</v>
      </c>
      <c r="D241" s="2">
        <f t="shared" si="26"/>
        <v>8</v>
      </c>
      <c r="E241" s="2" t="str">
        <f t="shared" si="27"/>
        <v>2016-8</v>
      </c>
      <c r="F241" s="2">
        <f t="shared" si="28"/>
        <v>27</v>
      </c>
      <c r="G241" s="2">
        <f t="shared" si="29"/>
        <v>35</v>
      </c>
      <c r="H241" s="2">
        <f t="shared" si="30"/>
        <v>7</v>
      </c>
      <c r="I241" s="2" cm="1">
        <f t="array" ref="I241">_xlfn.IFNA(_xlfn.IFS(H241=7,1,H241=1,1),0)</f>
        <v>1</v>
      </c>
      <c r="J241" s="2">
        <v>0</v>
      </c>
      <c r="K241" s="2">
        <f t="shared" si="31"/>
        <v>0</v>
      </c>
      <c r="L241" s="2">
        <f>SUMIF(E$2:E241,E241,K$2:K241)</f>
        <v>4</v>
      </c>
      <c r="M241" s="2">
        <f>IF(AND(market_calendar[[#This Row],[eq_weekly_exp_cumulative]]=3,market_calendar[[#This Row],[is_eq_weekly_exp]]=1),1,0)</f>
        <v>0</v>
      </c>
      <c r="N241" s="2">
        <f>IF(AND(market_calendar[[#This Row],[is_eq_monthly_exp]]=1,MOD(market_calendar[[#This Row],[Month]],3)=0),1,0)</f>
        <v>0</v>
      </c>
      <c r="O241" s="2">
        <f t="shared" si="24"/>
        <v>0</v>
      </c>
      <c r="P241" s="2">
        <f>SUMIF(E$2:E241,E241,O$2:O241)</f>
        <v>4</v>
      </c>
      <c r="Q241" s="2">
        <f>IF(AND(market_calendar[[#This Row],[vix_weekly_exp_cumulative]]=3,market_calendar[[#This Row],[is_vix_weekly_exp]]=1),1,0)</f>
        <v>0</v>
      </c>
      <c r="R241" s="2">
        <f>IF(AND(market_calendar[[#This Row],[is_vix_monthly_exp]]=1,MOD(market_calendar[[#This Row],[Month]],3)=0),1,0)</f>
        <v>0</v>
      </c>
    </row>
    <row r="242" spans="1:18" x14ac:dyDescent="0.25">
      <c r="A242">
        <v>241</v>
      </c>
      <c r="B242" s="1">
        <v>42610</v>
      </c>
      <c r="C242" s="2">
        <f t="shared" si="25"/>
        <v>2016</v>
      </c>
      <c r="D242" s="2">
        <f t="shared" si="26"/>
        <v>8</v>
      </c>
      <c r="E242" s="2" t="str">
        <f t="shared" si="27"/>
        <v>2016-8</v>
      </c>
      <c r="F242" s="2">
        <f t="shared" si="28"/>
        <v>28</v>
      </c>
      <c r="G242" s="2">
        <f t="shared" si="29"/>
        <v>36</v>
      </c>
      <c r="H242" s="2">
        <f t="shared" si="30"/>
        <v>1</v>
      </c>
      <c r="I242" s="2" cm="1">
        <f t="array" ref="I242">_xlfn.IFNA(_xlfn.IFS(H242=7,1,H242=1,1),0)</f>
        <v>1</v>
      </c>
      <c r="J242" s="2">
        <v>0</v>
      </c>
      <c r="K242" s="2">
        <f t="shared" si="31"/>
        <v>0</v>
      </c>
      <c r="L242" s="2">
        <f>SUMIF(E$2:E242,E242,K$2:K242)</f>
        <v>4</v>
      </c>
      <c r="M242" s="2">
        <f>IF(AND(market_calendar[[#This Row],[eq_weekly_exp_cumulative]]=3,market_calendar[[#This Row],[is_eq_weekly_exp]]=1),1,0)</f>
        <v>0</v>
      </c>
      <c r="N242" s="2">
        <f>IF(AND(market_calendar[[#This Row],[is_eq_monthly_exp]]=1,MOD(market_calendar[[#This Row],[Month]],3)=0),1,0)</f>
        <v>0</v>
      </c>
      <c r="O242" s="2">
        <f t="shared" si="24"/>
        <v>0</v>
      </c>
      <c r="P242" s="2">
        <f>SUMIF(E$2:E242,E242,O$2:O242)</f>
        <v>4</v>
      </c>
      <c r="Q242" s="2">
        <f>IF(AND(market_calendar[[#This Row],[vix_weekly_exp_cumulative]]=3,market_calendar[[#This Row],[is_vix_weekly_exp]]=1),1,0)</f>
        <v>0</v>
      </c>
      <c r="R242" s="2">
        <f>IF(AND(market_calendar[[#This Row],[is_vix_monthly_exp]]=1,MOD(market_calendar[[#This Row],[Month]],3)=0),1,0)</f>
        <v>0</v>
      </c>
    </row>
    <row r="243" spans="1:18" x14ac:dyDescent="0.25">
      <c r="A243">
        <v>242</v>
      </c>
      <c r="B243" s="1">
        <v>42611</v>
      </c>
      <c r="C243" s="2">
        <f t="shared" si="25"/>
        <v>2016</v>
      </c>
      <c r="D243" s="2">
        <f t="shared" si="26"/>
        <v>8</v>
      </c>
      <c r="E243" s="2" t="str">
        <f t="shared" si="27"/>
        <v>2016-8</v>
      </c>
      <c r="F243" s="2">
        <f t="shared" si="28"/>
        <v>29</v>
      </c>
      <c r="G243" s="2">
        <f t="shared" si="29"/>
        <v>36</v>
      </c>
      <c r="H243" s="2">
        <f t="shared" si="30"/>
        <v>2</v>
      </c>
      <c r="I243" s="2" cm="1">
        <f t="array" ref="I243">_xlfn.IFNA(_xlfn.IFS(H243=7,1,H243=1,1),0)</f>
        <v>0</v>
      </c>
      <c r="J243" s="2">
        <v>0</v>
      </c>
      <c r="K243" s="2">
        <f t="shared" si="31"/>
        <v>0</v>
      </c>
      <c r="L243" s="2">
        <f>SUMIF(E$2:E243,E243,K$2:K243)</f>
        <v>4</v>
      </c>
      <c r="M243" s="2">
        <f>IF(AND(market_calendar[[#This Row],[eq_weekly_exp_cumulative]]=3,market_calendar[[#This Row],[is_eq_weekly_exp]]=1),1,0)</f>
        <v>0</v>
      </c>
      <c r="N243" s="2">
        <f>IF(AND(market_calendar[[#This Row],[is_eq_monthly_exp]]=1,MOD(market_calendar[[#This Row],[Month]],3)=0),1,0)</f>
        <v>0</v>
      </c>
      <c r="O243" s="2">
        <f t="shared" si="24"/>
        <v>0</v>
      </c>
      <c r="P243" s="2">
        <f>SUMIF(E$2:E243,E243,O$2:O243)</f>
        <v>4</v>
      </c>
      <c r="Q243" s="2">
        <f>IF(AND(market_calendar[[#This Row],[vix_weekly_exp_cumulative]]=3,market_calendar[[#This Row],[is_vix_weekly_exp]]=1),1,0)</f>
        <v>0</v>
      </c>
      <c r="R243" s="2">
        <f>IF(AND(market_calendar[[#This Row],[is_vix_monthly_exp]]=1,MOD(market_calendar[[#This Row],[Month]],3)=0),1,0)</f>
        <v>0</v>
      </c>
    </row>
    <row r="244" spans="1:18" x14ac:dyDescent="0.25">
      <c r="A244">
        <v>243</v>
      </c>
      <c r="B244" s="1">
        <v>42612</v>
      </c>
      <c r="C244" s="2">
        <f t="shared" si="25"/>
        <v>2016</v>
      </c>
      <c r="D244" s="2">
        <f t="shared" si="26"/>
        <v>8</v>
      </c>
      <c r="E244" s="2" t="str">
        <f t="shared" si="27"/>
        <v>2016-8</v>
      </c>
      <c r="F244" s="2">
        <f t="shared" si="28"/>
        <v>30</v>
      </c>
      <c r="G244" s="2">
        <f t="shared" si="29"/>
        <v>36</v>
      </c>
      <c r="H244" s="2">
        <f t="shared" si="30"/>
        <v>3</v>
      </c>
      <c r="I244" s="2" cm="1">
        <f t="array" ref="I244">_xlfn.IFNA(_xlfn.IFS(H244=7,1,H244=1,1),0)</f>
        <v>0</v>
      </c>
      <c r="J244" s="2">
        <v>0</v>
      </c>
      <c r="K244" s="2">
        <f t="shared" si="31"/>
        <v>0</v>
      </c>
      <c r="L244" s="2">
        <f>SUMIF(E$2:E244,E244,K$2:K244)</f>
        <v>4</v>
      </c>
      <c r="M244" s="2">
        <f>IF(AND(market_calendar[[#This Row],[eq_weekly_exp_cumulative]]=3,market_calendar[[#This Row],[is_eq_weekly_exp]]=1),1,0)</f>
        <v>0</v>
      </c>
      <c r="N244" s="2">
        <f>IF(AND(market_calendar[[#This Row],[is_eq_monthly_exp]]=1,MOD(market_calendar[[#This Row],[Month]],3)=0),1,0)</f>
        <v>0</v>
      </c>
      <c r="O244" s="2">
        <f t="shared" si="24"/>
        <v>1</v>
      </c>
      <c r="P244" s="2">
        <f>SUMIF(E$2:E244,E244,O$2:O244)</f>
        <v>5</v>
      </c>
      <c r="Q244" s="2">
        <f>IF(AND(market_calendar[[#This Row],[vix_weekly_exp_cumulative]]=3,market_calendar[[#This Row],[is_vix_weekly_exp]]=1),1,0)</f>
        <v>0</v>
      </c>
      <c r="R244" s="2">
        <f>IF(AND(market_calendar[[#This Row],[is_vix_monthly_exp]]=1,MOD(market_calendar[[#This Row],[Month]],3)=0),1,0)</f>
        <v>0</v>
      </c>
    </row>
    <row r="245" spans="1:18" x14ac:dyDescent="0.25">
      <c r="A245">
        <v>244</v>
      </c>
      <c r="B245" s="1">
        <v>42613</v>
      </c>
      <c r="C245" s="2">
        <f t="shared" si="25"/>
        <v>2016</v>
      </c>
      <c r="D245" s="2">
        <f t="shared" si="26"/>
        <v>8</v>
      </c>
      <c r="E245" s="2" t="str">
        <f t="shared" si="27"/>
        <v>2016-8</v>
      </c>
      <c r="F245" s="2">
        <f t="shared" si="28"/>
        <v>31</v>
      </c>
      <c r="G245" s="2">
        <f t="shared" si="29"/>
        <v>36</v>
      </c>
      <c r="H245" s="2">
        <f t="shared" si="30"/>
        <v>4</v>
      </c>
      <c r="I245" s="2" cm="1">
        <f t="array" ref="I245">_xlfn.IFNA(_xlfn.IFS(H245=7,1,H245=1,1),0)</f>
        <v>0</v>
      </c>
      <c r="J245" s="2">
        <v>0</v>
      </c>
      <c r="K245" s="2">
        <f t="shared" si="31"/>
        <v>0</v>
      </c>
      <c r="L245" s="2">
        <f>SUMIF(E$2:E245,E245,K$2:K245)</f>
        <v>4</v>
      </c>
      <c r="M245" s="2">
        <f>IF(AND(market_calendar[[#This Row],[eq_weekly_exp_cumulative]]=3,market_calendar[[#This Row],[is_eq_weekly_exp]]=1),1,0)</f>
        <v>0</v>
      </c>
      <c r="N245" s="2">
        <f>IF(AND(market_calendar[[#This Row],[is_eq_monthly_exp]]=1,MOD(market_calendar[[#This Row],[Month]],3)=0),1,0)</f>
        <v>0</v>
      </c>
      <c r="O245" s="2">
        <f t="shared" si="24"/>
        <v>0</v>
      </c>
      <c r="P245" s="2">
        <f>SUMIF(E$2:E245,E245,O$2:O245)</f>
        <v>5</v>
      </c>
      <c r="Q245" s="2">
        <f>IF(AND(market_calendar[[#This Row],[vix_weekly_exp_cumulative]]=3,market_calendar[[#This Row],[is_vix_weekly_exp]]=1),1,0)</f>
        <v>0</v>
      </c>
      <c r="R245" s="2">
        <f>IF(AND(market_calendar[[#This Row],[is_vix_monthly_exp]]=1,MOD(market_calendar[[#This Row],[Month]],3)=0),1,0)</f>
        <v>0</v>
      </c>
    </row>
    <row r="246" spans="1:18" x14ac:dyDescent="0.25">
      <c r="A246">
        <v>245</v>
      </c>
      <c r="B246" s="1">
        <v>42614</v>
      </c>
      <c r="C246" s="2">
        <f t="shared" si="25"/>
        <v>2016</v>
      </c>
      <c r="D246" s="2">
        <f t="shared" si="26"/>
        <v>9</v>
      </c>
      <c r="E246" s="2" t="str">
        <f t="shared" si="27"/>
        <v>2016-9</v>
      </c>
      <c r="F246" s="2">
        <f t="shared" si="28"/>
        <v>1</v>
      </c>
      <c r="G246" s="2">
        <f t="shared" si="29"/>
        <v>36</v>
      </c>
      <c r="H246" s="2">
        <f t="shared" si="30"/>
        <v>5</v>
      </c>
      <c r="I246" s="2" cm="1">
        <f t="array" ref="I246">_xlfn.IFNA(_xlfn.IFS(H246=7,1,H246=1,1),0)</f>
        <v>0</v>
      </c>
      <c r="J246" s="2">
        <v>0</v>
      </c>
      <c r="K246" s="2">
        <f t="shared" si="31"/>
        <v>0</v>
      </c>
      <c r="L246" s="2">
        <f>SUMIF(E$2:E246,E246,K$2:K246)</f>
        <v>0</v>
      </c>
      <c r="M246" s="2">
        <f>IF(AND(market_calendar[[#This Row],[eq_weekly_exp_cumulative]]=3,market_calendar[[#This Row],[is_eq_weekly_exp]]=1),1,0)</f>
        <v>0</v>
      </c>
      <c r="N246" s="2">
        <f>IF(AND(market_calendar[[#This Row],[is_eq_monthly_exp]]=1,MOD(market_calendar[[#This Row],[Month]],3)=0),1,0)</f>
        <v>0</v>
      </c>
      <c r="O246" s="2">
        <f t="shared" si="24"/>
        <v>0</v>
      </c>
      <c r="P246" s="2">
        <f>SUMIF(E$2:E246,E246,O$2:O246)</f>
        <v>0</v>
      </c>
      <c r="Q246" s="2">
        <f>IF(AND(market_calendar[[#This Row],[vix_weekly_exp_cumulative]]=3,market_calendar[[#This Row],[is_vix_weekly_exp]]=1),1,0)</f>
        <v>0</v>
      </c>
      <c r="R246" s="2">
        <f>IF(AND(market_calendar[[#This Row],[is_vix_monthly_exp]]=1,MOD(market_calendar[[#This Row],[Month]],3)=0),1,0)</f>
        <v>0</v>
      </c>
    </row>
    <row r="247" spans="1:18" x14ac:dyDescent="0.25">
      <c r="A247">
        <v>246</v>
      </c>
      <c r="B247" s="1">
        <v>42615</v>
      </c>
      <c r="C247" s="2">
        <f t="shared" si="25"/>
        <v>2016</v>
      </c>
      <c r="D247" s="2">
        <f t="shared" si="26"/>
        <v>9</v>
      </c>
      <c r="E247" s="2" t="str">
        <f t="shared" si="27"/>
        <v>2016-9</v>
      </c>
      <c r="F247" s="2">
        <f t="shared" si="28"/>
        <v>2</v>
      </c>
      <c r="G247" s="2">
        <f t="shared" si="29"/>
        <v>36</v>
      </c>
      <c r="H247" s="2">
        <f t="shared" si="30"/>
        <v>6</v>
      </c>
      <c r="I247" s="2" cm="1">
        <f t="array" ref="I247">_xlfn.IFNA(_xlfn.IFS(H247=7,1,H247=1,1),0)</f>
        <v>0</v>
      </c>
      <c r="J247" s="2">
        <v>0</v>
      </c>
      <c r="K247" s="2">
        <f t="shared" si="31"/>
        <v>1</v>
      </c>
      <c r="L247" s="2">
        <f>SUMIF(E$2:E247,E247,K$2:K247)</f>
        <v>1</v>
      </c>
      <c r="M247" s="2">
        <f>IF(AND(market_calendar[[#This Row],[eq_weekly_exp_cumulative]]=3,market_calendar[[#This Row],[is_eq_weekly_exp]]=1),1,0)</f>
        <v>0</v>
      </c>
      <c r="N247" s="2">
        <f>IF(AND(market_calendar[[#This Row],[is_eq_monthly_exp]]=1,MOD(market_calendar[[#This Row],[Month]],3)=0),1,0)</f>
        <v>0</v>
      </c>
      <c r="O247" s="2">
        <f t="shared" si="24"/>
        <v>0</v>
      </c>
      <c r="P247" s="2">
        <f>SUMIF(E$2:E247,E247,O$2:O247)</f>
        <v>0</v>
      </c>
      <c r="Q247" s="2">
        <f>IF(AND(market_calendar[[#This Row],[vix_weekly_exp_cumulative]]=3,market_calendar[[#This Row],[is_vix_weekly_exp]]=1),1,0)</f>
        <v>0</v>
      </c>
      <c r="R247" s="2">
        <f>IF(AND(market_calendar[[#This Row],[is_vix_monthly_exp]]=1,MOD(market_calendar[[#This Row],[Month]],3)=0),1,0)</f>
        <v>0</v>
      </c>
    </row>
    <row r="248" spans="1:18" x14ac:dyDescent="0.25">
      <c r="A248">
        <v>247</v>
      </c>
      <c r="B248" s="1">
        <v>42616</v>
      </c>
      <c r="C248" s="2">
        <f t="shared" si="25"/>
        <v>2016</v>
      </c>
      <c r="D248" s="2">
        <f t="shared" si="26"/>
        <v>9</v>
      </c>
      <c r="E248" s="2" t="str">
        <f t="shared" si="27"/>
        <v>2016-9</v>
      </c>
      <c r="F248" s="2">
        <f t="shared" si="28"/>
        <v>3</v>
      </c>
      <c r="G248" s="2">
        <f t="shared" si="29"/>
        <v>36</v>
      </c>
      <c r="H248" s="2">
        <f t="shared" si="30"/>
        <v>7</v>
      </c>
      <c r="I248" s="2" cm="1">
        <f t="array" ref="I248">_xlfn.IFNA(_xlfn.IFS(H248=7,1,H248=1,1),0)</f>
        <v>1</v>
      </c>
      <c r="J248" s="2">
        <v>0</v>
      </c>
      <c r="K248" s="2">
        <f t="shared" si="31"/>
        <v>0</v>
      </c>
      <c r="L248" s="2">
        <f>SUMIF(E$2:E248,E248,K$2:K248)</f>
        <v>1</v>
      </c>
      <c r="M248" s="2">
        <f>IF(AND(market_calendar[[#This Row],[eq_weekly_exp_cumulative]]=3,market_calendar[[#This Row],[is_eq_weekly_exp]]=1),1,0)</f>
        <v>0</v>
      </c>
      <c r="N248" s="2">
        <f>IF(AND(market_calendar[[#This Row],[is_eq_monthly_exp]]=1,MOD(market_calendar[[#This Row],[Month]],3)=0),1,0)</f>
        <v>0</v>
      </c>
      <c r="O248" s="2">
        <f t="shared" si="24"/>
        <v>0</v>
      </c>
      <c r="P248" s="2">
        <f>SUMIF(E$2:E248,E248,O$2:O248)</f>
        <v>0</v>
      </c>
      <c r="Q248" s="2">
        <f>IF(AND(market_calendar[[#This Row],[vix_weekly_exp_cumulative]]=3,market_calendar[[#This Row],[is_vix_weekly_exp]]=1),1,0)</f>
        <v>0</v>
      </c>
      <c r="R248" s="2">
        <f>IF(AND(market_calendar[[#This Row],[is_vix_monthly_exp]]=1,MOD(market_calendar[[#This Row],[Month]],3)=0),1,0)</f>
        <v>0</v>
      </c>
    </row>
    <row r="249" spans="1:18" x14ac:dyDescent="0.25">
      <c r="A249">
        <v>248</v>
      </c>
      <c r="B249" s="1">
        <v>42617</v>
      </c>
      <c r="C249" s="2">
        <f t="shared" si="25"/>
        <v>2016</v>
      </c>
      <c r="D249" s="2">
        <f t="shared" si="26"/>
        <v>9</v>
      </c>
      <c r="E249" s="2" t="str">
        <f t="shared" si="27"/>
        <v>2016-9</v>
      </c>
      <c r="F249" s="2">
        <f t="shared" si="28"/>
        <v>4</v>
      </c>
      <c r="G249" s="2">
        <f t="shared" si="29"/>
        <v>37</v>
      </c>
      <c r="H249" s="2">
        <f t="shared" si="30"/>
        <v>1</v>
      </c>
      <c r="I249" s="2" cm="1">
        <f t="array" ref="I249">_xlfn.IFNA(_xlfn.IFS(H249=7,1,H249=1,1),0)</f>
        <v>1</v>
      </c>
      <c r="J249" s="2">
        <v>0</v>
      </c>
      <c r="K249" s="2">
        <f t="shared" si="31"/>
        <v>0</v>
      </c>
      <c r="L249" s="2">
        <f>SUMIF(E$2:E249,E249,K$2:K249)</f>
        <v>1</v>
      </c>
      <c r="M249" s="2">
        <f>IF(AND(market_calendar[[#This Row],[eq_weekly_exp_cumulative]]=3,market_calendar[[#This Row],[is_eq_weekly_exp]]=1),1,0)</f>
        <v>0</v>
      </c>
      <c r="N249" s="2">
        <f>IF(AND(market_calendar[[#This Row],[is_eq_monthly_exp]]=1,MOD(market_calendar[[#This Row],[Month]],3)=0),1,0)</f>
        <v>0</v>
      </c>
      <c r="O249" s="2">
        <f t="shared" si="24"/>
        <v>0</v>
      </c>
      <c r="P249" s="2">
        <f>SUMIF(E$2:E249,E249,O$2:O249)</f>
        <v>0</v>
      </c>
      <c r="Q249" s="2">
        <f>IF(AND(market_calendar[[#This Row],[vix_weekly_exp_cumulative]]=3,market_calendar[[#This Row],[is_vix_weekly_exp]]=1),1,0)</f>
        <v>0</v>
      </c>
      <c r="R249" s="2">
        <f>IF(AND(market_calendar[[#This Row],[is_vix_monthly_exp]]=1,MOD(market_calendar[[#This Row],[Month]],3)=0),1,0)</f>
        <v>0</v>
      </c>
    </row>
    <row r="250" spans="1:18" x14ac:dyDescent="0.25">
      <c r="A250">
        <v>249</v>
      </c>
      <c r="B250" s="1">
        <v>42618</v>
      </c>
      <c r="C250" s="2">
        <f t="shared" si="25"/>
        <v>2016</v>
      </c>
      <c r="D250" s="2">
        <f t="shared" si="26"/>
        <v>9</v>
      </c>
      <c r="E250" s="2" t="str">
        <f t="shared" si="27"/>
        <v>2016-9</v>
      </c>
      <c r="F250" s="2">
        <f t="shared" si="28"/>
        <v>5</v>
      </c>
      <c r="G250" s="2">
        <f t="shared" si="29"/>
        <v>37</v>
      </c>
      <c r="H250" s="2">
        <f t="shared" si="30"/>
        <v>2</v>
      </c>
      <c r="I250" s="2" cm="1">
        <f t="array" ref="I250">_xlfn.IFNA(_xlfn.IFS(H250=7,1,H250=1,1),0)</f>
        <v>0</v>
      </c>
      <c r="J250" s="2">
        <v>0</v>
      </c>
      <c r="K250" s="2">
        <f t="shared" si="31"/>
        <v>0</v>
      </c>
      <c r="L250" s="2">
        <f>SUMIF(E$2:E250,E250,K$2:K250)</f>
        <v>1</v>
      </c>
      <c r="M250" s="2">
        <f>IF(AND(market_calendar[[#This Row],[eq_weekly_exp_cumulative]]=3,market_calendar[[#This Row],[is_eq_weekly_exp]]=1),1,0)</f>
        <v>0</v>
      </c>
      <c r="N250" s="2">
        <f>IF(AND(market_calendar[[#This Row],[is_eq_monthly_exp]]=1,MOD(market_calendar[[#This Row],[Month]],3)=0),1,0)</f>
        <v>0</v>
      </c>
      <c r="O250" s="2">
        <f t="shared" si="24"/>
        <v>0</v>
      </c>
      <c r="P250" s="2">
        <f>SUMIF(E$2:E250,E250,O$2:O250)</f>
        <v>0</v>
      </c>
      <c r="Q250" s="2">
        <f>IF(AND(market_calendar[[#This Row],[vix_weekly_exp_cumulative]]=3,market_calendar[[#This Row],[is_vix_weekly_exp]]=1),1,0)</f>
        <v>0</v>
      </c>
      <c r="R250" s="2">
        <f>IF(AND(market_calendar[[#This Row],[is_vix_monthly_exp]]=1,MOD(market_calendar[[#This Row],[Month]],3)=0),1,0)</f>
        <v>0</v>
      </c>
    </row>
    <row r="251" spans="1:18" x14ac:dyDescent="0.25">
      <c r="A251">
        <v>250</v>
      </c>
      <c r="B251" s="1">
        <v>42619</v>
      </c>
      <c r="C251" s="2">
        <f t="shared" si="25"/>
        <v>2016</v>
      </c>
      <c r="D251" s="2">
        <f t="shared" si="26"/>
        <v>9</v>
      </c>
      <c r="E251" s="2" t="str">
        <f t="shared" si="27"/>
        <v>2016-9</v>
      </c>
      <c r="F251" s="2">
        <f t="shared" si="28"/>
        <v>6</v>
      </c>
      <c r="G251" s="2">
        <f t="shared" si="29"/>
        <v>37</v>
      </c>
      <c r="H251" s="2">
        <f t="shared" si="30"/>
        <v>3</v>
      </c>
      <c r="I251" s="2" cm="1">
        <f t="array" ref="I251">_xlfn.IFNA(_xlfn.IFS(H251=7,1,H251=1,1),0)</f>
        <v>0</v>
      </c>
      <c r="J251" s="2">
        <v>0</v>
      </c>
      <c r="K251" s="2">
        <f t="shared" si="31"/>
        <v>0</v>
      </c>
      <c r="L251" s="2">
        <f>SUMIF(E$2:E251,E251,K$2:K251)</f>
        <v>1</v>
      </c>
      <c r="M251" s="2">
        <f>IF(AND(market_calendar[[#This Row],[eq_weekly_exp_cumulative]]=3,market_calendar[[#This Row],[is_eq_weekly_exp]]=1),1,0)</f>
        <v>0</v>
      </c>
      <c r="N251" s="2">
        <f>IF(AND(market_calendar[[#This Row],[is_eq_monthly_exp]]=1,MOD(market_calendar[[#This Row],[Month]],3)=0),1,0)</f>
        <v>0</v>
      </c>
      <c r="O251" s="2">
        <f t="shared" si="24"/>
        <v>1</v>
      </c>
      <c r="P251" s="2">
        <f>SUMIF(E$2:E251,E251,O$2:O251)</f>
        <v>1</v>
      </c>
      <c r="Q251" s="2">
        <f>IF(AND(market_calendar[[#This Row],[vix_weekly_exp_cumulative]]=3,market_calendar[[#This Row],[is_vix_weekly_exp]]=1),1,0)</f>
        <v>0</v>
      </c>
      <c r="R251" s="2">
        <f>IF(AND(market_calendar[[#This Row],[is_vix_monthly_exp]]=1,MOD(market_calendar[[#This Row],[Month]],3)=0),1,0)</f>
        <v>0</v>
      </c>
    </row>
    <row r="252" spans="1:18" x14ac:dyDescent="0.25">
      <c r="A252">
        <v>251</v>
      </c>
      <c r="B252" s="1">
        <v>42620</v>
      </c>
      <c r="C252" s="2">
        <f t="shared" si="25"/>
        <v>2016</v>
      </c>
      <c r="D252" s="2">
        <f t="shared" si="26"/>
        <v>9</v>
      </c>
      <c r="E252" s="2" t="str">
        <f t="shared" si="27"/>
        <v>2016-9</v>
      </c>
      <c r="F252" s="2">
        <f t="shared" si="28"/>
        <v>7</v>
      </c>
      <c r="G252" s="2">
        <f t="shared" si="29"/>
        <v>37</v>
      </c>
      <c r="H252" s="2">
        <f t="shared" si="30"/>
        <v>4</v>
      </c>
      <c r="I252" s="2" cm="1">
        <f t="array" ref="I252">_xlfn.IFNA(_xlfn.IFS(H252=7,1,H252=1,1),0)</f>
        <v>0</v>
      </c>
      <c r="J252" s="2">
        <v>0</v>
      </c>
      <c r="K252" s="2">
        <f t="shared" si="31"/>
        <v>0</v>
      </c>
      <c r="L252" s="2">
        <f>SUMIF(E$2:E252,E252,K$2:K252)</f>
        <v>1</v>
      </c>
      <c r="M252" s="2">
        <f>IF(AND(market_calendar[[#This Row],[eq_weekly_exp_cumulative]]=3,market_calendar[[#This Row],[is_eq_weekly_exp]]=1),1,0)</f>
        <v>0</v>
      </c>
      <c r="N252" s="2">
        <f>IF(AND(market_calendar[[#This Row],[is_eq_monthly_exp]]=1,MOD(market_calendar[[#This Row],[Month]],3)=0),1,0)</f>
        <v>0</v>
      </c>
      <c r="O252" s="2">
        <f t="shared" si="24"/>
        <v>0</v>
      </c>
      <c r="P252" s="2">
        <f>SUMIF(E$2:E252,E252,O$2:O252)</f>
        <v>1</v>
      </c>
      <c r="Q252" s="2">
        <f>IF(AND(market_calendar[[#This Row],[vix_weekly_exp_cumulative]]=3,market_calendar[[#This Row],[is_vix_weekly_exp]]=1),1,0)</f>
        <v>0</v>
      </c>
      <c r="R252" s="2">
        <f>IF(AND(market_calendar[[#This Row],[is_vix_monthly_exp]]=1,MOD(market_calendar[[#This Row],[Month]],3)=0),1,0)</f>
        <v>0</v>
      </c>
    </row>
    <row r="253" spans="1:18" x14ac:dyDescent="0.25">
      <c r="A253">
        <v>252</v>
      </c>
      <c r="B253" s="1">
        <v>42621</v>
      </c>
      <c r="C253" s="2">
        <f t="shared" si="25"/>
        <v>2016</v>
      </c>
      <c r="D253" s="2">
        <f t="shared" si="26"/>
        <v>9</v>
      </c>
      <c r="E253" s="2" t="str">
        <f t="shared" si="27"/>
        <v>2016-9</v>
      </c>
      <c r="F253" s="2">
        <f t="shared" si="28"/>
        <v>8</v>
      </c>
      <c r="G253" s="2">
        <f t="shared" si="29"/>
        <v>37</v>
      </c>
      <c r="H253" s="2">
        <f t="shared" si="30"/>
        <v>5</v>
      </c>
      <c r="I253" s="2" cm="1">
        <f t="array" ref="I253">_xlfn.IFNA(_xlfn.IFS(H253=7,1,H253=1,1),0)</f>
        <v>0</v>
      </c>
      <c r="J253" s="2">
        <v>0</v>
      </c>
      <c r="K253" s="2">
        <f t="shared" si="31"/>
        <v>0</v>
      </c>
      <c r="L253" s="2">
        <f>SUMIF(E$2:E253,E253,K$2:K253)</f>
        <v>1</v>
      </c>
      <c r="M253" s="2">
        <f>IF(AND(market_calendar[[#This Row],[eq_weekly_exp_cumulative]]=3,market_calendar[[#This Row],[is_eq_weekly_exp]]=1),1,0)</f>
        <v>0</v>
      </c>
      <c r="N253" s="2">
        <f>IF(AND(market_calendar[[#This Row],[is_eq_monthly_exp]]=1,MOD(market_calendar[[#This Row],[Month]],3)=0),1,0)</f>
        <v>0</v>
      </c>
      <c r="O253" s="2">
        <f t="shared" si="24"/>
        <v>0</v>
      </c>
      <c r="P253" s="2">
        <f>SUMIF(E$2:E253,E253,O$2:O253)</f>
        <v>1</v>
      </c>
      <c r="Q253" s="2">
        <f>IF(AND(market_calendar[[#This Row],[vix_weekly_exp_cumulative]]=3,market_calendar[[#This Row],[is_vix_weekly_exp]]=1),1,0)</f>
        <v>0</v>
      </c>
      <c r="R253" s="2">
        <f>IF(AND(market_calendar[[#This Row],[is_vix_monthly_exp]]=1,MOD(market_calendar[[#This Row],[Month]],3)=0),1,0)</f>
        <v>0</v>
      </c>
    </row>
    <row r="254" spans="1:18" x14ac:dyDescent="0.25">
      <c r="A254">
        <v>253</v>
      </c>
      <c r="B254" s="1">
        <v>42622</v>
      </c>
      <c r="C254" s="2">
        <f t="shared" si="25"/>
        <v>2016</v>
      </c>
      <c r="D254" s="2">
        <f t="shared" si="26"/>
        <v>9</v>
      </c>
      <c r="E254" s="2" t="str">
        <f t="shared" si="27"/>
        <v>2016-9</v>
      </c>
      <c r="F254" s="2">
        <f t="shared" si="28"/>
        <v>9</v>
      </c>
      <c r="G254" s="2">
        <f t="shared" si="29"/>
        <v>37</v>
      </c>
      <c r="H254" s="2">
        <f t="shared" si="30"/>
        <v>6</v>
      </c>
      <c r="I254" s="2" cm="1">
        <f t="array" ref="I254">_xlfn.IFNA(_xlfn.IFS(H254=7,1,H254=1,1),0)</f>
        <v>0</v>
      </c>
      <c r="J254" s="2">
        <v>0</v>
      </c>
      <c r="K254" s="2">
        <f t="shared" si="31"/>
        <v>1</v>
      </c>
      <c r="L254" s="2">
        <f>SUMIF(E$2:E254,E254,K$2:K254)</f>
        <v>2</v>
      </c>
      <c r="M254" s="2">
        <f>IF(AND(market_calendar[[#This Row],[eq_weekly_exp_cumulative]]=3,market_calendar[[#This Row],[is_eq_weekly_exp]]=1),1,0)</f>
        <v>0</v>
      </c>
      <c r="N254" s="2">
        <f>IF(AND(market_calendar[[#This Row],[is_eq_monthly_exp]]=1,MOD(market_calendar[[#This Row],[Month]],3)=0),1,0)</f>
        <v>0</v>
      </c>
      <c r="O254" s="2">
        <f t="shared" si="24"/>
        <v>0</v>
      </c>
      <c r="P254" s="2">
        <f>SUMIF(E$2:E254,E254,O$2:O254)</f>
        <v>1</v>
      </c>
      <c r="Q254" s="2">
        <f>IF(AND(market_calendar[[#This Row],[vix_weekly_exp_cumulative]]=3,market_calendar[[#This Row],[is_vix_weekly_exp]]=1),1,0)</f>
        <v>0</v>
      </c>
      <c r="R254" s="2">
        <f>IF(AND(market_calendar[[#This Row],[is_vix_monthly_exp]]=1,MOD(market_calendar[[#This Row],[Month]],3)=0),1,0)</f>
        <v>0</v>
      </c>
    </row>
    <row r="255" spans="1:18" x14ac:dyDescent="0.25">
      <c r="A255">
        <v>254</v>
      </c>
      <c r="B255" s="1">
        <v>42623</v>
      </c>
      <c r="C255" s="2">
        <f t="shared" si="25"/>
        <v>2016</v>
      </c>
      <c r="D255" s="2">
        <f t="shared" si="26"/>
        <v>9</v>
      </c>
      <c r="E255" s="2" t="str">
        <f t="shared" si="27"/>
        <v>2016-9</v>
      </c>
      <c r="F255" s="2">
        <f t="shared" si="28"/>
        <v>10</v>
      </c>
      <c r="G255" s="2">
        <f t="shared" si="29"/>
        <v>37</v>
      </c>
      <c r="H255" s="2">
        <f t="shared" si="30"/>
        <v>7</v>
      </c>
      <c r="I255" s="2" cm="1">
        <f t="array" ref="I255">_xlfn.IFNA(_xlfn.IFS(H255=7,1,H255=1,1),0)</f>
        <v>1</v>
      </c>
      <c r="J255" s="2">
        <v>0</v>
      </c>
      <c r="K255" s="2">
        <f t="shared" si="31"/>
        <v>0</v>
      </c>
      <c r="L255" s="2">
        <f>SUMIF(E$2:E255,E255,K$2:K255)</f>
        <v>2</v>
      </c>
      <c r="M255" s="2">
        <f>IF(AND(market_calendar[[#This Row],[eq_weekly_exp_cumulative]]=3,market_calendar[[#This Row],[is_eq_weekly_exp]]=1),1,0)</f>
        <v>0</v>
      </c>
      <c r="N255" s="2">
        <f>IF(AND(market_calendar[[#This Row],[is_eq_monthly_exp]]=1,MOD(market_calendar[[#This Row],[Month]],3)=0),1,0)</f>
        <v>0</v>
      </c>
      <c r="O255" s="2">
        <f t="shared" si="24"/>
        <v>0</v>
      </c>
      <c r="P255" s="2">
        <f>SUMIF(E$2:E255,E255,O$2:O255)</f>
        <v>1</v>
      </c>
      <c r="Q255" s="2">
        <f>IF(AND(market_calendar[[#This Row],[vix_weekly_exp_cumulative]]=3,market_calendar[[#This Row],[is_vix_weekly_exp]]=1),1,0)</f>
        <v>0</v>
      </c>
      <c r="R255" s="2">
        <f>IF(AND(market_calendar[[#This Row],[is_vix_monthly_exp]]=1,MOD(market_calendar[[#This Row],[Month]],3)=0),1,0)</f>
        <v>0</v>
      </c>
    </row>
    <row r="256" spans="1:18" x14ac:dyDescent="0.25">
      <c r="A256">
        <v>255</v>
      </c>
      <c r="B256" s="1">
        <v>42624</v>
      </c>
      <c r="C256" s="2">
        <f t="shared" si="25"/>
        <v>2016</v>
      </c>
      <c r="D256" s="2">
        <f t="shared" si="26"/>
        <v>9</v>
      </c>
      <c r="E256" s="2" t="str">
        <f t="shared" si="27"/>
        <v>2016-9</v>
      </c>
      <c r="F256" s="2">
        <f t="shared" si="28"/>
        <v>11</v>
      </c>
      <c r="G256" s="2">
        <f t="shared" si="29"/>
        <v>38</v>
      </c>
      <c r="H256" s="2">
        <f t="shared" si="30"/>
        <v>1</v>
      </c>
      <c r="I256" s="2" cm="1">
        <f t="array" ref="I256">_xlfn.IFNA(_xlfn.IFS(H256=7,1,H256=1,1),0)</f>
        <v>1</v>
      </c>
      <c r="J256" s="2">
        <v>0</v>
      </c>
      <c r="K256" s="2">
        <f t="shared" si="31"/>
        <v>0</v>
      </c>
      <c r="L256" s="2">
        <f>SUMIF(E$2:E256,E256,K$2:K256)</f>
        <v>2</v>
      </c>
      <c r="M256" s="2">
        <f>IF(AND(market_calendar[[#This Row],[eq_weekly_exp_cumulative]]=3,market_calendar[[#This Row],[is_eq_weekly_exp]]=1),1,0)</f>
        <v>0</v>
      </c>
      <c r="N256" s="2">
        <f>IF(AND(market_calendar[[#This Row],[is_eq_monthly_exp]]=1,MOD(market_calendar[[#This Row],[Month]],3)=0),1,0)</f>
        <v>0</v>
      </c>
      <c r="O256" s="2">
        <f t="shared" si="24"/>
        <v>0</v>
      </c>
      <c r="P256" s="2">
        <f>SUMIF(E$2:E256,E256,O$2:O256)</f>
        <v>1</v>
      </c>
      <c r="Q256" s="2">
        <f>IF(AND(market_calendar[[#This Row],[vix_weekly_exp_cumulative]]=3,market_calendar[[#This Row],[is_vix_weekly_exp]]=1),1,0)</f>
        <v>0</v>
      </c>
      <c r="R256" s="2">
        <f>IF(AND(market_calendar[[#This Row],[is_vix_monthly_exp]]=1,MOD(market_calendar[[#This Row],[Month]],3)=0),1,0)</f>
        <v>0</v>
      </c>
    </row>
    <row r="257" spans="1:18" x14ac:dyDescent="0.25">
      <c r="A257">
        <v>256</v>
      </c>
      <c r="B257" s="1">
        <v>42625</v>
      </c>
      <c r="C257" s="2">
        <f t="shared" si="25"/>
        <v>2016</v>
      </c>
      <c r="D257" s="2">
        <f t="shared" si="26"/>
        <v>9</v>
      </c>
      <c r="E257" s="2" t="str">
        <f t="shared" si="27"/>
        <v>2016-9</v>
      </c>
      <c r="F257" s="2">
        <f t="shared" si="28"/>
        <v>12</v>
      </c>
      <c r="G257" s="2">
        <f t="shared" si="29"/>
        <v>38</v>
      </c>
      <c r="H257" s="2">
        <f t="shared" si="30"/>
        <v>2</v>
      </c>
      <c r="I257" s="2" cm="1">
        <f t="array" ref="I257">_xlfn.IFNA(_xlfn.IFS(H257=7,1,H257=1,1),0)</f>
        <v>0</v>
      </c>
      <c r="J257" s="2">
        <v>0</v>
      </c>
      <c r="K257" s="2">
        <f t="shared" si="31"/>
        <v>0</v>
      </c>
      <c r="L257" s="2">
        <f>SUMIF(E$2:E257,E257,K$2:K257)</f>
        <v>2</v>
      </c>
      <c r="M257" s="2">
        <f>IF(AND(market_calendar[[#This Row],[eq_weekly_exp_cumulative]]=3,market_calendar[[#This Row],[is_eq_weekly_exp]]=1),1,0)</f>
        <v>0</v>
      </c>
      <c r="N257" s="2">
        <f>IF(AND(market_calendar[[#This Row],[is_eq_monthly_exp]]=1,MOD(market_calendar[[#This Row],[Month]],3)=0),1,0)</f>
        <v>0</v>
      </c>
      <c r="O257" s="2">
        <f t="shared" si="24"/>
        <v>0</v>
      </c>
      <c r="P257" s="2">
        <f>SUMIF(E$2:E257,E257,O$2:O257)</f>
        <v>1</v>
      </c>
      <c r="Q257" s="2">
        <f>IF(AND(market_calendar[[#This Row],[vix_weekly_exp_cumulative]]=3,market_calendar[[#This Row],[is_vix_weekly_exp]]=1),1,0)</f>
        <v>0</v>
      </c>
      <c r="R257" s="2">
        <f>IF(AND(market_calendar[[#This Row],[is_vix_monthly_exp]]=1,MOD(market_calendar[[#This Row],[Month]],3)=0),1,0)</f>
        <v>0</v>
      </c>
    </row>
    <row r="258" spans="1:18" x14ac:dyDescent="0.25">
      <c r="A258">
        <v>257</v>
      </c>
      <c r="B258" s="1">
        <v>42626</v>
      </c>
      <c r="C258" s="2">
        <f t="shared" si="25"/>
        <v>2016</v>
      </c>
      <c r="D258" s="2">
        <f t="shared" si="26"/>
        <v>9</v>
      </c>
      <c r="E258" s="2" t="str">
        <f t="shared" si="27"/>
        <v>2016-9</v>
      </c>
      <c r="F258" s="2">
        <f t="shared" si="28"/>
        <v>13</v>
      </c>
      <c r="G258" s="2">
        <f t="shared" si="29"/>
        <v>38</v>
      </c>
      <c r="H258" s="2">
        <f t="shared" si="30"/>
        <v>3</v>
      </c>
      <c r="I258" s="2" cm="1">
        <f t="array" ref="I258">_xlfn.IFNA(_xlfn.IFS(H258=7,1,H258=1,1),0)</f>
        <v>0</v>
      </c>
      <c r="J258" s="2">
        <v>0</v>
      </c>
      <c r="K258" s="2">
        <f t="shared" si="31"/>
        <v>0</v>
      </c>
      <c r="L258" s="2">
        <f>SUMIF(E$2:E258,E258,K$2:K258)</f>
        <v>2</v>
      </c>
      <c r="M258" s="2">
        <f>IF(AND(market_calendar[[#This Row],[eq_weekly_exp_cumulative]]=3,market_calendar[[#This Row],[is_eq_weekly_exp]]=1),1,0)</f>
        <v>0</v>
      </c>
      <c r="N258" s="2">
        <f>IF(AND(market_calendar[[#This Row],[is_eq_monthly_exp]]=1,MOD(market_calendar[[#This Row],[Month]],3)=0),1,0)</f>
        <v>0</v>
      </c>
      <c r="O258" s="2">
        <f t="shared" ref="O258:O321" si="32">IF(H258=3,1,0)</f>
        <v>1</v>
      </c>
      <c r="P258" s="2">
        <f>SUMIF(E$2:E258,E258,O$2:O258)</f>
        <v>2</v>
      </c>
      <c r="Q258" s="2">
        <f>IF(AND(market_calendar[[#This Row],[vix_weekly_exp_cumulative]]=3,market_calendar[[#This Row],[is_vix_weekly_exp]]=1),1,0)</f>
        <v>0</v>
      </c>
      <c r="R258" s="2">
        <f>IF(AND(market_calendar[[#This Row],[is_vix_monthly_exp]]=1,MOD(market_calendar[[#This Row],[Month]],3)=0),1,0)</f>
        <v>0</v>
      </c>
    </row>
    <row r="259" spans="1:18" x14ac:dyDescent="0.25">
      <c r="A259">
        <v>258</v>
      </c>
      <c r="B259" s="1">
        <v>42627</v>
      </c>
      <c r="C259" s="2">
        <f t="shared" ref="C259:C322" si="33">YEAR(B259)</f>
        <v>2016</v>
      </c>
      <c r="D259" s="2">
        <f t="shared" ref="D259:D322" si="34">MONTH(B259)</f>
        <v>9</v>
      </c>
      <c r="E259" s="2" t="str">
        <f t="shared" ref="E259:E322" si="35">_xlfn.CONCAT(YEAR(B259),"-",MONTH(B259))</f>
        <v>2016-9</v>
      </c>
      <c r="F259" s="2">
        <f t="shared" ref="F259:F322" si="36">DAY(B259)</f>
        <v>14</v>
      </c>
      <c r="G259" s="2">
        <f t="shared" ref="G259:G322" si="37">WEEKNUM(B259)</f>
        <v>38</v>
      </c>
      <c r="H259" s="2">
        <f t="shared" ref="H259:H322" si="38">WEEKDAY(B259)</f>
        <v>4</v>
      </c>
      <c r="I259" s="2" cm="1">
        <f t="array" ref="I259">_xlfn.IFNA(_xlfn.IFS(H259=7,1,H259=1,1),0)</f>
        <v>0</v>
      </c>
      <c r="J259" s="2">
        <v>0</v>
      </c>
      <c r="K259" s="2">
        <f t="shared" ref="K259:K322" si="39">IF(H259=6,1,0)</f>
        <v>0</v>
      </c>
      <c r="L259" s="2">
        <f>SUMIF(E$2:E259,E259,K$2:K259)</f>
        <v>2</v>
      </c>
      <c r="M259" s="2">
        <f>IF(AND(market_calendar[[#This Row],[eq_weekly_exp_cumulative]]=3,market_calendar[[#This Row],[is_eq_weekly_exp]]=1),1,0)</f>
        <v>0</v>
      </c>
      <c r="N259" s="2">
        <f>IF(AND(market_calendar[[#This Row],[is_eq_monthly_exp]]=1,MOD(market_calendar[[#This Row],[Month]],3)=0),1,0)</f>
        <v>0</v>
      </c>
      <c r="O259" s="2">
        <f t="shared" si="32"/>
        <v>0</v>
      </c>
      <c r="P259" s="2">
        <f>SUMIF(E$2:E259,E259,O$2:O259)</f>
        <v>2</v>
      </c>
      <c r="Q259" s="2">
        <f>IF(AND(market_calendar[[#This Row],[vix_weekly_exp_cumulative]]=3,market_calendar[[#This Row],[is_vix_weekly_exp]]=1),1,0)</f>
        <v>0</v>
      </c>
      <c r="R259" s="2">
        <f>IF(AND(market_calendar[[#This Row],[is_vix_monthly_exp]]=1,MOD(market_calendar[[#This Row],[Month]],3)=0),1,0)</f>
        <v>0</v>
      </c>
    </row>
    <row r="260" spans="1:18" x14ac:dyDescent="0.25">
      <c r="A260">
        <v>259</v>
      </c>
      <c r="B260" s="1">
        <v>42628</v>
      </c>
      <c r="C260" s="2">
        <f t="shared" si="33"/>
        <v>2016</v>
      </c>
      <c r="D260" s="2">
        <f t="shared" si="34"/>
        <v>9</v>
      </c>
      <c r="E260" s="2" t="str">
        <f t="shared" si="35"/>
        <v>2016-9</v>
      </c>
      <c r="F260" s="2">
        <f t="shared" si="36"/>
        <v>15</v>
      </c>
      <c r="G260" s="2">
        <f t="shared" si="37"/>
        <v>38</v>
      </c>
      <c r="H260" s="2">
        <f t="shared" si="38"/>
        <v>5</v>
      </c>
      <c r="I260" s="2" cm="1">
        <f t="array" ref="I260">_xlfn.IFNA(_xlfn.IFS(H260=7,1,H260=1,1),0)</f>
        <v>0</v>
      </c>
      <c r="J260" s="2">
        <v>0</v>
      </c>
      <c r="K260" s="2">
        <f t="shared" si="39"/>
        <v>0</v>
      </c>
      <c r="L260" s="2">
        <f>SUMIF(E$2:E260,E260,K$2:K260)</f>
        <v>2</v>
      </c>
      <c r="M260" s="2">
        <f>IF(AND(market_calendar[[#This Row],[eq_weekly_exp_cumulative]]=3,market_calendar[[#This Row],[is_eq_weekly_exp]]=1),1,0)</f>
        <v>0</v>
      </c>
      <c r="N260" s="2">
        <f>IF(AND(market_calendar[[#This Row],[is_eq_monthly_exp]]=1,MOD(market_calendar[[#This Row],[Month]],3)=0),1,0)</f>
        <v>0</v>
      </c>
      <c r="O260" s="2">
        <f t="shared" si="32"/>
        <v>0</v>
      </c>
      <c r="P260" s="2">
        <f>SUMIF(E$2:E260,E260,O$2:O260)</f>
        <v>2</v>
      </c>
      <c r="Q260" s="2">
        <f>IF(AND(market_calendar[[#This Row],[vix_weekly_exp_cumulative]]=3,market_calendar[[#This Row],[is_vix_weekly_exp]]=1),1,0)</f>
        <v>0</v>
      </c>
      <c r="R260" s="2">
        <f>IF(AND(market_calendar[[#This Row],[is_vix_monthly_exp]]=1,MOD(market_calendar[[#This Row],[Month]],3)=0),1,0)</f>
        <v>0</v>
      </c>
    </row>
    <row r="261" spans="1:18" x14ac:dyDescent="0.25">
      <c r="A261">
        <v>260</v>
      </c>
      <c r="B261" s="1">
        <v>42629</v>
      </c>
      <c r="C261" s="2">
        <f t="shared" si="33"/>
        <v>2016</v>
      </c>
      <c r="D261" s="2">
        <f t="shared" si="34"/>
        <v>9</v>
      </c>
      <c r="E261" s="2" t="str">
        <f t="shared" si="35"/>
        <v>2016-9</v>
      </c>
      <c r="F261" s="2">
        <f t="shared" si="36"/>
        <v>16</v>
      </c>
      <c r="G261" s="2">
        <f t="shared" si="37"/>
        <v>38</v>
      </c>
      <c r="H261" s="2">
        <f t="shared" si="38"/>
        <v>6</v>
      </c>
      <c r="I261" s="2" cm="1">
        <f t="array" ref="I261">_xlfn.IFNA(_xlfn.IFS(H261=7,1,H261=1,1),0)</f>
        <v>0</v>
      </c>
      <c r="J261" s="2">
        <v>0</v>
      </c>
      <c r="K261" s="2">
        <f t="shared" si="39"/>
        <v>1</v>
      </c>
      <c r="L261" s="2">
        <f>SUMIF(E$2:E261,E261,K$2:K261)</f>
        <v>3</v>
      </c>
      <c r="M261" s="2">
        <f>IF(AND(market_calendar[[#This Row],[eq_weekly_exp_cumulative]]=3,market_calendar[[#This Row],[is_eq_weekly_exp]]=1),1,0)</f>
        <v>1</v>
      </c>
      <c r="N261" s="2">
        <f>IF(AND(market_calendar[[#This Row],[is_eq_monthly_exp]]=1,MOD(market_calendar[[#This Row],[Month]],3)=0),1,0)</f>
        <v>1</v>
      </c>
      <c r="O261" s="2">
        <f t="shared" si="32"/>
        <v>0</v>
      </c>
      <c r="P261" s="2">
        <f>SUMIF(E$2:E261,E261,O$2:O261)</f>
        <v>2</v>
      </c>
      <c r="Q261" s="2">
        <f>IF(AND(market_calendar[[#This Row],[vix_weekly_exp_cumulative]]=3,market_calendar[[#This Row],[is_vix_weekly_exp]]=1),1,0)</f>
        <v>0</v>
      </c>
      <c r="R261" s="2">
        <f>IF(AND(market_calendar[[#This Row],[is_vix_monthly_exp]]=1,MOD(market_calendar[[#This Row],[Month]],3)=0),1,0)</f>
        <v>0</v>
      </c>
    </row>
    <row r="262" spans="1:18" x14ac:dyDescent="0.25">
      <c r="A262">
        <v>261</v>
      </c>
      <c r="B262" s="1">
        <v>42630</v>
      </c>
      <c r="C262" s="2">
        <f t="shared" si="33"/>
        <v>2016</v>
      </c>
      <c r="D262" s="2">
        <f t="shared" si="34"/>
        <v>9</v>
      </c>
      <c r="E262" s="2" t="str">
        <f t="shared" si="35"/>
        <v>2016-9</v>
      </c>
      <c r="F262" s="2">
        <f t="shared" si="36"/>
        <v>17</v>
      </c>
      <c r="G262" s="2">
        <f t="shared" si="37"/>
        <v>38</v>
      </c>
      <c r="H262" s="2">
        <f t="shared" si="38"/>
        <v>7</v>
      </c>
      <c r="I262" s="2" cm="1">
        <f t="array" ref="I262">_xlfn.IFNA(_xlfn.IFS(H262=7,1,H262=1,1),0)</f>
        <v>1</v>
      </c>
      <c r="J262" s="2">
        <v>0</v>
      </c>
      <c r="K262" s="2">
        <f t="shared" si="39"/>
        <v>0</v>
      </c>
      <c r="L262" s="2">
        <f>SUMIF(E$2:E262,E262,K$2:K262)</f>
        <v>3</v>
      </c>
      <c r="M262" s="2">
        <f>IF(AND(market_calendar[[#This Row],[eq_weekly_exp_cumulative]]=3,market_calendar[[#This Row],[is_eq_weekly_exp]]=1),1,0)</f>
        <v>0</v>
      </c>
      <c r="N262" s="2">
        <f>IF(AND(market_calendar[[#This Row],[is_eq_monthly_exp]]=1,MOD(market_calendar[[#This Row],[Month]],3)=0),1,0)</f>
        <v>0</v>
      </c>
      <c r="O262" s="2">
        <f t="shared" si="32"/>
        <v>0</v>
      </c>
      <c r="P262" s="2">
        <f>SUMIF(E$2:E262,E262,O$2:O262)</f>
        <v>2</v>
      </c>
      <c r="Q262" s="2">
        <f>IF(AND(market_calendar[[#This Row],[vix_weekly_exp_cumulative]]=3,market_calendar[[#This Row],[is_vix_weekly_exp]]=1),1,0)</f>
        <v>0</v>
      </c>
      <c r="R262" s="2">
        <f>IF(AND(market_calendar[[#This Row],[is_vix_monthly_exp]]=1,MOD(market_calendar[[#This Row],[Month]],3)=0),1,0)</f>
        <v>0</v>
      </c>
    </row>
    <row r="263" spans="1:18" x14ac:dyDescent="0.25">
      <c r="A263">
        <v>262</v>
      </c>
      <c r="B263" s="1">
        <v>42631</v>
      </c>
      <c r="C263" s="2">
        <f t="shared" si="33"/>
        <v>2016</v>
      </c>
      <c r="D263" s="2">
        <f t="shared" si="34"/>
        <v>9</v>
      </c>
      <c r="E263" s="2" t="str">
        <f t="shared" si="35"/>
        <v>2016-9</v>
      </c>
      <c r="F263" s="2">
        <f t="shared" si="36"/>
        <v>18</v>
      </c>
      <c r="G263" s="2">
        <f t="shared" si="37"/>
        <v>39</v>
      </c>
      <c r="H263" s="2">
        <f t="shared" si="38"/>
        <v>1</v>
      </c>
      <c r="I263" s="2" cm="1">
        <f t="array" ref="I263">_xlfn.IFNA(_xlfn.IFS(H263=7,1,H263=1,1),0)</f>
        <v>1</v>
      </c>
      <c r="J263" s="2">
        <v>0</v>
      </c>
      <c r="K263" s="2">
        <f t="shared" si="39"/>
        <v>0</v>
      </c>
      <c r="L263" s="2">
        <f>SUMIF(E$2:E263,E263,K$2:K263)</f>
        <v>3</v>
      </c>
      <c r="M263" s="2">
        <f>IF(AND(market_calendar[[#This Row],[eq_weekly_exp_cumulative]]=3,market_calendar[[#This Row],[is_eq_weekly_exp]]=1),1,0)</f>
        <v>0</v>
      </c>
      <c r="N263" s="2">
        <f>IF(AND(market_calendar[[#This Row],[is_eq_monthly_exp]]=1,MOD(market_calendar[[#This Row],[Month]],3)=0),1,0)</f>
        <v>0</v>
      </c>
      <c r="O263" s="2">
        <f t="shared" si="32"/>
        <v>0</v>
      </c>
      <c r="P263" s="2">
        <f>SUMIF(E$2:E263,E263,O$2:O263)</f>
        <v>2</v>
      </c>
      <c r="Q263" s="2">
        <f>IF(AND(market_calendar[[#This Row],[vix_weekly_exp_cumulative]]=3,market_calendar[[#This Row],[is_vix_weekly_exp]]=1),1,0)</f>
        <v>0</v>
      </c>
      <c r="R263" s="2">
        <f>IF(AND(market_calendar[[#This Row],[is_vix_monthly_exp]]=1,MOD(market_calendar[[#This Row],[Month]],3)=0),1,0)</f>
        <v>0</v>
      </c>
    </row>
    <row r="264" spans="1:18" x14ac:dyDescent="0.25">
      <c r="A264">
        <v>263</v>
      </c>
      <c r="B264" s="1">
        <v>42632</v>
      </c>
      <c r="C264" s="2">
        <f t="shared" si="33"/>
        <v>2016</v>
      </c>
      <c r="D264" s="2">
        <f t="shared" si="34"/>
        <v>9</v>
      </c>
      <c r="E264" s="2" t="str">
        <f t="shared" si="35"/>
        <v>2016-9</v>
      </c>
      <c r="F264" s="2">
        <f t="shared" si="36"/>
        <v>19</v>
      </c>
      <c r="G264" s="2">
        <f t="shared" si="37"/>
        <v>39</v>
      </c>
      <c r="H264" s="2">
        <f t="shared" si="38"/>
        <v>2</v>
      </c>
      <c r="I264" s="2" cm="1">
        <f t="array" ref="I264">_xlfn.IFNA(_xlfn.IFS(H264=7,1,H264=1,1),0)</f>
        <v>0</v>
      </c>
      <c r="J264" s="2">
        <v>0</v>
      </c>
      <c r="K264" s="2">
        <f t="shared" si="39"/>
        <v>0</v>
      </c>
      <c r="L264" s="2">
        <f>SUMIF(E$2:E264,E264,K$2:K264)</f>
        <v>3</v>
      </c>
      <c r="M264" s="2">
        <f>IF(AND(market_calendar[[#This Row],[eq_weekly_exp_cumulative]]=3,market_calendar[[#This Row],[is_eq_weekly_exp]]=1),1,0)</f>
        <v>0</v>
      </c>
      <c r="N264" s="2">
        <f>IF(AND(market_calendar[[#This Row],[is_eq_monthly_exp]]=1,MOD(market_calendar[[#This Row],[Month]],3)=0),1,0)</f>
        <v>0</v>
      </c>
      <c r="O264" s="2">
        <f t="shared" si="32"/>
        <v>0</v>
      </c>
      <c r="P264" s="2">
        <f>SUMIF(E$2:E264,E264,O$2:O264)</f>
        <v>2</v>
      </c>
      <c r="Q264" s="2">
        <f>IF(AND(market_calendar[[#This Row],[vix_weekly_exp_cumulative]]=3,market_calendar[[#This Row],[is_vix_weekly_exp]]=1),1,0)</f>
        <v>0</v>
      </c>
      <c r="R264" s="2">
        <f>IF(AND(market_calendar[[#This Row],[is_vix_monthly_exp]]=1,MOD(market_calendar[[#This Row],[Month]],3)=0),1,0)</f>
        <v>0</v>
      </c>
    </row>
    <row r="265" spans="1:18" x14ac:dyDescent="0.25">
      <c r="A265">
        <v>264</v>
      </c>
      <c r="B265" s="1">
        <v>42633</v>
      </c>
      <c r="C265" s="2">
        <f t="shared" si="33"/>
        <v>2016</v>
      </c>
      <c r="D265" s="2">
        <f t="shared" si="34"/>
        <v>9</v>
      </c>
      <c r="E265" s="2" t="str">
        <f t="shared" si="35"/>
        <v>2016-9</v>
      </c>
      <c r="F265" s="2">
        <f t="shared" si="36"/>
        <v>20</v>
      </c>
      <c r="G265" s="2">
        <f t="shared" si="37"/>
        <v>39</v>
      </c>
      <c r="H265" s="2">
        <f t="shared" si="38"/>
        <v>3</v>
      </c>
      <c r="I265" s="2" cm="1">
        <f t="array" ref="I265">_xlfn.IFNA(_xlfn.IFS(H265=7,1,H265=1,1),0)</f>
        <v>0</v>
      </c>
      <c r="J265" s="2">
        <v>0</v>
      </c>
      <c r="K265" s="2">
        <f t="shared" si="39"/>
        <v>0</v>
      </c>
      <c r="L265" s="2">
        <f>SUMIF(E$2:E265,E265,K$2:K265)</f>
        <v>3</v>
      </c>
      <c r="M265" s="2">
        <f>IF(AND(market_calendar[[#This Row],[eq_weekly_exp_cumulative]]=3,market_calendar[[#This Row],[is_eq_weekly_exp]]=1),1,0)</f>
        <v>0</v>
      </c>
      <c r="N265" s="2">
        <f>IF(AND(market_calendar[[#This Row],[is_eq_monthly_exp]]=1,MOD(market_calendar[[#This Row],[Month]],3)=0),1,0)</f>
        <v>0</v>
      </c>
      <c r="O265" s="2">
        <f t="shared" si="32"/>
        <v>1</v>
      </c>
      <c r="P265" s="2">
        <f>SUMIF(E$2:E265,E265,O$2:O265)</f>
        <v>3</v>
      </c>
      <c r="Q265" s="2">
        <f>IF(AND(market_calendar[[#This Row],[vix_weekly_exp_cumulative]]=3,market_calendar[[#This Row],[is_vix_weekly_exp]]=1),1,0)</f>
        <v>1</v>
      </c>
      <c r="R265" s="2">
        <f>IF(AND(market_calendar[[#This Row],[is_vix_monthly_exp]]=1,MOD(market_calendar[[#This Row],[Month]],3)=0),1,0)</f>
        <v>1</v>
      </c>
    </row>
    <row r="266" spans="1:18" x14ac:dyDescent="0.25">
      <c r="A266">
        <v>265</v>
      </c>
      <c r="B266" s="1">
        <v>42634</v>
      </c>
      <c r="C266" s="2">
        <f t="shared" si="33"/>
        <v>2016</v>
      </c>
      <c r="D266" s="2">
        <f t="shared" si="34"/>
        <v>9</v>
      </c>
      <c r="E266" s="2" t="str">
        <f t="shared" si="35"/>
        <v>2016-9</v>
      </c>
      <c r="F266" s="2">
        <f t="shared" si="36"/>
        <v>21</v>
      </c>
      <c r="G266" s="2">
        <f t="shared" si="37"/>
        <v>39</v>
      </c>
      <c r="H266" s="2">
        <f t="shared" si="38"/>
        <v>4</v>
      </c>
      <c r="I266" s="2" cm="1">
        <f t="array" ref="I266">_xlfn.IFNA(_xlfn.IFS(H266=7,1,H266=1,1),0)</f>
        <v>0</v>
      </c>
      <c r="J266" s="2">
        <v>0</v>
      </c>
      <c r="K266" s="2">
        <f t="shared" si="39"/>
        <v>0</v>
      </c>
      <c r="L266" s="2">
        <f>SUMIF(E$2:E266,E266,K$2:K266)</f>
        <v>3</v>
      </c>
      <c r="M266" s="2">
        <f>IF(AND(market_calendar[[#This Row],[eq_weekly_exp_cumulative]]=3,market_calendar[[#This Row],[is_eq_weekly_exp]]=1),1,0)</f>
        <v>0</v>
      </c>
      <c r="N266" s="2">
        <f>IF(AND(market_calendar[[#This Row],[is_eq_monthly_exp]]=1,MOD(market_calendar[[#This Row],[Month]],3)=0),1,0)</f>
        <v>0</v>
      </c>
      <c r="O266" s="2">
        <f t="shared" si="32"/>
        <v>0</v>
      </c>
      <c r="P266" s="2">
        <f>SUMIF(E$2:E266,E266,O$2:O266)</f>
        <v>3</v>
      </c>
      <c r="Q266" s="2">
        <f>IF(AND(market_calendar[[#This Row],[vix_weekly_exp_cumulative]]=3,market_calendar[[#This Row],[is_vix_weekly_exp]]=1),1,0)</f>
        <v>0</v>
      </c>
      <c r="R266" s="2">
        <f>IF(AND(market_calendar[[#This Row],[is_vix_monthly_exp]]=1,MOD(market_calendar[[#This Row],[Month]],3)=0),1,0)</f>
        <v>0</v>
      </c>
    </row>
    <row r="267" spans="1:18" x14ac:dyDescent="0.25">
      <c r="A267">
        <v>266</v>
      </c>
      <c r="B267" s="1">
        <v>42635</v>
      </c>
      <c r="C267" s="2">
        <f t="shared" si="33"/>
        <v>2016</v>
      </c>
      <c r="D267" s="2">
        <f t="shared" si="34"/>
        <v>9</v>
      </c>
      <c r="E267" s="2" t="str">
        <f t="shared" si="35"/>
        <v>2016-9</v>
      </c>
      <c r="F267" s="2">
        <f t="shared" si="36"/>
        <v>22</v>
      </c>
      <c r="G267" s="2">
        <f t="shared" si="37"/>
        <v>39</v>
      </c>
      <c r="H267" s="2">
        <f t="shared" si="38"/>
        <v>5</v>
      </c>
      <c r="I267" s="2" cm="1">
        <f t="array" ref="I267">_xlfn.IFNA(_xlfn.IFS(H267=7,1,H267=1,1),0)</f>
        <v>0</v>
      </c>
      <c r="J267" s="2">
        <v>0</v>
      </c>
      <c r="K267" s="2">
        <f t="shared" si="39"/>
        <v>0</v>
      </c>
      <c r="L267" s="2">
        <f>SUMIF(E$2:E267,E267,K$2:K267)</f>
        <v>3</v>
      </c>
      <c r="M267" s="2">
        <f>IF(AND(market_calendar[[#This Row],[eq_weekly_exp_cumulative]]=3,market_calendar[[#This Row],[is_eq_weekly_exp]]=1),1,0)</f>
        <v>0</v>
      </c>
      <c r="N267" s="2">
        <f>IF(AND(market_calendar[[#This Row],[is_eq_monthly_exp]]=1,MOD(market_calendar[[#This Row],[Month]],3)=0),1,0)</f>
        <v>0</v>
      </c>
      <c r="O267" s="2">
        <f t="shared" si="32"/>
        <v>0</v>
      </c>
      <c r="P267" s="2">
        <f>SUMIF(E$2:E267,E267,O$2:O267)</f>
        <v>3</v>
      </c>
      <c r="Q267" s="2">
        <f>IF(AND(market_calendar[[#This Row],[vix_weekly_exp_cumulative]]=3,market_calendar[[#This Row],[is_vix_weekly_exp]]=1),1,0)</f>
        <v>0</v>
      </c>
      <c r="R267" s="2">
        <f>IF(AND(market_calendar[[#This Row],[is_vix_monthly_exp]]=1,MOD(market_calendar[[#This Row],[Month]],3)=0),1,0)</f>
        <v>0</v>
      </c>
    </row>
    <row r="268" spans="1:18" x14ac:dyDescent="0.25">
      <c r="A268">
        <v>267</v>
      </c>
      <c r="B268" s="1">
        <v>42636</v>
      </c>
      <c r="C268" s="2">
        <f t="shared" si="33"/>
        <v>2016</v>
      </c>
      <c r="D268" s="2">
        <f t="shared" si="34"/>
        <v>9</v>
      </c>
      <c r="E268" s="2" t="str">
        <f t="shared" si="35"/>
        <v>2016-9</v>
      </c>
      <c r="F268" s="2">
        <f t="shared" si="36"/>
        <v>23</v>
      </c>
      <c r="G268" s="2">
        <f t="shared" si="37"/>
        <v>39</v>
      </c>
      <c r="H268" s="2">
        <f t="shared" si="38"/>
        <v>6</v>
      </c>
      <c r="I268" s="2" cm="1">
        <f t="array" ref="I268">_xlfn.IFNA(_xlfn.IFS(H268=7,1,H268=1,1),0)</f>
        <v>0</v>
      </c>
      <c r="J268" s="2">
        <v>0</v>
      </c>
      <c r="K268" s="2">
        <f t="shared" si="39"/>
        <v>1</v>
      </c>
      <c r="L268" s="2">
        <f>SUMIF(E$2:E268,E268,K$2:K268)</f>
        <v>4</v>
      </c>
      <c r="M268" s="2">
        <f>IF(AND(market_calendar[[#This Row],[eq_weekly_exp_cumulative]]=3,market_calendar[[#This Row],[is_eq_weekly_exp]]=1),1,0)</f>
        <v>0</v>
      </c>
      <c r="N268" s="2">
        <f>IF(AND(market_calendar[[#This Row],[is_eq_monthly_exp]]=1,MOD(market_calendar[[#This Row],[Month]],3)=0),1,0)</f>
        <v>0</v>
      </c>
      <c r="O268" s="2">
        <f t="shared" si="32"/>
        <v>0</v>
      </c>
      <c r="P268" s="2">
        <f>SUMIF(E$2:E268,E268,O$2:O268)</f>
        <v>3</v>
      </c>
      <c r="Q268" s="2">
        <f>IF(AND(market_calendar[[#This Row],[vix_weekly_exp_cumulative]]=3,market_calendar[[#This Row],[is_vix_weekly_exp]]=1),1,0)</f>
        <v>0</v>
      </c>
      <c r="R268" s="2">
        <f>IF(AND(market_calendar[[#This Row],[is_vix_monthly_exp]]=1,MOD(market_calendar[[#This Row],[Month]],3)=0),1,0)</f>
        <v>0</v>
      </c>
    </row>
    <row r="269" spans="1:18" x14ac:dyDescent="0.25">
      <c r="A269">
        <v>268</v>
      </c>
      <c r="B269" s="1">
        <v>42637</v>
      </c>
      <c r="C269" s="2">
        <f t="shared" si="33"/>
        <v>2016</v>
      </c>
      <c r="D269" s="2">
        <f t="shared" si="34"/>
        <v>9</v>
      </c>
      <c r="E269" s="2" t="str">
        <f t="shared" si="35"/>
        <v>2016-9</v>
      </c>
      <c r="F269" s="2">
        <f t="shared" si="36"/>
        <v>24</v>
      </c>
      <c r="G269" s="2">
        <f t="shared" si="37"/>
        <v>39</v>
      </c>
      <c r="H269" s="2">
        <f t="shared" si="38"/>
        <v>7</v>
      </c>
      <c r="I269" s="2" cm="1">
        <f t="array" ref="I269">_xlfn.IFNA(_xlfn.IFS(H269=7,1,H269=1,1),0)</f>
        <v>1</v>
      </c>
      <c r="J269" s="2">
        <v>0</v>
      </c>
      <c r="K269" s="2">
        <f t="shared" si="39"/>
        <v>0</v>
      </c>
      <c r="L269" s="2">
        <f>SUMIF(E$2:E269,E269,K$2:K269)</f>
        <v>4</v>
      </c>
      <c r="M269" s="2">
        <f>IF(AND(market_calendar[[#This Row],[eq_weekly_exp_cumulative]]=3,market_calendar[[#This Row],[is_eq_weekly_exp]]=1),1,0)</f>
        <v>0</v>
      </c>
      <c r="N269" s="2">
        <f>IF(AND(market_calendar[[#This Row],[is_eq_monthly_exp]]=1,MOD(market_calendar[[#This Row],[Month]],3)=0),1,0)</f>
        <v>0</v>
      </c>
      <c r="O269" s="2">
        <f t="shared" si="32"/>
        <v>0</v>
      </c>
      <c r="P269" s="2">
        <f>SUMIF(E$2:E269,E269,O$2:O269)</f>
        <v>3</v>
      </c>
      <c r="Q269" s="2">
        <f>IF(AND(market_calendar[[#This Row],[vix_weekly_exp_cumulative]]=3,market_calendar[[#This Row],[is_vix_weekly_exp]]=1),1,0)</f>
        <v>0</v>
      </c>
      <c r="R269" s="2">
        <f>IF(AND(market_calendar[[#This Row],[is_vix_monthly_exp]]=1,MOD(market_calendar[[#This Row],[Month]],3)=0),1,0)</f>
        <v>0</v>
      </c>
    </row>
    <row r="270" spans="1:18" x14ac:dyDescent="0.25">
      <c r="A270">
        <v>269</v>
      </c>
      <c r="B270" s="1">
        <v>42638</v>
      </c>
      <c r="C270" s="2">
        <f t="shared" si="33"/>
        <v>2016</v>
      </c>
      <c r="D270" s="2">
        <f t="shared" si="34"/>
        <v>9</v>
      </c>
      <c r="E270" s="2" t="str">
        <f t="shared" si="35"/>
        <v>2016-9</v>
      </c>
      <c r="F270" s="2">
        <f t="shared" si="36"/>
        <v>25</v>
      </c>
      <c r="G270" s="2">
        <f t="shared" si="37"/>
        <v>40</v>
      </c>
      <c r="H270" s="2">
        <f t="shared" si="38"/>
        <v>1</v>
      </c>
      <c r="I270" s="2" cm="1">
        <f t="array" ref="I270">_xlfn.IFNA(_xlfn.IFS(H270=7,1,H270=1,1),0)</f>
        <v>1</v>
      </c>
      <c r="J270" s="2">
        <v>0</v>
      </c>
      <c r="K270" s="2">
        <f t="shared" si="39"/>
        <v>0</v>
      </c>
      <c r="L270" s="2">
        <f>SUMIF(E$2:E270,E270,K$2:K270)</f>
        <v>4</v>
      </c>
      <c r="M270" s="2">
        <f>IF(AND(market_calendar[[#This Row],[eq_weekly_exp_cumulative]]=3,market_calendar[[#This Row],[is_eq_weekly_exp]]=1),1,0)</f>
        <v>0</v>
      </c>
      <c r="N270" s="2">
        <f>IF(AND(market_calendar[[#This Row],[is_eq_monthly_exp]]=1,MOD(market_calendar[[#This Row],[Month]],3)=0),1,0)</f>
        <v>0</v>
      </c>
      <c r="O270" s="2">
        <f t="shared" si="32"/>
        <v>0</v>
      </c>
      <c r="P270" s="2">
        <f>SUMIF(E$2:E270,E270,O$2:O270)</f>
        <v>3</v>
      </c>
      <c r="Q270" s="2">
        <f>IF(AND(market_calendar[[#This Row],[vix_weekly_exp_cumulative]]=3,market_calendar[[#This Row],[is_vix_weekly_exp]]=1),1,0)</f>
        <v>0</v>
      </c>
      <c r="R270" s="2">
        <f>IF(AND(market_calendar[[#This Row],[is_vix_monthly_exp]]=1,MOD(market_calendar[[#This Row],[Month]],3)=0),1,0)</f>
        <v>0</v>
      </c>
    </row>
    <row r="271" spans="1:18" x14ac:dyDescent="0.25">
      <c r="A271">
        <v>270</v>
      </c>
      <c r="B271" s="1">
        <v>42639</v>
      </c>
      <c r="C271" s="2">
        <f t="shared" si="33"/>
        <v>2016</v>
      </c>
      <c r="D271" s="2">
        <f t="shared" si="34"/>
        <v>9</v>
      </c>
      <c r="E271" s="2" t="str">
        <f t="shared" si="35"/>
        <v>2016-9</v>
      </c>
      <c r="F271" s="2">
        <f t="shared" si="36"/>
        <v>26</v>
      </c>
      <c r="G271" s="2">
        <f t="shared" si="37"/>
        <v>40</v>
      </c>
      <c r="H271" s="2">
        <f t="shared" si="38"/>
        <v>2</v>
      </c>
      <c r="I271" s="2" cm="1">
        <f t="array" ref="I271">_xlfn.IFNA(_xlfn.IFS(H271=7,1,H271=1,1),0)</f>
        <v>0</v>
      </c>
      <c r="J271" s="2">
        <v>0</v>
      </c>
      <c r="K271" s="2">
        <f t="shared" si="39"/>
        <v>0</v>
      </c>
      <c r="L271" s="2">
        <f>SUMIF(E$2:E271,E271,K$2:K271)</f>
        <v>4</v>
      </c>
      <c r="M271" s="2">
        <f>IF(AND(market_calendar[[#This Row],[eq_weekly_exp_cumulative]]=3,market_calendar[[#This Row],[is_eq_weekly_exp]]=1),1,0)</f>
        <v>0</v>
      </c>
      <c r="N271" s="2">
        <f>IF(AND(market_calendar[[#This Row],[is_eq_monthly_exp]]=1,MOD(market_calendar[[#This Row],[Month]],3)=0),1,0)</f>
        <v>0</v>
      </c>
      <c r="O271" s="2">
        <f t="shared" si="32"/>
        <v>0</v>
      </c>
      <c r="P271" s="2">
        <f>SUMIF(E$2:E271,E271,O$2:O271)</f>
        <v>3</v>
      </c>
      <c r="Q271" s="2">
        <f>IF(AND(market_calendar[[#This Row],[vix_weekly_exp_cumulative]]=3,market_calendar[[#This Row],[is_vix_weekly_exp]]=1),1,0)</f>
        <v>0</v>
      </c>
      <c r="R271" s="2">
        <f>IF(AND(market_calendar[[#This Row],[is_vix_monthly_exp]]=1,MOD(market_calendar[[#This Row],[Month]],3)=0),1,0)</f>
        <v>0</v>
      </c>
    </row>
    <row r="272" spans="1:18" x14ac:dyDescent="0.25">
      <c r="A272">
        <v>271</v>
      </c>
      <c r="B272" s="1">
        <v>42640</v>
      </c>
      <c r="C272" s="2">
        <f t="shared" si="33"/>
        <v>2016</v>
      </c>
      <c r="D272" s="2">
        <f t="shared" si="34"/>
        <v>9</v>
      </c>
      <c r="E272" s="2" t="str">
        <f t="shared" si="35"/>
        <v>2016-9</v>
      </c>
      <c r="F272" s="2">
        <f t="shared" si="36"/>
        <v>27</v>
      </c>
      <c r="G272" s="2">
        <f t="shared" si="37"/>
        <v>40</v>
      </c>
      <c r="H272" s="2">
        <f t="shared" si="38"/>
        <v>3</v>
      </c>
      <c r="I272" s="2" cm="1">
        <f t="array" ref="I272">_xlfn.IFNA(_xlfn.IFS(H272=7,1,H272=1,1),0)</f>
        <v>0</v>
      </c>
      <c r="J272" s="2">
        <v>0</v>
      </c>
      <c r="K272" s="2">
        <f t="shared" si="39"/>
        <v>0</v>
      </c>
      <c r="L272" s="2">
        <f>SUMIF(E$2:E272,E272,K$2:K272)</f>
        <v>4</v>
      </c>
      <c r="M272" s="2">
        <f>IF(AND(market_calendar[[#This Row],[eq_weekly_exp_cumulative]]=3,market_calendar[[#This Row],[is_eq_weekly_exp]]=1),1,0)</f>
        <v>0</v>
      </c>
      <c r="N272" s="2">
        <f>IF(AND(market_calendar[[#This Row],[is_eq_monthly_exp]]=1,MOD(market_calendar[[#This Row],[Month]],3)=0),1,0)</f>
        <v>0</v>
      </c>
      <c r="O272" s="2">
        <f t="shared" si="32"/>
        <v>1</v>
      </c>
      <c r="P272" s="2">
        <f>SUMIF(E$2:E272,E272,O$2:O272)</f>
        <v>4</v>
      </c>
      <c r="Q272" s="2">
        <f>IF(AND(market_calendar[[#This Row],[vix_weekly_exp_cumulative]]=3,market_calendar[[#This Row],[is_vix_weekly_exp]]=1),1,0)</f>
        <v>0</v>
      </c>
      <c r="R272" s="2">
        <f>IF(AND(market_calendar[[#This Row],[is_vix_monthly_exp]]=1,MOD(market_calendar[[#This Row],[Month]],3)=0),1,0)</f>
        <v>0</v>
      </c>
    </row>
    <row r="273" spans="1:18" x14ac:dyDescent="0.25">
      <c r="A273">
        <v>272</v>
      </c>
      <c r="B273" s="1">
        <v>42641</v>
      </c>
      <c r="C273" s="2">
        <f t="shared" si="33"/>
        <v>2016</v>
      </c>
      <c r="D273" s="2">
        <f t="shared" si="34"/>
        <v>9</v>
      </c>
      <c r="E273" s="2" t="str">
        <f t="shared" si="35"/>
        <v>2016-9</v>
      </c>
      <c r="F273" s="2">
        <f t="shared" si="36"/>
        <v>28</v>
      </c>
      <c r="G273" s="2">
        <f t="shared" si="37"/>
        <v>40</v>
      </c>
      <c r="H273" s="2">
        <f t="shared" si="38"/>
        <v>4</v>
      </c>
      <c r="I273" s="2" cm="1">
        <f t="array" ref="I273">_xlfn.IFNA(_xlfn.IFS(H273=7,1,H273=1,1),0)</f>
        <v>0</v>
      </c>
      <c r="J273" s="2">
        <v>0</v>
      </c>
      <c r="K273" s="2">
        <f t="shared" si="39"/>
        <v>0</v>
      </c>
      <c r="L273" s="2">
        <f>SUMIF(E$2:E273,E273,K$2:K273)</f>
        <v>4</v>
      </c>
      <c r="M273" s="2">
        <f>IF(AND(market_calendar[[#This Row],[eq_weekly_exp_cumulative]]=3,market_calendar[[#This Row],[is_eq_weekly_exp]]=1),1,0)</f>
        <v>0</v>
      </c>
      <c r="N273" s="2">
        <f>IF(AND(market_calendar[[#This Row],[is_eq_monthly_exp]]=1,MOD(market_calendar[[#This Row],[Month]],3)=0),1,0)</f>
        <v>0</v>
      </c>
      <c r="O273" s="2">
        <f t="shared" si="32"/>
        <v>0</v>
      </c>
      <c r="P273" s="2">
        <f>SUMIF(E$2:E273,E273,O$2:O273)</f>
        <v>4</v>
      </c>
      <c r="Q273" s="2">
        <f>IF(AND(market_calendar[[#This Row],[vix_weekly_exp_cumulative]]=3,market_calendar[[#This Row],[is_vix_weekly_exp]]=1),1,0)</f>
        <v>0</v>
      </c>
      <c r="R273" s="2">
        <f>IF(AND(market_calendar[[#This Row],[is_vix_monthly_exp]]=1,MOD(market_calendar[[#This Row],[Month]],3)=0),1,0)</f>
        <v>0</v>
      </c>
    </row>
    <row r="274" spans="1:18" x14ac:dyDescent="0.25">
      <c r="A274">
        <v>273</v>
      </c>
      <c r="B274" s="1">
        <v>42642</v>
      </c>
      <c r="C274" s="2">
        <f t="shared" si="33"/>
        <v>2016</v>
      </c>
      <c r="D274" s="2">
        <f t="shared" si="34"/>
        <v>9</v>
      </c>
      <c r="E274" s="2" t="str">
        <f t="shared" si="35"/>
        <v>2016-9</v>
      </c>
      <c r="F274" s="2">
        <f t="shared" si="36"/>
        <v>29</v>
      </c>
      <c r="G274" s="2">
        <f t="shared" si="37"/>
        <v>40</v>
      </c>
      <c r="H274" s="2">
        <f t="shared" si="38"/>
        <v>5</v>
      </c>
      <c r="I274" s="2" cm="1">
        <f t="array" ref="I274">_xlfn.IFNA(_xlfn.IFS(H274=7,1,H274=1,1),0)</f>
        <v>0</v>
      </c>
      <c r="J274" s="2">
        <v>0</v>
      </c>
      <c r="K274" s="2">
        <f t="shared" si="39"/>
        <v>0</v>
      </c>
      <c r="L274" s="2">
        <f>SUMIF(E$2:E274,E274,K$2:K274)</f>
        <v>4</v>
      </c>
      <c r="M274" s="2">
        <f>IF(AND(market_calendar[[#This Row],[eq_weekly_exp_cumulative]]=3,market_calendar[[#This Row],[is_eq_weekly_exp]]=1),1,0)</f>
        <v>0</v>
      </c>
      <c r="N274" s="2">
        <f>IF(AND(market_calendar[[#This Row],[is_eq_monthly_exp]]=1,MOD(market_calendar[[#This Row],[Month]],3)=0),1,0)</f>
        <v>0</v>
      </c>
      <c r="O274" s="2">
        <f t="shared" si="32"/>
        <v>0</v>
      </c>
      <c r="P274" s="2">
        <f>SUMIF(E$2:E274,E274,O$2:O274)</f>
        <v>4</v>
      </c>
      <c r="Q274" s="2">
        <f>IF(AND(market_calendar[[#This Row],[vix_weekly_exp_cumulative]]=3,market_calendar[[#This Row],[is_vix_weekly_exp]]=1),1,0)</f>
        <v>0</v>
      </c>
      <c r="R274" s="2">
        <f>IF(AND(market_calendar[[#This Row],[is_vix_monthly_exp]]=1,MOD(market_calendar[[#This Row],[Month]],3)=0),1,0)</f>
        <v>0</v>
      </c>
    </row>
    <row r="275" spans="1:18" x14ac:dyDescent="0.25">
      <c r="A275">
        <v>274</v>
      </c>
      <c r="B275" s="1">
        <v>42643</v>
      </c>
      <c r="C275" s="2">
        <f t="shared" si="33"/>
        <v>2016</v>
      </c>
      <c r="D275" s="2">
        <f t="shared" si="34"/>
        <v>9</v>
      </c>
      <c r="E275" s="2" t="str">
        <f t="shared" si="35"/>
        <v>2016-9</v>
      </c>
      <c r="F275" s="2">
        <f t="shared" si="36"/>
        <v>30</v>
      </c>
      <c r="G275" s="2">
        <f t="shared" si="37"/>
        <v>40</v>
      </c>
      <c r="H275" s="2">
        <f t="shared" si="38"/>
        <v>6</v>
      </c>
      <c r="I275" s="2" cm="1">
        <f t="array" ref="I275">_xlfn.IFNA(_xlfn.IFS(H275=7,1,H275=1,1),0)</f>
        <v>0</v>
      </c>
      <c r="J275" s="2">
        <v>0</v>
      </c>
      <c r="K275" s="2">
        <f t="shared" si="39"/>
        <v>1</v>
      </c>
      <c r="L275" s="2">
        <f>SUMIF(E$2:E275,E275,K$2:K275)</f>
        <v>5</v>
      </c>
      <c r="M275" s="2">
        <f>IF(AND(market_calendar[[#This Row],[eq_weekly_exp_cumulative]]=3,market_calendar[[#This Row],[is_eq_weekly_exp]]=1),1,0)</f>
        <v>0</v>
      </c>
      <c r="N275" s="2">
        <f>IF(AND(market_calendar[[#This Row],[is_eq_monthly_exp]]=1,MOD(market_calendar[[#This Row],[Month]],3)=0),1,0)</f>
        <v>0</v>
      </c>
      <c r="O275" s="2">
        <f t="shared" si="32"/>
        <v>0</v>
      </c>
      <c r="P275" s="2">
        <f>SUMIF(E$2:E275,E275,O$2:O275)</f>
        <v>4</v>
      </c>
      <c r="Q275" s="2">
        <f>IF(AND(market_calendar[[#This Row],[vix_weekly_exp_cumulative]]=3,market_calendar[[#This Row],[is_vix_weekly_exp]]=1),1,0)</f>
        <v>0</v>
      </c>
      <c r="R275" s="2">
        <f>IF(AND(market_calendar[[#This Row],[is_vix_monthly_exp]]=1,MOD(market_calendar[[#This Row],[Month]],3)=0),1,0)</f>
        <v>0</v>
      </c>
    </row>
    <row r="276" spans="1:18" x14ac:dyDescent="0.25">
      <c r="A276">
        <v>275</v>
      </c>
      <c r="B276" s="1">
        <v>42644</v>
      </c>
      <c r="C276" s="2">
        <f t="shared" si="33"/>
        <v>2016</v>
      </c>
      <c r="D276" s="2">
        <f t="shared" si="34"/>
        <v>10</v>
      </c>
      <c r="E276" s="2" t="str">
        <f t="shared" si="35"/>
        <v>2016-10</v>
      </c>
      <c r="F276" s="2">
        <f t="shared" si="36"/>
        <v>1</v>
      </c>
      <c r="G276" s="2">
        <f t="shared" si="37"/>
        <v>40</v>
      </c>
      <c r="H276" s="2">
        <f t="shared" si="38"/>
        <v>7</v>
      </c>
      <c r="I276" s="2" cm="1">
        <f t="array" ref="I276">_xlfn.IFNA(_xlfn.IFS(H276=7,1,H276=1,1),0)</f>
        <v>1</v>
      </c>
      <c r="J276" s="2">
        <v>0</v>
      </c>
      <c r="K276" s="2">
        <f t="shared" si="39"/>
        <v>0</v>
      </c>
      <c r="L276" s="2">
        <f>SUMIF(E$2:E276,E276,K$2:K276)</f>
        <v>0</v>
      </c>
      <c r="M276" s="2">
        <f>IF(AND(market_calendar[[#This Row],[eq_weekly_exp_cumulative]]=3,market_calendar[[#This Row],[is_eq_weekly_exp]]=1),1,0)</f>
        <v>0</v>
      </c>
      <c r="N276" s="2">
        <f>IF(AND(market_calendar[[#This Row],[is_eq_monthly_exp]]=1,MOD(market_calendar[[#This Row],[Month]],3)=0),1,0)</f>
        <v>0</v>
      </c>
      <c r="O276" s="2">
        <f t="shared" si="32"/>
        <v>0</v>
      </c>
      <c r="P276" s="2">
        <f>SUMIF(E$2:E276,E276,O$2:O276)</f>
        <v>0</v>
      </c>
      <c r="Q276" s="2">
        <f>IF(AND(market_calendar[[#This Row],[vix_weekly_exp_cumulative]]=3,market_calendar[[#This Row],[is_vix_weekly_exp]]=1),1,0)</f>
        <v>0</v>
      </c>
      <c r="R276" s="2">
        <f>IF(AND(market_calendar[[#This Row],[is_vix_monthly_exp]]=1,MOD(market_calendar[[#This Row],[Month]],3)=0),1,0)</f>
        <v>0</v>
      </c>
    </row>
    <row r="277" spans="1:18" x14ac:dyDescent="0.25">
      <c r="A277">
        <v>276</v>
      </c>
      <c r="B277" s="1">
        <v>42645</v>
      </c>
      <c r="C277" s="2">
        <f t="shared" si="33"/>
        <v>2016</v>
      </c>
      <c r="D277" s="2">
        <f t="shared" si="34"/>
        <v>10</v>
      </c>
      <c r="E277" s="2" t="str">
        <f t="shared" si="35"/>
        <v>2016-10</v>
      </c>
      <c r="F277" s="2">
        <f t="shared" si="36"/>
        <v>2</v>
      </c>
      <c r="G277" s="2">
        <f t="shared" si="37"/>
        <v>41</v>
      </c>
      <c r="H277" s="2">
        <f t="shared" si="38"/>
        <v>1</v>
      </c>
      <c r="I277" s="2" cm="1">
        <f t="array" ref="I277">_xlfn.IFNA(_xlfn.IFS(H277=7,1,H277=1,1),0)</f>
        <v>1</v>
      </c>
      <c r="J277" s="2">
        <v>0</v>
      </c>
      <c r="K277" s="2">
        <f t="shared" si="39"/>
        <v>0</v>
      </c>
      <c r="L277" s="2">
        <f>SUMIF(E$2:E277,E277,K$2:K277)</f>
        <v>0</v>
      </c>
      <c r="M277" s="2">
        <f>IF(AND(market_calendar[[#This Row],[eq_weekly_exp_cumulative]]=3,market_calendar[[#This Row],[is_eq_weekly_exp]]=1),1,0)</f>
        <v>0</v>
      </c>
      <c r="N277" s="2">
        <f>IF(AND(market_calendar[[#This Row],[is_eq_monthly_exp]]=1,MOD(market_calendar[[#This Row],[Month]],3)=0),1,0)</f>
        <v>0</v>
      </c>
      <c r="O277" s="2">
        <f t="shared" si="32"/>
        <v>0</v>
      </c>
      <c r="P277" s="2">
        <f>SUMIF(E$2:E277,E277,O$2:O277)</f>
        <v>0</v>
      </c>
      <c r="Q277" s="2">
        <f>IF(AND(market_calendar[[#This Row],[vix_weekly_exp_cumulative]]=3,market_calendar[[#This Row],[is_vix_weekly_exp]]=1),1,0)</f>
        <v>0</v>
      </c>
      <c r="R277" s="2">
        <f>IF(AND(market_calendar[[#This Row],[is_vix_monthly_exp]]=1,MOD(market_calendar[[#This Row],[Month]],3)=0),1,0)</f>
        <v>0</v>
      </c>
    </row>
    <row r="278" spans="1:18" x14ac:dyDescent="0.25">
      <c r="A278">
        <v>277</v>
      </c>
      <c r="B278" s="1">
        <v>42646</v>
      </c>
      <c r="C278" s="2">
        <f t="shared" si="33"/>
        <v>2016</v>
      </c>
      <c r="D278" s="2">
        <f t="shared" si="34"/>
        <v>10</v>
      </c>
      <c r="E278" s="2" t="str">
        <f t="shared" si="35"/>
        <v>2016-10</v>
      </c>
      <c r="F278" s="2">
        <f t="shared" si="36"/>
        <v>3</v>
      </c>
      <c r="G278" s="2">
        <f t="shared" si="37"/>
        <v>41</v>
      </c>
      <c r="H278" s="2">
        <f t="shared" si="38"/>
        <v>2</v>
      </c>
      <c r="I278" s="2" cm="1">
        <f t="array" ref="I278">_xlfn.IFNA(_xlfn.IFS(H278=7,1,H278=1,1),0)</f>
        <v>0</v>
      </c>
      <c r="J278" s="2">
        <v>0</v>
      </c>
      <c r="K278" s="2">
        <f t="shared" si="39"/>
        <v>0</v>
      </c>
      <c r="L278" s="2">
        <f>SUMIF(E$2:E278,E278,K$2:K278)</f>
        <v>0</v>
      </c>
      <c r="M278" s="2">
        <f>IF(AND(market_calendar[[#This Row],[eq_weekly_exp_cumulative]]=3,market_calendar[[#This Row],[is_eq_weekly_exp]]=1),1,0)</f>
        <v>0</v>
      </c>
      <c r="N278" s="2">
        <f>IF(AND(market_calendar[[#This Row],[is_eq_monthly_exp]]=1,MOD(market_calendar[[#This Row],[Month]],3)=0),1,0)</f>
        <v>0</v>
      </c>
      <c r="O278" s="2">
        <f t="shared" si="32"/>
        <v>0</v>
      </c>
      <c r="P278" s="2">
        <f>SUMIF(E$2:E278,E278,O$2:O278)</f>
        <v>0</v>
      </c>
      <c r="Q278" s="2">
        <f>IF(AND(market_calendar[[#This Row],[vix_weekly_exp_cumulative]]=3,market_calendar[[#This Row],[is_vix_weekly_exp]]=1),1,0)</f>
        <v>0</v>
      </c>
      <c r="R278" s="2">
        <f>IF(AND(market_calendar[[#This Row],[is_vix_monthly_exp]]=1,MOD(market_calendar[[#This Row],[Month]],3)=0),1,0)</f>
        <v>0</v>
      </c>
    </row>
    <row r="279" spans="1:18" x14ac:dyDescent="0.25">
      <c r="A279">
        <v>278</v>
      </c>
      <c r="B279" s="1">
        <v>42647</v>
      </c>
      <c r="C279" s="2">
        <f t="shared" si="33"/>
        <v>2016</v>
      </c>
      <c r="D279" s="2">
        <f t="shared" si="34"/>
        <v>10</v>
      </c>
      <c r="E279" s="2" t="str">
        <f t="shared" si="35"/>
        <v>2016-10</v>
      </c>
      <c r="F279" s="2">
        <f t="shared" si="36"/>
        <v>4</v>
      </c>
      <c r="G279" s="2">
        <f t="shared" si="37"/>
        <v>41</v>
      </c>
      <c r="H279" s="2">
        <f t="shared" si="38"/>
        <v>3</v>
      </c>
      <c r="I279" s="2" cm="1">
        <f t="array" ref="I279">_xlfn.IFNA(_xlfn.IFS(H279=7,1,H279=1,1),0)</f>
        <v>0</v>
      </c>
      <c r="J279" s="2">
        <v>0</v>
      </c>
      <c r="K279" s="2">
        <f t="shared" si="39"/>
        <v>0</v>
      </c>
      <c r="L279" s="2">
        <f>SUMIF(E$2:E279,E279,K$2:K279)</f>
        <v>0</v>
      </c>
      <c r="M279" s="2">
        <f>IF(AND(market_calendar[[#This Row],[eq_weekly_exp_cumulative]]=3,market_calendar[[#This Row],[is_eq_weekly_exp]]=1),1,0)</f>
        <v>0</v>
      </c>
      <c r="N279" s="2">
        <f>IF(AND(market_calendar[[#This Row],[is_eq_monthly_exp]]=1,MOD(market_calendar[[#This Row],[Month]],3)=0),1,0)</f>
        <v>0</v>
      </c>
      <c r="O279" s="2">
        <f t="shared" si="32"/>
        <v>1</v>
      </c>
      <c r="P279" s="2">
        <f>SUMIF(E$2:E279,E279,O$2:O279)</f>
        <v>1</v>
      </c>
      <c r="Q279" s="2">
        <f>IF(AND(market_calendar[[#This Row],[vix_weekly_exp_cumulative]]=3,market_calendar[[#This Row],[is_vix_weekly_exp]]=1),1,0)</f>
        <v>0</v>
      </c>
      <c r="R279" s="2">
        <f>IF(AND(market_calendar[[#This Row],[is_vix_monthly_exp]]=1,MOD(market_calendar[[#This Row],[Month]],3)=0),1,0)</f>
        <v>0</v>
      </c>
    </row>
    <row r="280" spans="1:18" x14ac:dyDescent="0.25">
      <c r="A280">
        <v>279</v>
      </c>
      <c r="B280" s="1">
        <v>42648</v>
      </c>
      <c r="C280" s="2">
        <f t="shared" si="33"/>
        <v>2016</v>
      </c>
      <c r="D280" s="2">
        <f t="shared" si="34"/>
        <v>10</v>
      </c>
      <c r="E280" s="2" t="str">
        <f t="shared" si="35"/>
        <v>2016-10</v>
      </c>
      <c r="F280" s="2">
        <f t="shared" si="36"/>
        <v>5</v>
      </c>
      <c r="G280" s="2">
        <f t="shared" si="37"/>
        <v>41</v>
      </c>
      <c r="H280" s="2">
        <f t="shared" si="38"/>
        <v>4</v>
      </c>
      <c r="I280" s="2" cm="1">
        <f t="array" ref="I280">_xlfn.IFNA(_xlfn.IFS(H280=7,1,H280=1,1),0)</f>
        <v>0</v>
      </c>
      <c r="J280" s="2">
        <v>0</v>
      </c>
      <c r="K280" s="2">
        <f t="shared" si="39"/>
        <v>0</v>
      </c>
      <c r="L280" s="2">
        <f>SUMIF(E$2:E280,E280,K$2:K280)</f>
        <v>0</v>
      </c>
      <c r="M280" s="2">
        <f>IF(AND(market_calendar[[#This Row],[eq_weekly_exp_cumulative]]=3,market_calendar[[#This Row],[is_eq_weekly_exp]]=1),1,0)</f>
        <v>0</v>
      </c>
      <c r="N280" s="2">
        <f>IF(AND(market_calendar[[#This Row],[is_eq_monthly_exp]]=1,MOD(market_calendar[[#This Row],[Month]],3)=0),1,0)</f>
        <v>0</v>
      </c>
      <c r="O280" s="2">
        <f t="shared" si="32"/>
        <v>0</v>
      </c>
      <c r="P280" s="2">
        <f>SUMIF(E$2:E280,E280,O$2:O280)</f>
        <v>1</v>
      </c>
      <c r="Q280" s="2">
        <f>IF(AND(market_calendar[[#This Row],[vix_weekly_exp_cumulative]]=3,market_calendar[[#This Row],[is_vix_weekly_exp]]=1),1,0)</f>
        <v>0</v>
      </c>
      <c r="R280" s="2">
        <f>IF(AND(market_calendar[[#This Row],[is_vix_monthly_exp]]=1,MOD(market_calendar[[#This Row],[Month]],3)=0),1,0)</f>
        <v>0</v>
      </c>
    </row>
    <row r="281" spans="1:18" x14ac:dyDescent="0.25">
      <c r="A281">
        <v>280</v>
      </c>
      <c r="B281" s="1">
        <v>42649</v>
      </c>
      <c r="C281" s="2">
        <f t="shared" si="33"/>
        <v>2016</v>
      </c>
      <c r="D281" s="2">
        <f t="shared" si="34"/>
        <v>10</v>
      </c>
      <c r="E281" s="2" t="str">
        <f t="shared" si="35"/>
        <v>2016-10</v>
      </c>
      <c r="F281" s="2">
        <f t="shared" si="36"/>
        <v>6</v>
      </c>
      <c r="G281" s="2">
        <f t="shared" si="37"/>
        <v>41</v>
      </c>
      <c r="H281" s="2">
        <f t="shared" si="38"/>
        <v>5</v>
      </c>
      <c r="I281" s="2" cm="1">
        <f t="array" ref="I281">_xlfn.IFNA(_xlfn.IFS(H281=7,1,H281=1,1),0)</f>
        <v>0</v>
      </c>
      <c r="J281" s="2">
        <v>0</v>
      </c>
      <c r="K281" s="2">
        <f t="shared" si="39"/>
        <v>0</v>
      </c>
      <c r="L281" s="2">
        <f>SUMIF(E$2:E281,E281,K$2:K281)</f>
        <v>0</v>
      </c>
      <c r="M281" s="2">
        <f>IF(AND(market_calendar[[#This Row],[eq_weekly_exp_cumulative]]=3,market_calendar[[#This Row],[is_eq_weekly_exp]]=1),1,0)</f>
        <v>0</v>
      </c>
      <c r="N281" s="2">
        <f>IF(AND(market_calendar[[#This Row],[is_eq_monthly_exp]]=1,MOD(market_calendar[[#This Row],[Month]],3)=0),1,0)</f>
        <v>0</v>
      </c>
      <c r="O281" s="2">
        <f t="shared" si="32"/>
        <v>0</v>
      </c>
      <c r="P281" s="2">
        <f>SUMIF(E$2:E281,E281,O$2:O281)</f>
        <v>1</v>
      </c>
      <c r="Q281" s="2">
        <f>IF(AND(market_calendar[[#This Row],[vix_weekly_exp_cumulative]]=3,market_calendar[[#This Row],[is_vix_weekly_exp]]=1),1,0)</f>
        <v>0</v>
      </c>
      <c r="R281" s="2">
        <f>IF(AND(market_calendar[[#This Row],[is_vix_monthly_exp]]=1,MOD(market_calendar[[#This Row],[Month]],3)=0),1,0)</f>
        <v>0</v>
      </c>
    </row>
    <row r="282" spans="1:18" x14ac:dyDescent="0.25">
      <c r="A282">
        <v>281</v>
      </c>
      <c r="B282" s="1">
        <v>42650</v>
      </c>
      <c r="C282" s="2">
        <f t="shared" si="33"/>
        <v>2016</v>
      </c>
      <c r="D282" s="2">
        <f t="shared" si="34"/>
        <v>10</v>
      </c>
      <c r="E282" s="2" t="str">
        <f t="shared" si="35"/>
        <v>2016-10</v>
      </c>
      <c r="F282" s="2">
        <f t="shared" si="36"/>
        <v>7</v>
      </c>
      <c r="G282" s="2">
        <f t="shared" si="37"/>
        <v>41</v>
      </c>
      <c r="H282" s="2">
        <f t="shared" si="38"/>
        <v>6</v>
      </c>
      <c r="I282" s="2" cm="1">
        <f t="array" ref="I282">_xlfn.IFNA(_xlfn.IFS(H282=7,1,H282=1,1),0)</f>
        <v>0</v>
      </c>
      <c r="J282" s="2">
        <v>0</v>
      </c>
      <c r="K282" s="2">
        <f t="shared" si="39"/>
        <v>1</v>
      </c>
      <c r="L282" s="2">
        <f>SUMIF(E$2:E282,E282,K$2:K282)</f>
        <v>1</v>
      </c>
      <c r="M282" s="2">
        <f>IF(AND(market_calendar[[#This Row],[eq_weekly_exp_cumulative]]=3,market_calendar[[#This Row],[is_eq_weekly_exp]]=1),1,0)</f>
        <v>0</v>
      </c>
      <c r="N282" s="2">
        <f>IF(AND(market_calendar[[#This Row],[is_eq_monthly_exp]]=1,MOD(market_calendar[[#This Row],[Month]],3)=0),1,0)</f>
        <v>0</v>
      </c>
      <c r="O282" s="2">
        <f t="shared" si="32"/>
        <v>0</v>
      </c>
      <c r="P282" s="2">
        <f>SUMIF(E$2:E282,E282,O$2:O282)</f>
        <v>1</v>
      </c>
      <c r="Q282" s="2">
        <f>IF(AND(market_calendar[[#This Row],[vix_weekly_exp_cumulative]]=3,market_calendar[[#This Row],[is_vix_weekly_exp]]=1),1,0)</f>
        <v>0</v>
      </c>
      <c r="R282" s="2">
        <f>IF(AND(market_calendar[[#This Row],[is_vix_monthly_exp]]=1,MOD(market_calendar[[#This Row],[Month]],3)=0),1,0)</f>
        <v>0</v>
      </c>
    </row>
    <row r="283" spans="1:18" x14ac:dyDescent="0.25">
      <c r="A283">
        <v>282</v>
      </c>
      <c r="B283" s="1">
        <v>42651</v>
      </c>
      <c r="C283" s="2">
        <f t="shared" si="33"/>
        <v>2016</v>
      </c>
      <c r="D283" s="2">
        <f t="shared" si="34"/>
        <v>10</v>
      </c>
      <c r="E283" s="2" t="str">
        <f t="shared" si="35"/>
        <v>2016-10</v>
      </c>
      <c r="F283" s="2">
        <f t="shared" si="36"/>
        <v>8</v>
      </c>
      <c r="G283" s="2">
        <f t="shared" si="37"/>
        <v>41</v>
      </c>
      <c r="H283" s="2">
        <f t="shared" si="38"/>
        <v>7</v>
      </c>
      <c r="I283" s="2" cm="1">
        <f t="array" ref="I283">_xlfn.IFNA(_xlfn.IFS(H283=7,1,H283=1,1),0)</f>
        <v>1</v>
      </c>
      <c r="J283" s="2">
        <v>0</v>
      </c>
      <c r="K283" s="2">
        <f t="shared" si="39"/>
        <v>0</v>
      </c>
      <c r="L283" s="2">
        <f>SUMIF(E$2:E283,E283,K$2:K283)</f>
        <v>1</v>
      </c>
      <c r="M283" s="2">
        <f>IF(AND(market_calendar[[#This Row],[eq_weekly_exp_cumulative]]=3,market_calendar[[#This Row],[is_eq_weekly_exp]]=1),1,0)</f>
        <v>0</v>
      </c>
      <c r="N283" s="2">
        <f>IF(AND(market_calendar[[#This Row],[is_eq_monthly_exp]]=1,MOD(market_calendar[[#This Row],[Month]],3)=0),1,0)</f>
        <v>0</v>
      </c>
      <c r="O283" s="2">
        <f t="shared" si="32"/>
        <v>0</v>
      </c>
      <c r="P283" s="2">
        <f>SUMIF(E$2:E283,E283,O$2:O283)</f>
        <v>1</v>
      </c>
      <c r="Q283" s="2">
        <f>IF(AND(market_calendar[[#This Row],[vix_weekly_exp_cumulative]]=3,market_calendar[[#This Row],[is_vix_weekly_exp]]=1),1,0)</f>
        <v>0</v>
      </c>
      <c r="R283" s="2">
        <f>IF(AND(market_calendar[[#This Row],[is_vix_monthly_exp]]=1,MOD(market_calendar[[#This Row],[Month]],3)=0),1,0)</f>
        <v>0</v>
      </c>
    </row>
    <row r="284" spans="1:18" x14ac:dyDescent="0.25">
      <c r="A284">
        <v>283</v>
      </c>
      <c r="B284" s="1">
        <v>42652</v>
      </c>
      <c r="C284" s="2">
        <f t="shared" si="33"/>
        <v>2016</v>
      </c>
      <c r="D284" s="2">
        <f t="shared" si="34"/>
        <v>10</v>
      </c>
      <c r="E284" s="2" t="str">
        <f t="shared" si="35"/>
        <v>2016-10</v>
      </c>
      <c r="F284" s="2">
        <f t="shared" si="36"/>
        <v>9</v>
      </c>
      <c r="G284" s="2">
        <f t="shared" si="37"/>
        <v>42</v>
      </c>
      <c r="H284" s="2">
        <f t="shared" si="38"/>
        <v>1</v>
      </c>
      <c r="I284" s="2" cm="1">
        <f t="array" ref="I284">_xlfn.IFNA(_xlfn.IFS(H284=7,1,H284=1,1),0)</f>
        <v>1</v>
      </c>
      <c r="J284" s="2">
        <v>0</v>
      </c>
      <c r="K284" s="2">
        <f t="shared" si="39"/>
        <v>0</v>
      </c>
      <c r="L284" s="2">
        <f>SUMIF(E$2:E284,E284,K$2:K284)</f>
        <v>1</v>
      </c>
      <c r="M284" s="2">
        <f>IF(AND(market_calendar[[#This Row],[eq_weekly_exp_cumulative]]=3,market_calendar[[#This Row],[is_eq_weekly_exp]]=1),1,0)</f>
        <v>0</v>
      </c>
      <c r="N284" s="2">
        <f>IF(AND(market_calendar[[#This Row],[is_eq_monthly_exp]]=1,MOD(market_calendar[[#This Row],[Month]],3)=0),1,0)</f>
        <v>0</v>
      </c>
      <c r="O284" s="2">
        <f t="shared" si="32"/>
        <v>0</v>
      </c>
      <c r="P284" s="2">
        <f>SUMIF(E$2:E284,E284,O$2:O284)</f>
        <v>1</v>
      </c>
      <c r="Q284" s="2">
        <f>IF(AND(market_calendar[[#This Row],[vix_weekly_exp_cumulative]]=3,market_calendar[[#This Row],[is_vix_weekly_exp]]=1),1,0)</f>
        <v>0</v>
      </c>
      <c r="R284" s="2">
        <f>IF(AND(market_calendar[[#This Row],[is_vix_monthly_exp]]=1,MOD(market_calendar[[#This Row],[Month]],3)=0),1,0)</f>
        <v>0</v>
      </c>
    </row>
    <row r="285" spans="1:18" x14ac:dyDescent="0.25">
      <c r="A285">
        <v>284</v>
      </c>
      <c r="B285" s="1">
        <v>42653</v>
      </c>
      <c r="C285" s="2">
        <f t="shared" si="33"/>
        <v>2016</v>
      </c>
      <c r="D285" s="2">
        <f t="shared" si="34"/>
        <v>10</v>
      </c>
      <c r="E285" s="2" t="str">
        <f t="shared" si="35"/>
        <v>2016-10</v>
      </c>
      <c r="F285" s="2">
        <f t="shared" si="36"/>
        <v>10</v>
      </c>
      <c r="G285" s="2">
        <f t="shared" si="37"/>
        <v>42</v>
      </c>
      <c r="H285" s="2">
        <f t="shared" si="38"/>
        <v>2</v>
      </c>
      <c r="I285" s="2" cm="1">
        <f t="array" ref="I285">_xlfn.IFNA(_xlfn.IFS(H285=7,1,H285=1,1),0)</f>
        <v>0</v>
      </c>
      <c r="J285" s="2">
        <v>0</v>
      </c>
      <c r="K285" s="2">
        <f t="shared" si="39"/>
        <v>0</v>
      </c>
      <c r="L285" s="2">
        <f>SUMIF(E$2:E285,E285,K$2:K285)</f>
        <v>1</v>
      </c>
      <c r="M285" s="2">
        <f>IF(AND(market_calendar[[#This Row],[eq_weekly_exp_cumulative]]=3,market_calendar[[#This Row],[is_eq_weekly_exp]]=1),1,0)</f>
        <v>0</v>
      </c>
      <c r="N285" s="2">
        <f>IF(AND(market_calendar[[#This Row],[is_eq_monthly_exp]]=1,MOD(market_calendar[[#This Row],[Month]],3)=0),1,0)</f>
        <v>0</v>
      </c>
      <c r="O285" s="2">
        <f t="shared" si="32"/>
        <v>0</v>
      </c>
      <c r="P285" s="2">
        <f>SUMIF(E$2:E285,E285,O$2:O285)</f>
        <v>1</v>
      </c>
      <c r="Q285" s="2">
        <f>IF(AND(market_calendar[[#This Row],[vix_weekly_exp_cumulative]]=3,market_calendar[[#This Row],[is_vix_weekly_exp]]=1),1,0)</f>
        <v>0</v>
      </c>
      <c r="R285" s="2">
        <f>IF(AND(market_calendar[[#This Row],[is_vix_monthly_exp]]=1,MOD(market_calendar[[#This Row],[Month]],3)=0),1,0)</f>
        <v>0</v>
      </c>
    </row>
    <row r="286" spans="1:18" x14ac:dyDescent="0.25">
      <c r="A286">
        <v>285</v>
      </c>
      <c r="B286" s="1">
        <v>42654</v>
      </c>
      <c r="C286" s="2">
        <f t="shared" si="33"/>
        <v>2016</v>
      </c>
      <c r="D286" s="2">
        <f t="shared" si="34"/>
        <v>10</v>
      </c>
      <c r="E286" s="2" t="str">
        <f t="shared" si="35"/>
        <v>2016-10</v>
      </c>
      <c r="F286" s="2">
        <f t="shared" si="36"/>
        <v>11</v>
      </c>
      <c r="G286" s="2">
        <f t="shared" si="37"/>
        <v>42</v>
      </c>
      <c r="H286" s="2">
        <f t="shared" si="38"/>
        <v>3</v>
      </c>
      <c r="I286" s="2" cm="1">
        <f t="array" ref="I286">_xlfn.IFNA(_xlfn.IFS(H286=7,1,H286=1,1),0)</f>
        <v>0</v>
      </c>
      <c r="J286" s="2">
        <v>0</v>
      </c>
      <c r="K286" s="2">
        <f t="shared" si="39"/>
        <v>0</v>
      </c>
      <c r="L286" s="2">
        <f>SUMIF(E$2:E286,E286,K$2:K286)</f>
        <v>1</v>
      </c>
      <c r="M286" s="2">
        <f>IF(AND(market_calendar[[#This Row],[eq_weekly_exp_cumulative]]=3,market_calendar[[#This Row],[is_eq_weekly_exp]]=1),1,0)</f>
        <v>0</v>
      </c>
      <c r="N286" s="2">
        <f>IF(AND(market_calendar[[#This Row],[is_eq_monthly_exp]]=1,MOD(market_calendar[[#This Row],[Month]],3)=0),1,0)</f>
        <v>0</v>
      </c>
      <c r="O286" s="2">
        <f t="shared" si="32"/>
        <v>1</v>
      </c>
      <c r="P286" s="2">
        <f>SUMIF(E$2:E286,E286,O$2:O286)</f>
        <v>2</v>
      </c>
      <c r="Q286" s="2">
        <f>IF(AND(market_calendar[[#This Row],[vix_weekly_exp_cumulative]]=3,market_calendar[[#This Row],[is_vix_weekly_exp]]=1),1,0)</f>
        <v>0</v>
      </c>
      <c r="R286" s="2">
        <f>IF(AND(market_calendar[[#This Row],[is_vix_monthly_exp]]=1,MOD(market_calendar[[#This Row],[Month]],3)=0),1,0)</f>
        <v>0</v>
      </c>
    </row>
    <row r="287" spans="1:18" x14ac:dyDescent="0.25">
      <c r="A287">
        <v>286</v>
      </c>
      <c r="B287" s="1">
        <v>42655</v>
      </c>
      <c r="C287" s="2">
        <f t="shared" si="33"/>
        <v>2016</v>
      </c>
      <c r="D287" s="2">
        <f t="shared" si="34"/>
        <v>10</v>
      </c>
      <c r="E287" s="2" t="str">
        <f t="shared" si="35"/>
        <v>2016-10</v>
      </c>
      <c r="F287" s="2">
        <f t="shared" si="36"/>
        <v>12</v>
      </c>
      <c r="G287" s="2">
        <f t="shared" si="37"/>
        <v>42</v>
      </c>
      <c r="H287" s="2">
        <f t="shared" si="38"/>
        <v>4</v>
      </c>
      <c r="I287" s="2" cm="1">
        <f t="array" ref="I287">_xlfn.IFNA(_xlfn.IFS(H287=7,1,H287=1,1),0)</f>
        <v>0</v>
      </c>
      <c r="J287" s="2">
        <v>0</v>
      </c>
      <c r="K287" s="2">
        <f t="shared" si="39"/>
        <v>0</v>
      </c>
      <c r="L287" s="2">
        <f>SUMIF(E$2:E287,E287,K$2:K287)</f>
        <v>1</v>
      </c>
      <c r="M287" s="2">
        <f>IF(AND(market_calendar[[#This Row],[eq_weekly_exp_cumulative]]=3,market_calendar[[#This Row],[is_eq_weekly_exp]]=1),1,0)</f>
        <v>0</v>
      </c>
      <c r="N287" s="2">
        <f>IF(AND(market_calendar[[#This Row],[is_eq_monthly_exp]]=1,MOD(market_calendar[[#This Row],[Month]],3)=0),1,0)</f>
        <v>0</v>
      </c>
      <c r="O287" s="2">
        <f t="shared" si="32"/>
        <v>0</v>
      </c>
      <c r="P287" s="2">
        <f>SUMIF(E$2:E287,E287,O$2:O287)</f>
        <v>2</v>
      </c>
      <c r="Q287" s="2">
        <f>IF(AND(market_calendar[[#This Row],[vix_weekly_exp_cumulative]]=3,market_calendar[[#This Row],[is_vix_weekly_exp]]=1),1,0)</f>
        <v>0</v>
      </c>
      <c r="R287" s="2">
        <f>IF(AND(market_calendar[[#This Row],[is_vix_monthly_exp]]=1,MOD(market_calendar[[#This Row],[Month]],3)=0),1,0)</f>
        <v>0</v>
      </c>
    </row>
    <row r="288" spans="1:18" x14ac:dyDescent="0.25">
      <c r="A288">
        <v>287</v>
      </c>
      <c r="B288" s="1">
        <v>42656</v>
      </c>
      <c r="C288" s="2">
        <f t="shared" si="33"/>
        <v>2016</v>
      </c>
      <c r="D288" s="2">
        <f t="shared" si="34"/>
        <v>10</v>
      </c>
      <c r="E288" s="2" t="str">
        <f t="shared" si="35"/>
        <v>2016-10</v>
      </c>
      <c r="F288" s="2">
        <f t="shared" si="36"/>
        <v>13</v>
      </c>
      <c r="G288" s="2">
        <f t="shared" si="37"/>
        <v>42</v>
      </c>
      <c r="H288" s="2">
        <f t="shared" si="38"/>
        <v>5</v>
      </c>
      <c r="I288" s="2" cm="1">
        <f t="array" ref="I288">_xlfn.IFNA(_xlfn.IFS(H288=7,1,H288=1,1),0)</f>
        <v>0</v>
      </c>
      <c r="J288" s="2">
        <v>0</v>
      </c>
      <c r="K288" s="2">
        <f t="shared" si="39"/>
        <v>0</v>
      </c>
      <c r="L288" s="2">
        <f>SUMIF(E$2:E288,E288,K$2:K288)</f>
        <v>1</v>
      </c>
      <c r="M288" s="2">
        <f>IF(AND(market_calendar[[#This Row],[eq_weekly_exp_cumulative]]=3,market_calendar[[#This Row],[is_eq_weekly_exp]]=1),1,0)</f>
        <v>0</v>
      </c>
      <c r="N288" s="2">
        <f>IF(AND(market_calendar[[#This Row],[is_eq_monthly_exp]]=1,MOD(market_calendar[[#This Row],[Month]],3)=0),1,0)</f>
        <v>0</v>
      </c>
      <c r="O288" s="2">
        <f t="shared" si="32"/>
        <v>0</v>
      </c>
      <c r="P288" s="2">
        <f>SUMIF(E$2:E288,E288,O$2:O288)</f>
        <v>2</v>
      </c>
      <c r="Q288" s="2">
        <f>IF(AND(market_calendar[[#This Row],[vix_weekly_exp_cumulative]]=3,market_calendar[[#This Row],[is_vix_weekly_exp]]=1),1,0)</f>
        <v>0</v>
      </c>
      <c r="R288" s="2">
        <f>IF(AND(market_calendar[[#This Row],[is_vix_monthly_exp]]=1,MOD(market_calendar[[#This Row],[Month]],3)=0),1,0)</f>
        <v>0</v>
      </c>
    </row>
    <row r="289" spans="1:18" x14ac:dyDescent="0.25">
      <c r="A289">
        <v>288</v>
      </c>
      <c r="B289" s="1">
        <v>42657</v>
      </c>
      <c r="C289" s="2">
        <f t="shared" si="33"/>
        <v>2016</v>
      </c>
      <c r="D289" s="2">
        <f t="shared" si="34"/>
        <v>10</v>
      </c>
      <c r="E289" s="2" t="str">
        <f t="shared" si="35"/>
        <v>2016-10</v>
      </c>
      <c r="F289" s="2">
        <f t="shared" si="36"/>
        <v>14</v>
      </c>
      <c r="G289" s="2">
        <f t="shared" si="37"/>
        <v>42</v>
      </c>
      <c r="H289" s="2">
        <f t="shared" si="38"/>
        <v>6</v>
      </c>
      <c r="I289" s="2" cm="1">
        <f t="array" ref="I289">_xlfn.IFNA(_xlfn.IFS(H289=7,1,H289=1,1),0)</f>
        <v>0</v>
      </c>
      <c r="J289" s="2">
        <v>0</v>
      </c>
      <c r="K289" s="2">
        <f t="shared" si="39"/>
        <v>1</v>
      </c>
      <c r="L289" s="2">
        <f>SUMIF(E$2:E289,E289,K$2:K289)</f>
        <v>2</v>
      </c>
      <c r="M289" s="2">
        <f>IF(AND(market_calendar[[#This Row],[eq_weekly_exp_cumulative]]=3,market_calendar[[#This Row],[is_eq_weekly_exp]]=1),1,0)</f>
        <v>0</v>
      </c>
      <c r="N289" s="2">
        <f>IF(AND(market_calendar[[#This Row],[is_eq_monthly_exp]]=1,MOD(market_calendar[[#This Row],[Month]],3)=0),1,0)</f>
        <v>0</v>
      </c>
      <c r="O289" s="2">
        <f t="shared" si="32"/>
        <v>0</v>
      </c>
      <c r="P289" s="2">
        <f>SUMIF(E$2:E289,E289,O$2:O289)</f>
        <v>2</v>
      </c>
      <c r="Q289" s="2">
        <f>IF(AND(market_calendar[[#This Row],[vix_weekly_exp_cumulative]]=3,market_calendar[[#This Row],[is_vix_weekly_exp]]=1),1,0)</f>
        <v>0</v>
      </c>
      <c r="R289" s="2">
        <f>IF(AND(market_calendar[[#This Row],[is_vix_monthly_exp]]=1,MOD(market_calendar[[#This Row],[Month]],3)=0),1,0)</f>
        <v>0</v>
      </c>
    </row>
    <row r="290" spans="1:18" x14ac:dyDescent="0.25">
      <c r="A290">
        <v>289</v>
      </c>
      <c r="B290" s="1">
        <v>42658</v>
      </c>
      <c r="C290" s="2">
        <f t="shared" si="33"/>
        <v>2016</v>
      </c>
      <c r="D290" s="2">
        <f t="shared" si="34"/>
        <v>10</v>
      </c>
      <c r="E290" s="2" t="str">
        <f t="shared" si="35"/>
        <v>2016-10</v>
      </c>
      <c r="F290" s="2">
        <f t="shared" si="36"/>
        <v>15</v>
      </c>
      <c r="G290" s="2">
        <f t="shared" si="37"/>
        <v>42</v>
      </c>
      <c r="H290" s="2">
        <f t="shared" si="38"/>
        <v>7</v>
      </c>
      <c r="I290" s="2" cm="1">
        <f t="array" ref="I290">_xlfn.IFNA(_xlfn.IFS(H290=7,1,H290=1,1),0)</f>
        <v>1</v>
      </c>
      <c r="J290" s="2">
        <v>0</v>
      </c>
      <c r="K290" s="2">
        <f t="shared" si="39"/>
        <v>0</v>
      </c>
      <c r="L290" s="2">
        <f>SUMIF(E$2:E290,E290,K$2:K290)</f>
        <v>2</v>
      </c>
      <c r="M290" s="2">
        <f>IF(AND(market_calendar[[#This Row],[eq_weekly_exp_cumulative]]=3,market_calendar[[#This Row],[is_eq_weekly_exp]]=1),1,0)</f>
        <v>0</v>
      </c>
      <c r="N290" s="2">
        <f>IF(AND(market_calendar[[#This Row],[is_eq_monthly_exp]]=1,MOD(market_calendar[[#This Row],[Month]],3)=0),1,0)</f>
        <v>0</v>
      </c>
      <c r="O290" s="2">
        <f t="shared" si="32"/>
        <v>0</v>
      </c>
      <c r="P290" s="2">
        <f>SUMIF(E$2:E290,E290,O$2:O290)</f>
        <v>2</v>
      </c>
      <c r="Q290" s="2">
        <f>IF(AND(market_calendar[[#This Row],[vix_weekly_exp_cumulative]]=3,market_calendar[[#This Row],[is_vix_weekly_exp]]=1),1,0)</f>
        <v>0</v>
      </c>
      <c r="R290" s="2">
        <f>IF(AND(market_calendar[[#This Row],[is_vix_monthly_exp]]=1,MOD(market_calendar[[#This Row],[Month]],3)=0),1,0)</f>
        <v>0</v>
      </c>
    </row>
    <row r="291" spans="1:18" x14ac:dyDescent="0.25">
      <c r="A291">
        <v>290</v>
      </c>
      <c r="B291" s="1">
        <v>42659</v>
      </c>
      <c r="C291" s="2">
        <f t="shared" si="33"/>
        <v>2016</v>
      </c>
      <c r="D291" s="2">
        <f t="shared" si="34"/>
        <v>10</v>
      </c>
      <c r="E291" s="2" t="str">
        <f t="shared" si="35"/>
        <v>2016-10</v>
      </c>
      <c r="F291" s="2">
        <f t="shared" si="36"/>
        <v>16</v>
      </c>
      <c r="G291" s="2">
        <f t="shared" si="37"/>
        <v>43</v>
      </c>
      <c r="H291" s="2">
        <f t="shared" si="38"/>
        <v>1</v>
      </c>
      <c r="I291" s="2" cm="1">
        <f t="array" ref="I291">_xlfn.IFNA(_xlfn.IFS(H291=7,1,H291=1,1),0)</f>
        <v>1</v>
      </c>
      <c r="J291" s="2">
        <v>0</v>
      </c>
      <c r="K291" s="2">
        <f t="shared" si="39"/>
        <v>0</v>
      </c>
      <c r="L291" s="2">
        <f>SUMIF(E$2:E291,E291,K$2:K291)</f>
        <v>2</v>
      </c>
      <c r="M291" s="2">
        <f>IF(AND(market_calendar[[#This Row],[eq_weekly_exp_cumulative]]=3,market_calendar[[#This Row],[is_eq_weekly_exp]]=1),1,0)</f>
        <v>0</v>
      </c>
      <c r="N291" s="2">
        <f>IF(AND(market_calendar[[#This Row],[is_eq_monthly_exp]]=1,MOD(market_calendar[[#This Row],[Month]],3)=0),1,0)</f>
        <v>0</v>
      </c>
      <c r="O291" s="2">
        <f t="shared" si="32"/>
        <v>0</v>
      </c>
      <c r="P291" s="2">
        <f>SUMIF(E$2:E291,E291,O$2:O291)</f>
        <v>2</v>
      </c>
      <c r="Q291" s="2">
        <f>IF(AND(market_calendar[[#This Row],[vix_weekly_exp_cumulative]]=3,market_calendar[[#This Row],[is_vix_weekly_exp]]=1),1,0)</f>
        <v>0</v>
      </c>
      <c r="R291" s="2">
        <f>IF(AND(market_calendar[[#This Row],[is_vix_monthly_exp]]=1,MOD(market_calendar[[#This Row],[Month]],3)=0),1,0)</f>
        <v>0</v>
      </c>
    </row>
    <row r="292" spans="1:18" x14ac:dyDescent="0.25">
      <c r="A292">
        <v>291</v>
      </c>
      <c r="B292" s="1">
        <v>42660</v>
      </c>
      <c r="C292" s="2">
        <f t="shared" si="33"/>
        <v>2016</v>
      </c>
      <c r="D292" s="2">
        <f t="shared" si="34"/>
        <v>10</v>
      </c>
      <c r="E292" s="2" t="str">
        <f t="shared" si="35"/>
        <v>2016-10</v>
      </c>
      <c r="F292" s="2">
        <f t="shared" si="36"/>
        <v>17</v>
      </c>
      <c r="G292" s="2">
        <f t="shared" si="37"/>
        <v>43</v>
      </c>
      <c r="H292" s="2">
        <f t="shared" si="38"/>
        <v>2</v>
      </c>
      <c r="I292" s="2" cm="1">
        <f t="array" ref="I292">_xlfn.IFNA(_xlfn.IFS(H292=7,1,H292=1,1),0)</f>
        <v>0</v>
      </c>
      <c r="J292" s="2">
        <v>0</v>
      </c>
      <c r="K292" s="2">
        <f t="shared" si="39"/>
        <v>0</v>
      </c>
      <c r="L292" s="2">
        <f>SUMIF(E$2:E292,E292,K$2:K292)</f>
        <v>2</v>
      </c>
      <c r="M292" s="2">
        <f>IF(AND(market_calendar[[#This Row],[eq_weekly_exp_cumulative]]=3,market_calendar[[#This Row],[is_eq_weekly_exp]]=1),1,0)</f>
        <v>0</v>
      </c>
      <c r="N292" s="2">
        <f>IF(AND(market_calendar[[#This Row],[is_eq_monthly_exp]]=1,MOD(market_calendar[[#This Row],[Month]],3)=0),1,0)</f>
        <v>0</v>
      </c>
      <c r="O292" s="2">
        <f t="shared" si="32"/>
        <v>0</v>
      </c>
      <c r="P292" s="2">
        <f>SUMIF(E$2:E292,E292,O$2:O292)</f>
        <v>2</v>
      </c>
      <c r="Q292" s="2">
        <f>IF(AND(market_calendar[[#This Row],[vix_weekly_exp_cumulative]]=3,market_calendar[[#This Row],[is_vix_weekly_exp]]=1),1,0)</f>
        <v>0</v>
      </c>
      <c r="R292" s="2">
        <f>IF(AND(market_calendar[[#This Row],[is_vix_monthly_exp]]=1,MOD(market_calendar[[#This Row],[Month]],3)=0),1,0)</f>
        <v>0</v>
      </c>
    </row>
    <row r="293" spans="1:18" x14ac:dyDescent="0.25">
      <c r="A293">
        <v>292</v>
      </c>
      <c r="B293" s="1">
        <v>42661</v>
      </c>
      <c r="C293" s="2">
        <f t="shared" si="33"/>
        <v>2016</v>
      </c>
      <c r="D293" s="2">
        <f t="shared" si="34"/>
        <v>10</v>
      </c>
      <c r="E293" s="2" t="str">
        <f t="shared" si="35"/>
        <v>2016-10</v>
      </c>
      <c r="F293" s="2">
        <f t="shared" si="36"/>
        <v>18</v>
      </c>
      <c r="G293" s="2">
        <f t="shared" si="37"/>
        <v>43</v>
      </c>
      <c r="H293" s="2">
        <f t="shared" si="38"/>
        <v>3</v>
      </c>
      <c r="I293" s="2" cm="1">
        <f t="array" ref="I293">_xlfn.IFNA(_xlfn.IFS(H293=7,1,H293=1,1),0)</f>
        <v>0</v>
      </c>
      <c r="J293" s="2">
        <v>0</v>
      </c>
      <c r="K293" s="2">
        <f t="shared" si="39"/>
        <v>0</v>
      </c>
      <c r="L293" s="2">
        <f>SUMIF(E$2:E293,E293,K$2:K293)</f>
        <v>2</v>
      </c>
      <c r="M293" s="2">
        <f>IF(AND(market_calendar[[#This Row],[eq_weekly_exp_cumulative]]=3,market_calendar[[#This Row],[is_eq_weekly_exp]]=1),1,0)</f>
        <v>0</v>
      </c>
      <c r="N293" s="2">
        <f>IF(AND(market_calendar[[#This Row],[is_eq_monthly_exp]]=1,MOD(market_calendar[[#This Row],[Month]],3)=0),1,0)</f>
        <v>0</v>
      </c>
      <c r="O293" s="2">
        <f t="shared" si="32"/>
        <v>1</v>
      </c>
      <c r="P293" s="2">
        <f>SUMIF(E$2:E293,E293,O$2:O293)</f>
        <v>3</v>
      </c>
      <c r="Q293" s="2">
        <f>IF(AND(market_calendar[[#This Row],[vix_weekly_exp_cumulative]]=3,market_calendar[[#This Row],[is_vix_weekly_exp]]=1),1,0)</f>
        <v>1</v>
      </c>
      <c r="R293" s="2">
        <f>IF(AND(market_calendar[[#This Row],[is_vix_monthly_exp]]=1,MOD(market_calendar[[#This Row],[Month]],3)=0),1,0)</f>
        <v>0</v>
      </c>
    </row>
    <row r="294" spans="1:18" x14ac:dyDescent="0.25">
      <c r="A294">
        <v>293</v>
      </c>
      <c r="B294" s="1">
        <v>42662</v>
      </c>
      <c r="C294" s="2">
        <f t="shared" si="33"/>
        <v>2016</v>
      </c>
      <c r="D294" s="2">
        <f t="shared" si="34"/>
        <v>10</v>
      </c>
      <c r="E294" s="2" t="str">
        <f t="shared" si="35"/>
        <v>2016-10</v>
      </c>
      <c r="F294" s="2">
        <f t="shared" si="36"/>
        <v>19</v>
      </c>
      <c r="G294" s="2">
        <f t="shared" si="37"/>
        <v>43</v>
      </c>
      <c r="H294" s="2">
        <f t="shared" si="38"/>
        <v>4</v>
      </c>
      <c r="I294" s="2" cm="1">
        <f t="array" ref="I294">_xlfn.IFNA(_xlfn.IFS(H294=7,1,H294=1,1),0)</f>
        <v>0</v>
      </c>
      <c r="J294" s="2">
        <v>0</v>
      </c>
      <c r="K294" s="2">
        <f t="shared" si="39"/>
        <v>0</v>
      </c>
      <c r="L294" s="2">
        <f>SUMIF(E$2:E294,E294,K$2:K294)</f>
        <v>2</v>
      </c>
      <c r="M294" s="2">
        <f>IF(AND(market_calendar[[#This Row],[eq_weekly_exp_cumulative]]=3,market_calendar[[#This Row],[is_eq_weekly_exp]]=1),1,0)</f>
        <v>0</v>
      </c>
      <c r="N294" s="2">
        <f>IF(AND(market_calendar[[#This Row],[is_eq_monthly_exp]]=1,MOD(market_calendar[[#This Row],[Month]],3)=0),1,0)</f>
        <v>0</v>
      </c>
      <c r="O294" s="2">
        <f t="shared" si="32"/>
        <v>0</v>
      </c>
      <c r="P294" s="2">
        <f>SUMIF(E$2:E294,E294,O$2:O294)</f>
        <v>3</v>
      </c>
      <c r="Q294" s="2">
        <f>IF(AND(market_calendar[[#This Row],[vix_weekly_exp_cumulative]]=3,market_calendar[[#This Row],[is_vix_weekly_exp]]=1),1,0)</f>
        <v>0</v>
      </c>
      <c r="R294" s="2">
        <f>IF(AND(market_calendar[[#This Row],[is_vix_monthly_exp]]=1,MOD(market_calendar[[#This Row],[Month]],3)=0),1,0)</f>
        <v>0</v>
      </c>
    </row>
    <row r="295" spans="1:18" x14ac:dyDescent="0.25">
      <c r="A295">
        <v>294</v>
      </c>
      <c r="B295" s="1">
        <v>42663</v>
      </c>
      <c r="C295" s="2">
        <f t="shared" si="33"/>
        <v>2016</v>
      </c>
      <c r="D295" s="2">
        <f t="shared" si="34"/>
        <v>10</v>
      </c>
      <c r="E295" s="2" t="str">
        <f t="shared" si="35"/>
        <v>2016-10</v>
      </c>
      <c r="F295" s="2">
        <f t="shared" si="36"/>
        <v>20</v>
      </c>
      <c r="G295" s="2">
        <f t="shared" si="37"/>
        <v>43</v>
      </c>
      <c r="H295" s="2">
        <f t="shared" si="38"/>
        <v>5</v>
      </c>
      <c r="I295" s="2" cm="1">
        <f t="array" ref="I295">_xlfn.IFNA(_xlfn.IFS(H295=7,1,H295=1,1),0)</f>
        <v>0</v>
      </c>
      <c r="J295" s="2">
        <v>0</v>
      </c>
      <c r="K295" s="2">
        <f t="shared" si="39"/>
        <v>0</v>
      </c>
      <c r="L295" s="2">
        <f>SUMIF(E$2:E295,E295,K$2:K295)</f>
        <v>2</v>
      </c>
      <c r="M295" s="2">
        <f>IF(AND(market_calendar[[#This Row],[eq_weekly_exp_cumulative]]=3,market_calendar[[#This Row],[is_eq_weekly_exp]]=1),1,0)</f>
        <v>0</v>
      </c>
      <c r="N295" s="2">
        <f>IF(AND(market_calendar[[#This Row],[is_eq_monthly_exp]]=1,MOD(market_calendar[[#This Row],[Month]],3)=0),1,0)</f>
        <v>0</v>
      </c>
      <c r="O295" s="2">
        <f t="shared" si="32"/>
        <v>0</v>
      </c>
      <c r="P295" s="2">
        <f>SUMIF(E$2:E295,E295,O$2:O295)</f>
        <v>3</v>
      </c>
      <c r="Q295" s="2">
        <f>IF(AND(market_calendar[[#This Row],[vix_weekly_exp_cumulative]]=3,market_calendar[[#This Row],[is_vix_weekly_exp]]=1),1,0)</f>
        <v>0</v>
      </c>
      <c r="R295" s="2">
        <f>IF(AND(market_calendar[[#This Row],[is_vix_monthly_exp]]=1,MOD(market_calendar[[#This Row],[Month]],3)=0),1,0)</f>
        <v>0</v>
      </c>
    </row>
    <row r="296" spans="1:18" x14ac:dyDescent="0.25">
      <c r="A296">
        <v>295</v>
      </c>
      <c r="B296" s="1">
        <v>42664</v>
      </c>
      <c r="C296" s="2">
        <f t="shared" si="33"/>
        <v>2016</v>
      </c>
      <c r="D296" s="2">
        <f t="shared" si="34"/>
        <v>10</v>
      </c>
      <c r="E296" s="2" t="str">
        <f t="shared" si="35"/>
        <v>2016-10</v>
      </c>
      <c r="F296" s="2">
        <f t="shared" si="36"/>
        <v>21</v>
      </c>
      <c r="G296" s="2">
        <f t="shared" si="37"/>
        <v>43</v>
      </c>
      <c r="H296" s="2">
        <f t="shared" si="38"/>
        <v>6</v>
      </c>
      <c r="I296" s="2" cm="1">
        <f t="array" ref="I296">_xlfn.IFNA(_xlfn.IFS(H296=7,1,H296=1,1),0)</f>
        <v>0</v>
      </c>
      <c r="J296" s="2">
        <v>0</v>
      </c>
      <c r="K296" s="2">
        <f t="shared" si="39"/>
        <v>1</v>
      </c>
      <c r="L296" s="2">
        <f>SUMIF(E$2:E296,E296,K$2:K296)</f>
        <v>3</v>
      </c>
      <c r="M296" s="2">
        <f>IF(AND(market_calendar[[#This Row],[eq_weekly_exp_cumulative]]=3,market_calendar[[#This Row],[is_eq_weekly_exp]]=1),1,0)</f>
        <v>1</v>
      </c>
      <c r="N296" s="2">
        <f>IF(AND(market_calendar[[#This Row],[is_eq_monthly_exp]]=1,MOD(market_calendar[[#This Row],[Month]],3)=0),1,0)</f>
        <v>0</v>
      </c>
      <c r="O296" s="2">
        <f t="shared" si="32"/>
        <v>0</v>
      </c>
      <c r="P296" s="2">
        <f>SUMIF(E$2:E296,E296,O$2:O296)</f>
        <v>3</v>
      </c>
      <c r="Q296" s="2">
        <f>IF(AND(market_calendar[[#This Row],[vix_weekly_exp_cumulative]]=3,market_calendar[[#This Row],[is_vix_weekly_exp]]=1),1,0)</f>
        <v>0</v>
      </c>
      <c r="R296" s="2">
        <f>IF(AND(market_calendar[[#This Row],[is_vix_monthly_exp]]=1,MOD(market_calendar[[#This Row],[Month]],3)=0),1,0)</f>
        <v>0</v>
      </c>
    </row>
    <row r="297" spans="1:18" x14ac:dyDescent="0.25">
      <c r="A297">
        <v>296</v>
      </c>
      <c r="B297" s="1">
        <v>42665</v>
      </c>
      <c r="C297" s="2">
        <f t="shared" si="33"/>
        <v>2016</v>
      </c>
      <c r="D297" s="2">
        <f t="shared" si="34"/>
        <v>10</v>
      </c>
      <c r="E297" s="2" t="str">
        <f t="shared" si="35"/>
        <v>2016-10</v>
      </c>
      <c r="F297" s="2">
        <f t="shared" si="36"/>
        <v>22</v>
      </c>
      <c r="G297" s="2">
        <f t="shared" si="37"/>
        <v>43</v>
      </c>
      <c r="H297" s="2">
        <f t="shared" si="38"/>
        <v>7</v>
      </c>
      <c r="I297" s="2" cm="1">
        <f t="array" ref="I297">_xlfn.IFNA(_xlfn.IFS(H297=7,1,H297=1,1),0)</f>
        <v>1</v>
      </c>
      <c r="J297" s="2">
        <v>0</v>
      </c>
      <c r="K297" s="2">
        <f t="shared" si="39"/>
        <v>0</v>
      </c>
      <c r="L297" s="2">
        <f>SUMIF(E$2:E297,E297,K$2:K297)</f>
        <v>3</v>
      </c>
      <c r="M297" s="2">
        <f>IF(AND(market_calendar[[#This Row],[eq_weekly_exp_cumulative]]=3,market_calendar[[#This Row],[is_eq_weekly_exp]]=1),1,0)</f>
        <v>0</v>
      </c>
      <c r="N297" s="2">
        <f>IF(AND(market_calendar[[#This Row],[is_eq_monthly_exp]]=1,MOD(market_calendar[[#This Row],[Month]],3)=0),1,0)</f>
        <v>0</v>
      </c>
      <c r="O297" s="2">
        <f t="shared" si="32"/>
        <v>0</v>
      </c>
      <c r="P297" s="2">
        <f>SUMIF(E$2:E297,E297,O$2:O297)</f>
        <v>3</v>
      </c>
      <c r="Q297" s="2">
        <f>IF(AND(market_calendar[[#This Row],[vix_weekly_exp_cumulative]]=3,market_calendar[[#This Row],[is_vix_weekly_exp]]=1),1,0)</f>
        <v>0</v>
      </c>
      <c r="R297" s="2">
        <f>IF(AND(market_calendar[[#This Row],[is_vix_monthly_exp]]=1,MOD(market_calendar[[#This Row],[Month]],3)=0),1,0)</f>
        <v>0</v>
      </c>
    </row>
    <row r="298" spans="1:18" x14ac:dyDescent="0.25">
      <c r="A298">
        <v>297</v>
      </c>
      <c r="B298" s="1">
        <v>42666</v>
      </c>
      <c r="C298" s="2">
        <f t="shared" si="33"/>
        <v>2016</v>
      </c>
      <c r="D298" s="2">
        <f t="shared" si="34"/>
        <v>10</v>
      </c>
      <c r="E298" s="2" t="str">
        <f t="shared" si="35"/>
        <v>2016-10</v>
      </c>
      <c r="F298" s="2">
        <f t="shared" si="36"/>
        <v>23</v>
      </c>
      <c r="G298" s="2">
        <f t="shared" si="37"/>
        <v>44</v>
      </c>
      <c r="H298" s="2">
        <f t="shared" si="38"/>
        <v>1</v>
      </c>
      <c r="I298" s="2" cm="1">
        <f t="array" ref="I298">_xlfn.IFNA(_xlfn.IFS(H298=7,1,H298=1,1),0)</f>
        <v>1</v>
      </c>
      <c r="J298" s="2">
        <v>0</v>
      </c>
      <c r="K298" s="2">
        <f t="shared" si="39"/>
        <v>0</v>
      </c>
      <c r="L298" s="2">
        <f>SUMIF(E$2:E298,E298,K$2:K298)</f>
        <v>3</v>
      </c>
      <c r="M298" s="2">
        <f>IF(AND(market_calendar[[#This Row],[eq_weekly_exp_cumulative]]=3,market_calendar[[#This Row],[is_eq_weekly_exp]]=1),1,0)</f>
        <v>0</v>
      </c>
      <c r="N298" s="2">
        <f>IF(AND(market_calendar[[#This Row],[is_eq_monthly_exp]]=1,MOD(market_calendar[[#This Row],[Month]],3)=0),1,0)</f>
        <v>0</v>
      </c>
      <c r="O298" s="2">
        <f t="shared" si="32"/>
        <v>0</v>
      </c>
      <c r="P298" s="2">
        <f>SUMIF(E$2:E298,E298,O$2:O298)</f>
        <v>3</v>
      </c>
      <c r="Q298" s="2">
        <f>IF(AND(market_calendar[[#This Row],[vix_weekly_exp_cumulative]]=3,market_calendar[[#This Row],[is_vix_weekly_exp]]=1),1,0)</f>
        <v>0</v>
      </c>
      <c r="R298" s="2">
        <f>IF(AND(market_calendar[[#This Row],[is_vix_monthly_exp]]=1,MOD(market_calendar[[#This Row],[Month]],3)=0),1,0)</f>
        <v>0</v>
      </c>
    </row>
    <row r="299" spans="1:18" x14ac:dyDescent="0.25">
      <c r="A299">
        <v>298</v>
      </c>
      <c r="B299" s="1">
        <v>42667</v>
      </c>
      <c r="C299" s="2">
        <f t="shared" si="33"/>
        <v>2016</v>
      </c>
      <c r="D299" s="2">
        <f t="shared" si="34"/>
        <v>10</v>
      </c>
      <c r="E299" s="2" t="str">
        <f t="shared" si="35"/>
        <v>2016-10</v>
      </c>
      <c r="F299" s="2">
        <f t="shared" si="36"/>
        <v>24</v>
      </c>
      <c r="G299" s="2">
        <f t="shared" si="37"/>
        <v>44</v>
      </c>
      <c r="H299" s="2">
        <f t="shared" si="38"/>
        <v>2</v>
      </c>
      <c r="I299" s="2" cm="1">
        <f t="array" ref="I299">_xlfn.IFNA(_xlfn.IFS(H299=7,1,H299=1,1),0)</f>
        <v>0</v>
      </c>
      <c r="J299" s="2">
        <v>0</v>
      </c>
      <c r="K299" s="2">
        <f t="shared" si="39"/>
        <v>0</v>
      </c>
      <c r="L299" s="2">
        <f>SUMIF(E$2:E299,E299,K$2:K299)</f>
        <v>3</v>
      </c>
      <c r="M299" s="2">
        <f>IF(AND(market_calendar[[#This Row],[eq_weekly_exp_cumulative]]=3,market_calendar[[#This Row],[is_eq_weekly_exp]]=1),1,0)</f>
        <v>0</v>
      </c>
      <c r="N299" s="2">
        <f>IF(AND(market_calendar[[#This Row],[is_eq_monthly_exp]]=1,MOD(market_calendar[[#This Row],[Month]],3)=0),1,0)</f>
        <v>0</v>
      </c>
      <c r="O299" s="2">
        <f t="shared" si="32"/>
        <v>0</v>
      </c>
      <c r="P299" s="2">
        <f>SUMIF(E$2:E299,E299,O$2:O299)</f>
        <v>3</v>
      </c>
      <c r="Q299" s="2">
        <f>IF(AND(market_calendar[[#This Row],[vix_weekly_exp_cumulative]]=3,market_calendar[[#This Row],[is_vix_weekly_exp]]=1),1,0)</f>
        <v>0</v>
      </c>
      <c r="R299" s="2">
        <f>IF(AND(market_calendar[[#This Row],[is_vix_monthly_exp]]=1,MOD(market_calendar[[#This Row],[Month]],3)=0),1,0)</f>
        <v>0</v>
      </c>
    </row>
    <row r="300" spans="1:18" x14ac:dyDescent="0.25">
      <c r="A300">
        <v>299</v>
      </c>
      <c r="B300" s="1">
        <v>42668</v>
      </c>
      <c r="C300" s="2">
        <f t="shared" si="33"/>
        <v>2016</v>
      </c>
      <c r="D300" s="2">
        <f t="shared" si="34"/>
        <v>10</v>
      </c>
      <c r="E300" s="2" t="str">
        <f t="shared" si="35"/>
        <v>2016-10</v>
      </c>
      <c r="F300" s="2">
        <f t="shared" si="36"/>
        <v>25</v>
      </c>
      <c r="G300" s="2">
        <f t="shared" si="37"/>
        <v>44</v>
      </c>
      <c r="H300" s="2">
        <f t="shared" si="38"/>
        <v>3</v>
      </c>
      <c r="I300" s="2" cm="1">
        <f t="array" ref="I300">_xlfn.IFNA(_xlfn.IFS(H300=7,1,H300=1,1),0)</f>
        <v>0</v>
      </c>
      <c r="J300" s="2">
        <v>0</v>
      </c>
      <c r="K300" s="2">
        <f t="shared" si="39"/>
        <v>0</v>
      </c>
      <c r="L300" s="2">
        <f>SUMIF(E$2:E300,E300,K$2:K300)</f>
        <v>3</v>
      </c>
      <c r="M300" s="2">
        <f>IF(AND(market_calendar[[#This Row],[eq_weekly_exp_cumulative]]=3,market_calendar[[#This Row],[is_eq_weekly_exp]]=1),1,0)</f>
        <v>0</v>
      </c>
      <c r="N300" s="2">
        <f>IF(AND(market_calendar[[#This Row],[is_eq_monthly_exp]]=1,MOD(market_calendar[[#This Row],[Month]],3)=0),1,0)</f>
        <v>0</v>
      </c>
      <c r="O300" s="2">
        <f t="shared" si="32"/>
        <v>1</v>
      </c>
      <c r="P300" s="2">
        <f>SUMIF(E$2:E300,E300,O$2:O300)</f>
        <v>4</v>
      </c>
      <c r="Q300" s="2">
        <f>IF(AND(market_calendar[[#This Row],[vix_weekly_exp_cumulative]]=3,market_calendar[[#This Row],[is_vix_weekly_exp]]=1),1,0)</f>
        <v>0</v>
      </c>
      <c r="R300" s="2">
        <f>IF(AND(market_calendar[[#This Row],[is_vix_monthly_exp]]=1,MOD(market_calendar[[#This Row],[Month]],3)=0),1,0)</f>
        <v>0</v>
      </c>
    </row>
    <row r="301" spans="1:18" x14ac:dyDescent="0.25">
      <c r="A301">
        <v>300</v>
      </c>
      <c r="B301" s="1">
        <v>42669</v>
      </c>
      <c r="C301" s="2">
        <f t="shared" si="33"/>
        <v>2016</v>
      </c>
      <c r="D301" s="2">
        <f t="shared" si="34"/>
        <v>10</v>
      </c>
      <c r="E301" s="2" t="str">
        <f t="shared" si="35"/>
        <v>2016-10</v>
      </c>
      <c r="F301" s="2">
        <f t="shared" si="36"/>
        <v>26</v>
      </c>
      <c r="G301" s="2">
        <f t="shared" si="37"/>
        <v>44</v>
      </c>
      <c r="H301" s="2">
        <f t="shared" si="38"/>
        <v>4</v>
      </c>
      <c r="I301" s="2" cm="1">
        <f t="array" ref="I301">_xlfn.IFNA(_xlfn.IFS(H301=7,1,H301=1,1),0)</f>
        <v>0</v>
      </c>
      <c r="J301" s="2">
        <v>0</v>
      </c>
      <c r="K301" s="2">
        <f t="shared" si="39"/>
        <v>0</v>
      </c>
      <c r="L301" s="2">
        <f>SUMIF(E$2:E301,E301,K$2:K301)</f>
        <v>3</v>
      </c>
      <c r="M301" s="2">
        <f>IF(AND(market_calendar[[#This Row],[eq_weekly_exp_cumulative]]=3,market_calendar[[#This Row],[is_eq_weekly_exp]]=1),1,0)</f>
        <v>0</v>
      </c>
      <c r="N301" s="2">
        <f>IF(AND(market_calendar[[#This Row],[is_eq_monthly_exp]]=1,MOD(market_calendar[[#This Row],[Month]],3)=0),1,0)</f>
        <v>0</v>
      </c>
      <c r="O301" s="2">
        <f t="shared" si="32"/>
        <v>0</v>
      </c>
      <c r="P301" s="2">
        <f>SUMIF(E$2:E301,E301,O$2:O301)</f>
        <v>4</v>
      </c>
      <c r="Q301" s="2">
        <f>IF(AND(market_calendar[[#This Row],[vix_weekly_exp_cumulative]]=3,market_calendar[[#This Row],[is_vix_weekly_exp]]=1),1,0)</f>
        <v>0</v>
      </c>
      <c r="R301" s="2">
        <f>IF(AND(market_calendar[[#This Row],[is_vix_monthly_exp]]=1,MOD(market_calendar[[#This Row],[Month]],3)=0),1,0)</f>
        <v>0</v>
      </c>
    </row>
    <row r="302" spans="1:18" x14ac:dyDescent="0.25">
      <c r="A302">
        <v>301</v>
      </c>
      <c r="B302" s="1">
        <v>42670</v>
      </c>
      <c r="C302" s="2">
        <f t="shared" si="33"/>
        <v>2016</v>
      </c>
      <c r="D302" s="2">
        <f t="shared" si="34"/>
        <v>10</v>
      </c>
      <c r="E302" s="2" t="str">
        <f t="shared" si="35"/>
        <v>2016-10</v>
      </c>
      <c r="F302" s="2">
        <f t="shared" si="36"/>
        <v>27</v>
      </c>
      <c r="G302" s="2">
        <f t="shared" si="37"/>
        <v>44</v>
      </c>
      <c r="H302" s="2">
        <f t="shared" si="38"/>
        <v>5</v>
      </c>
      <c r="I302" s="2" cm="1">
        <f t="array" ref="I302">_xlfn.IFNA(_xlfn.IFS(H302=7,1,H302=1,1),0)</f>
        <v>0</v>
      </c>
      <c r="J302" s="2">
        <v>0</v>
      </c>
      <c r="K302" s="2">
        <f t="shared" si="39"/>
        <v>0</v>
      </c>
      <c r="L302" s="2">
        <f>SUMIF(E$2:E302,E302,K$2:K302)</f>
        <v>3</v>
      </c>
      <c r="M302" s="2">
        <f>IF(AND(market_calendar[[#This Row],[eq_weekly_exp_cumulative]]=3,market_calendar[[#This Row],[is_eq_weekly_exp]]=1),1,0)</f>
        <v>0</v>
      </c>
      <c r="N302" s="2">
        <f>IF(AND(market_calendar[[#This Row],[is_eq_monthly_exp]]=1,MOD(market_calendar[[#This Row],[Month]],3)=0),1,0)</f>
        <v>0</v>
      </c>
      <c r="O302" s="2">
        <f t="shared" si="32"/>
        <v>0</v>
      </c>
      <c r="P302" s="2">
        <f>SUMIF(E$2:E302,E302,O$2:O302)</f>
        <v>4</v>
      </c>
      <c r="Q302" s="2">
        <f>IF(AND(market_calendar[[#This Row],[vix_weekly_exp_cumulative]]=3,market_calendar[[#This Row],[is_vix_weekly_exp]]=1),1,0)</f>
        <v>0</v>
      </c>
      <c r="R302" s="2">
        <f>IF(AND(market_calendar[[#This Row],[is_vix_monthly_exp]]=1,MOD(market_calendar[[#This Row],[Month]],3)=0),1,0)</f>
        <v>0</v>
      </c>
    </row>
    <row r="303" spans="1:18" x14ac:dyDescent="0.25">
      <c r="A303">
        <v>302</v>
      </c>
      <c r="B303" s="1">
        <v>42671</v>
      </c>
      <c r="C303" s="2">
        <f t="shared" si="33"/>
        <v>2016</v>
      </c>
      <c r="D303" s="2">
        <f t="shared" si="34"/>
        <v>10</v>
      </c>
      <c r="E303" s="2" t="str">
        <f t="shared" si="35"/>
        <v>2016-10</v>
      </c>
      <c r="F303" s="2">
        <f t="shared" si="36"/>
        <v>28</v>
      </c>
      <c r="G303" s="2">
        <f t="shared" si="37"/>
        <v>44</v>
      </c>
      <c r="H303" s="2">
        <f t="shared" si="38"/>
        <v>6</v>
      </c>
      <c r="I303" s="2" cm="1">
        <f t="array" ref="I303">_xlfn.IFNA(_xlfn.IFS(H303=7,1,H303=1,1),0)</f>
        <v>0</v>
      </c>
      <c r="J303" s="2">
        <v>0</v>
      </c>
      <c r="K303" s="2">
        <f t="shared" si="39"/>
        <v>1</v>
      </c>
      <c r="L303" s="2">
        <f>SUMIF(E$2:E303,E303,K$2:K303)</f>
        <v>4</v>
      </c>
      <c r="M303" s="2">
        <f>IF(AND(market_calendar[[#This Row],[eq_weekly_exp_cumulative]]=3,market_calendar[[#This Row],[is_eq_weekly_exp]]=1),1,0)</f>
        <v>0</v>
      </c>
      <c r="N303" s="2">
        <f>IF(AND(market_calendar[[#This Row],[is_eq_monthly_exp]]=1,MOD(market_calendar[[#This Row],[Month]],3)=0),1,0)</f>
        <v>0</v>
      </c>
      <c r="O303" s="2">
        <f t="shared" si="32"/>
        <v>0</v>
      </c>
      <c r="P303" s="2">
        <f>SUMIF(E$2:E303,E303,O$2:O303)</f>
        <v>4</v>
      </c>
      <c r="Q303" s="2">
        <f>IF(AND(market_calendar[[#This Row],[vix_weekly_exp_cumulative]]=3,market_calendar[[#This Row],[is_vix_weekly_exp]]=1),1,0)</f>
        <v>0</v>
      </c>
      <c r="R303" s="2">
        <f>IF(AND(market_calendar[[#This Row],[is_vix_monthly_exp]]=1,MOD(market_calendar[[#This Row],[Month]],3)=0),1,0)</f>
        <v>0</v>
      </c>
    </row>
    <row r="304" spans="1:18" x14ac:dyDescent="0.25">
      <c r="A304">
        <v>303</v>
      </c>
      <c r="B304" s="1">
        <v>42672</v>
      </c>
      <c r="C304" s="2">
        <f t="shared" si="33"/>
        <v>2016</v>
      </c>
      <c r="D304" s="2">
        <f t="shared" si="34"/>
        <v>10</v>
      </c>
      <c r="E304" s="2" t="str">
        <f t="shared" si="35"/>
        <v>2016-10</v>
      </c>
      <c r="F304" s="2">
        <f t="shared" si="36"/>
        <v>29</v>
      </c>
      <c r="G304" s="2">
        <f t="shared" si="37"/>
        <v>44</v>
      </c>
      <c r="H304" s="2">
        <f t="shared" si="38"/>
        <v>7</v>
      </c>
      <c r="I304" s="2" cm="1">
        <f t="array" ref="I304">_xlfn.IFNA(_xlfn.IFS(H304=7,1,H304=1,1),0)</f>
        <v>1</v>
      </c>
      <c r="J304" s="2">
        <v>0</v>
      </c>
      <c r="K304" s="2">
        <f t="shared" si="39"/>
        <v>0</v>
      </c>
      <c r="L304" s="2">
        <f>SUMIF(E$2:E304,E304,K$2:K304)</f>
        <v>4</v>
      </c>
      <c r="M304" s="2">
        <f>IF(AND(market_calendar[[#This Row],[eq_weekly_exp_cumulative]]=3,market_calendar[[#This Row],[is_eq_weekly_exp]]=1),1,0)</f>
        <v>0</v>
      </c>
      <c r="N304" s="2">
        <f>IF(AND(market_calendar[[#This Row],[is_eq_monthly_exp]]=1,MOD(market_calendar[[#This Row],[Month]],3)=0),1,0)</f>
        <v>0</v>
      </c>
      <c r="O304" s="2">
        <f t="shared" si="32"/>
        <v>0</v>
      </c>
      <c r="P304" s="2">
        <f>SUMIF(E$2:E304,E304,O$2:O304)</f>
        <v>4</v>
      </c>
      <c r="Q304" s="2">
        <f>IF(AND(market_calendar[[#This Row],[vix_weekly_exp_cumulative]]=3,market_calendar[[#This Row],[is_vix_weekly_exp]]=1),1,0)</f>
        <v>0</v>
      </c>
      <c r="R304" s="2">
        <f>IF(AND(market_calendar[[#This Row],[is_vix_monthly_exp]]=1,MOD(market_calendar[[#This Row],[Month]],3)=0),1,0)</f>
        <v>0</v>
      </c>
    </row>
    <row r="305" spans="1:18" x14ac:dyDescent="0.25">
      <c r="A305">
        <v>304</v>
      </c>
      <c r="B305" s="1">
        <v>42673</v>
      </c>
      <c r="C305" s="2">
        <f t="shared" si="33"/>
        <v>2016</v>
      </c>
      <c r="D305" s="2">
        <f t="shared" si="34"/>
        <v>10</v>
      </c>
      <c r="E305" s="2" t="str">
        <f t="shared" si="35"/>
        <v>2016-10</v>
      </c>
      <c r="F305" s="2">
        <f t="shared" si="36"/>
        <v>30</v>
      </c>
      <c r="G305" s="2">
        <f t="shared" si="37"/>
        <v>45</v>
      </c>
      <c r="H305" s="2">
        <f t="shared" si="38"/>
        <v>1</v>
      </c>
      <c r="I305" s="2" cm="1">
        <f t="array" ref="I305">_xlfn.IFNA(_xlfn.IFS(H305=7,1,H305=1,1),0)</f>
        <v>1</v>
      </c>
      <c r="J305" s="2">
        <v>0</v>
      </c>
      <c r="K305" s="2">
        <f t="shared" si="39"/>
        <v>0</v>
      </c>
      <c r="L305" s="2">
        <f>SUMIF(E$2:E305,E305,K$2:K305)</f>
        <v>4</v>
      </c>
      <c r="M305" s="2">
        <f>IF(AND(market_calendar[[#This Row],[eq_weekly_exp_cumulative]]=3,market_calendar[[#This Row],[is_eq_weekly_exp]]=1),1,0)</f>
        <v>0</v>
      </c>
      <c r="N305" s="2">
        <f>IF(AND(market_calendar[[#This Row],[is_eq_monthly_exp]]=1,MOD(market_calendar[[#This Row],[Month]],3)=0),1,0)</f>
        <v>0</v>
      </c>
      <c r="O305" s="2">
        <f t="shared" si="32"/>
        <v>0</v>
      </c>
      <c r="P305" s="2">
        <f>SUMIF(E$2:E305,E305,O$2:O305)</f>
        <v>4</v>
      </c>
      <c r="Q305" s="2">
        <f>IF(AND(market_calendar[[#This Row],[vix_weekly_exp_cumulative]]=3,market_calendar[[#This Row],[is_vix_weekly_exp]]=1),1,0)</f>
        <v>0</v>
      </c>
      <c r="R305" s="2">
        <f>IF(AND(market_calendar[[#This Row],[is_vix_monthly_exp]]=1,MOD(market_calendar[[#This Row],[Month]],3)=0),1,0)</f>
        <v>0</v>
      </c>
    </row>
    <row r="306" spans="1:18" x14ac:dyDescent="0.25">
      <c r="A306">
        <v>305</v>
      </c>
      <c r="B306" s="1">
        <v>42674</v>
      </c>
      <c r="C306" s="2">
        <f t="shared" si="33"/>
        <v>2016</v>
      </c>
      <c r="D306" s="2">
        <f t="shared" si="34"/>
        <v>10</v>
      </c>
      <c r="E306" s="2" t="str">
        <f t="shared" si="35"/>
        <v>2016-10</v>
      </c>
      <c r="F306" s="2">
        <f t="shared" si="36"/>
        <v>31</v>
      </c>
      <c r="G306" s="2">
        <f t="shared" si="37"/>
        <v>45</v>
      </c>
      <c r="H306" s="2">
        <f t="shared" si="38"/>
        <v>2</v>
      </c>
      <c r="I306" s="2" cm="1">
        <f t="array" ref="I306">_xlfn.IFNA(_xlfn.IFS(H306=7,1,H306=1,1),0)</f>
        <v>0</v>
      </c>
      <c r="J306" s="2">
        <v>0</v>
      </c>
      <c r="K306" s="2">
        <f t="shared" si="39"/>
        <v>0</v>
      </c>
      <c r="L306" s="2">
        <f>SUMIF(E$2:E306,E306,K$2:K306)</f>
        <v>4</v>
      </c>
      <c r="M306" s="2">
        <f>IF(AND(market_calendar[[#This Row],[eq_weekly_exp_cumulative]]=3,market_calendar[[#This Row],[is_eq_weekly_exp]]=1),1,0)</f>
        <v>0</v>
      </c>
      <c r="N306" s="2">
        <f>IF(AND(market_calendar[[#This Row],[is_eq_monthly_exp]]=1,MOD(market_calendar[[#This Row],[Month]],3)=0),1,0)</f>
        <v>0</v>
      </c>
      <c r="O306" s="2">
        <f t="shared" si="32"/>
        <v>0</v>
      </c>
      <c r="P306" s="2">
        <f>SUMIF(E$2:E306,E306,O$2:O306)</f>
        <v>4</v>
      </c>
      <c r="Q306" s="2">
        <f>IF(AND(market_calendar[[#This Row],[vix_weekly_exp_cumulative]]=3,market_calendar[[#This Row],[is_vix_weekly_exp]]=1),1,0)</f>
        <v>0</v>
      </c>
      <c r="R306" s="2">
        <f>IF(AND(market_calendar[[#This Row],[is_vix_monthly_exp]]=1,MOD(market_calendar[[#This Row],[Month]],3)=0),1,0)</f>
        <v>0</v>
      </c>
    </row>
    <row r="307" spans="1:18" x14ac:dyDescent="0.25">
      <c r="A307">
        <v>306</v>
      </c>
      <c r="B307" s="1">
        <v>42675</v>
      </c>
      <c r="C307" s="2">
        <f t="shared" si="33"/>
        <v>2016</v>
      </c>
      <c r="D307" s="2">
        <f t="shared" si="34"/>
        <v>11</v>
      </c>
      <c r="E307" s="2" t="str">
        <f t="shared" si="35"/>
        <v>2016-11</v>
      </c>
      <c r="F307" s="2">
        <f t="shared" si="36"/>
        <v>1</v>
      </c>
      <c r="G307" s="2">
        <f t="shared" si="37"/>
        <v>45</v>
      </c>
      <c r="H307" s="2">
        <f t="shared" si="38"/>
        <v>3</v>
      </c>
      <c r="I307" s="2" cm="1">
        <f t="array" ref="I307">_xlfn.IFNA(_xlfn.IFS(H307=7,1,H307=1,1),0)</f>
        <v>0</v>
      </c>
      <c r="J307" s="2">
        <v>0</v>
      </c>
      <c r="K307" s="2">
        <f t="shared" si="39"/>
        <v>0</v>
      </c>
      <c r="L307" s="2">
        <f>SUMIF(E$2:E307,E307,K$2:K307)</f>
        <v>0</v>
      </c>
      <c r="M307" s="2">
        <f>IF(AND(market_calendar[[#This Row],[eq_weekly_exp_cumulative]]=3,market_calendar[[#This Row],[is_eq_weekly_exp]]=1),1,0)</f>
        <v>0</v>
      </c>
      <c r="N307" s="2">
        <f>IF(AND(market_calendar[[#This Row],[is_eq_monthly_exp]]=1,MOD(market_calendar[[#This Row],[Month]],3)=0),1,0)</f>
        <v>0</v>
      </c>
      <c r="O307" s="2">
        <f t="shared" si="32"/>
        <v>1</v>
      </c>
      <c r="P307" s="2">
        <f>SUMIF(E$2:E307,E307,O$2:O307)</f>
        <v>1</v>
      </c>
      <c r="Q307" s="2">
        <f>IF(AND(market_calendar[[#This Row],[vix_weekly_exp_cumulative]]=3,market_calendar[[#This Row],[is_vix_weekly_exp]]=1),1,0)</f>
        <v>0</v>
      </c>
      <c r="R307" s="2">
        <f>IF(AND(market_calendar[[#This Row],[is_vix_monthly_exp]]=1,MOD(market_calendar[[#This Row],[Month]],3)=0),1,0)</f>
        <v>0</v>
      </c>
    </row>
    <row r="308" spans="1:18" x14ac:dyDescent="0.25">
      <c r="A308">
        <v>307</v>
      </c>
      <c r="B308" s="1">
        <v>42676</v>
      </c>
      <c r="C308" s="2">
        <f t="shared" si="33"/>
        <v>2016</v>
      </c>
      <c r="D308" s="2">
        <f t="shared" si="34"/>
        <v>11</v>
      </c>
      <c r="E308" s="2" t="str">
        <f t="shared" si="35"/>
        <v>2016-11</v>
      </c>
      <c r="F308" s="2">
        <f t="shared" si="36"/>
        <v>2</v>
      </c>
      <c r="G308" s="2">
        <f t="shared" si="37"/>
        <v>45</v>
      </c>
      <c r="H308" s="2">
        <f t="shared" si="38"/>
        <v>4</v>
      </c>
      <c r="I308" s="2" cm="1">
        <f t="array" ref="I308">_xlfn.IFNA(_xlfn.IFS(H308=7,1,H308=1,1),0)</f>
        <v>0</v>
      </c>
      <c r="J308" s="2">
        <v>0</v>
      </c>
      <c r="K308" s="2">
        <f t="shared" si="39"/>
        <v>0</v>
      </c>
      <c r="L308" s="2">
        <f>SUMIF(E$2:E308,E308,K$2:K308)</f>
        <v>0</v>
      </c>
      <c r="M308" s="2">
        <f>IF(AND(market_calendar[[#This Row],[eq_weekly_exp_cumulative]]=3,market_calendar[[#This Row],[is_eq_weekly_exp]]=1),1,0)</f>
        <v>0</v>
      </c>
      <c r="N308" s="2">
        <f>IF(AND(market_calendar[[#This Row],[is_eq_monthly_exp]]=1,MOD(market_calendar[[#This Row],[Month]],3)=0),1,0)</f>
        <v>0</v>
      </c>
      <c r="O308" s="2">
        <f t="shared" si="32"/>
        <v>0</v>
      </c>
      <c r="P308" s="2">
        <f>SUMIF(E$2:E308,E308,O$2:O308)</f>
        <v>1</v>
      </c>
      <c r="Q308" s="2">
        <f>IF(AND(market_calendar[[#This Row],[vix_weekly_exp_cumulative]]=3,market_calendar[[#This Row],[is_vix_weekly_exp]]=1),1,0)</f>
        <v>0</v>
      </c>
      <c r="R308" s="2">
        <f>IF(AND(market_calendar[[#This Row],[is_vix_monthly_exp]]=1,MOD(market_calendar[[#This Row],[Month]],3)=0),1,0)</f>
        <v>0</v>
      </c>
    </row>
    <row r="309" spans="1:18" x14ac:dyDescent="0.25">
      <c r="A309">
        <v>308</v>
      </c>
      <c r="B309" s="1">
        <v>42677</v>
      </c>
      <c r="C309" s="2">
        <f t="shared" si="33"/>
        <v>2016</v>
      </c>
      <c r="D309" s="2">
        <f t="shared" si="34"/>
        <v>11</v>
      </c>
      <c r="E309" s="2" t="str">
        <f t="shared" si="35"/>
        <v>2016-11</v>
      </c>
      <c r="F309" s="2">
        <f t="shared" si="36"/>
        <v>3</v>
      </c>
      <c r="G309" s="2">
        <f t="shared" si="37"/>
        <v>45</v>
      </c>
      <c r="H309" s="2">
        <f t="shared" si="38"/>
        <v>5</v>
      </c>
      <c r="I309" s="2" cm="1">
        <f t="array" ref="I309">_xlfn.IFNA(_xlfn.IFS(H309=7,1,H309=1,1),0)</f>
        <v>0</v>
      </c>
      <c r="J309" s="2">
        <v>0</v>
      </c>
      <c r="K309" s="2">
        <f t="shared" si="39"/>
        <v>0</v>
      </c>
      <c r="L309" s="2">
        <f>SUMIF(E$2:E309,E309,K$2:K309)</f>
        <v>0</v>
      </c>
      <c r="M309" s="2">
        <f>IF(AND(market_calendar[[#This Row],[eq_weekly_exp_cumulative]]=3,market_calendar[[#This Row],[is_eq_weekly_exp]]=1),1,0)</f>
        <v>0</v>
      </c>
      <c r="N309" s="2">
        <f>IF(AND(market_calendar[[#This Row],[is_eq_monthly_exp]]=1,MOD(market_calendar[[#This Row],[Month]],3)=0),1,0)</f>
        <v>0</v>
      </c>
      <c r="O309" s="2">
        <f t="shared" si="32"/>
        <v>0</v>
      </c>
      <c r="P309" s="2">
        <f>SUMIF(E$2:E309,E309,O$2:O309)</f>
        <v>1</v>
      </c>
      <c r="Q309" s="2">
        <f>IF(AND(market_calendar[[#This Row],[vix_weekly_exp_cumulative]]=3,market_calendar[[#This Row],[is_vix_weekly_exp]]=1),1,0)</f>
        <v>0</v>
      </c>
      <c r="R309" s="2">
        <f>IF(AND(market_calendar[[#This Row],[is_vix_monthly_exp]]=1,MOD(market_calendar[[#This Row],[Month]],3)=0),1,0)</f>
        <v>0</v>
      </c>
    </row>
    <row r="310" spans="1:18" x14ac:dyDescent="0.25">
      <c r="A310">
        <v>309</v>
      </c>
      <c r="B310" s="1">
        <v>42678</v>
      </c>
      <c r="C310" s="2">
        <f t="shared" si="33"/>
        <v>2016</v>
      </c>
      <c r="D310" s="2">
        <f t="shared" si="34"/>
        <v>11</v>
      </c>
      <c r="E310" s="2" t="str">
        <f t="shared" si="35"/>
        <v>2016-11</v>
      </c>
      <c r="F310" s="2">
        <f t="shared" si="36"/>
        <v>4</v>
      </c>
      <c r="G310" s="2">
        <f t="shared" si="37"/>
        <v>45</v>
      </c>
      <c r="H310" s="2">
        <f t="shared" si="38"/>
        <v>6</v>
      </c>
      <c r="I310" s="2" cm="1">
        <f t="array" ref="I310">_xlfn.IFNA(_xlfn.IFS(H310=7,1,H310=1,1),0)</f>
        <v>0</v>
      </c>
      <c r="J310" s="2">
        <v>0</v>
      </c>
      <c r="K310" s="2">
        <f t="shared" si="39"/>
        <v>1</v>
      </c>
      <c r="L310" s="2">
        <f>SUMIF(E$2:E310,E310,K$2:K310)</f>
        <v>1</v>
      </c>
      <c r="M310" s="2">
        <f>IF(AND(market_calendar[[#This Row],[eq_weekly_exp_cumulative]]=3,market_calendar[[#This Row],[is_eq_weekly_exp]]=1),1,0)</f>
        <v>0</v>
      </c>
      <c r="N310" s="2">
        <f>IF(AND(market_calendar[[#This Row],[is_eq_monthly_exp]]=1,MOD(market_calendar[[#This Row],[Month]],3)=0),1,0)</f>
        <v>0</v>
      </c>
      <c r="O310" s="2">
        <f t="shared" si="32"/>
        <v>0</v>
      </c>
      <c r="P310" s="2">
        <f>SUMIF(E$2:E310,E310,O$2:O310)</f>
        <v>1</v>
      </c>
      <c r="Q310" s="2">
        <f>IF(AND(market_calendar[[#This Row],[vix_weekly_exp_cumulative]]=3,market_calendar[[#This Row],[is_vix_weekly_exp]]=1),1,0)</f>
        <v>0</v>
      </c>
      <c r="R310" s="2">
        <f>IF(AND(market_calendar[[#This Row],[is_vix_monthly_exp]]=1,MOD(market_calendar[[#This Row],[Month]],3)=0),1,0)</f>
        <v>0</v>
      </c>
    </row>
    <row r="311" spans="1:18" x14ac:dyDescent="0.25">
      <c r="A311">
        <v>310</v>
      </c>
      <c r="B311" s="1">
        <v>42679</v>
      </c>
      <c r="C311" s="2">
        <f t="shared" si="33"/>
        <v>2016</v>
      </c>
      <c r="D311" s="2">
        <f t="shared" si="34"/>
        <v>11</v>
      </c>
      <c r="E311" s="2" t="str">
        <f t="shared" si="35"/>
        <v>2016-11</v>
      </c>
      <c r="F311" s="2">
        <f t="shared" si="36"/>
        <v>5</v>
      </c>
      <c r="G311" s="2">
        <f t="shared" si="37"/>
        <v>45</v>
      </c>
      <c r="H311" s="2">
        <f t="shared" si="38"/>
        <v>7</v>
      </c>
      <c r="I311" s="2" cm="1">
        <f t="array" ref="I311">_xlfn.IFNA(_xlfn.IFS(H311=7,1,H311=1,1),0)</f>
        <v>1</v>
      </c>
      <c r="J311" s="2">
        <v>0</v>
      </c>
      <c r="K311" s="2">
        <f t="shared" si="39"/>
        <v>0</v>
      </c>
      <c r="L311" s="2">
        <f>SUMIF(E$2:E311,E311,K$2:K311)</f>
        <v>1</v>
      </c>
      <c r="M311" s="2">
        <f>IF(AND(market_calendar[[#This Row],[eq_weekly_exp_cumulative]]=3,market_calendar[[#This Row],[is_eq_weekly_exp]]=1),1,0)</f>
        <v>0</v>
      </c>
      <c r="N311" s="2">
        <f>IF(AND(market_calendar[[#This Row],[is_eq_monthly_exp]]=1,MOD(market_calendar[[#This Row],[Month]],3)=0),1,0)</f>
        <v>0</v>
      </c>
      <c r="O311" s="2">
        <f t="shared" si="32"/>
        <v>0</v>
      </c>
      <c r="P311" s="2">
        <f>SUMIF(E$2:E311,E311,O$2:O311)</f>
        <v>1</v>
      </c>
      <c r="Q311" s="2">
        <f>IF(AND(market_calendar[[#This Row],[vix_weekly_exp_cumulative]]=3,market_calendar[[#This Row],[is_vix_weekly_exp]]=1),1,0)</f>
        <v>0</v>
      </c>
      <c r="R311" s="2">
        <f>IF(AND(market_calendar[[#This Row],[is_vix_monthly_exp]]=1,MOD(market_calendar[[#This Row],[Month]],3)=0),1,0)</f>
        <v>0</v>
      </c>
    </row>
    <row r="312" spans="1:18" x14ac:dyDescent="0.25">
      <c r="A312">
        <v>311</v>
      </c>
      <c r="B312" s="1">
        <v>42680</v>
      </c>
      <c r="C312" s="2">
        <f t="shared" si="33"/>
        <v>2016</v>
      </c>
      <c r="D312" s="2">
        <f t="shared" si="34"/>
        <v>11</v>
      </c>
      <c r="E312" s="2" t="str">
        <f t="shared" si="35"/>
        <v>2016-11</v>
      </c>
      <c r="F312" s="2">
        <f t="shared" si="36"/>
        <v>6</v>
      </c>
      <c r="G312" s="2">
        <f t="shared" si="37"/>
        <v>46</v>
      </c>
      <c r="H312" s="2">
        <f t="shared" si="38"/>
        <v>1</v>
      </c>
      <c r="I312" s="2" cm="1">
        <f t="array" ref="I312">_xlfn.IFNA(_xlfn.IFS(H312=7,1,H312=1,1),0)</f>
        <v>1</v>
      </c>
      <c r="J312" s="2">
        <v>0</v>
      </c>
      <c r="K312" s="2">
        <f t="shared" si="39"/>
        <v>0</v>
      </c>
      <c r="L312" s="2">
        <f>SUMIF(E$2:E312,E312,K$2:K312)</f>
        <v>1</v>
      </c>
      <c r="M312" s="2">
        <f>IF(AND(market_calendar[[#This Row],[eq_weekly_exp_cumulative]]=3,market_calendar[[#This Row],[is_eq_weekly_exp]]=1),1,0)</f>
        <v>0</v>
      </c>
      <c r="N312" s="2">
        <f>IF(AND(market_calendar[[#This Row],[is_eq_monthly_exp]]=1,MOD(market_calendar[[#This Row],[Month]],3)=0),1,0)</f>
        <v>0</v>
      </c>
      <c r="O312" s="2">
        <f t="shared" si="32"/>
        <v>0</v>
      </c>
      <c r="P312" s="2">
        <f>SUMIF(E$2:E312,E312,O$2:O312)</f>
        <v>1</v>
      </c>
      <c r="Q312" s="2">
        <f>IF(AND(market_calendar[[#This Row],[vix_weekly_exp_cumulative]]=3,market_calendar[[#This Row],[is_vix_weekly_exp]]=1),1,0)</f>
        <v>0</v>
      </c>
      <c r="R312" s="2">
        <f>IF(AND(market_calendar[[#This Row],[is_vix_monthly_exp]]=1,MOD(market_calendar[[#This Row],[Month]],3)=0),1,0)</f>
        <v>0</v>
      </c>
    </row>
    <row r="313" spans="1:18" x14ac:dyDescent="0.25">
      <c r="A313">
        <v>312</v>
      </c>
      <c r="B313" s="1">
        <v>42681</v>
      </c>
      <c r="C313" s="2">
        <f t="shared" si="33"/>
        <v>2016</v>
      </c>
      <c r="D313" s="2">
        <f t="shared" si="34"/>
        <v>11</v>
      </c>
      <c r="E313" s="2" t="str">
        <f t="shared" si="35"/>
        <v>2016-11</v>
      </c>
      <c r="F313" s="2">
        <f t="shared" si="36"/>
        <v>7</v>
      </c>
      <c r="G313" s="2">
        <f t="shared" si="37"/>
        <v>46</v>
      </c>
      <c r="H313" s="2">
        <f t="shared" si="38"/>
        <v>2</v>
      </c>
      <c r="I313" s="2" cm="1">
        <f t="array" ref="I313">_xlfn.IFNA(_xlfn.IFS(H313=7,1,H313=1,1),0)</f>
        <v>0</v>
      </c>
      <c r="J313" s="2">
        <v>0</v>
      </c>
      <c r="K313" s="2">
        <f t="shared" si="39"/>
        <v>0</v>
      </c>
      <c r="L313" s="2">
        <f>SUMIF(E$2:E313,E313,K$2:K313)</f>
        <v>1</v>
      </c>
      <c r="M313" s="2">
        <f>IF(AND(market_calendar[[#This Row],[eq_weekly_exp_cumulative]]=3,market_calendar[[#This Row],[is_eq_weekly_exp]]=1),1,0)</f>
        <v>0</v>
      </c>
      <c r="N313" s="2">
        <f>IF(AND(market_calendar[[#This Row],[is_eq_monthly_exp]]=1,MOD(market_calendar[[#This Row],[Month]],3)=0),1,0)</f>
        <v>0</v>
      </c>
      <c r="O313" s="2">
        <f t="shared" si="32"/>
        <v>0</v>
      </c>
      <c r="P313" s="2">
        <f>SUMIF(E$2:E313,E313,O$2:O313)</f>
        <v>1</v>
      </c>
      <c r="Q313" s="2">
        <f>IF(AND(market_calendar[[#This Row],[vix_weekly_exp_cumulative]]=3,market_calendar[[#This Row],[is_vix_weekly_exp]]=1),1,0)</f>
        <v>0</v>
      </c>
      <c r="R313" s="2">
        <f>IF(AND(market_calendar[[#This Row],[is_vix_monthly_exp]]=1,MOD(market_calendar[[#This Row],[Month]],3)=0),1,0)</f>
        <v>0</v>
      </c>
    </row>
    <row r="314" spans="1:18" x14ac:dyDescent="0.25">
      <c r="A314">
        <v>313</v>
      </c>
      <c r="B314" s="1">
        <v>42682</v>
      </c>
      <c r="C314" s="2">
        <f t="shared" si="33"/>
        <v>2016</v>
      </c>
      <c r="D314" s="2">
        <f t="shared" si="34"/>
        <v>11</v>
      </c>
      <c r="E314" s="2" t="str">
        <f t="shared" si="35"/>
        <v>2016-11</v>
      </c>
      <c r="F314" s="2">
        <f t="shared" si="36"/>
        <v>8</v>
      </c>
      <c r="G314" s="2">
        <f t="shared" si="37"/>
        <v>46</v>
      </c>
      <c r="H314" s="2">
        <f t="shared" si="38"/>
        <v>3</v>
      </c>
      <c r="I314" s="2" cm="1">
        <f t="array" ref="I314">_xlfn.IFNA(_xlfn.IFS(H314=7,1,H314=1,1),0)</f>
        <v>0</v>
      </c>
      <c r="J314" s="2">
        <v>0</v>
      </c>
      <c r="K314" s="2">
        <f t="shared" si="39"/>
        <v>0</v>
      </c>
      <c r="L314" s="2">
        <f>SUMIF(E$2:E314,E314,K$2:K314)</f>
        <v>1</v>
      </c>
      <c r="M314" s="2">
        <f>IF(AND(market_calendar[[#This Row],[eq_weekly_exp_cumulative]]=3,market_calendar[[#This Row],[is_eq_weekly_exp]]=1),1,0)</f>
        <v>0</v>
      </c>
      <c r="N314" s="2">
        <f>IF(AND(market_calendar[[#This Row],[is_eq_monthly_exp]]=1,MOD(market_calendar[[#This Row],[Month]],3)=0),1,0)</f>
        <v>0</v>
      </c>
      <c r="O314" s="2">
        <f t="shared" si="32"/>
        <v>1</v>
      </c>
      <c r="P314" s="2">
        <f>SUMIF(E$2:E314,E314,O$2:O314)</f>
        <v>2</v>
      </c>
      <c r="Q314" s="2">
        <f>IF(AND(market_calendar[[#This Row],[vix_weekly_exp_cumulative]]=3,market_calendar[[#This Row],[is_vix_weekly_exp]]=1),1,0)</f>
        <v>0</v>
      </c>
      <c r="R314" s="2">
        <f>IF(AND(market_calendar[[#This Row],[is_vix_monthly_exp]]=1,MOD(market_calendar[[#This Row],[Month]],3)=0),1,0)</f>
        <v>0</v>
      </c>
    </row>
    <row r="315" spans="1:18" x14ac:dyDescent="0.25">
      <c r="A315">
        <v>314</v>
      </c>
      <c r="B315" s="1">
        <v>42683</v>
      </c>
      <c r="C315" s="2">
        <f t="shared" si="33"/>
        <v>2016</v>
      </c>
      <c r="D315" s="2">
        <f t="shared" si="34"/>
        <v>11</v>
      </c>
      <c r="E315" s="2" t="str">
        <f t="shared" si="35"/>
        <v>2016-11</v>
      </c>
      <c r="F315" s="2">
        <f t="shared" si="36"/>
        <v>9</v>
      </c>
      <c r="G315" s="2">
        <f t="shared" si="37"/>
        <v>46</v>
      </c>
      <c r="H315" s="2">
        <f t="shared" si="38"/>
        <v>4</v>
      </c>
      <c r="I315" s="2" cm="1">
        <f t="array" ref="I315">_xlfn.IFNA(_xlfn.IFS(H315=7,1,H315=1,1),0)</f>
        <v>0</v>
      </c>
      <c r="J315" s="2">
        <v>0</v>
      </c>
      <c r="K315" s="2">
        <f t="shared" si="39"/>
        <v>0</v>
      </c>
      <c r="L315" s="2">
        <f>SUMIF(E$2:E315,E315,K$2:K315)</f>
        <v>1</v>
      </c>
      <c r="M315" s="2">
        <f>IF(AND(market_calendar[[#This Row],[eq_weekly_exp_cumulative]]=3,market_calendar[[#This Row],[is_eq_weekly_exp]]=1),1,0)</f>
        <v>0</v>
      </c>
      <c r="N315" s="2">
        <f>IF(AND(market_calendar[[#This Row],[is_eq_monthly_exp]]=1,MOD(market_calendar[[#This Row],[Month]],3)=0),1,0)</f>
        <v>0</v>
      </c>
      <c r="O315" s="2">
        <f t="shared" si="32"/>
        <v>0</v>
      </c>
      <c r="P315" s="2">
        <f>SUMIF(E$2:E315,E315,O$2:O315)</f>
        <v>2</v>
      </c>
      <c r="Q315" s="2">
        <f>IF(AND(market_calendar[[#This Row],[vix_weekly_exp_cumulative]]=3,market_calendar[[#This Row],[is_vix_weekly_exp]]=1),1,0)</f>
        <v>0</v>
      </c>
      <c r="R315" s="2">
        <f>IF(AND(market_calendar[[#This Row],[is_vix_monthly_exp]]=1,MOD(market_calendar[[#This Row],[Month]],3)=0),1,0)</f>
        <v>0</v>
      </c>
    </row>
    <row r="316" spans="1:18" x14ac:dyDescent="0.25">
      <c r="A316">
        <v>315</v>
      </c>
      <c r="B316" s="1">
        <v>42684</v>
      </c>
      <c r="C316" s="2">
        <f t="shared" si="33"/>
        <v>2016</v>
      </c>
      <c r="D316" s="2">
        <f t="shared" si="34"/>
        <v>11</v>
      </c>
      <c r="E316" s="2" t="str">
        <f t="shared" si="35"/>
        <v>2016-11</v>
      </c>
      <c r="F316" s="2">
        <f t="shared" si="36"/>
        <v>10</v>
      </c>
      <c r="G316" s="2">
        <f t="shared" si="37"/>
        <v>46</v>
      </c>
      <c r="H316" s="2">
        <f t="shared" si="38"/>
        <v>5</v>
      </c>
      <c r="I316" s="2" cm="1">
        <f t="array" ref="I316">_xlfn.IFNA(_xlfn.IFS(H316=7,1,H316=1,1),0)</f>
        <v>0</v>
      </c>
      <c r="J316" s="2">
        <v>0</v>
      </c>
      <c r="K316" s="2">
        <f t="shared" si="39"/>
        <v>0</v>
      </c>
      <c r="L316" s="2">
        <f>SUMIF(E$2:E316,E316,K$2:K316)</f>
        <v>1</v>
      </c>
      <c r="M316" s="2">
        <f>IF(AND(market_calendar[[#This Row],[eq_weekly_exp_cumulative]]=3,market_calendar[[#This Row],[is_eq_weekly_exp]]=1),1,0)</f>
        <v>0</v>
      </c>
      <c r="N316" s="2">
        <f>IF(AND(market_calendar[[#This Row],[is_eq_monthly_exp]]=1,MOD(market_calendar[[#This Row],[Month]],3)=0),1,0)</f>
        <v>0</v>
      </c>
      <c r="O316" s="2">
        <f t="shared" si="32"/>
        <v>0</v>
      </c>
      <c r="P316" s="2">
        <f>SUMIF(E$2:E316,E316,O$2:O316)</f>
        <v>2</v>
      </c>
      <c r="Q316" s="2">
        <f>IF(AND(market_calendar[[#This Row],[vix_weekly_exp_cumulative]]=3,market_calendar[[#This Row],[is_vix_weekly_exp]]=1),1,0)</f>
        <v>0</v>
      </c>
      <c r="R316" s="2">
        <f>IF(AND(market_calendar[[#This Row],[is_vix_monthly_exp]]=1,MOD(market_calendar[[#This Row],[Month]],3)=0),1,0)</f>
        <v>0</v>
      </c>
    </row>
    <row r="317" spans="1:18" x14ac:dyDescent="0.25">
      <c r="A317">
        <v>316</v>
      </c>
      <c r="B317" s="1">
        <v>42685</v>
      </c>
      <c r="C317" s="2">
        <f t="shared" si="33"/>
        <v>2016</v>
      </c>
      <c r="D317" s="2">
        <f t="shared" si="34"/>
        <v>11</v>
      </c>
      <c r="E317" s="2" t="str">
        <f t="shared" si="35"/>
        <v>2016-11</v>
      </c>
      <c r="F317" s="2">
        <f t="shared" si="36"/>
        <v>11</v>
      </c>
      <c r="G317" s="2">
        <f t="shared" si="37"/>
        <v>46</v>
      </c>
      <c r="H317" s="2">
        <f t="shared" si="38"/>
        <v>6</v>
      </c>
      <c r="I317" s="2" cm="1">
        <f t="array" ref="I317">_xlfn.IFNA(_xlfn.IFS(H317=7,1,H317=1,1),0)</f>
        <v>0</v>
      </c>
      <c r="J317" s="2">
        <v>0</v>
      </c>
      <c r="K317" s="2">
        <f t="shared" si="39"/>
        <v>1</v>
      </c>
      <c r="L317" s="2">
        <f>SUMIF(E$2:E317,E317,K$2:K317)</f>
        <v>2</v>
      </c>
      <c r="M317" s="2">
        <f>IF(AND(market_calendar[[#This Row],[eq_weekly_exp_cumulative]]=3,market_calendar[[#This Row],[is_eq_weekly_exp]]=1),1,0)</f>
        <v>0</v>
      </c>
      <c r="N317" s="2">
        <f>IF(AND(market_calendar[[#This Row],[is_eq_monthly_exp]]=1,MOD(market_calendar[[#This Row],[Month]],3)=0),1,0)</f>
        <v>0</v>
      </c>
      <c r="O317" s="2">
        <f t="shared" si="32"/>
        <v>0</v>
      </c>
      <c r="P317" s="2">
        <f>SUMIF(E$2:E317,E317,O$2:O317)</f>
        <v>2</v>
      </c>
      <c r="Q317" s="2">
        <f>IF(AND(market_calendar[[#This Row],[vix_weekly_exp_cumulative]]=3,market_calendar[[#This Row],[is_vix_weekly_exp]]=1),1,0)</f>
        <v>0</v>
      </c>
      <c r="R317" s="2">
        <f>IF(AND(market_calendar[[#This Row],[is_vix_monthly_exp]]=1,MOD(market_calendar[[#This Row],[Month]],3)=0),1,0)</f>
        <v>0</v>
      </c>
    </row>
    <row r="318" spans="1:18" x14ac:dyDescent="0.25">
      <c r="A318">
        <v>317</v>
      </c>
      <c r="B318" s="1">
        <v>42686</v>
      </c>
      <c r="C318" s="2">
        <f t="shared" si="33"/>
        <v>2016</v>
      </c>
      <c r="D318" s="2">
        <f t="shared" si="34"/>
        <v>11</v>
      </c>
      <c r="E318" s="2" t="str">
        <f t="shared" si="35"/>
        <v>2016-11</v>
      </c>
      <c r="F318" s="2">
        <f t="shared" si="36"/>
        <v>12</v>
      </c>
      <c r="G318" s="2">
        <f t="shared" si="37"/>
        <v>46</v>
      </c>
      <c r="H318" s="2">
        <f t="shared" si="38"/>
        <v>7</v>
      </c>
      <c r="I318" s="2" cm="1">
        <f t="array" ref="I318">_xlfn.IFNA(_xlfn.IFS(H318=7,1,H318=1,1),0)</f>
        <v>1</v>
      </c>
      <c r="J318" s="2">
        <v>0</v>
      </c>
      <c r="K318" s="2">
        <f t="shared" si="39"/>
        <v>0</v>
      </c>
      <c r="L318" s="2">
        <f>SUMIF(E$2:E318,E318,K$2:K318)</f>
        <v>2</v>
      </c>
      <c r="M318" s="2">
        <f>IF(AND(market_calendar[[#This Row],[eq_weekly_exp_cumulative]]=3,market_calendar[[#This Row],[is_eq_weekly_exp]]=1),1,0)</f>
        <v>0</v>
      </c>
      <c r="N318" s="2">
        <f>IF(AND(market_calendar[[#This Row],[is_eq_monthly_exp]]=1,MOD(market_calendar[[#This Row],[Month]],3)=0),1,0)</f>
        <v>0</v>
      </c>
      <c r="O318" s="2">
        <f t="shared" si="32"/>
        <v>0</v>
      </c>
      <c r="P318" s="2">
        <f>SUMIF(E$2:E318,E318,O$2:O318)</f>
        <v>2</v>
      </c>
      <c r="Q318" s="2">
        <f>IF(AND(market_calendar[[#This Row],[vix_weekly_exp_cumulative]]=3,market_calendar[[#This Row],[is_vix_weekly_exp]]=1),1,0)</f>
        <v>0</v>
      </c>
      <c r="R318" s="2">
        <f>IF(AND(market_calendar[[#This Row],[is_vix_monthly_exp]]=1,MOD(market_calendar[[#This Row],[Month]],3)=0),1,0)</f>
        <v>0</v>
      </c>
    </row>
    <row r="319" spans="1:18" x14ac:dyDescent="0.25">
      <c r="A319">
        <v>318</v>
      </c>
      <c r="B319" s="1">
        <v>42687</v>
      </c>
      <c r="C319" s="2">
        <f t="shared" si="33"/>
        <v>2016</v>
      </c>
      <c r="D319" s="2">
        <f t="shared" si="34"/>
        <v>11</v>
      </c>
      <c r="E319" s="2" t="str">
        <f t="shared" si="35"/>
        <v>2016-11</v>
      </c>
      <c r="F319" s="2">
        <f t="shared" si="36"/>
        <v>13</v>
      </c>
      <c r="G319" s="2">
        <f t="shared" si="37"/>
        <v>47</v>
      </c>
      <c r="H319" s="2">
        <f t="shared" si="38"/>
        <v>1</v>
      </c>
      <c r="I319" s="2" cm="1">
        <f t="array" ref="I319">_xlfn.IFNA(_xlfn.IFS(H319=7,1,H319=1,1),0)</f>
        <v>1</v>
      </c>
      <c r="J319" s="2">
        <v>0</v>
      </c>
      <c r="K319" s="2">
        <f t="shared" si="39"/>
        <v>0</v>
      </c>
      <c r="L319" s="2">
        <f>SUMIF(E$2:E319,E319,K$2:K319)</f>
        <v>2</v>
      </c>
      <c r="M319" s="2">
        <f>IF(AND(market_calendar[[#This Row],[eq_weekly_exp_cumulative]]=3,market_calendar[[#This Row],[is_eq_weekly_exp]]=1),1,0)</f>
        <v>0</v>
      </c>
      <c r="N319" s="2">
        <f>IF(AND(market_calendar[[#This Row],[is_eq_monthly_exp]]=1,MOD(market_calendar[[#This Row],[Month]],3)=0),1,0)</f>
        <v>0</v>
      </c>
      <c r="O319" s="2">
        <f t="shared" si="32"/>
        <v>0</v>
      </c>
      <c r="P319" s="2">
        <f>SUMIF(E$2:E319,E319,O$2:O319)</f>
        <v>2</v>
      </c>
      <c r="Q319" s="2">
        <f>IF(AND(market_calendar[[#This Row],[vix_weekly_exp_cumulative]]=3,market_calendar[[#This Row],[is_vix_weekly_exp]]=1),1,0)</f>
        <v>0</v>
      </c>
      <c r="R319" s="2">
        <f>IF(AND(market_calendar[[#This Row],[is_vix_monthly_exp]]=1,MOD(market_calendar[[#This Row],[Month]],3)=0),1,0)</f>
        <v>0</v>
      </c>
    </row>
    <row r="320" spans="1:18" x14ac:dyDescent="0.25">
      <c r="A320">
        <v>319</v>
      </c>
      <c r="B320" s="1">
        <v>42688</v>
      </c>
      <c r="C320" s="2">
        <f t="shared" si="33"/>
        <v>2016</v>
      </c>
      <c r="D320" s="2">
        <f t="shared" si="34"/>
        <v>11</v>
      </c>
      <c r="E320" s="2" t="str">
        <f t="shared" si="35"/>
        <v>2016-11</v>
      </c>
      <c r="F320" s="2">
        <f t="shared" si="36"/>
        <v>14</v>
      </c>
      <c r="G320" s="2">
        <f t="shared" si="37"/>
        <v>47</v>
      </c>
      <c r="H320" s="2">
        <f t="shared" si="38"/>
        <v>2</v>
      </c>
      <c r="I320" s="2" cm="1">
        <f t="array" ref="I320">_xlfn.IFNA(_xlfn.IFS(H320=7,1,H320=1,1),0)</f>
        <v>0</v>
      </c>
      <c r="J320" s="2">
        <v>0</v>
      </c>
      <c r="K320" s="2">
        <f t="shared" si="39"/>
        <v>0</v>
      </c>
      <c r="L320" s="2">
        <f>SUMIF(E$2:E320,E320,K$2:K320)</f>
        <v>2</v>
      </c>
      <c r="M320" s="2">
        <f>IF(AND(market_calendar[[#This Row],[eq_weekly_exp_cumulative]]=3,market_calendar[[#This Row],[is_eq_weekly_exp]]=1),1,0)</f>
        <v>0</v>
      </c>
      <c r="N320" s="2">
        <f>IF(AND(market_calendar[[#This Row],[is_eq_monthly_exp]]=1,MOD(market_calendar[[#This Row],[Month]],3)=0),1,0)</f>
        <v>0</v>
      </c>
      <c r="O320" s="2">
        <f t="shared" si="32"/>
        <v>0</v>
      </c>
      <c r="P320" s="2">
        <f>SUMIF(E$2:E320,E320,O$2:O320)</f>
        <v>2</v>
      </c>
      <c r="Q320" s="2">
        <f>IF(AND(market_calendar[[#This Row],[vix_weekly_exp_cumulative]]=3,market_calendar[[#This Row],[is_vix_weekly_exp]]=1),1,0)</f>
        <v>0</v>
      </c>
      <c r="R320" s="2">
        <f>IF(AND(market_calendar[[#This Row],[is_vix_monthly_exp]]=1,MOD(market_calendar[[#This Row],[Month]],3)=0),1,0)</f>
        <v>0</v>
      </c>
    </row>
    <row r="321" spans="1:18" x14ac:dyDescent="0.25">
      <c r="A321">
        <v>320</v>
      </c>
      <c r="B321" s="1">
        <v>42689</v>
      </c>
      <c r="C321" s="2">
        <f t="shared" si="33"/>
        <v>2016</v>
      </c>
      <c r="D321" s="2">
        <f t="shared" si="34"/>
        <v>11</v>
      </c>
      <c r="E321" s="2" t="str">
        <f t="shared" si="35"/>
        <v>2016-11</v>
      </c>
      <c r="F321" s="2">
        <f t="shared" si="36"/>
        <v>15</v>
      </c>
      <c r="G321" s="2">
        <f t="shared" si="37"/>
        <v>47</v>
      </c>
      <c r="H321" s="2">
        <f t="shared" si="38"/>
        <v>3</v>
      </c>
      <c r="I321" s="2" cm="1">
        <f t="array" ref="I321">_xlfn.IFNA(_xlfn.IFS(H321=7,1,H321=1,1),0)</f>
        <v>0</v>
      </c>
      <c r="J321" s="2">
        <v>0</v>
      </c>
      <c r="K321" s="2">
        <f t="shared" si="39"/>
        <v>0</v>
      </c>
      <c r="L321" s="2">
        <f>SUMIF(E$2:E321,E321,K$2:K321)</f>
        <v>2</v>
      </c>
      <c r="M321" s="2">
        <f>IF(AND(market_calendar[[#This Row],[eq_weekly_exp_cumulative]]=3,market_calendar[[#This Row],[is_eq_weekly_exp]]=1),1,0)</f>
        <v>0</v>
      </c>
      <c r="N321" s="2">
        <f>IF(AND(market_calendar[[#This Row],[is_eq_monthly_exp]]=1,MOD(market_calendar[[#This Row],[Month]],3)=0),1,0)</f>
        <v>0</v>
      </c>
      <c r="O321" s="2">
        <f t="shared" si="32"/>
        <v>1</v>
      </c>
      <c r="P321" s="2">
        <f>SUMIF(E$2:E321,E321,O$2:O321)</f>
        <v>3</v>
      </c>
      <c r="Q321" s="2">
        <f>IF(AND(market_calendar[[#This Row],[vix_weekly_exp_cumulative]]=3,market_calendar[[#This Row],[is_vix_weekly_exp]]=1),1,0)</f>
        <v>1</v>
      </c>
      <c r="R321" s="2">
        <f>IF(AND(market_calendar[[#This Row],[is_vix_monthly_exp]]=1,MOD(market_calendar[[#This Row],[Month]],3)=0),1,0)</f>
        <v>0</v>
      </c>
    </row>
    <row r="322" spans="1:18" x14ac:dyDescent="0.25">
      <c r="A322">
        <v>321</v>
      </c>
      <c r="B322" s="1">
        <v>42690</v>
      </c>
      <c r="C322" s="2">
        <f t="shared" si="33"/>
        <v>2016</v>
      </c>
      <c r="D322" s="2">
        <f t="shared" si="34"/>
        <v>11</v>
      </c>
      <c r="E322" s="2" t="str">
        <f t="shared" si="35"/>
        <v>2016-11</v>
      </c>
      <c r="F322" s="2">
        <f t="shared" si="36"/>
        <v>16</v>
      </c>
      <c r="G322" s="2">
        <f t="shared" si="37"/>
        <v>47</v>
      </c>
      <c r="H322" s="2">
        <f t="shared" si="38"/>
        <v>4</v>
      </c>
      <c r="I322" s="2" cm="1">
        <f t="array" ref="I322">_xlfn.IFNA(_xlfn.IFS(H322=7,1,H322=1,1),0)</f>
        <v>0</v>
      </c>
      <c r="J322" s="2">
        <v>0</v>
      </c>
      <c r="K322" s="2">
        <f t="shared" si="39"/>
        <v>0</v>
      </c>
      <c r="L322" s="2">
        <f>SUMIF(E$2:E322,E322,K$2:K322)</f>
        <v>2</v>
      </c>
      <c r="M322" s="2">
        <f>IF(AND(market_calendar[[#This Row],[eq_weekly_exp_cumulative]]=3,market_calendar[[#This Row],[is_eq_weekly_exp]]=1),1,0)</f>
        <v>0</v>
      </c>
      <c r="N322" s="2">
        <f>IF(AND(market_calendar[[#This Row],[is_eq_monthly_exp]]=1,MOD(market_calendar[[#This Row],[Month]],3)=0),1,0)</f>
        <v>0</v>
      </c>
      <c r="O322" s="2">
        <f t="shared" ref="O322:O385" si="40">IF(H322=3,1,0)</f>
        <v>0</v>
      </c>
      <c r="P322" s="2">
        <f>SUMIF(E$2:E322,E322,O$2:O322)</f>
        <v>3</v>
      </c>
      <c r="Q322" s="2">
        <f>IF(AND(market_calendar[[#This Row],[vix_weekly_exp_cumulative]]=3,market_calendar[[#This Row],[is_vix_weekly_exp]]=1),1,0)</f>
        <v>0</v>
      </c>
      <c r="R322" s="2">
        <f>IF(AND(market_calendar[[#This Row],[is_vix_monthly_exp]]=1,MOD(market_calendar[[#This Row],[Month]],3)=0),1,0)</f>
        <v>0</v>
      </c>
    </row>
    <row r="323" spans="1:18" x14ac:dyDescent="0.25">
      <c r="A323">
        <v>322</v>
      </c>
      <c r="B323" s="1">
        <v>42691</v>
      </c>
      <c r="C323" s="2">
        <f t="shared" ref="C323:C386" si="41">YEAR(B323)</f>
        <v>2016</v>
      </c>
      <c r="D323" s="2">
        <f t="shared" ref="D323:D386" si="42">MONTH(B323)</f>
        <v>11</v>
      </c>
      <c r="E323" s="2" t="str">
        <f t="shared" ref="E323:E386" si="43">_xlfn.CONCAT(YEAR(B323),"-",MONTH(B323))</f>
        <v>2016-11</v>
      </c>
      <c r="F323" s="2">
        <f t="shared" ref="F323:F386" si="44">DAY(B323)</f>
        <v>17</v>
      </c>
      <c r="G323" s="2">
        <f t="shared" ref="G323:G386" si="45">WEEKNUM(B323)</f>
        <v>47</v>
      </c>
      <c r="H323" s="2">
        <f t="shared" ref="H323:H386" si="46">WEEKDAY(B323)</f>
        <v>5</v>
      </c>
      <c r="I323" s="2" cm="1">
        <f t="array" ref="I323">_xlfn.IFNA(_xlfn.IFS(H323=7,1,H323=1,1),0)</f>
        <v>0</v>
      </c>
      <c r="J323" s="2">
        <v>0</v>
      </c>
      <c r="K323" s="2">
        <f t="shared" ref="K323:K386" si="47">IF(H323=6,1,0)</f>
        <v>0</v>
      </c>
      <c r="L323" s="2">
        <f>SUMIF(E$2:E323,E323,K$2:K323)</f>
        <v>2</v>
      </c>
      <c r="M323" s="2">
        <f>IF(AND(market_calendar[[#This Row],[eq_weekly_exp_cumulative]]=3,market_calendar[[#This Row],[is_eq_weekly_exp]]=1),1,0)</f>
        <v>0</v>
      </c>
      <c r="N323" s="2">
        <f>IF(AND(market_calendar[[#This Row],[is_eq_monthly_exp]]=1,MOD(market_calendar[[#This Row],[Month]],3)=0),1,0)</f>
        <v>0</v>
      </c>
      <c r="O323" s="2">
        <f t="shared" si="40"/>
        <v>0</v>
      </c>
      <c r="P323" s="2">
        <f>SUMIF(E$2:E323,E323,O$2:O323)</f>
        <v>3</v>
      </c>
      <c r="Q323" s="2">
        <f>IF(AND(market_calendar[[#This Row],[vix_weekly_exp_cumulative]]=3,market_calendar[[#This Row],[is_vix_weekly_exp]]=1),1,0)</f>
        <v>0</v>
      </c>
      <c r="R323" s="2">
        <f>IF(AND(market_calendar[[#This Row],[is_vix_monthly_exp]]=1,MOD(market_calendar[[#This Row],[Month]],3)=0),1,0)</f>
        <v>0</v>
      </c>
    </row>
    <row r="324" spans="1:18" x14ac:dyDescent="0.25">
      <c r="A324">
        <v>323</v>
      </c>
      <c r="B324" s="1">
        <v>42692</v>
      </c>
      <c r="C324" s="2">
        <f t="shared" si="41"/>
        <v>2016</v>
      </c>
      <c r="D324" s="2">
        <f t="shared" si="42"/>
        <v>11</v>
      </c>
      <c r="E324" s="2" t="str">
        <f t="shared" si="43"/>
        <v>2016-11</v>
      </c>
      <c r="F324" s="2">
        <f t="shared" si="44"/>
        <v>18</v>
      </c>
      <c r="G324" s="2">
        <f t="shared" si="45"/>
        <v>47</v>
      </c>
      <c r="H324" s="2">
        <f t="shared" si="46"/>
        <v>6</v>
      </c>
      <c r="I324" s="2" cm="1">
        <f t="array" ref="I324">_xlfn.IFNA(_xlfn.IFS(H324=7,1,H324=1,1),0)</f>
        <v>0</v>
      </c>
      <c r="J324" s="2">
        <v>0</v>
      </c>
      <c r="K324" s="2">
        <f t="shared" si="47"/>
        <v>1</v>
      </c>
      <c r="L324" s="2">
        <f>SUMIF(E$2:E324,E324,K$2:K324)</f>
        <v>3</v>
      </c>
      <c r="M324" s="2">
        <f>IF(AND(market_calendar[[#This Row],[eq_weekly_exp_cumulative]]=3,market_calendar[[#This Row],[is_eq_weekly_exp]]=1),1,0)</f>
        <v>1</v>
      </c>
      <c r="N324" s="2">
        <f>IF(AND(market_calendar[[#This Row],[is_eq_monthly_exp]]=1,MOD(market_calendar[[#This Row],[Month]],3)=0),1,0)</f>
        <v>0</v>
      </c>
      <c r="O324" s="2">
        <f t="shared" si="40"/>
        <v>0</v>
      </c>
      <c r="P324" s="2">
        <f>SUMIF(E$2:E324,E324,O$2:O324)</f>
        <v>3</v>
      </c>
      <c r="Q324" s="2">
        <f>IF(AND(market_calendar[[#This Row],[vix_weekly_exp_cumulative]]=3,market_calendar[[#This Row],[is_vix_weekly_exp]]=1),1,0)</f>
        <v>0</v>
      </c>
      <c r="R324" s="2">
        <f>IF(AND(market_calendar[[#This Row],[is_vix_monthly_exp]]=1,MOD(market_calendar[[#This Row],[Month]],3)=0),1,0)</f>
        <v>0</v>
      </c>
    </row>
    <row r="325" spans="1:18" x14ac:dyDescent="0.25">
      <c r="A325">
        <v>324</v>
      </c>
      <c r="B325" s="1">
        <v>42693</v>
      </c>
      <c r="C325" s="2">
        <f t="shared" si="41"/>
        <v>2016</v>
      </c>
      <c r="D325" s="2">
        <f t="shared" si="42"/>
        <v>11</v>
      </c>
      <c r="E325" s="2" t="str">
        <f t="shared" si="43"/>
        <v>2016-11</v>
      </c>
      <c r="F325" s="2">
        <f t="shared" si="44"/>
        <v>19</v>
      </c>
      <c r="G325" s="2">
        <f t="shared" si="45"/>
        <v>47</v>
      </c>
      <c r="H325" s="2">
        <f t="shared" si="46"/>
        <v>7</v>
      </c>
      <c r="I325" s="2" cm="1">
        <f t="array" ref="I325">_xlfn.IFNA(_xlfn.IFS(H325=7,1,H325=1,1),0)</f>
        <v>1</v>
      </c>
      <c r="J325" s="2">
        <v>0</v>
      </c>
      <c r="K325" s="2">
        <f t="shared" si="47"/>
        <v>0</v>
      </c>
      <c r="L325" s="2">
        <f>SUMIF(E$2:E325,E325,K$2:K325)</f>
        <v>3</v>
      </c>
      <c r="M325" s="2">
        <f>IF(AND(market_calendar[[#This Row],[eq_weekly_exp_cumulative]]=3,market_calendar[[#This Row],[is_eq_weekly_exp]]=1),1,0)</f>
        <v>0</v>
      </c>
      <c r="N325" s="2">
        <f>IF(AND(market_calendar[[#This Row],[is_eq_monthly_exp]]=1,MOD(market_calendar[[#This Row],[Month]],3)=0),1,0)</f>
        <v>0</v>
      </c>
      <c r="O325" s="2">
        <f t="shared" si="40"/>
        <v>0</v>
      </c>
      <c r="P325" s="2">
        <f>SUMIF(E$2:E325,E325,O$2:O325)</f>
        <v>3</v>
      </c>
      <c r="Q325" s="2">
        <f>IF(AND(market_calendar[[#This Row],[vix_weekly_exp_cumulative]]=3,market_calendar[[#This Row],[is_vix_weekly_exp]]=1),1,0)</f>
        <v>0</v>
      </c>
      <c r="R325" s="2">
        <f>IF(AND(market_calendar[[#This Row],[is_vix_monthly_exp]]=1,MOD(market_calendar[[#This Row],[Month]],3)=0),1,0)</f>
        <v>0</v>
      </c>
    </row>
    <row r="326" spans="1:18" x14ac:dyDescent="0.25">
      <c r="A326">
        <v>325</v>
      </c>
      <c r="B326" s="1">
        <v>42694</v>
      </c>
      <c r="C326" s="2">
        <f t="shared" si="41"/>
        <v>2016</v>
      </c>
      <c r="D326" s="2">
        <f t="shared" si="42"/>
        <v>11</v>
      </c>
      <c r="E326" s="2" t="str">
        <f t="shared" si="43"/>
        <v>2016-11</v>
      </c>
      <c r="F326" s="2">
        <f t="shared" si="44"/>
        <v>20</v>
      </c>
      <c r="G326" s="2">
        <f t="shared" si="45"/>
        <v>48</v>
      </c>
      <c r="H326" s="2">
        <f t="shared" si="46"/>
        <v>1</v>
      </c>
      <c r="I326" s="2" cm="1">
        <f t="array" ref="I326">_xlfn.IFNA(_xlfn.IFS(H326=7,1,H326=1,1),0)</f>
        <v>1</v>
      </c>
      <c r="J326" s="2">
        <v>0</v>
      </c>
      <c r="K326" s="2">
        <f t="shared" si="47"/>
        <v>0</v>
      </c>
      <c r="L326" s="2">
        <f>SUMIF(E$2:E326,E326,K$2:K326)</f>
        <v>3</v>
      </c>
      <c r="M326" s="2">
        <f>IF(AND(market_calendar[[#This Row],[eq_weekly_exp_cumulative]]=3,market_calendar[[#This Row],[is_eq_weekly_exp]]=1),1,0)</f>
        <v>0</v>
      </c>
      <c r="N326" s="2">
        <f>IF(AND(market_calendar[[#This Row],[is_eq_monthly_exp]]=1,MOD(market_calendar[[#This Row],[Month]],3)=0),1,0)</f>
        <v>0</v>
      </c>
      <c r="O326" s="2">
        <f t="shared" si="40"/>
        <v>0</v>
      </c>
      <c r="P326" s="2">
        <f>SUMIF(E$2:E326,E326,O$2:O326)</f>
        <v>3</v>
      </c>
      <c r="Q326" s="2">
        <f>IF(AND(market_calendar[[#This Row],[vix_weekly_exp_cumulative]]=3,market_calendar[[#This Row],[is_vix_weekly_exp]]=1),1,0)</f>
        <v>0</v>
      </c>
      <c r="R326" s="2">
        <f>IF(AND(market_calendar[[#This Row],[is_vix_monthly_exp]]=1,MOD(market_calendar[[#This Row],[Month]],3)=0),1,0)</f>
        <v>0</v>
      </c>
    </row>
    <row r="327" spans="1:18" x14ac:dyDescent="0.25">
      <c r="A327">
        <v>326</v>
      </c>
      <c r="B327" s="1">
        <v>42695</v>
      </c>
      <c r="C327" s="2">
        <f t="shared" si="41"/>
        <v>2016</v>
      </c>
      <c r="D327" s="2">
        <f t="shared" si="42"/>
        <v>11</v>
      </c>
      <c r="E327" s="2" t="str">
        <f t="shared" si="43"/>
        <v>2016-11</v>
      </c>
      <c r="F327" s="2">
        <f t="shared" si="44"/>
        <v>21</v>
      </c>
      <c r="G327" s="2">
        <f t="shared" si="45"/>
        <v>48</v>
      </c>
      <c r="H327" s="2">
        <f t="shared" si="46"/>
        <v>2</v>
      </c>
      <c r="I327" s="2" cm="1">
        <f t="array" ref="I327">_xlfn.IFNA(_xlfn.IFS(H327=7,1,H327=1,1),0)</f>
        <v>0</v>
      </c>
      <c r="J327" s="2">
        <v>0</v>
      </c>
      <c r="K327" s="2">
        <f t="shared" si="47"/>
        <v>0</v>
      </c>
      <c r="L327" s="2">
        <f>SUMIF(E$2:E327,E327,K$2:K327)</f>
        <v>3</v>
      </c>
      <c r="M327" s="2">
        <f>IF(AND(market_calendar[[#This Row],[eq_weekly_exp_cumulative]]=3,market_calendar[[#This Row],[is_eq_weekly_exp]]=1),1,0)</f>
        <v>0</v>
      </c>
      <c r="N327" s="2">
        <f>IF(AND(market_calendar[[#This Row],[is_eq_monthly_exp]]=1,MOD(market_calendar[[#This Row],[Month]],3)=0),1,0)</f>
        <v>0</v>
      </c>
      <c r="O327" s="2">
        <f t="shared" si="40"/>
        <v>0</v>
      </c>
      <c r="P327" s="2">
        <f>SUMIF(E$2:E327,E327,O$2:O327)</f>
        <v>3</v>
      </c>
      <c r="Q327" s="2">
        <f>IF(AND(market_calendar[[#This Row],[vix_weekly_exp_cumulative]]=3,market_calendar[[#This Row],[is_vix_weekly_exp]]=1),1,0)</f>
        <v>0</v>
      </c>
      <c r="R327" s="2">
        <f>IF(AND(market_calendar[[#This Row],[is_vix_monthly_exp]]=1,MOD(market_calendar[[#This Row],[Month]],3)=0),1,0)</f>
        <v>0</v>
      </c>
    </row>
    <row r="328" spans="1:18" x14ac:dyDescent="0.25">
      <c r="A328">
        <v>327</v>
      </c>
      <c r="B328" s="1">
        <v>42696</v>
      </c>
      <c r="C328" s="2">
        <f t="shared" si="41"/>
        <v>2016</v>
      </c>
      <c r="D328" s="2">
        <f t="shared" si="42"/>
        <v>11</v>
      </c>
      <c r="E328" s="2" t="str">
        <f t="shared" si="43"/>
        <v>2016-11</v>
      </c>
      <c r="F328" s="2">
        <f t="shared" si="44"/>
        <v>22</v>
      </c>
      <c r="G328" s="2">
        <f t="shared" si="45"/>
        <v>48</v>
      </c>
      <c r="H328" s="2">
        <f t="shared" si="46"/>
        <v>3</v>
      </c>
      <c r="I328" s="2" cm="1">
        <f t="array" ref="I328">_xlfn.IFNA(_xlfn.IFS(H328=7,1,H328=1,1),0)</f>
        <v>0</v>
      </c>
      <c r="J328" s="2">
        <v>0</v>
      </c>
      <c r="K328" s="2">
        <f t="shared" si="47"/>
        <v>0</v>
      </c>
      <c r="L328" s="2">
        <f>SUMIF(E$2:E328,E328,K$2:K328)</f>
        <v>3</v>
      </c>
      <c r="M328" s="2">
        <f>IF(AND(market_calendar[[#This Row],[eq_weekly_exp_cumulative]]=3,market_calendar[[#This Row],[is_eq_weekly_exp]]=1),1,0)</f>
        <v>0</v>
      </c>
      <c r="N328" s="2">
        <f>IF(AND(market_calendar[[#This Row],[is_eq_monthly_exp]]=1,MOD(market_calendar[[#This Row],[Month]],3)=0),1,0)</f>
        <v>0</v>
      </c>
      <c r="O328" s="2">
        <f t="shared" si="40"/>
        <v>1</v>
      </c>
      <c r="P328" s="2">
        <f>SUMIF(E$2:E328,E328,O$2:O328)</f>
        <v>4</v>
      </c>
      <c r="Q328" s="2">
        <f>IF(AND(market_calendar[[#This Row],[vix_weekly_exp_cumulative]]=3,market_calendar[[#This Row],[is_vix_weekly_exp]]=1),1,0)</f>
        <v>0</v>
      </c>
      <c r="R328" s="2">
        <f>IF(AND(market_calendar[[#This Row],[is_vix_monthly_exp]]=1,MOD(market_calendar[[#This Row],[Month]],3)=0),1,0)</f>
        <v>0</v>
      </c>
    </row>
    <row r="329" spans="1:18" x14ac:dyDescent="0.25">
      <c r="A329">
        <v>328</v>
      </c>
      <c r="B329" s="1">
        <v>42697</v>
      </c>
      <c r="C329" s="2">
        <f t="shared" si="41"/>
        <v>2016</v>
      </c>
      <c r="D329" s="2">
        <f t="shared" si="42"/>
        <v>11</v>
      </c>
      <c r="E329" s="2" t="str">
        <f t="shared" si="43"/>
        <v>2016-11</v>
      </c>
      <c r="F329" s="2">
        <f t="shared" si="44"/>
        <v>23</v>
      </c>
      <c r="G329" s="2">
        <f t="shared" si="45"/>
        <v>48</v>
      </c>
      <c r="H329" s="2">
        <f t="shared" si="46"/>
        <v>4</v>
      </c>
      <c r="I329" s="2" cm="1">
        <f t="array" ref="I329">_xlfn.IFNA(_xlfn.IFS(H329=7,1,H329=1,1),0)</f>
        <v>0</v>
      </c>
      <c r="J329" s="2">
        <v>0</v>
      </c>
      <c r="K329" s="2">
        <f t="shared" si="47"/>
        <v>0</v>
      </c>
      <c r="L329" s="2">
        <f>SUMIF(E$2:E329,E329,K$2:K329)</f>
        <v>3</v>
      </c>
      <c r="M329" s="2">
        <f>IF(AND(market_calendar[[#This Row],[eq_weekly_exp_cumulative]]=3,market_calendar[[#This Row],[is_eq_weekly_exp]]=1),1,0)</f>
        <v>0</v>
      </c>
      <c r="N329" s="2">
        <f>IF(AND(market_calendar[[#This Row],[is_eq_monthly_exp]]=1,MOD(market_calendar[[#This Row],[Month]],3)=0),1,0)</f>
        <v>0</v>
      </c>
      <c r="O329" s="2">
        <f t="shared" si="40"/>
        <v>0</v>
      </c>
      <c r="P329" s="2">
        <f>SUMIF(E$2:E329,E329,O$2:O329)</f>
        <v>4</v>
      </c>
      <c r="Q329" s="2">
        <f>IF(AND(market_calendar[[#This Row],[vix_weekly_exp_cumulative]]=3,market_calendar[[#This Row],[is_vix_weekly_exp]]=1),1,0)</f>
        <v>0</v>
      </c>
      <c r="R329" s="2">
        <f>IF(AND(market_calendar[[#This Row],[is_vix_monthly_exp]]=1,MOD(market_calendar[[#This Row],[Month]],3)=0),1,0)</f>
        <v>0</v>
      </c>
    </row>
    <row r="330" spans="1:18" x14ac:dyDescent="0.25">
      <c r="A330">
        <v>329</v>
      </c>
      <c r="B330" s="1">
        <v>42698</v>
      </c>
      <c r="C330" s="2">
        <f t="shared" si="41"/>
        <v>2016</v>
      </c>
      <c r="D330" s="2">
        <f t="shared" si="42"/>
        <v>11</v>
      </c>
      <c r="E330" s="2" t="str">
        <f t="shared" si="43"/>
        <v>2016-11</v>
      </c>
      <c r="F330" s="2">
        <f t="shared" si="44"/>
        <v>24</v>
      </c>
      <c r="G330" s="2">
        <f t="shared" si="45"/>
        <v>48</v>
      </c>
      <c r="H330" s="2">
        <f t="shared" si="46"/>
        <v>5</v>
      </c>
      <c r="I330" s="2" cm="1">
        <f t="array" ref="I330">_xlfn.IFNA(_xlfn.IFS(H330=7,1,H330=1,1),0)</f>
        <v>0</v>
      </c>
      <c r="J330" s="2">
        <v>0</v>
      </c>
      <c r="K330" s="2">
        <f t="shared" si="47"/>
        <v>0</v>
      </c>
      <c r="L330" s="2">
        <f>SUMIF(E$2:E330,E330,K$2:K330)</f>
        <v>3</v>
      </c>
      <c r="M330" s="2">
        <f>IF(AND(market_calendar[[#This Row],[eq_weekly_exp_cumulative]]=3,market_calendar[[#This Row],[is_eq_weekly_exp]]=1),1,0)</f>
        <v>0</v>
      </c>
      <c r="N330" s="2">
        <f>IF(AND(market_calendar[[#This Row],[is_eq_monthly_exp]]=1,MOD(market_calendar[[#This Row],[Month]],3)=0),1,0)</f>
        <v>0</v>
      </c>
      <c r="O330" s="2">
        <f t="shared" si="40"/>
        <v>0</v>
      </c>
      <c r="P330" s="2">
        <f>SUMIF(E$2:E330,E330,O$2:O330)</f>
        <v>4</v>
      </c>
      <c r="Q330" s="2">
        <f>IF(AND(market_calendar[[#This Row],[vix_weekly_exp_cumulative]]=3,market_calendar[[#This Row],[is_vix_weekly_exp]]=1),1,0)</f>
        <v>0</v>
      </c>
      <c r="R330" s="2">
        <f>IF(AND(market_calendar[[#This Row],[is_vix_monthly_exp]]=1,MOD(market_calendar[[#This Row],[Month]],3)=0),1,0)</f>
        <v>0</v>
      </c>
    </row>
    <row r="331" spans="1:18" x14ac:dyDescent="0.25">
      <c r="A331">
        <v>330</v>
      </c>
      <c r="B331" s="1">
        <v>42699</v>
      </c>
      <c r="C331" s="2">
        <f t="shared" si="41"/>
        <v>2016</v>
      </c>
      <c r="D331" s="2">
        <f t="shared" si="42"/>
        <v>11</v>
      </c>
      <c r="E331" s="2" t="str">
        <f t="shared" si="43"/>
        <v>2016-11</v>
      </c>
      <c r="F331" s="2">
        <f t="shared" si="44"/>
        <v>25</v>
      </c>
      <c r="G331" s="2">
        <f t="shared" si="45"/>
        <v>48</v>
      </c>
      <c r="H331" s="2">
        <f t="shared" si="46"/>
        <v>6</v>
      </c>
      <c r="I331" s="2" cm="1">
        <f t="array" ref="I331">_xlfn.IFNA(_xlfn.IFS(H331=7,1,H331=1,1),0)</f>
        <v>0</v>
      </c>
      <c r="J331" s="2">
        <v>0</v>
      </c>
      <c r="K331" s="2">
        <f t="shared" si="47"/>
        <v>1</v>
      </c>
      <c r="L331" s="2">
        <f>SUMIF(E$2:E331,E331,K$2:K331)</f>
        <v>4</v>
      </c>
      <c r="M331" s="2">
        <f>IF(AND(market_calendar[[#This Row],[eq_weekly_exp_cumulative]]=3,market_calendar[[#This Row],[is_eq_weekly_exp]]=1),1,0)</f>
        <v>0</v>
      </c>
      <c r="N331" s="2">
        <f>IF(AND(market_calendar[[#This Row],[is_eq_monthly_exp]]=1,MOD(market_calendar[[#This Row],[Month]],3)=0),1,0)</f>
        <v>0</v>
      </c>
      <c r="O331" s="2">
        <f t="shared" si="40"/>
        <v>0</v>
      </c>
      <c r="P331" s="2">
        <f>SUMIF(E$2:E331,E331,O$2:O331)</f>
        <v>4</v>
      </c>
      <c r="Q331" s="2">
        <f>IF(AND(market_calendar[[#This Row],[vix_weekly_exp_cumulative]]=3,market_calendar[[#This Row],[is_vix_weekly_exp]]=1),1,0)</f>
        <v>0</v>
      </c>
      <c r="R331" s="2">
        <f>IF(AND(market_calendar[[#This Row],[is_vix_monthly_exp]]=1,MOD(market_calendar[[#This Row],[Month]],3)=0),1,0)</f>
        <v>0</v>
      </c>
    </row>
    <row r="332" spans="1:18" x14ac:dyDescent="0.25">
      <c r="A332">
        <v>331</v>
      </c>
      <c r="B332" s="1">
        <v>42700</v>
      </c>
      <c r="C332" s="2">
        <f t="shared" si="41"/>
        <v>2016</v>
      </c>
      <c r="D332" s="2">
        <f t="shared" si="42"/>
        <v>11</v>
      </c>
      <c r="E332" s="2" t="str">
        <f t="shared" si="43"/>
        <v>2016-11</v>
      </c>
      <c r="F332" s="2">
        <f t="shared" si="44"/>
        <v>26</v>
      </c>
      <c r="G332" s="2">
        <f t="shared" si="45"/>
        <v>48</v>
      </c>
      <c r="H332" s="2">
        <f t="shared" si="46"/>
        <v>7</v>
      </c>
      <c r="I332" s="2" cm="1">
        <f t="array" ref="I332">_xlfn.IFNA(_xlfn.IFS(H332=7,1,H332=1,1),0)</f>
        <v>1</v>
      </c>
      <c r="J332" s="2">
        <v>0</v>
      </c>
      <c r="K332" s="2">
        <f t="shared" si="47"/>
        <v>0</v>
      </c>
      <c r="L332" s="2">
        <f>SUMIF(E$2:E332,E332,K$2:K332)</f>
        <v>4</v>
      </c>
      <c r="M332" s="2">
        <f>IF(AND(market_calendar[[#This Row],[eq_weekly_exp_cumulative]]=3,market_calendar[[#This Row],[is_eq_weekly_exp]]=1),1,0)</f>
        <v>0</v>
      </c>
      <c r="N332" s="2">
        <f>IF(AND(market_calendar[[#This Row],[is_eq_monthly_exp]]=1,MOD(market_calendar[[#This Row],[Month]],3)=0),1,0)</f>
        <v>0</v>
      </c>
      <c r="O332" s="2">
        <f t="shared" si="40"/>
        <v>0</v>
      </c>
      <c r="P332" s="2">
        <f>SUMIF(E$2:E332,E332,O$2:O332)</f>
        <v>4</v>
      </c>
      <c r="Q332" s="2">
        <f>IF(AND(market_calendar[[#This Row],[vix_weekly_exp_cumulative]]=3,market_calendar[[#This Row],[is_vix_weekly_exp]]=1),1,0)</f>
        <v>0</v>
      </c>
      <c r="R332" s="2">
        <f>IF(AND(market_calendar[[#This Row],[is_vix_monthly_exp]]=1,MOD(market_calendar[[#This Row],[Month]],3)=0),1,0)</f>
        <v>0</v>
      </c>
    </row>
    <row r="333" spans="1:18" x14ac:dyDescent="0.25">
      <c r="A333">
        <v>332</v>
      </c>
      <c r="B333" s="1">
        <v>42701</v>
      </c>
      <c r="C333" s="2">
        <f t="shared" si="41"/>
        <v>2016</v>
      </c>
      <c r="D333" s="2">
        <f t="shared" si="42"/>
        <v>11</v>
      </c>
      <c r="E333" s="2" t="str">
        <f t="shared" si="43"/>
        <v>2016-11</v>
      </c>
      <c r="F333" s="2">
        <f t="shared" si="44"/>
        <v>27</v>
      </c>
      <c r="G333" s="2">
        <f t="shared" si="45"/>
        <v>49</v>
      </c>
      <c r="H333" s="2">
        <f t="shared" si="46"/>
        <v>1</v>
      </c>
      <c r="I333" s="2" cm="1">
        <f t="array" ref="I333">_xlfn.IFNA(_xlfn.IFS(H333=7,1,H333=1,1),0)</f>
        <v>1</v>
      </c>
      <c r="J333" s="2">
        <v>0</v>
      </c>
      <c r="K333" s="2">
        <f t="shared" si="47"/>
        <v>0</v>
      </c>
      <c r="L333" s="2">
        <f>SUMIF(E$2:E333,E333,K$2:K333)</f>
        <v>4</v>
      </c>
      <c r="M333" s="2">
        <f>IF(AND(market_calendar[[#This Row],[eq_weekly_exp_cumulative]]=3,market_calendar[[#This Row],[is_eq_weekly_exp]]=1),1,0)</f>
        <v>0</v>
      </c>
      <c r="N333" s="2">
        <f>IF(AND(market_calendar[[#This Row],[is_eq_monthly_exp]]=1,MOD(market_calendar[[#This Row],[Month]],3)=0),1,0)</f>
        <v>0</v>
      </c>
      <c r="O333" s="2">
        <f t="shared" si="40"/>
        <v>0</v>
      </c>
      <c r="P333" s="2">
        <f>SUMIF(E$2:E333,E333,O$2:O333)</f>
        <v>4</v>
      </c>
      <c r="Q333" s="2">
        <f>IF(AND(market_calendar[[#This Row],[vix_weekly_exp_cumulative]]=3,market_calendar[[#This Row],[is_vix_weekly_exp]]=1),1,0)</f>
        <v>0</v>
      </c>
      <c r="R333" s="2">
        <f>IF(AND(market_calendar[[#This Row],[is_vix_monthly_exp]]=1,MOD(market_calendar[[#This Row],[Month]],3)=0),1,0)</f>
        <v>0</v>
      </c>
    </row>
    <row r="334" spans="1:18" x14ac:dyDescent="0.25">
      <c r="A334">
        <v>333</v>
      </c>
      <c r="B334" s="1">
        <v>42702</v>
      </c>
      <c r="C334" s="2">
        <f t="shared" si="41"/>
        <v>2016</v>
      </c>
      <c r="D334" s="2">
        <f t="shared" si="42"/>
        <v>11</v>
      </c>
      <c r="E334" s="2" t="str">
        <f t="shared" si="43"/>
        <v>2016-11</v>
      </c>
      <c r="F334" s="2">
        <f t="shared" si="44"/>
        <v>28</v>
      </c>
      <c r="G334" s="2">
        <f t="shared" si="45"/>
        <v>49</v>
      </c>
      <c r="H334" s="2">
        <f t="shared" si="46"/>
        <v>2</v>
      </c>
      <c r="I334" s="2" cm="1">
        <f t="array" ref="I334">_xlfn.IFNA(_xlfn.IFS(H334=7,1,H334=1,1),0)</f>
        <v>0</v>
      </c>
      <c r="J334" s="2">
        <v>0</v>
      </c>
      <c r="K334" s="2">
        <f t="shared" si="47"/>
        <v>0</v>
      </c>
      <c r="L334" s="2">
        <f>SUMIF(E$2:E334,E334,K$2:K334)</f>
        <v>4</v>
      </c>
      <c r="M334" s="2">
        <f>IF(AND(market_calendar[[#This Row],[eq_weekly_exp_cumulative]]=3,market_calendar[[#This Row],[is_eq_weekly_exp]]=1),1,0)</f>
        <v>0</v>
      </c>
      <c r="N334" s="2">
        <f>IF(AND(market_calendar[[#This Row],[is_eq_monthly_exp]]=1,MOD(market_calendar[[#This Row],[Month]],3)=0),1,0)</f>
        <v>0</v>
      </c>
      <c r="O334" s="2">
        <f t="shared" si="40"/>
        <v>0</v>
      </c>
      <c r="P334" s="2">
        <f>SUMIF(E$2:E334,E334,O$2:O334)</f>
        <v>4</v>
      </c>
      <c r="Q334" s="2">
        <f>IF(AND(market_calendar[[#This Row],[vix_weekly_exp_cumulative]]=3,market_calendar[[#This Row],[is_vix_weekly_exp]]=1),1,0)</f>
        <v>0</v>
      </c>
      <c r="R334" s="2">
        <f>IF(AND(market_calendar[[#This Row],[is_vix_monthly_exp]]=1,MOD(market_calendar[[#This Row],[Month]],3)=0),1,0)</f>
        <v>0</v>
      </c>
    </row>
    <row r="335" spans="1:18" x14ac:dyDescent="0.25">
      <c r="A335">
        <v>334</v>
      </c>
      <c r="B335" s="1">
        <v>42703</v>
      </c>
      <c r="C335" s="2">
        <f t="shared" si="41"/>
        <v>2016</v>
      </c>
      <c r="D335" s="2">
        <f t="shared" si="42"/>
        <v>11</v>
      </c>
      <c r="E335" s="2" t="str">
        <f t="shared" si="43"/>
        <v>2016-11</v>
      </c>
      <c r="F335" s="2">
        <f t="shared" si="44"/>
        <v>29</v>
      </c>
      <c r="G335" s="2">
        <f t="shared" si="45"/>
        <v>49</v>
      </c>
      <c r="H335" s="2">
        <f t="shared" si="46"/>
        <v>3</v>
      </c>
      <c r="I335" s="2" cm="1">
        <f t="array" ref="I335">_xlfn.IFNA(_xlfn.IFS(H335=7,1,H335=1,1),0)</f>
        <v>0</v>
      </c>
      <c r="J335" s="2">
        <v>0</v>
      </c>
      <c r="K335" s="2">
        <f t="shared" si="47"/>
        <v>0</v>
      </c>
      <c r="L335" s="2">
        <f>SUMIF(E$2:E335,E335,K$2:K335)</f>
        <v>4</v>
      </c>
      <c r="M335" s="2">
        <f>IF(AND(market_calendar[[#This Row],[eq_weekly_exp_cumulative]]=3,market_calendar[[#This Row],[is_eq_weekly_exp]]=1),1,0)</f>
        <v>0</v>
      </c>
      <c r="N335" s="2">
        <f>IF(AND(market_calendar[[#This Row],[is_eq_monthly_exp]]=1,MOD(market_calendar[[#This Row],[Month]],3)=0),1,0)</f>
        <v>0</v>
      </c>
      <c r="O335" s="2">
        <f t="shared" si="40"/>
        <v>1</v>
      </c>
      <c r="P335" s="2">
        <f>SUMIF(E$2:E335,E335,O$2:O335)</f>
        <v>5</v>
      </c>
      <c r="Q335" s="2">
        <f>IF(AND(market_calendar[[#This Row],[vix_weekly_exp_cumulative]]=3,market_calendar[[#This Row],[is_vix_weekly_exp]]=1),1,0)</f>
        <v>0</v>
      </c>
      <c r="R335" s="2">
        <f>IF(AND(market_calendar[[#This Row],[is_vix_monthly_exp]]=1,MOD(market_calendar[[#This Row],[Month]],3)=0),1,0)</f>
        <v>0</v>
      </c>
    </row>
    <row r="336" spans="1:18" x14ac:dyDescent="0.25">
      <c r="A336">
        <v>335</v>
      </c>
      <c r="B336" s="1">
        <v>42704</v>
      </c>
      <c r="C336" s="2">
        <f t="shared" si="41"/>
        <v>2016</v>
      </c>
      <c r="D336" s="2">
        <f t="shared" si="42"/>
        <v>11</v>
      </c>
      <c r="E336" s="2" t="str">
        <f t="shared" si="43"/>
        <v>2016-11</v>
      </c>
      <c r="F336" s="2">
        <f t="shared" si="44"/>
        <v>30</v>
      </c>
      <c r="G336" s="2">
        <f t="shared" si="45"/>
        <v>49</v>
      </c>
      <c r="H336" s="2">
        <f t="shared" si="46"/>
        <v>4</v>
      </c>
      <c r="I336" s="2" cm="1">
        <f t="array" ref="I336">_xlfn.IFNA(_xlfn.IFS(H336=7,1,H336=1,1),0)</f>
        <v>0</v>
      </c>
      <c r="J336" s="2">
        <v>0</v>
      </c>
      <c r="K336" s="2">
        <f t="shared" si="47"/>
        <v>0</v>
      </c>
      <c r="L336" s="2">
        <f>SUMIF(E$2:E336,E336,K$2:K336)</f>
        <v>4</v>
      </c>
      <c r="M336" s="2">
        <f>IF(AND(market_calendar[[#This Row],[eq_weekly_exp_cumulative]]=3,market_calendar[[#This Row],[is_eq_weekly_exp]]=1),1,0)</f>
        <v>0</v>
      </c>
      <c r="N336" s="2">
        <f>IF(AND(market_calendar[[#This Row],[is_eq_monthly_exp]]=1,MOD(market_calendar[[#This Row],[Month]],3)=0),1,0)</f>
        <v>0</v>
      </c>
      <c r="O336" s="2">
        <f t="shared" si="40"/>
        <v>0</v>
      </c>
      <c r="P336" s="2">
        <f>SUMIF(E$2:E336,E336,O$2:O336)</f>
        <v>5</v>
      </c>
      <c r="Q336" s="2">
        <f>IF(AND(market_calendar[[#This Row],[vix_weekly_exp_cumulative]]=3,market_calendar[[#This Row],[is_vix_weekly_exp]]=1),1,0)</f>
        <v>0</v>
      </c>
      <c r="R336" s="2">
        <f>IF(AND(market_calendar[[#This Row],[is_vix_monthly_exp]]=1,MOD(market_calendar[[#This Row],[Month]],3)=0),1,0)</f>
        <v>0</v>
      </c>
    </row>
    <row r="337" spans="1:18" x14ac:dyDescent="0.25">
      <c r="A337">
        <v>336</v>
      </c>
      <c r="B337" s="1">
        <v>42705</v>
      </c>
      <c r="C337" s="2">
        <f t="shared" si="41"/>
        <v>2016</v>
      </c>
      <c r="D337" s="2">
        <f t="shared" si="42"/>
        <v>12</v>
      </c>
      <c r="E337" s="2" t="str">
        <f t="shared" si="43"/>
        <v>2016-12</v>
      </c>
      <c r="F337" s="2">
        <f t="shared" si="44"/>
        <v>1</v>
      </c>
      <c r="G337" s="2">
        <f t="shared" si="45"/>
        <v>49</v>
      </c>
      <c r="H337" s="2">
        <f t="shared" si="46"/>
        <v>5</v>
      </c>
      <c r="I337" s="2" cm="1">
        <f t="array" ref="I337">_xlfn.IFNA(_xlfn.IFS(H337=7,1,H337=1,1),0)</f>
        <v>0</v>
      </c>
      <c r="J337" s="2">
        <v>0</v>
      </c>
      <c r="K337" s="2">
        <f t="shared" si="47"/>
        <v>0</v>
      </c>
      <c r="L337" s="2">
        <f>SUMIF(E$2:E337,E337,K$2:K337)</f>
        <v>0</v>
      </c>
      <c r="M337" s="2">
        <f>IF(AND(market_calendar[[#This Row],[eq_weekly_exp_cumulative]]=3,market_calendar[[#This Row],[is_eq_weekly_exp]]=1),1,0)</f>
        <v>0</v>
      </c>
      <c r="N337" s="2">
        <f>IF(AND(market_calendar[[#This Row],[is_eq_monthly_exp]]=1,MOD(market_calendar[[#This Row],[Month]],3)=0),1,0)</f>
        <v>0</v>
      </c>
      <c r="O337" s="2">
        <f t="shared" si="40"/>
        <v>0</v>
      </c>
      <c r="P337" s="2">
        <f>SUMIF(E$2:E337,E337,O$2:O337)</f>
        <v>0</v>
      </c>
      <c r="Q337" s="2">
        <f>IF(AND(market_calendar[[#This Row],[vix_weekly_exp_cumulative]]=3,market_calendar[[#This Row],[is_vix_weekly_exp]]=1),1,0)</f>
        <v>0</v>
      </c>
      <c r="R337" s="2">
        <f>IF(AND(market_calendar[[#This Row],[is_vix_monthly_exp]]=1,MOD(market_calendar[[#This Row],[Month]],3)=0),1,0)</f>
        <v>0</v>
      </c>
    </row>
    <row r="338" spans="1:18" x14ac:dyDescent="0.25">
      <c r="A338">
        <v>337</v>
      </c>
      <c r="B338" s="1">
        <v>42706</v>
      </c>
      <c r="C338" s="2">
        <f t="shared" si="41"/>
        <v>2016</v>
      </c>
      <c r="D338" s="2">
        <f t="shared" si="42"/>
        <v>12</v>
      </c>
      <c r="E338" s="2" t="str">
        <f t="shared" si="43"/>
        <v>2016-12</v>
      </c>
      <c r="F338" s="2">
        <f t="shared" si="44"/>
        <v>2</v>
      </c>
      <c r="G338" s="2">
        <f t="shared" si="45"/>
        <v>49</v>
      </c>
      <c r="H338" s="2">
        <f t="shared" si="46"/>
        <v>6</v>
      </c>
      <c r="I338" s="2" cm="1">
        <f t="array" ref="I338">_xlfn.IFNA(_xlfn.IFS(H338=7,1,H338=1,1),0)</f>
        <v>0</v>
      </c>
      <c r="J338" s="2">
        <v>0</v>
      </c>
      <c r="K338" s="2">
        <f t="shared" si="47"/>
        <v>1</v>
      </c>
      <c r="L338" s="2">
        <f>SUMIF(E$2:E338,E338,K$2:K338)</f>
        <v>1</v>
      </c>
      <c r="M338" s="2">
        <f>IF(AND(market_calendar[[#This Row],[eq_weekly_exp_cumulative]]=3,market_calendar[[#This Row],[is_eq_weekly_exp]]=1),1,0)</f>
        <v>0</v>
      </c>
      <c r="N338" s="2">
        <f>IF(AND(market_calendar[[#This Row],[is_eq_monthly_exp]]=1,MOD(market_calendar[[#This Row],[Month]],3)=0),1,0)</f>
        <v>0</v>
      </c>
      <c r="O338" s="2">
        <f t="shared" si="40"/>
        <v>0</v>
      </c>
      <c r="P338" s="2">
        <f>SUMIF(E$2:E338,E338,O$2:O338)</f>
        <v>0</v>
      </c>
      <c r="Q338" s="2">
        <f>IF(AND(market_calendar[[#This Row],[vix_weekly_exp_cumulative]]=3,market_calendar[[#This Row],[is_vix_weekly_exp]]=1),1,0)</f>
        <v>0</v>
      </c>
      <c r="R338" s="2">
        <f>IF(AND(market_calendar[[#This Row],[is_vix_monthly_exp]]=1,MOD(market_calendar[[#This Row],[Month]],3)=0),1,0)</f>
        <v>0</v>
      </c>
    </row>
    <row r="339" spans="1:18" x14ac:dyDescent="0.25">
      <c r="A339">
        <v>338</v>
      </c>
      <c r="B339" s="1">
        <v>42707</v>
      </c>
      <c r="C339" s="2">
        <f t="shared" si="41"/>
        <v>2016</v>
      </c>
      <c r="D339" s="2">
        <f t="shared" si="42"/>
        <v>12</v>
      </c>
      <c r="E339" s="2" t="str">
        <f t="shared" si="43"/>
        <v>2016-12</v>
      </c>
      <c r="F339" s="2">
        <f t="shared" si="44"/>
        <v>3</v>
      </c>
      <c r="G339" s="2">
        <f t="shared" si="45"/>
        <v>49</v>
      </c>
      <c r="H339" s="2">
        <f t="shared" si="46"/>
        <v>7</v>
      </c>
      <c r="I339" s="2" cm="1">
        <f t="array" ref="I339">_xlfn.IFNA(_xlfn.IFS(H339=7,1,H339=1,1),0)</f>
        <v>1</v>
      </c>
      <c r="J339" s="2">
        <v>0</v>
      </c>
      <c r="K339" s="2">
        <f t="shared" si="47"/>
        <v>0</v>
      </c>
      <c r="L339" s="2">
        <f>SUMIF(E$2:E339,E339,K$2:K339)</f>
        <v>1</v>
      </c>
      <c r="M339" s="2">
        <f>IF(AND(market_calendar[[#This Row],[eq_weekly_exp_cumulative]]=3,market_calendar[[#This Row],[is_eq_weekly_exp]]=1),1,0)</f>
        <v>0</v>
      </c>
      <c r="N339" s="2">
        <f>IF(AND(market_calendar[[#This Row],[is_eq_monthly_exp]]=1,MOD(market_calendar[[#This Row],[Month]],3)=0),1,0)</f>
        <v>0</v>
      </c>
      <c r="O339" s="2">
        <f t="shared" si="40"/>
        <v>0</v>
      </c>
      <c r="P339" s="2">
        <f>SUMIF(E$2:E339,E339,O$2:O339)</f>
        <v>0</v>
      </c>
      <c r="Q339" s="2">
        <f>IF(AND(market_calendar[[#This Row],[vix_weekly_exp_cumulative]]=3,market_calendar[[#This Row],[is_vix_weekly_exp]]=1),1,0)</f>
        <v>0</v>
      </c>
      <c r="R339" s="2">
        <f>IF(AND(market_calendar[[#This Row],[is_vix_monthly_exp]]=1,MOD(market_calendar[[#This Row],[Month]],3)=0),1,0)</f>
        <v>0</v>
      </c>
    </row>
    <row r="340" spans="1:18" x14ac:dyDescent="0.25">
      <c r="A340">
        <v>339</v>
      </c>
      <c r="B340" s="1">
        <v>42708</v>
      </c>
      <c r="C340" s="2">
        <f t="shared" si="41"/>
        <v>2016</v>
      </c>
      <c r="D340" s="2">
        <f t="shared" si="42"/>
        <v>12</v>
      </c>
      <c r="E340" s="2" t="str">
        <f t="shared" si="43"/>
        <v>2016-12</v>
      </c>
      <c r="F340" s="2">
        <f t="shared" si="44"/>
        <v>4</v>
      </c>
      <c r="G340" s="2">
        <f t="shared" si="45"/>
        <v>50</v>
      </c>
      <c r="H340" s="2">
        <f t="shared" si="46"/>
        <v>1</v>
      </c>
      <c r="I340" s="2" cm="1">
        <f t="array" ref="I340">_xlfn.IFNA(_xlfn.IFS(H340=7,1,H340=1,1),0)</f>
        <v>1</v>
      </c>
      <c r="J340" s="2">
        <v>0</v>
      </c>
      <c r="K340" s="2">
        <f t="shared" si="47"/>
        <v>0</v>
      </c>
      <c r="L340" s="2">
        <f>SUMIF(E$2:E340,E340,K$2:K340)</f>
        <v>1</v>
      </c>
      <c r="M340" s="2">
        <f>IF(AND(market_calendar[[#This Row],[eq_weekly_exp_cumulative]]=3,market_calendar[[#This Row],[is_eq_weekly_exp]]=1),1,0)</f>
        <v>0</v>
      </c>
      <c r="N340" s="2">
        <f>IF(AND(market_calendar[[#This Row],[is_eq_monthly_exp]]=1,MOD(market_calendar[[#This Row],[Month]],3)=0),1,0)</f>
        <v>0</v>
      </c>
      <c r="O340" s="2">
        <f t="shared" si="40"/>
        <v>0</v>
      </c>
      <c r="P340" s="2">
        <f>SUMIF(E$2:E340,E340,O$2:O340)</f>
        <v>0</v>
      </c>
      <c r="Q340" s="2">
        <f>IF(AND(market_calendar[[#This Row],[vix_weekly_exp_cumulative]]=3,market_calendar[[#This Row],[is_vix_weekly_exp]]=1),1,0)</f>
        <v>0</v>
      </c>
      <c r="R340" s="2">
        <f>IF(AND(market_calendar[[#This Row],[is_vix_monthly_exp]]=1,MOD(market_calendar[[#This Row],[Month]],3)=0),1,0)</f>
        <v>0</v>
      </c>
    </row>
    <row r="341" spans="1:18" x14ac:dyDescent="0.25">
      <c r="A341">
        <v>340</v>
      </c>
      <c r="B341" s="1">
        <v>42709</v>
      </c>
      <c r="C341" s="2">
        <f t="shared" si="41"/>
        <v>2016</v>
      </c>
      <c r="D341" s="2">
        <f t="shared" si="42"/>
        <v>12</v>
      </c>
      <c r="E341" s="2" t="str">
        <f t="shared" si="43"/>
        <v>2016-12</v>
      </c>
      <c r="F341" s="2">
        <f t="shared" si="44"/>
        <v>5</v>
      </c>
      <c r="G341" s="2">
        <f t="shared" si="45"/>
        <v>50</v>
      </c>
      <c r="H341" s="2">
        <f t="shared" si="46"/>
        <v>2</v>
      </c>
      <c r="I341" s="2" cm="1">
        <f t="array" ref="I341">_xlfn.IFNA(_xlfn.IFS(H341=7,1,H341=1,1),0)</f>
        <v>0</v>
      </c>
      <c r="J341" s="2">
        <v>0</v>
      </c>
      <c r="K341" s="2">
        <f t="shared" si="47"/>
        <v>0</v>
      </c>
      <c r="L341" s="2">
        <f>SUMIF(E$2:E341,E341,K$2:K341)</f>
        <v>1</v>
      </c>
      <c r="M341" s="2">
        <f>IF(AND(market_calendar[[#This Row],[eq_weekly_exp_cumulative]]=3,market_calendar[[#This Row],[is_eq_weekly_exp]]=1),1,0)</f>
        <v>0</v>
      </c>
      <c r="N341" s="2">
        <f>IF(AND(market_calendar[[#This Row],[is_eq_monthly_exp]]=1,MOD(market_calendar[[#This Row],[Month]],3)=0),1,0)</f>
        <v>0</v>
      </c>
      <c r="O341" s="2">
        <f t="shared" si="40"/>
        <v>0</v>
      </c>
      <c r="P341" s="2">
        <f>SUMIF(E$2:E341,E341,O$2:O341)</f>
        <v>0</v>
      </c>
      <c r="Q341" s="2">
        <f>IF(AND(market_calendar[[#This Row],[vix_weekly_exp_cumulative]]=3,market_calendar[[#This Row],[is_vix_weekly_exp]]=1),1,0)</f>
        <v>0</v>
      </c>
      <c r="R341" s="2">
        <f>IF(AND(market_calendar[[#This Row],[is_vix_monthly_exp]]=1,MOD(market_calendar[[#This Row],[Month]],3)=0),1,0)</f>
        <v>0</v>
      </c>
    </row>
    <row r="342" spans="1:18" x14ac:dyDescent="0.25">
      <c r="A342">
        <v>341</v>
      </c>
      <c r="B342" s="1">
        <v>42710</v>
      </c>
      <c r="C342" s="2">
        <f t="shared" si="41"/>
        <v>2016</v>
      </c>
      <c r="D342" s="2">
        <f t="shared" si="42"/>
        <v>12</v>
      </c>
      <c r="E342" s="2" t="str">
        <f t="shared" si="43"/>
        <v>2016-12</v>
      </c>
      <c r="F342" s="2">
        <f t="shared" si="44"/>
        <v>6</v>
      </c>
      <c r="G342" s="2">
        <f t="shared" si="45"/>
        <v>50</v>
      </c>
      <c r="H342" s="2">
        <f t="shared" si="46"/>
        <v>3</v>
      </c>
      <c r="I342" s="2" cm="1">
        <f t="array" ref="I342">_xlfn.IFNA(_xlfn.IFS(H342=7,1,H342=1,1),0)</f>
        <v>0</v>
      </c>
      <c r="J342" s="2">
        <v>0</v>
      </c>
      <c r="K342" s="2">
        <f t="shared" si="47"/>
        <v>0</v>
      </c>
      <c r="L342" s="2">
        <f>SUMIF(E$2:E342,E342,K$2:K342)</f>
        <v>1</v>
      </c>
      <c r="M342" s="2">
        <f>IF(AND(market_calendar[[#This Row],[eq_weekly_exp_cumulative]]=3,market_calendar[[#This Row],[is_eq_weekly_exp]]=1),1,0)</f>
        <v>0</v>
      </c>
      <c r="N342" s="2">
        <f>IF(AND(market_calendar[[#This Row],[is_eq_monthly_exp]]=1,MOD(market_calendar[[#This Row],[Month]],3)=0),1,0)</f>
        <v>0</v>
      </c>
      <c r="O342" s="2">
        <f t="shared" si="40"/>
        <v>1</v>
      </c>
      <c r="P342" s="2">
        <f>SUMIF(E$2:E342,E342,O$2:O342)</f>
        <v>1</v>
      </c>
      <c r="Q342" s="2">
        <f>IF(AND(market_calendar[[#This Row],[vix_weekly_exp_cumulative]]=3,market_calendar[[#This Row],[is_vix_weekly_exp]]=1),1,0)</f>
        <v>0</v>
      </c>
      <c r="R342" s="2">
        <f>IF(AND(market_calendar[[#This Row],[is_vix_monthly_exp]]=1,MOD(market_calendar[[#This Row],[Month]],3)=0),1,0)</f>
        <v>0</v>
      </c>
    </row>
    <row r="343" spans="1:18" x14ac:dyDescent="0.25">
      <c r="A343">
        <v>342</v>
      </c>
      <c r="B343" s="1">
        <v>42711</v>
      </c>
      <c r="C343" s="2">
        <f t="shared" si="41"/>
        <v>2016</v>
      </c>
      <c r="D343" s="2">
        <f t="shared" si="42"/>
        <v>12</v>
      </c>
      <c r="E343" s="2" t="str">
        <f t="shared" si="43"/>
        <v>2016-12</v>
      </c>
      <c r="F343" s="2">
        <f t="shared" si="44"/>
        <v>7</v>
      </c>
      <c r="G343" s="2">
        <f t="shared" si="45"/>
        <v>50</v>
      </c>
      <c r="H343" s="2">
        <f t="shared" si="46"/>
        <v>4</v>
      </c>
      <c r="I343" s="2" cm="1">
        <f t="array" ref="I343">_xlfn.IFNA(_xlfn.IFS(H343=7,1,H343=1,1),0)</f>
        <v>0</v>
      </c>
      <c r="J343" s="2">
        <v>0</v>
      </c>
      <c r="K343" s="2">
        <f t="shared" si="47"/>
        <v>0</v>
      </c>
      <c r="L343" s="2">
        <f>SUMIF(E$2:E343,E343,K$2:K343)</f>
        <v>1</v>
      </c>
      <c r="M343" s="2">
        <f>IF(AND(market_calendar[[#This Row],[eq_weekly_exp_cumulative]]=3,market_calendar[[#This Row],[is_eq_weekly_exp]]=1),1,0)</f>
        <v>0</v>
      </c>
      <c r="N343" s="2">
        <f>IF(AND(market_calendar[[#This Row],[is_eq_monthly_exp]]=1,MOD(market_calendar[[#This Row],[Month]],3)=0),1,0)</f>
        <v>0</v>
      </c>
      <c r="O343" s="2">
        <f t="shared" si="40"/>
        <v>0</v>
      </c>
      <c r="P343" s="2">
        <f>SUMIF(E$2:E343,E343,O$2:O343)</f>
        <v>1</v>
      </c>
      <c r="Q343" s="2">
        <f>IF(AND(market_calendar[[#This Row],[vix_weekly_exp_cumulative]]=3,market_calendar[[#This Row],[is_vix_weekly_exp]]=1),1,0)</f>
        <v>0</v>
      </c>
      <c r="R343" s="2">
        <f>IF(AND(market_calendar[[#This Row],[is_vix_monthly_exp]]=1,MOD(market_calendar[[#This Row],[Month]],3)=0),1,0)</f>
        <v>0</v>
      </c>
    </row>
    <row r="344" spans="1:18" x14ac:dyDescent="0.25">
      <c r="A344">
        <v>343</v>
      </c>
      <c r="B344" s="1">
        <v>42712</v>
      </c>
      <c r="C344" s="2">
        <f t="shared" si="41"/>
        <v>2016</v>
      </c>
      <c r="D344" s="2">
        <f t="shared" si="42"/>
        <v>12</v>
      </c>
      <c r="E344" s="2" t="str">
        <f t="shared" si="43"/>
        <v>2016-12</v>
      </c>
      <c r="F344" s="2">
        <f t="shared" si="44"/>
        <v>8</v>
      </c>
      <c r="G344" s="2">
        <f t="shared" si="45"/>
        <v>50</v>
      </c>
      <c r="H344" s="2">
        <f t="shared" si="46"/>
        <v>5</v>
      </c>
      <c r="I344" s="2" cm="1">
        <f t="array" ref="I344">_xlfn.IFNA(_xlfn.IFS(H344=7,1,H344=1,1),0)</f>
        <v>0</v>
      </c>
      <c r="J344" s="2">
        <v>0</v>
      </c>
      <c r="K344" s="2">
        <f t="shared" si="47"/>
        <v>0</v>
      </c>
      <c r="L344" s="2">
        <f>SUMIF(E$2:E344,E344,K$2:K344)</f>
        <v>1</v>
      </c>
      <c r="M344" s="2">
        <f>IF(AND(market_calendar[[#This Row],[eq_weekly_exp_cumulative]]=3,market_calendar[[#This Row],[is_eq_weekly_exp]]=1),1,0)</f>
        <v>0</v>
      </c>
      <c r="N344" s="2">
        <f>IF(AND(market_calendar[[#This Row],[is_eq_monthly_exp]]=1,MOD(market_calendar[[#This Row],[Month]],3)=0),1,0)</f>
        <v>0</v>
      </c>
      <c r="O344" s="2">
        <f t="shared" si="40"/>
        <v>0</v>
      </c>
      <c r="P344" s="2">
        <f>SUMIF(E$2:E344,E344,O$2:O344)</f>
        <v>1</v>
      </c>
      <c r="Q344" s="2">
        <f>IF(AND(market_calendar[[#This Row],[vix_weekly_exp_cumulative]]=3,market_calendar[[#This Row],[is_vix_weekly_exp]]=1),1,0)</f>
        <v>0</v>
      </c>
      <c r="R344" s="2">
        <f>IF(AND(market_calendar[[#This Row],[is_vix_monthly_exp]]=1,MOD(market_calendar[[#This Row],[Month]],3)=0),1,0)</f>
        <v>0</v>
      </c>
    </row>
    <row r="345" spans="1:18" x14ac:dyDescent="0.25">
      <c r="A345">
        <v>344</v>
      </c>
      <c r="B345" s="1">
        <v>42713</v>
      </c>
      <c r="C345" s="2">
        <f t="shared" si="41"/>
        <v>2016</v>
      </c>
      <c r="D345" s="2">
        <f t="shared" si="42"/>
        <v>12</v>
      </c>
      <c r="E345" s="2" t="str">
        <f t="shared" si="43"/>
        <v>2016-12</v>
      </c>
      <c r="F345" s="2">
        <f t="shared" si="44"/>
        <v>9</v>
      </c>
      <c r="G345" s="2">
        <f t="shared" si="45"/>
        <v>50</v>
      </c>
      <c r="H345" s="2">
        <f t="shared" si="46"/>
        <v>6</v>
      </c>
      <c r="I345" s="2" cm="1">
        <f t="array" ref="I345">_xlfn.IFNA(_xlfn.IFS(H345=7,1,H345=1,1),0)</f>
        <v>0</v>
      </c>
      <c r="J345" s="2">
        <v>0</v>
      </c>
      <c r="K345" s="2">
        <f t="shared" si="47"/>
        <v>1</v>
      </c>
      <c r="L345" s="2">
        <f>SUMIF(E$2:E345,E345,K$2:K345)</f>
        <v>2</v>
      </c>
      <c r="M345" s="2">
        <f>IF(AND(market_calendar[[#This Row],[eq_weekly_exp_cumulative]]=3,market_calendar[[#This Row],[is_eq_weekly_exp]]=1),1,0)</f>
        <v>0</v>
      </c>
      <c r="N345" s="2">
        <f>IF(AND(market_calendar[[#This Row],[is_eq_monthly_exp]]=1,MOD(market_calendar[[#This Row],[Month]],3)=0),1,0)</f>
        <v>0</v>
      </c>
      <c r="O345" s="2">
        <f t="shared" si="40"/>
        <v>0</v>
      </c>
      <c r="P345" s="2">
        <f>SUMIF(E$2:E345,E345,O$2:O345)</f>
        <v>1</v>
      </c>
      <c r="Q345" s="2">
        <f>IF(AND(market_calendar[[#This Row],[vix_weekly_exp_cumulative]]=3,market_calendar[[#This Row],[is_vix_weekly_exp]]=1),1,0)</f>
        <v>0</v>
      </c>
      <c r="R345" s="2">
        <f>IF(AND(market_calendar[[#This Row],[is_vix_monthly_exp]]=1,MOD(market_calendar[[#This Row],[Month]],3)=0),1,0)</f>
        <v>0</v>
      </c>
    </row>
    <row r="346" spans="1:18" x14ac:dyDescent="0.25">
      <c r="A346">
        <v>345</v>
      </c>
      <c r="B346" s="1">
        <v>42714</v>
      </c>
      <c r="C346" s="2">
        <f t="shared" si="41"/>
        <v>2016</v>
      </c>
      <c r="D346" s="2">
        <f t="shared" si="42"/>
        <v>12</v>
      </c>
      <c r="E346" s="2" t="str">
        <f t="shared" si="43"/>
        <v>2016-12</v>
      </c>
      <c r="F346" s="2">
        <f t="shared" si="44"/>
        <v>10</v>
      </c>
      <c r="G346" s="2">
        <f t="shared" si="45"/>
        <v>50</v>
      </c>
      <c r="H346" s="2">
        <f t="shared" si="46"/>
        <v>7</v>
      </c>
      <c r="I346" s="2" cm="1">
        <f t="array" ref="I346">_xlfn.IFNA(_xlfn.IFS(H346=7,1,H346=1,1),0)</f>
        <v>1</v>
      </c>
      <c r="J346" s="2">
        <v>0</v>
      </c>
      <c r="K346" s="2">
        <f t="shared" si="47"/>
        <v>0</v>
      </c>
      <c r="L346" s="2">
        <f>SUMIF(E$2:E346,E346,K$2:K346)</f>
        <v>2</v>
      </c>
      <c r="M346" s="2">
        <f>IF(AND(market_calendar[[#This Row],[eq_weekly_exp_cumulative]]=3,market_calendar[[#This Row],[is_eq_weekly_exp]]=1),1,0)</f>
        <v>0</v>
      </c>
      <c r="N346" s="2">
        <f>IF(AND(market_calendar[[#This Row],[is_eq_monthly_exp]]=1,MOD(market_calendar[[#This Row],[Month]],3)=0),1,0)</f>
        <v>0</v>
      </c>
      <c r="O346" s="2">
        <f t="shared" si="40"/>
        <v>0</v>
      </c>
      <c r="P346" s="2">
        <f>SUMIF(E$2:E346,E346,O$2:O346)</f>
        <v>1</v>
      </c>
      <c r="Q346" s="2">
        <f>IF(AND(market_calendar[[#This Row],[vix_weekly_exp_cumulative]]=3,market_calendar[[#This Row],[is_vix_weekly_exp]]=1),1,0)</f>
        <v>0</v>
      </c>
      <c r="R346" s="2">
        <f>IF(AND(market_calendar[[#This Row],[is_vix_monthly_exp]]=1,MOD(market_calendar[[#This Row],[Month]],3)=0),1,0)</f>
        <v>0</v>
      </c>
    </row>
    <row r="347" spans="1:18" x14ac:dyDescent="0.25">
      <c r="A347">
        <v>346</v>
      </c>
      <c r="B347" s="1">
        <v>42715</v>
      </c>
      <c r="C347" s="2">
        <f t="shared" si="41"/>
        <v>2016</v>
      </c>
      <c r="D347" s="2">
        <f t="shared" si="42"/>
        <v>12</v>
      </c>
      <c r="E347" s="2" t="str">
        <f t="shared" si="43"/>
        <v>2016-12</v>
      </c>
      <c r="F347" s="2">
        <f t="shared" si="44"/>
        <v>11</v>
      </c>
      <c r="G347" s="2">
        <f t="shared" si="45"/>
        <v>51</v>
      </c>
      <c r="H347" s="2">
        <f t="shared" si="46"/>
        <v>1</v>
      </c>
      <c r="I347" s="2" cm="1">
        <f t="array" ref="I347">_xlfn.IFNA(_xlfn.IFS(H347=7,1,H347=1,1),0)</f>
        <v>1</v>
      </c>
      <c r="J347" s="2">
        <v>0</v>
      </c>
      <c r="K347" s="2">
        <f t="shared" si="47"/>
        <v>0</v>
      </c>
      <c r="L347" s="2">
        <f>SUMIF(E$2:E347,E347,K$2:K347)</f>
        <v>2</v>
      </c>
      <c r="M347" s="2">
        <f>IF(AND(market_calendar[[#This Row],[eq_weekly_exp_cumulative]]=3,market_calendar[[#This Row],[is_eq_weekly_exp]]=1),1,0)</f>
        <v>0</v>
      </c>
      <c r="N347" s="2">
        <f>IF(AND(market_calendar[[#This Row],[is_eq_monthly_exp]]=1,MOD(market_calendar[[#This Row],[Month]],3)=0),1,0)</f>
        <v>0</v>
      </c>
      <c r="O347" s="2">
        <f t="shared" si="40"/>
        <v>0</v>
      </c>
      <c r="P347" s="2">
        <f>SUMIF(E$2:E347,E347,O$2:O347)</f>
        <v>1</v>
      </c>
      <c r="Q347" s="2">
        <f>IF(AND(market_calendar[[#This Row],[vix_weekly_exp_cumulative]]=3,market_calendar[[#This Row],[is_vix_weekly_exp]]=1),1,0)</f>
        <v>0</v>
      </c>
      <c r="R347" s="2">
        <f>IF(AND(market_calendar[[#This Row],[is_vix_monthly_exp]]=1,MOD(market_calendar[[#This Row],[Month]],3)=0),1,0)</f>
        <v>0</v>
      </c>
    </row>
    <row r="348" spans="1:18" x14ac:dyDescent="0.25">
      <c r="A348">
        <v>347</v>
      </c>
      <c r="B348" s="1">
        <v>42716</v>
      </c>
      <c r="C348" s="2">
        <f t="shared" si="41"/>
        <v>2016</v>
      </c>
      <c r="D348" s="2">
        <f t="shared" si="42"/>
        <v>12</v>
      </c>
      <c r="E348" s="2" t="str">
        <f t="shared" si="43"/>
        <v>2016-12</v>
      </c>
      <c r="F348" s="2">
        <f t="shared" si="44"/>
        <v>12</v>
      </c>
      <c r="G348" s="2">
        <f t="shared" si="45"/>
        <v>51</v>
      </c>
      <c r="H348" s="2">
        <f t="shared" si="46"/>
        <v>2</v>
      </c>
      <c r="I348" s="2" cm="1">
        <f t="array" ref="I348">_xlfn.IFNA(_xlfn.IFS(H348=7,1,H348=1,1),0)</f>
        <v>0</v>
      </c>
      <c r="J348" s="2">
        <v>0</v>
      </c>
      <c r="K348" s="2">
        <f t="shared" si="47"/>
        <v>0</v>
      </c>
      <c r="L348" s="2">
        <f>SUMIF(E$2:E348,E348,K$2:K348)</f>
        <v>2</v>
      </c>
      <c r="M348" s="2">
        <f>IF(AND(market_calendar[[#This Row],[eq_weekly_exp_cumulative]]=3,market_calendar[[#This Row],[is_eq_weekly_exp]]=1),1,0)</f>
        <v>0</v>
      </c>
      <c r="N348" s="2">
        <f>IF(AND(market_calendar[[#This Row],[is_eq_monthly_exp]]=1,MOD(market_calendar[[#This Row],[Month]],3)=0),1,0)</f>
        <v>0</v>
      </c>
      <c r="O348" s="2">
        <f t="shared" si="40"/>
        <v>0</v>
      </c>
      <c r="P348" s="2">
        <f>SUMIF(E$2:E348,E348,O$2:O348)</f>
        <v>1</v>
      </c>
      <c r="Q348" s="2">
        <f>IF(AND(market_calendar[[#This Row],[vix_weekly_exp_cumulative]]=3,market_calendar[[#This Row],[is_vix_weekly_exp]]=1),1,0)</f>
        <v>0</v>
      </c>
      <c r="R348" s="2">
        <f>IF(AND(market_calendar[[#This Row],[is_vix_monthly_exp]]=1,MOD(market_calendar[[#This Row],[Month]],3)=0),1,0)</f>
        <v>0</v>
      </c>
    </row>
    <row r="349" spans="1:18" x14ac:dyDescent="0.25">
      <c r="A349">
        <v>348</v>
      </c>
      <c r="B349" s="1">
        <v>42717</v>
      </c>
      <c r="C349" s="2">
        <f t="shared" si="41"/>
        <v>2016</v>
      </c>
      <c r="D349" s="2">
        <f t="shared" si="42"/>
        <v>12</v>
      </c>
      <c r="E349" s="2" t="str">
        <f t="shared" si="43"/>
        <v>2016-12</v>
      </c>
      <c r="F349" s="2">
        <f t="shared" si="44"/>
        <v>13</v>
      </c>
      <c r="G349" s="2">
        <f t="shared" si="45"/>
        <v>51</v>
      </c>
      <c r="H349" s="2">
        <f t="shared" si="46"/>
        <v>3</v>
      </c>
      <c r="I349" s="2" cm="1">
        <f t="array" ref="I349">_xlfn.IFNA(_xlfn.IFS(H349=7,1,H349=1,1),0)</f>
        <v>0</v>
      </c>
      <c r="J349" s="2">
        <v>0</v>
      </c>
      <c r="K349" s="2">
        <f t="shared" si="47"/>
        <v>0</v>
      </c>
      <c r="L349" s="2">
        <f>SUMIF(E$2:E349,E349,K$2:K349)</f>
        <v>2</v>
      </c>
      <c r="M349" s="2">
        <f>IF(AND(market_calendar[[#This Row],[eq_weekly_exp_cumulative]]=3,market_calendar[[#This Row],[is_eq_weekly_exp]]=1),1,0)</f>
        <v>0</v>
      </c>
      <c r="N349" s="2">
        <f>IF(AND(market_calendar[[#This Row],[is_eq_monthly_exp]]=1,MOD(market_calendar[[#This Row],[Month]],3)=0),1,0)</f>
        <v>0</v>
      </c>
      <c r="O349" s="2">
        <f t="shared" si="40"/>
        <v>1</v>
      </c>
      <c r="P349" s="2">
        <f>SUMIF(E$2:E349,E349,O$2:O349)</f>
        <v>2</v>
      </c>
      <c r="Q349" s="2">
        <f>IF(AND(market_calendar[[#This Row],[vix_weekly_exp_cumulative]]=3,market_calendar[[#This Row],[is_vix_weekly_exp]]=1),1,0)</f>
        <v>0</v>
      </c>
      <c r="R349" s="2">
        <f>IF(AND(market_calendar[[#This Row],[is_vix_monthly_exp]]=1,MOD(market_calendar[[#This Row],[Month]],3)=0),1,0)</f>
        <v>0</v>
      </c>
    </row>
    <row r="350" spans="1:18" x14ac:dyDescent="0.25">
      <c r="A350">
        <v>349</v>
      </c>
      <c r="B350" s="1">
        <v>42718</v>
      </c>
      <c r="C350" s="2">
        <f t="shared" si="41"/>
        <v>2016</v>
      </c>
      <c r="D350" s="2">
        <f t="shared" si="42"/>
        <v>12</v>
      </c>
      <c r="E350" s="2" t="str">
        <f t="shared" si="43"/>
        <v>2016-12</v>
      </c>
      <c r="F350" s="2">
        <f t="shared" si="44"/>
        <v>14</v>
      </c>
      <c r="G350" s="2">
        <f t="shared" si="45"/>
        <v>51</v>
      </c>
      <c r="H350" s="2">
        <f t="shared" si="46"/>
        <v>4</v>
      </c>
      <c r="I350" s="2" cm="1">
        <f t="array" ref="I350">_xlfn.IFNA(_xlfn.IFS(H350=7,1,H350=1,1),0)</f>
        <v>0</v>
      </c>
      <c r="J350" s="2">
        <v>0</v>
      </c>
      <c r="K350" s="2">
        <f t="shared" si="47"/>
        <v>0</v>
      </c>
      <c r="L350" s="2">
        <f>SUMIF(E$2:E350,E350,K$2:K350)</f>
        <v>2</v>
      </c>
      <c r="M350" s="2">
        <f>IF(AND(market_calendar[[#This Row],[eq_weekly_exp_cumulative]]=3,market_calendar[[#This Row],[is_eq_weekly_exp]]=1),1,0)</f>
        <v>0</v>
      </c>
      <c r="N350" s="2">
        <f>IF(AND(market_calendar[[#This Row],[is_eq_monthly_exp]]=1,MOD(market_calendar[[#This Row],[Month]],3)=0),1,0)</f>
        <v>0</v>
      </c>
      <c r="O350" s="2">
        <f t="shared" si="40"/>
        <v>0</v>
      </c>
      <c r="P350" s="2">
        <f>SUMIF(E$2:E350,E350,O$2:O350)</f>
        <v>2</v>
      </c>
      <c r="Q350" s="2">
        <f>IF(AND(market_calendar[[#This Row],[vix_weekly_exp_cumulative]]=3,market_calendar[[#This Row],[is_vix_weekly_exp]]=1),1,0)</f>
        <v>0</v>
      </c>
      <c r="R350" s="2">
        <f>IF(AND(market_calendar[[#This Row],[is_vix_monthly_exp]]=1,MOD(market_calendar[[#This Row],[Month]],3)=0),1,0)</f>
        <v>0</v>
      </c>
    </row>
    <row r="351" spans="1:18" x14ac:dyDescent="0.25">
      <c r="A351">
        <v>350</v>
      </c>
      <c r="B351" s="1">
        <v>42719</v>
      </c>
      <c r="C351" s="2">
        <f t="shared" si="41"/>
        <v>2016</v>
      </c>
      <c r="D351" s="2">
        <f t="shared" si="42"/>
        <v>12</v>
      </c>
      <c r="E351" s="2" t="str">
        <f t="shared" si="43"/>
        <v>2016-12</v>
      </c>
      <c r="F351" s="2">
        <f t="shared" si="44"/>
        <v>15</v>
      </c>
      <c r="G351" s="2">
        <f t="shared" si="45"/>
        <v>51</v>
      </c>
      <c r="H351" s="2">
        <f t="shared" si="46"/>
        <v>5</v>
      </c>
      <c r="I351" s="2" cm="1">
        <f t="array" ref="I351">_xlfn.IFNA(_xlfn.IFS(H351=7,1,H351=1,1),0)</f>
        <v>0</v>
      </c>
      <c r="J351" s="2">
        <v>0</v>
      </c>
      <c r="K351" s="2">
        <f t="shared" si="47"/>
        <v>0</v>
      </c>
      <c r="L351" s="2">
        <f>SUMIF(E$2:E351,E351,K$2:K351)</f>
        <v>2</v>
      </c>
      <c r="M351" s="2">
        <f>IF(AND(market_calendar[[#This Row],[eq_weekly_exp_cumulative]]=3,market_calendar[[#This Row],[is_eq_weekly_exp]]=1),1,0)</f>
        <v>0</v>
      </c>
      <c r="N351" s="2">
        <f>IF(AND(market_calendar[[#This Row],[is_eq_monthly_exp]]=1,MOD(market_calendar[[#This Row],[Month]],3)=0),1,0)</f>
        <v>0</v>
      </c>
      <c r="O351" s="2">
        <f t="shared" si="40"/>
        <v>0</v>
      </c>
      <c r="P351" s="2">
        <f>SUMIF(E$2:E351,E351,O$2:O351)</f>
        <v>2</v>
      </c>
      <c r="Q351" s="2">
        <f>IF(AND(market_calendar[[#This Row],[vix_weekly_exp_cumulative]]=3,market_calendar[[#This Row],[is_vix_weekly_exp]]=1),1,0)</f>
        <v>0</v>
      </c>
      <c r="R351" s="2">
        <f>IF(AND(market_calendar[[#This Row],[is_vix_monthly_exp]]=1,MOD(market_calendar[[#This Row],[Month]],3)=0),1,0)</f>
        <v>0</v>
      </c>
    </row>
    <row r="352" spans="1:18" x14ac:dyDescent="0.25">
      <c r="A352">
        <v>351</v>
      </c>
      <c r="B352" s="1">
        <v>42720</v>
      </c>
      <c r="C352" s="2">
        <f t="shared" si="41"/>
        <v>2016</v>
      </c>
      <c r="D352" s="2">
        <f t="shared" si="42"/>
        <v>12</v>
      </c>
      <c r="E352" s="2" t="str">
        <f t="shared" si="43"/>
        <v>2016-12</v>
      </c>
      <c r="F352" s="2">
        <f t="shared" si="44"/>
        <v>16</v>
      </c>
      <c r="G352" s="2">
        <f t="shared" si="45"/>
        <v>51</v>
      </c>
      <c r="H352" s="2">
        <f t="shared" si="46"/>
        <v>6</v>
      </c>
      <c r="I352" s="2" cm="1">
        <f t="array" ref="I352">_xlfn.IFNA(_xlfn.IFS(H352=7,1,H352=1,1),0)</f>
        <v>0</v>
      </c>
      <c r="J352" s="2">
        <v>0</v>
      </c>
      <c r="K352" s="2">
        <f t="shared" si="47"/>
        <v>1</v>
      </c>
      <c r="L352" s="2">
        <f>SUMIF(E$2:E352,E352,K$2:K352)</f>
        <v>3</v>
      </c>
      <c r="M352" s="2">
        <f>IF(AND(market_calendar[[#This Row],[eq_weekly_exp_cumulative]]=3,market_calendar[[#This Row],[is_eq_weekly_exp]]=1),1,0)</f>
        <v>1</v>
      </c>
      <c r="N352" s="2">
        <f>IF(AND(market_calendar[[#This Row],[is_eq_monthly_exp]]=1,MOD(market_calendar[[#This Row],[Month]],3)=0),1,0)</f>
        <v>1</v>
      </c>
      <c r="O352" s="2">
        <f t="shared" si="40"/>
        <v>0</v>
      </c>
      <c r="P352" s="2">
        <f>SUMIF(E$2:E352,E352,O$2:O352)</f>
        <v>2</v>
      </c>
      <c r="Q352" s="2">
        <f>IF(AND(market_calendar[[#This Row],[vix_weekly_exp_cumulative]]=3,market_calendar[[#This Row],[is_vix_weekly_exp]]=1),1,0)</f>
        <v>0</v>
      </c>
      <c r="R352" s="2">
        <f>IF(AND(market_calendar[[#This Row],[is_vix_monthly_exp]]=1,MOD(market_calendar[[#This Row],[Month]],3)=0),1,0)</f>
        <v>0</v>
      </c>
    </row>
    <row r="353" spans="1:18" x14ac:dyDescent="0.25">
      <c r="A353">
        <v>352</v>
      </c>
      <c r="B353" s="1">
        <v>42721</v>
      </c>
      <c r="C353" s="2">
        <f t="shared" si="41"/>
        <v>2016</v>
      </c>
      <c r="D353" s="2">
        <f t="shared" si="42"/>
        <v>12</v>
      </c>
      <c r="E353" s="2" t="str">
        <f t="shared" si="43"/>
        <v>2016-12</v>
      </c>
      <c r="F353" s="2">
        <f t="shared" si="44"/>
        <v>17</v>
      </c>
      <c r="G353" s="2">
        <f t="shared" si="45"/>
        <v>51</v>
      </c>
      <c r="H353" s="2">
        <f t="shared" si="46"/>
        <v>7</v>
      </c>
      <c r="I353" s="2" cm="1">
        <f t="array" ref="I353">_xlfn.IFNA(_xlfn.IFS(H353=7,1,H353=1,1),0)</f>
        <v>1</v>
      </c>
      <c r="J353" s="2">
        <v>0</v>
      </c>
      <c r="K353" s="2">
        <f t="shared" si="47"/>
        <v>0</v>
      </c>
      <c r="L353" s="2">
        <f>SUMIF(E$2:E353,E353,K$2:K353)</f>
        <v>3</v>
      </c>
      <c r="M353" s="2">
        <f>IF(AND(market_calendar[[#This Row],[eq_weekly_exp_cumulative]]=3,market_calendar[[#This Row],[is_eq_weekly_exp]]=1),1,0)</f>
        <v>0</v>
      </c>
      <c r="N353" s="2">
        <f>IF(AND(market_calendar[[#This Row],[is_eq_monthly_exp]]=1,MOD(market_calendar[[#This Row],[Month]],3)=0),1,0)</f>
        <v>0</v>
      </c>
      <c r="O353" s="2">
        <f t="shared" si="40"/>
        <v>0</v>
      </c>
      <c r="P353" s="2">
        <f>SUMIF(E$2:E353,E353,O$2:O353)</f>
        <v>2</v>
      </c>
      <c r="Q353" s="2">
        <f>IF(AND(market_calendar[[#This Row],[vix_weekly_exp_cumulative]]=3,market_calendar[[#This Row],[is_vix_weekly_exp]]=1),1,0)</f>
        <v>0</v>
      </c>
      <c r="R353" s="2">
        <f>IF(AND(market_calendar[[#This Row],[is_vix_monthly_exp]]=1,MOD(market_calendar[[#This Row],[Month]],3)=0),1,0)</f>
        <v>0</v>
      </c>
    </row>
    <row r="354" spans="1:18" x14ac:dyDescent="0.25">
      <c r="A354">
        <v>353</v>
      </c>
      <c r="B354" s="1">
        <v>42722</v>
      </c>
      <c r="C354" s="2">
        <f t="shared" si="41"/>
        <v>2016</v>
      </c>
      <c r="D354" s="2">
        <f t="shared" si="42"/>
        <v>12</v>
      </c>
      <c r="E354" s="2" t="str">
        <f t="shared" si="43"/>
        <v>2016-12</v>
      </c>
      <c r="F354" s="2">
        <f t="shared" si="44"/>
        <v>18</v>
      </c>
      <c r="G354" s="2">
        <f t="shared" si="45"/>
        <v>52</v>
      </c>
      <c r="H354" s="2">
        <f t="shared" si="46"/>
        <v>1</v>
      </c>
      <c r="I354" s="2" cm="1">
        <f t="array" ref="I354">_xlfn.IFNA(_xlfn.IFS(H354=7,1,H354=1,1),0)</f>
        <v>1</v>
      </c>
      <c r="J354" s="2">
        <v>0</v>
      </c>
      <c r="K354" s="2">
        <f t="shared" si="47"/>
        <v>0</v>
      </c>
      <c r="L354" s="2">
        <f>SUMIF(E$2:E354,E354,K$2:K354)</f>
        <v>3</v>
      </c>
      <c r="M354" s="2">
        <f>IF(AND(market_calendar[[#This Row],[eq_weekly_exp_cumulative]]=3,market_calendar[[#This Row],[is_eq_weekly_exp]]=1),1,0)</f>
        <v>0</v>
      </c>
      <c r="N354" s="2">
        <f>IF(AND(market_calendar[[#This Row],[is_eq_monthly_exp]]=1,MOD(market_calendar[[#This Row],[Month]],3)=0),1,0)</f>
        <v>0</v>
      </c>
      <c r="O354" s="2">
        <f t="shared" si="40"/>
        <v>0</v>
      </c>
      <c r="P354" s="2">
        <f>SUMIF(E$2:E354,E354,O$2:O354)</f>
        <v>2</v>
      </c>
      <c r="Q354" s="2">
        <f>IF(AND(market_calendar[[#This Row],[vix_weekly_exp_cumulative]]=3,market_calendar[[#This Row],[is_vix_weekly_exp]]=1),1,0)</f>
        <v>0</v>
      </c>
      <c r="R354" s="2">
        <f>IF(AND(market_calendar[[#This Row],[is_vix_monthly_exp]]=1,MOD(market_calendar[[#This Row],[Month]],3)=0),1,0)</f>
        <v>0</v>
      </c>
    </row>
    <row r="355" spans="1:18" x14ac:dyDescent="0.25">
      <c r="A355">
        <v>354</v>
      </c>
      <c r="B355" s="1">
        <v>42723</v>
      </c>
      <c r="C355" s="2">
        <f t="shared" si="41"/>
        <v>2016</v>
      </c>
      <c r="D355" s="2">
        <f t="shared" si="42"/>
        <v>12</v>
      </c>
      <c r="E355" s="2" t="str">
        <f t="shared" si="43"/>
        <v>2016-12</v>
      </c>
      <c r="F355" s="2">
        <f t="shared" si="44"/>
        <v>19</v>
      </c>
      <c r="G355" s="2">
        <f t="shared" si="45"/>
        <v>52</v>
      </c>
      <c r="H355" s="2">
        <f t="shared" si="46"/>
        <v>2</v>
      </c>
      <c r="I355" s="2" cm="1">
        <f t="array" ref="I355">_xlfn.IFNA(_xlfn.IFS(H355=7,1,H355=1,1),0)</f>
        <v>0</v>
      </c>
      <c r="J355" s="2">
        <v>0</v>
      </c>
      <c r="K355" s="2">
        <f t="shared" si="47"/>
        <v>0</v>
      </c>
      <c r="L355" s="2">
        <f>SUMIF(E$2:E355,E355,K$2:K355)</f>
        <v>3</v>
      </c>
      <c r="M355" s="2">
        <f>IF(AND(market_calendar[[#This Row],[eq_weekly_exp_cumulative]]=3,market_calendar[[#This Row],[is_eq_weekly_exp]]=1),1,0)</f>
        <v>0</v>
      </c>
      <c r="N355" s="2">
        <f>IF(AND(market_calendar[[#This Row],[is_eq_monthly_exp]]=1,MOD(market_calendar[[#This Row],[Month]],3)=0),1,0)</f>
        <v>0</v>
      </c>
      <c r="O355" s="2">
        <f t="shared" si="40"/>
        <v>0</v>
      </c>
      <c r="P355" s="2">
        <f>SUMIF(E$2:E355,E355,O$2:O355)</f>
        <v>2</v>
      </c>
      <c r="Q355" s="2">
        <f>IF(AND(market_calendar[[#This Row],[vix_weekly_exp_cumulative]]=3,market_calendar[[#This Row],[is_vix_weekly_exp]]=1),1,0)</f>
        <v>0</v>
      </c>
      <c r="R355" s="2">
        <f>IF(AND(market_calendar[[#This Row],[is_vix_monthly_exp]]=1,MOD(market_calendar[[#This Row],[Month]],3)=0),1,0)</f>
        <v>0</v>
      </c>
    </row>
    <row r="356" spans="1:18" x14ac:dyDescent="0.25">
      <c r="A356">
        <v>355</v>
      </c>
      <c r="B356" s="1">
        <v>42724</v>
      </c>
      <c r="C356" s="2">
        <f t="shared" si="41"/>
        <v>2016</v>
      </c>
      <c r="D356" s="2">
        <f t="shared" si="42"/>
        <v>12</v>
      </c>
      <c r="E356" s="2" t="str">
        <f t="shared" si="43"/>
        <v>2016-12</v>
      </c>
      <c r="F356" s="2">
        <f t="shared" si="44"/>
        <v>20</v>
      </c>
      <c r="G356" s="2">
        <f t="shared" si="45"/>
        <v>52</v>
      </c>
      <c r="H356" s="2">
        <f t="shared" si="46"/>
        <v>3</v>
      </c>
      <c r="I356" s="2" cm="1">
        <f t="array" ref="I356">_xlfn.IFNA(_xlfn.IFS(H356=7,1,H356=1,1),0)</f>
        <v>0</v>
      </c>
      <c r="J356" s="2">
        <v>0</v>
      </c>
      <c r="K356" s="2">
        <f t="shared" si="47"/>
        <v>0</v>
      </c>
      <c r="L356" s="2">
        <f>SUMIF(E$2:E356,E356,K$2:K356)</f>
        <v>3</v>
      </c>
      <c r="M356" s="2">
        <f>IF(AND(market_calendar[[#This Row],[eq_weekly_exp_cumulative]]=3,market_calendar[[#This Row],[is_eq_weekly_exp]]=1),1,0)</f>
        <v>0</v>
      </c>
      <c r="N356" s="2">
        <f>IF(AND(market_calendar[[#This Row],[is_eq_monthly_exp]]=1,MOD(market_calendar[[#This Row],[Month]],3)=0),1,0)</f>
        <v>0</v>
      </c>
      <c r="O356" s="2">
        <f t="shared" si="40"/>
        <v>1</v>
      </c>
      <c r="P356" s="2">
        <f>SUMIF(E$2:E356,E356,O$2:O356)</f>
        <v>3</v>
      </c>
      <c r="Q356" s="2">
        <f>IF(AND(market_calendar[[#This Row],[vix_weekly_exp_cumulative]]=3,market_calendar[[#This Row],[is_vix_weekly_exp]]=1),1,0)</f>
        <v>1</v>
      </c>
      <c r="R356" s="2">
        <f>IF(AND(market_calendar[[#This Row],[is_vix_monthly_exp]]=1,MOD(market_calendar[[#This Row],[Month]],3)=0),1,0)</f>
        <v>1</v>
      </c>
    </row>
    <row r="357" spans="1:18" x14ac:dyDescent="0.25">
      <c r="A357">
        <v>356</v>
      </c>
      <c r="B357" s="1">
        <v>42725</v>
      </c>
      <c r="C357" s="2">
        <f t="shared" si="41"/>
        <v>2016</v>
      </c>
      <c r="D357" s="2">
        <f t="shared" si="42"/>
        <v>12</v>
      </c>
      <c r="E357" s="2" t="str">
        <f t="shared" si="43"/>
        <v>2016-12</v>
      </c>
      <c r="F357" s="2">
        <f t="shared" si="44"/>
        <v>21</v>
      </c>
      <c r="G357" s="2">
        <f t="shared" si="45"/>
        <v>52</v>
      </c>
      <c r="H357" s="2">
        <f t="shared" si="46"/>
        <v>4</v>
      </c>
      <c r="I357" s="2" cm="1">
        <f t="array" ref="I357">_xlfn.IFNA(_xlfn.IFS(H357=7,1,H357=1,1),0)</f>
        <v>0</v>
      </c>
      <c r="J357" s="2">
        <v>0</v>
      </c>
      <c r="K357" s="2">
        <f t="shared" si="47"/>
        <v>0</v>
      </c>
      <c r="L357" s="2">
        <f>SUMIF(E$2:E357,E357,K$2:K357)</f>
        <v>3</v>
      </c>
      <c r="M357" s="2">
        <f>IF(AND(market_calendar[[#This Row],[eq_weekly_exp_cumulative]]=3,market_calendar[[#This Row],[is_eq_weekly_exp]]=1),1,0)</f>
        <v>0</v>
      </c>
      <c r="N357" s="2">
        <f>IF(AND(market_calendar[[#This Row],[is_eq_monthly_exp]]=1,MOD(market_calendar[[#This Row],[Month]],3)=0),1,0)</f>
        <v>0</v>
      </c>
      <c r="O357" s="2">
        <f t="shared" si="40"/>
        <v>0</v>
      </c>
      <c r="P357" s="2">
        <f>SUMIF(E$2:E357,E357,O$2:O357)</f>
        <v>3</v>
      </c>
      <c r="Q357" s="2">
        <f>IF(AND(market_calendar[[#This Row],[vix_weekly_exp_cumulative]]=3,market_calendar[[#This Row],[is_vix_weekly_exp]]=1),1,0)</f>
        <v>0</v>
      </c>
      <c r="R357" s="2">
        <f>IF(AND(market_calendar[[#This Row],[is_vix_monthly_exp]]=1,MOD(market_calendar[[#This Row],[Month]],3)=0),1,0)</f>
        <v>0</v>
      </c>
    </row>
    <row r="358" spans="1:18" x14ac:dyDescent="0.25">
      <c r="A358">
        <v>357</v>
      </c>
      <c r="B358" s="1">
        <v>42726</v>
      </c>
      <c r="C358" s="2">
        <f t="shared" si="41"/>
        <v>2016</v>
      </c>
      <c r="D358" s="2">
        <f t="shared" si="42"/>
        <v>12</v>
      </c>
      <c r="E358" s="2" t="str">
        <f t="shared" si="43"/>
        <v>2016-12</v>
      </c>
      <c r="F358" s="2">
        <f t="shared" si="44"/>
        <v>22</v>
      </c>
      <c r="G358" s="2">
        <f t="shared" si="45"/>
        <v>52</v>
      </c>
      <c r="H358" s="2">
        <f t="shared" si="46"/>
        <v>5</v>
      </c>
      <c r="I358" s="2" cm="1">
        <f t="array" ref="I358">_xlfn.IFNA(_xlfn.IFS(H358=7,1,H358=1,1),0)</f>
        <v>0</v>
      </c>
      <c r="J358" s="2">
        <v>0</v>
      </c>
      <c r="K358" s="2">
        <f t="shared" si="47"/>
        <v>0</v>
      </c>
      <c r="L358" s="2">
        <f>SUMIF(E$2:E358,E358,K$2:K358)</f>
        <v>3</v>
      </c>
      <c r="M358" s="2">
        <f>IF(AND(market_calendar[[#This Row],[eq_weekly_exp_cumulative]]=3,market_calendar[[#This Row],[is_eq_weekly_exp]]=1),1,0)</f>
        <v>0</v>
      </c>
      <c r="N358" s="2">
        <f>IF(AND(market_calendar[[#This Row],[is_eq_monthly_exp]]=1,MOD(market_calendar[[#This Row],[Month]],3)=0),1,0)</f>
        <v>0</v>
      </c>
      <c r="O358" s="2">
        <f t="shared" si="40"/>
        <v>0</v>
      </c>
      <c r="P358" s="2">
        <f>SUMIF(E$2:E358,E358,O$2:O358)</f>
        <v>3</v>
      </c>
      <c r="Q358" s="2">
        <f>IF(AND(market_calendar[[#This Row],[vix_weekly_exp_cumulative]]=3,market_calendar[[#This Row],[is_vix_weekly_exp]]=1),1,0)</f>
        <v>0</v>
      </c>
      <c r="R358" s="2">
        <f>IF(AND(market_calendar[[#This Row],[is_vix_monthly_exp]]=1,MOD(market_calendar[[#This Row],[Month]],3)=0),1,0)</f>
        <v>0</v>
      </c>
    </row>
    <row r="359" spans="1:18" x14ac:dyDescent="0.25">
      <c r="A359">
        <v>358</v>
      </c>
      <c r="B359" s="1">
        <v>42727</v>
      </c>
      <c r="C359" s="2">
        <f t="shared" si="41"/>
        <v>2016</v>
      </c>
      <c r="D359" s="2">
        <f t="shared" si="42"/>
        <v>12</v>
      </c>
      <c r="E359" s="2" t="str">
        <f t="shared" si="43"/>
        <v>2016-12</v>
      </c>
      <c r="F359" s="2">
        <f t="shared" si="44"/>
        <v>23</v>
      </c>
      <c r="G359" s="2">
        <f t="shared" si="45"/>
        <v>52</v>
      </c>
      <c r="H359" s="2">
        <f t="shared" si="46"/>
        <v>6</v>
      </c>
      <c r="I359" s="2" cm="1">
        <f t="array" ref="I359">_xlfn.IFNA(_xlfn.IFS(H359=7,1,H359=1,1),0)</f>
        <v>0</v>
      </c>
      <c r="J359" s="2">
        <v>0</v>
      </c>
      <c r="K359" s="2">
        <f t="shared" si="47"/>
        <v>1</v>
      </c>
      <c r="L359" s="2">
        <f>SUMIF(E$2:E359,E359,K$2:K359)</f>
        <v>4</v>
      </c>
      <c r="M359" s="2">
        <f>IF(AND(market_calendar[[#This Row],[eq_weekly_exp_cumulative]]=3,market_calendar[[#This Row],[is_eq_weekly_exp]]=1),1,0)</f>
        <v>0</v>
      </c>
      <c r="N359" s="2">
        <f>IF(AND(market_calendar[[#This Row],[is_eq_monthly_exp]]=1,MOD(market_calendar[[#This Row],[Month]],3)=0),1,0)</f>
        <v>0</v>
      </c>
      <c r="O359" s="2">
        <f t="shared" si="40"/>
        <v>0</v>
      </c>
      <c r="P359" s="2">
        <f>SUMIF(E$2:E359,E359,O$2:O359)</f>
        <v>3</v>
      </c>
      <c r="Q359" s="2">
        <f>IF(AND(market_calendar[[#This Row],[vix_weekly_exp_cumulative]]=3,market_calendar[[#This Row],[is_vix_weekly_exp]]=1),1,0)</f>
        <v>0</v>
      </c>
      <c r="R359" s="2">
        <f>IF(AND(market_calendar[[#This Row],[is_vix_monthly_exp]]=1,MOD(market_calendar[[#This Row],[Month]],3)=0),1,0)</f>
        <v>0</v>
      </c>
    </row>
    <row r="360" spans="1:18" x14ac:dyDescent="0.25">
      <c r="A360">
        <v>359</v>
      </c>
      <c r="B360" s="1">
        <v>42728</v>
      </c>
      <c r="C360" s="2">
        <f t="shared" si="41"/>
        <v>2016</v>
      </c>
      <c r="D360" s="2">
        <f t="shared" si="42"/>
        <v>12</v>
      </c>
      <c r="E360" s="2" t="str">
        <f t="shared" si="43"/>
        <v>2016-12</v>
      </c>
      <c r="F360" s="2">
        <f t="shared" si="44"/>
        <v>24</v>
      </c>
      <c r="G360" s="2">
        <f t="shared" si="45"/>
        <v>52</v>
      </c>
      <c r="H360" s="2">
        <f t="shared" si="46"/>
        <v>7</v>
      </c>
      <c r="I360" s="2" cm="1">
        <f t="array" ref="I360">_xlfn.IFNA(_xlfn.IFS(H360=7,1,H360=1,1),0)</f>
        <v>1</v>
      </c>
      <c r="J360" s="2">
        <v>0</v>
      </c>
      <c r="K360" s="2">
        <f t="shared" si="47"/>
        <v>0</v>
      </c>
      <c r="L360" s="2">
        <f>SUMIF(E$2:E360,E360,K$2:K360)</f>
        <v>4</v>
      </c>
      <c r="M360" s="2">
        <f>IF(AND(market_calendar[[#This Row],[eq_weekly_exp_cumulative]]=3,market_calendar[[#This Row],[is_eq_weekly_exp]]=1),1,0)</f>
        <v>0</v>
      </c>
      <c r="N360" s="2">
        <f>IF(AND(market_calendar[[#This Row],[is_eq_monthly_exp]]=1,MOD(market_calendar[[#This Row],[Month]],3)=0),1,0)</f>
        <v>0</v>
      </c>
      <c r="O360" s="2">
        <f t="shared" si="40"/>
        <v>0</v>
      </c>
      <c r="P360" s="2">
        <f>SUMIF(E$2:E360,E360,O$2:O360)</f>
        <v>3</v>
      </c>
      <c r="Q360" s="2">
        <f>IF(AND(market_calendar[[#This Row],[vix_weekly_exp_cumulative]]=3,market_calendar[[#This Row],[is_vix_weekly_exp]]=1),1,0)</f>
        <v>0</v>
      </c>
      <c r="R360" s="2">
        <f>IF(AND(market_calendar[[#This Row],[is_vix_monthly_exp]]=1,MOD(market_calendar[[#This Row],[Month]],3)=0),1,0)</f>
        <v>0</v>
      </c>
    </row>
    <row r="361" spans="1:18" x14ac:dyDescent="0.25">
      <c r="A361">
        <v>360</v>
      </c>
      <c r="B361" s="1">
        <v>42729</v>
      </c>
      <c r="C361" s="2">
        <f t="shared" si="41"/>
        <v>2016</v>
      </c>
      <c r="D361" s="2">
        <f t="shared" si="42"/>
        <v>12</v>
      </c>
      <c r="E361" s="2" t="str">
        <f t="shared" si="43"/>
        <v>2016-12</v>
      </c>
      <c r="F361" s="2">
        <f t="shared" si="44"/>
        <v>25</v>
      </c>
      <c r="G361" s="2">
        <f t="shared" si="45"/>
        <v>53</v>
      </c>
      <c r="H361" s="2">
        <f t="shared" si="46"/>
        <v>1</v>
      </c>
      <c r="I361" s="2" cm="1">
        <f t="array" ref="I361">_xlfn.IFNA(_xlfn.IFS(H361=7,1,H361=1,1),0)</f>
        <v>1</v>
      </c>
      <c r="J361" s="2">
        <v>0</v>
      </c>
      <c r="K361" s="2">
        <f t="shared" si="47"/>
        <v>0</v>
      </c>
      <c r="L361" s="2">
        <f>SUMIF(E$2:E361,E361,K$2:K361)</f>
        <v>4</v>
      </c>
      <c r="M361" s="2">
        <f>IF(AND(market_calendar[[#This Row],[eq_weekly_exp_cumulative]]=3,market_calendar[[#This Row],[is_eq_weekly_exp]]=1),1,0)</f>
        <v>0</v>
      </c>
      <c r="N361" s="2">
        <f>IF(AND(market_calendar[[#This Row],[is_eq_monthly_exp]]=1,MOD(market_calendar[[#This Row],[Month]],3)=0),1,0)</f>
        <v>0</v>
      </c>
      <c r="O361" s="2">
        <f t="shared" si="40"/>
        <v>0</v>
      </c>
      <c r="P361" s="2">
        <f>SUMIF(E$2:E361,E361,O$2:O361)</f>
        <v>3</v>
      </c>
      <c r="Q361" s="2">
        <f>IF(AND(market_calendar[[#This Row],[vix_weekly_exp_cumulative]]=3,market_calendar[[#This Row],[is_vix_weekly_exp]]=1),1,0)</f>
        <v>0</v>
      </c>
      <c r="R361" s="2">
        <f>IF(AND(market_calendar[[#This Row],[is_vix_monthly_exp]]=1,MOD(market_calendar[[#This Row],[Month]],3)=0),1,0)</f>
        <v>0</v>
      </c>
    </row>
    <row r="362" spans="1:18" x14ac:dyDescent="0.25">
      <c r="A362">
        <v>361</v>
      </c>
      <c r="B362" s="1">
        <v>42730</v>
      </c>
      <c r="C362" s="2">
        <f t="shared" si="41"/>
        <v>2016</v>
      </c>
      <c r="D362" s="2">
        <f t="shared" si="42"/>
        <v>12</v>
      </c>
      <c r="E362" s="2" t="str">
        <f t="shared" si="43"/>
        <v>2016-12</v>
      </c>
      <c r="F362" s="2">
        <f t="shared" si="44"/>
        <v>26</v>
      </c>
      <c r="G362" s="2">
        <f t="shared" si="45"/>
        <v>53</v>
      </c>
      <c r="H362" s="2">
        <f t="shared" si="46"/>
        <v>2</v>
      </c>
      <c r="I362" s="2" cm="1">
        <f t="array" ref="I362">_xlfn.IFNA(_xlfn.IFS(H362=7,1,H362=1,1),0)</f>
        <v>0</v>
      </c>
      <c r="J362" s="2">
        <v>0</v>
      </c>
      <c r="K362" s="2">
        <f t="shared" si="47"/>
        <v>0</v>
      </c>
      <c r="L362" s="2">
        <f>SUMIF(E$2:E362,E362,K$2:K362)</f>
        <v>4</v>
      </c>
      <c r="M362" s="2">
        <f>IF(AND(market_calendar[[#This Row],[eq_weekly_exp_cumulative]]=3,market_calendar[[#This Row],[is_eq_weekly_exp]]=1),1,0)</f>
        <v>0</v>
      </c>
      <c r="N362" s="2">
        <f>IF(AND(market_calendar[[#This Row],[is_eq_monthly_exp]]=1,MOD(market_calendar[[#This Row],[Month]],3)=0),1,0)</f>
        <v>0</v>
      </c>
      <c r="O362" s="2">
        <f t="shared" si="40"/>
        <v>0</v>
      </c>
      <c r="P362" s="2">
        <f>SUMIF(E$2:E362,E362,O$2:O362)</f>
        <v>3</v>
      </c>
      <c r="Q362" s="2">
        <f>IF(AND(market_calendar[[#This Row],[vix_weekly_exp_cumulative]]=3,market_calendar[[#This Row],[is_vix_weekly_exp]]=1),1,0)</f>
        <v>0</v>
      </c>
      <c r="R362" s="2">
        <f>IF(AND(market_calendar[[#This Row],[is_vix_monthly_exp]]=1,MOD(market_calendar[[#This Row],[Month]],3)=0),1,0)</f>
        <v>0</v>
      </c>
    </row>
    <row r="363" spans="1:18" x14ac:dyDescent="0.25">
      <c r="A363">
        <v>362</v>
      </c>
      <c r="B363" s="1">
        <v>42731</v>
      </c>
      <c r="C363" s="2">
        <f t="shared" si="41"/>
        <v>2016</v>
      </c>
      <c r="D363" s="2">
        <f t="shared" si="42"/>
        <v>12</v>
      </c>
      <c r="E363" s="2" t="str">
        <f t="shared" si="43"/>
        <v>2016-12</v>
      </c>
      <c r="F363" s="2">
        <f t="shared" si="44"/>
        <v>27</v>
      </c>
      <c r="G363" s="2">
        <f t="shared" si="45"/>
        <v>53</v>
      </c>
      <c r="H363" s="2">
        <f t="shared" si="46"/>
        <v>3</v>
      </c>
      <c r="I363" s="2" cm="1">
        <f t="array" ref="I363">_xlfn.IFNA(_xlfn.IFS(H363=7,1,H363=1,1),0)</f>
        <v>0</v>
      </c>
      <c r="J363" s="2">
        <v>0</v>
      </c>
      <c r="K363" s="2">
        <f t="shared" si="47"/>
        <v>0</v>
      </c>
      <c r="L363" s="2">
        <f>SUMIF(E$2:E363,E363,K$2:K363)</f>
        <v>4</v>
      </c>
      <c r="M363" s="2">
        <f>IF(AND(market_calendar[[#This Row],[eq_weekly_exp_cumulative]]=3,market_calendar[[#This Row],[is_eq_weekly_exp]]=1),1,0)</f>
        <v>0</v>
      </c>
      <c r="N363" s="2">
        <f>IF(AND(market_calendar[[#This Row],[is_eq_monthly_exp]]=1,MOD(market_calendar[[#This Row],[Month]],3)=0),1,0)</f>
        <v>0</v>
      </c>
      <c r="O363" s="2">
        <f t="shared" si="40"/>
        <v>1</v>
      </c>
      <c r="P363" s="2">
        <f>SUMIF(E$2:E363,E363,O$2:O363)</f>
        <v>4</v>
      </c>
      <c r="Q363" s="2">
        <f>IF(AND(market_calendar[[#This Row],[vix_weekly_exp_cumulative]]=3,market_calendar[[#This Row],[is_vix_weekly_exp]]=1),1,0)</f>
        <v>0</v>
      </c>
      <c r="R363" s="2">
        <f>IF(AND(market_calendar[[#This Row],[is_vix_monthly_exp]]=1,MOD(market_calendar[[#This Row],[Month]],3)=0),1,0)</f>
        <v>0</v>
      </c>
    </row>
    <row r="364" spans="1:18" x14ac:dyDescent="0.25">
      <c r="A364">
        <v>363</v>
      </c>
      <c r="B364" s="1">
        <v>42732</v>
      </c>
      <c r="C364" s="2">
        <f t="shared" si="41"/>
        <v>2016</v>
      </c>
      <c r="D364" s="2">
        <f t="shared" si="42"/>
        <v>12</v>
      </c>
      <c r="E364" s="2" t="str">
        <f t="shared" si="43"/>
        <v>2016-12</v>
      </c>
      <c r="F364" s="2">
        <f t="shared" si="44"/>
        <v>28</v>
      </c>
      <c r="G364" s="2">
        <f t="shared" si="45"/>
        <v>53</v>
      </c>
      <c r="H364" s="2">
        <f t="shared" si="46"/>
        <v>4</v>
      </c>
      <c r="I364" s="2" cm="1">
        <f t="array" ref="I364">_xlfn.IFNA(_xlfn.IFS(H364=7,1,H364=1,1),0)</f>
        <v>0</v>
      </c>
      <c r="J364" s="2">
        <v>0</v>
      </c>
      <c r="K364" s="2">
        <f t="shared" si="47"/>
        <v>0</v>
      </c>
      <c r="L364" s="2">
        <f>SUMIF(E$2:E364,E364,K$2:K364)</f>
        <v>4</v>
      </c>
      <c r="M364" s="2">
        <f>IF(AND(market_calendar[[#This Row],[eq_weekly_exp_cumulative]]=3,market_calendar[[#This Row],[is_eq_weekly_exp]]=1),1,0)</f>
        <v>0</v>
      </c>
      <c r="N364" s="2">
        <f>IF(AND(market_calendar[[#This Row],[is_eq_monthly_exp]]=1,MOD(market_calendar[[#This Row],[Month]],3)=0),1,0)</f>
        <v>0</v>
      </c>
      <c r="O364" s="2">
        <f t="shared" si="40"/>
        <v>0</v>
      </c>
      <c r="P364" s="2">
        <f>SUMIF(E$2:E364,E364,O$2:O364)</f>
        <v>4</v>
      </c>
      <c r="Q364" s="2">
        <f>IF(AND(market_calendar[[#This Row],[vix_weekly_exp_cumulative]]=3,market_calendar[[#This Row],[is_vix_weekly_exp]]=1),1,0)</f>
        <v>0</v>
      </c>
      <c r="R364" s="2">
        <f>IF(AND(market_calendar[[#This Row],[is_vix_monthly_exp]]=1,MOD(market_calendar[[#This Row],[Month]],3)=0),1,0)</f>
        <v>0</v>
      </c>
    </row>
    <row r="365" spans="1:18" x14ac:dyDescent="0.25">
      <c r="A365">
        <v>364</v>
      </c>
      <c r="B365" s="1">
        <v>42733</v>
      </c>
      <c r="C365" s="2">
        <f t="shared" si="41"/>
        <v>2016</v>
      </c>
      <c r="D365" s="2">
        <f t="shared" si="42"/>
        <v>12</v>
      </c>
      <c r="E365" s="2" t="str">
        <f t="shared" si="43"/>
        <v>2016-12</v>
      </c>
      <c r="F365" s="2">
        <f t="shared" si="44"/>
        <v>29</v>
      </c>
      <c r="G365" s="2">
        <f t="shared" si="45"/>
        <v>53</v>
      </c>
      <c r="H365" s="2">
        <f t="shared" si="46"/>
        <v>5</v>
      </c>
      <c r="I365" s="2" cm="1">
        <f t="array" ref="I365">_xlfn.IFNA(_xlfn.IFS(H365=7,1,H365=1,1),0)</f>
        <v>0</v>
      </c>
      <c r="J365" s="2">
        <v>0</v>
      </c>
      <c r="K365" s="2">
        <f t="shared" si="47"/>
        <v>0</v>
      </c>
      <c r="L365" s="2">
        <f>SUMIF(E$2:E365,E365,K$2:K365)</f>
        <v>4</v>
      </c>
      <c r="M365" s="2">
        <f>IF(AND(market_calendar[[#This Row],[eq_weekly_exp_cumulative]]=3,market_calendar[[#This Row],[is_eq_weekly_exp]]=1),1,0)</f>
        <v>0</v>
      </c>
      <c r="N365" s="2">
        <f>IF(AND(market_calendar[[#This Row],[is_eq_monthly_exp]]=1,MOD(market_calendar[[#This Row],[Month]],3)=0),1,0)</f>
        <v>0</v>
      </c>
      <c r="O365" s="2">
        <f t="shared" si="40"/>
        <v>0</v>
      </c>
      <c r="P365" s="2">
        <f>SUMIF(E$2:E365,E365,O$2:O365)</f>
        <v>4</v>
      </c>
      <c r="Q365" s="2">
        <f>IF(AND(market_calendar[[#This Row],[vix_weekly_exp_cumulative]]=3,market_calendar[[#This Row],[is_vix_weekly_exp]]=1),1,0)</f>
        <v>0</v>
      </c>
      <c r="R365" s="2">
        <f>IF(AND(market_calendar[[#This Row],[is_vix_monthly_exp]]=1,MOD(market_calendar[[#This Row],[Month]],3)=0),1,0)</f>
        <v>0</v>
      </c>
    </row>
    <row r="366" spans="1:18" x14ac:dyDescent="0.25">
      <c r="A366">
        <v>365</v>
      </c>
      <c r="B366" s="1">
        <v>42734</v>
      </c>
      <c r="C366" s="2">
        <f t="shared" si="41"/>
        <v>2016</v>
      </c>
      <c r="D366" s="2">
        <f t="shared" si="42"/>
        <v>12</v>
      </c>
      <c r="E366" s="2" t="str">
        <f t="shared" si="43"/>
        <v>2016-12</v>
      </c>
      <c r="F366" s="2">
        <f t="shared" si="44"/>
        <v>30</v>
      </c>
      <c r="G366" s="2">
        <f t="shared" si="45"/>
        <v>53</v>
      </c>
      <c r="H366" s="2">
        <f t="shared" si="46"/>
        <v>6</v>
      </c>
      <c r="I366" s="2" cm="1">
        <f t="array" ref="I366">_xlfn.IFNA(_xlfn.IFS(H366=7,1,H366=1,1),0)</f>
        <v>0</v>
      </c>
      <c r="J366" s="2">
        <v>0</v>
      </c>
      <c r="K366" s="2">
        <f t="shared" si="47"/>
        <v>1</v>
      </c>
      <c r="L366" s="2">
        <f>SUMIF(E$2:E366,E366,K$2:K366)</f>
        <v>5</v>
      </c>
      <c r="M366" s="2">
        <f>IF(AND(market_calendar[[#This Row],[eq_weekly_exp_cumulative]]=3,market_calendar[[#This Row],[is_eq_weekly_exp]]=1),1,0)</f>
        <v>0</v>
      </c>
      <c r="N366" s="2">
        <f>IF(AND(market_calendar[[#This Row],[is_eq_monthly_exp]]=1,MOD(market_calendar[[#This Row],[Month]],3)=0),1,0)</f>
        <v>0</v>
      </c>
      <c r="O366" s="2">
        <f t="shared" si="40"/>
        <v>0</v>
      </c>
      <c r="P366" s="2">
        <f>SUMIF(E$2:E366,E366,O$2:O366)</f>
        <v>4</v>
      </c>
      <c r="Q366" s="2">
        <f>IF(AND(market_calendar[[#This Row],[vix_weekly_exp_cumulative]]=3,market_calendar[[#This Row],[is_vix_weekly_exp]]=1),1,0)</f>
        <v>0</v>
      </c>
      <c r="R366" s="2">
        <f>IF(AND(market_calendar[[#This Row],[is_vix_monthly_exp]]=1,MOD(market_calendar[[#This Row],[Month]],3)=0),1,0)</f>
        <v>0</v>
      </c>
    </row>
    <row r="367" spans="1:18" x14ac:dyDescent="0.25">
      <c r="A367">
        <v>366</v>
      </c>
      <c r="B367" s="1">
        <v>42735</v>
      </c>
      <c r="C367" s="2">
        <f t="shared" si="41"/>
        <v>2016</v>
      </c>
      <c r="D367" s="2">
        <f t="shared" si="42"/>
        <v>12</v>
      </c>
      <c r="E367" s="2" t="str">
        <f t="shared" si="43"/>
        <v>2016-12</v>
      </c>
      <c r="F367" s="2">
        <f t="shared" si="44"/>
        <v>31</v>
      </c>
      <c r="G367" s="2">
        <f t="shared" si="45"/>
        <v>53</v>
      </c>
      <c r="H367" s="2">
        <f t="shared" si="46"/>
        <v>7</v>
      </c>
      <c r="I367" s="2" cm="1">
        <f t="array" ref="I367">_xlfn.IFNA(_xlfn.IFS(H367=7,1,H367=1,1),0)</f>
        <v>1</v>
      </c>
      <c r="J367" s="2">
        <v>0</v>
      </c>
      <c r="K367" s="2">
        <f t="shared" si="47"/>
        <v>0</v>
      </c>
      <c r="L367" s="2">
        <f>SUMIF(E$2:E367,E367,K$2:K367)</f>
        <v>5</v>
      </c>
      <c r="M367" s="2">
        <f>IF(AND(market_calendar[[#This Row],[eq_weekly_exp_cumulative]]=3,market_calendar[[#This Row],[is_eq_weekly_exp]]=1),1,0)</f>
        <v>0</v>
      </c>
      <c r="N367" s="2">
        <f>IF(AND(market_calendar[[#This Row],[is_eq_monthly_exp]]=1,MOD(market_calendar[[#This Row],[Month]],3)=0),1,0)</f>
        <v>0</v>
      </c>
      <c r="O367" s="2">
        <f t="shared" si="40"/>
        <v>0</v>
      </c>
      <c r="P367" s="2">
        <f>SUMIF(E$2:E367,E367,O$2:O367)</f>
        <v>4</v>
      </c>
      <c r="Q367" s="2">
        <f>IF(AND(market_calendar[[#This Row],[vix_weekly_exp_cumulative]]=3,market_calendar[[#This Row],[is_vix_weekly_exp]]=1),1,0)</f>
        <v>0</v>
      </c>
      <c r="R367" s="2">
        <f>IF(AND(market_calendar[[#This Row],[is_vix_monthly_exp]]=1,MOD(market_calendar[[#This Row],[Month]],3)=0),1,0)</f>
        <v>0</v>
      </c>
    </row>
    <row r="368" spans="1:18" x14ac:dyDescent="0.25">
      <c r="A368">
        <v>367</v>
      </c>
      <c r="B368" s="1">
        <v>42736</v>
      </c>
      <c r="C368" s="2">
        <f t="shared" si="41"/>
        <v>2017</v>
      </c>
      <c r="D368" s="2">
        <f t="shared" si="42"/>
        <v>1</v>
      </c>
      <c r="E368" s="2" t="str">
        <f t="shared" si="43"/>
        <v>2017-1</v>
      </c>
      <c r="F368" s="2">
        <f t="shared" si="44"/>
        <v>1</v>
      </c>
      <c r="G368" s="2">
        <f t="shared" si="45"/>
        <v>1</v>
      </c>
      <c r="H368" s="2">
        <f t="shared" si="46"/>
        <v>1</v>
      </c>
      <c r="I368" s="2" cm="1">
        <f t="array" ref="I368">_xlfn.IFNA(_xlfn.IFS(H368=7,1,H368=1,1),0)</f>
        <v>1</v>
      </c>
      <c r="J368" s="2">
        <v>0</v>
      </c>
      <c r="K368" s="2">
        <f t="shared" si="47"/>
        <v>0</v>
      </c>
      <c r="L368" s="2">
        <f>SUMIF(E$2:E368,E368,K$2:K368)</f>
        <v>0</v>
      </c>
      <c r="M368" s="2">
        <f>IF(AND(market_calendar[[#This Row],[eq_weekly_exp_cumulative]]=3,market_calendar[[#This Row],[is_eq_weekly_exp]]=1),1,0)</f>
        <v>0</v>
      </c>
      <c r="N368" s="2">
        <f>IF(AND(market_calendar[[#This Row],[is_eq_monthly_exp]]=1,MOD(market_calendar[[#This Row],[Month]],3)=0),1,0)</f>
        <v>0</v>
      </c>
      <c r="O368" s="2">
        <f t="shared" si="40"/>
        <v>0</v>
      </c>
      <c r="P368" s="2">
        <f>SUMIF(E$2:E368,E368,O$2:O368)</f>
        <v>0</v>
      </c>
      <c r="Q368" s="2">
        <f>IF(AND(market_calendar[[#This Row],[vix_weekly_exp_cumulative]]=3,market_calendar[[#This Row],[is_vix_weekly_exp]]=1),1,0)</f>
        <v>0</v>
      </c>
      <c r="R368" s="2">
        <f>IF(AND(market_calendar[[#This Row],[is_vix_monthly_exp]]=1,MOD(market_calendar[[#This Row],[Month]],3)=0),1,0)</f>
        <v>0</v>
      </c>
    </row>
    <row r="369" spans="1:18" x14ac:dyDescent="0.25">
      <c r="A369">
        <v>368</v>
      </c>
      <c r="B369" s="1">
        <v>42737</v>
      </c>
      <c r="C369" s="2">
        <f t="shared" si="41"/>
        <v>2017</v>
      </c>
      <c r="D369" s="2">
        <f t="shared" si="42"/>
        <v>1</v>
      </c>
      <c r="E369" s="2" t="str">
        <f t="shared" si="43"/>
        <v>2017-1</v>
      </c>
      <c r="F369" s="2">
        <f t="shared" si="44"/>
        <v>2</v>
      </c>
      <c r="G369" s="2">
        <f t="shared" si="45"/>
        <v>1</v>
      </c>
      <c r="H369" s="2">
        <f t="shared" si="46"/>
        <v>2</v>
      </c>
      <c r="I369" s="2" cm="1">
        <f t="array" ref="I369">_xlfn.IFNA(_xlfn.IFS(H369=7,1,H369=1,1),0)</f>
        <v>0</v>
      </c>
      <c r="J369" s="2">
        <v>0</v>
      </c>
      <c r="K369" s="2">
        <f t="shared" si="47"/>
        <v>0</v>
      </c>
      <c r="L369" s="2">
        <f>SUMIF(E$2:E369,E369,K$2:K369)</f>
        <v>0</v>
      </c>
      <c r="M369" s="2">
        <f>IF(AND(market_calendar[[#This Row],[eq_weekly_exp_cumulative]]=3,market_calendar[[#This Row],[is_eq_weekly_exp]]=1),1,0)</f>
        <v>0</v>
      </c>
      <c r="N369" s="2">
        <f>IF(AND(market_calendar[[#This Row],[is_eq_monthly_exp]]=1,MOD(market_calendar[[#This Row],[Month]],3)=0),1,0)</f>
        <v>0</v>
      </c>
      <c r="O369" s="2">
        <f t="shared" si="40"/>
        <v>0</v>
      </c>
      <c r="P369" s="2">
        <f>SUMIF(E$2:E369,E369,O$2:O369)</f>
        <v>0</v>
      </c>
      <c r="Q369" s="2">
        <f>IF(AND(market_calendar[[#This Row],[vix_weekly_exp_cumulative]]=3,market_calendar[[#This Row],[is_vix_weekly_exp]]=1),1,0)</f>
        <v>0</v>
      </c>
      <c r="R369" s="2">
        <f>IF(AND(market_calendar[[#This Row],[is_vix_monthly_exp]]=1,MOD(market_calendar[[#This Row],[Month]],3)=0),1,0)</f>
        <v>0</v>
      </c>
    </row>
    <row r="370" spans="1:18" x14ac:dyDescent="0.25">
      <c r="A370">
        <v>369</v>
      </c>
      <c r="B370" s="1">
        <v>42738</v>
      </c>
      <c r="C370" s="2">
        <f t="shared" si="41"/>
        <v>2017</v>
      </c>
      <c r="D370" s="2">
        <f t="shared" si="42"/>
        <v>1</v>
      </c>
      <c r="E370" s="2" t="str">
        <f t="shared" si="43"/>
        <v>2017-1</v>
      </c>
      <c r="F370" s="2">
        <f t="shared" si="44"/>
        <v>3</v>
      </c>
      <c r="G370" s="2">
        <f t="shared" si="45"/>
        <v>1</v>
      </c>
      <c r="H370" s="2">
        <f t="shared" si="46"/>
        <v>3</v>
      </c>
      <c r="I370" s="2" cm="1">
        <f t="array" ref="I370">_xlfn.IFNA(_xlfn.IFS(H370=7,1,H370=1,1),0)</f>
        <v>0</v>
      </c>
      <c r="J370" s="2">
        <v>0</v>
      </c>
      <c r="K370" s="2">
        <f t="shared" si="47"/>
        <v>0</v>
      </c>
      <c r="L370" s="2">
        <f>SUMIF(E$2:E370,E370,K$2:K370)</f>
        <v>0</v>
      </c>
      <c r="M370" s="2">
        <f>IF(AND(market_calendar[[#This Row],[eq_weekly_exp_cumulative]]=3,market_calendar[[#This Row],[is_eq_weekly_exp]]=1),1,0)</f>
        <v>0</v>
      </c>
      <c r="N370" s="2">
        <f>IF(AND(market_calendar[[#This Row],[is_eq_monthly_exp]]=1,MOD(market_calendar[[#This Row],[Month]],3)=0),1,0)</f>
        <v>0</v>
      </c>
      <c r="O370" s="2">
        <f t="shared" si="40"/>
        <v>1</v>
      </c>
      <c r="P370" s="2">
        <f>SUMIF(E$2:E370,E370,O$2:O370)</f>
        <v>1</v>
      </c>
      <c r="Q370" s="2">
        <f>IF(AND(market_calendar[[#This Row],[vix_weekly_exp_cumulative]]=3,market_calendar[[#This Row],[is_vix_weekly_exp]]=1),1,0)</f>
        <v>0</v>
      </c>
      <c r="R370" s="2">
        <f>IF(AND(market_calendar[[#This Row],[is_vix_monthly_exp]]=1,MOD(market_calendar[[#This Row],[Month]],3)=0),1,0)</f>
        <v>0</v>
      </c>
    </row>
    <row r="371" spans="1:18" x14ac:dyDescent="0.25">
      <c r="A371">
        <v>370</v>
      </c>
      <c r="B371" s="1">
        <v>42739</v>
      </c>
      <c r="C371" s="2">
        <f t="shared" si="41"/>
        <v>2017</v>
      </c>
      <c r="D371" s="2">
        <f t="shared" si="42"/>
        <v>1</v>
      </c>
      <c r="E371" s="2" t="str">
        <f t="shared" si="43"/>
        <v>2017-1</v>
      </c>
      <c r="F371" s="2">
        <f t="shared" si="44"/>
        <v>4</v>
      </c>
      <c r="G371" s="2">
        <f t="shared" si="45"/>
        <v>1</v>
      </c>
      <c r="H371" s="2">
        <f t="shared" si="46"/>
        <v>4</v>
      </c>
      <c r="I371" s="2" cm="1">
        <f t="array" ref="I371">_xlfn.IFNA(_xlfn.IFS(H371=7,1,H371=1,1),0)</f>
        <v>0</v>
      </c>
      <c r="J371" s="2">
        <v>0</v>
      </c>
      <c r="K371" s="2">
        <f t="shared" si="47"/>
        <v>0</v>
      </c>
      <c r="L371" s="2">
        <f>SUMIF(E$2:E371,E371,K$2:K371)</f>
        <v>0</v>
      </c>
      <c r="M371" s="2">
        <f>IF(AND(market_calendar[[#This Row],[eq_weekly_exp_cumulative]]=3,market_calendar[[#This Row],[is_eq_weekly_exp]]=1),1,0)</f>
        <v>0</v>
      </c>
      <c r="N371" s="2">
        <f>IF(AND(market_calendar[[#This Row],[is_eq_monthly_exp]]=1,MOD(market_calendar[[#This Row],[Month]],3)=0),1,0)</f>
        <v>0</v>
      </c>
      <c r="O371" s="2">
        <f t="shared" si="40"/>
        <v>0</v>
      </c>
      <c r="P371" s="2">
        <f>SUMIF(E$2:E371,E371,O$2:O371)</f>
        <v>1</v>
      </c>
      <c r="Q371" s="2">
        <f>IF(AND(market_calendar[[#This Row],[vix_weekly_exp_cumulative]]=3,market_calendar[[#This Row],[is_vix_weekly_exp]]=1),1,0)</f>
        <v>0</v>
      </c>
      <c r="R371" s="2">
        <f>IF(AND(market_calendar[[#This Row],[is_vix_monthly_exp]]=1,MOD(market_calendar[[#This Row],[Month]],3)=0),1,0)</f>
        <v>0</v>
      </c>
    </row>
    <row r="372" spans="1:18" x14ac:dyDescent="0.25">
      <c r="A372">
        <v>371</v>
      </c>
      <c r="B372" s="1">
        <v>42740</v>
      </c>
      <c r="C372" s="2">
        <f t="shared" si="41"/>
        <v>2017</v>
      </c>
      <c r="D372" s="2">
        <f t="shared" si="42"/>
        <v>1</v>
      </c>
      <c r="E372" s="2" t="str">
        <f t="shared" si="43"/>
        <v>2017-1</v>
      </c>
      <c r="F372" s="2">
        <f t="shared" si="44"/>
        <v>5</v>
      </c>
      <c r="G372" s="2">
        <f t="shared" si="45"/>
        <v>1</v>
      </c>
      <c r="H372" s="2">
        <f t="shared" si="46"/>
        <v>5</v>
      </c>
      <c r="I372" s="2" cm="1">
        <f t="array" ref="I372">_xlfn.IFNA(_xlfn.IFS(H372=7,1,H372=1,1),0)</f>
        <v>0</v>
      </c>
      <c r="J372" s="2">
        <v>0</v>
      </c>
      <c r="K372" s="2">
        <f t="shared" si="47"/>
        <v>0</v>
      </c>
      <c r="L372" s="2">
        <f>SUMIF(E$2:E372,E372,K$2:K372)</f>
        <v>0</v>
      </c>
      <c r="M372" s="2">
        <f>IF(AND(market_calendar[[#This Row],[eq_weekly_exp_cumulative]]=3,market_calendar[[#This Row],[is_eq_weekly_exp]]=1),1,0)</f>
        <v>0</v>
      </c>
      <c r="N372" s="2">
        <f>IF(AND(market_calendar[[#This Row],[is_eq_monthly_exp]]=1,MOD(market_calendar[[#This Row],[Month]],3)=0),1,0)</f>
        <v>0</v>
      </c>
      <c r="O372" s="2">
        <f t="shared" si="40"/>
        <v>0</v>
      </c>
      <c r="P372" s="2">
        <f>SUMIF(E$2:E372,E372,O$2:O372)</f>
        <v>1</v>
      </c>
      <c r="Q372" s="2">
        <f>IF(AND(market_calendar[[#This Row],[vix_weekly_exp_cumulative]]=3,market_calendar[[#This Row],[is_vix_weekly_exp]]=1),1,0)</f>
        <v>0</v>
      </c>
      <c r="R372" s="2">
        <f>IF(AND(market_calendar[[#This Row],[is_vix_monthly_exp]]=1,MOD(market_calendar[[#This Row],[Month]],3)=0),1,0)</f>
        <v>0</v>
      </c>
    </row>
    <row r="373" spans="1:18" x14ac:dyDescent="0.25">
      <c r="A373">
        <v>372</v>
      </c>
      <c r="B373" s="1">
        <v>42741</v>
      </c>
      <c r="C373" s="2">
        <f t="shared" si="41"/>
        <v>2017</v>
      </c>
      <c r="D373" s="2">
        <f t="shared" si="42"/>
        <v>1</v>
      </c>
      <c r="E373" s="2" t="str">
        <f t="shared" si="43"/>
        <v>2017-1</v>
      </c>
      <c r="F373" s="2">
        <f t="shared" si="44"/>
        <v>6</v>
      </c>
      <c r="G373" s="2">
        <f t="shared" si="45"/>
        <v>1</v>
      </c>
      <c r="H373" s="2">
        <f t="shared" si="46"/>
        <v>6</v>
      </c>
      <c r="I373" s="2" cm="1">
        <f t="array" ref="I373">_xlfn.IFNA(_xlfn.IFS(H373=7,1,H373=1,1),0)</f>
        <v>0</v>
      </c>
      <c r="J373" s="2">
        <v>0</v>
      </c>
      <c r="K373" s="2">
        <f t="shared" si="47"/>
        <v>1</v>
      </c>
      <c r="L373" s="2">
        <f>SUMIF(E$2:E373,E373,K$2:K373)</f>
        <v>1</v>
      </c>
      <c r="M373" s="2">
        <f>IF(AND(market_calendar[[#This Row],[eq_weekly_exp_cumulative]]=3,market_calendar[[#This Row],[is_eq_weekly_exp]]=1),1,0)</f>
        <v>0</v>
      </c>
      <c r="N373" s="2">
        <f>IF(AND(market_calendar[[#This Row],[is_eq_monthly_exp]]=1,MOD(market_calendar[[#This Row],[Month]],3)=0),1,0)</f>
        <v>0</v>
      </c>
      <c r="O373" s="2">
        <f t="shared" si="40"/>
        <v>0</v>
      </c>
      <c r="P373" s="2">
        <f>SUMIF(E$2:E373,E373,O$2:O373)</f>
        <v>1</v>
      </c>
      <c r="Q373" s="2">
        <f>IF(AND(market_calendar[[#This Row],[vix_weekly_exp_cumulative]]=3,market_calendar[[#This Row],[is_vix_weekly_exp]]=1),1,0)</f>
        <v>0</v>
      </c>
      <c r="R373" s="2">
        <f>IF(AND(market_calendar[[#This Row],[is_vix_monthly_exp]]=1,MOD(market_calendar[[#This Row],[Month]],3)=0),1,0)</f>
        <v>0</v>
      </c>
    </row>
    <row r="374" spans="1:18" x14ac:dyDescent="0.25">
      <c r="A374">
        <v>373</v>
      </c>
      <c r="B374" s="1">
        <v>42742</v>
      </c>
      <c r="C374" s="2">
        <f t="shared" si="41"/>
        <v>2017</v>
      </c>
      <c r="D374" s="2">
        <f t="shared" si="42"/>
        <v>1</v>
      </c>
      <c r="E374" s="2" t="str">
        <f t="shared" si="43"/>
        <v>2017-1</v>
      </c>
      <c r="F374" s="2">
        <f t="shared" si="44"/>
        <v>7</v>
      </c>
      <c r="G374" s="2">
        <f t="shared" si="45"/>
        <v>1</v>
      </c>
      <c r="H374" s="2">
        <f t="shared" si="46"/>
        <v>7</v>
      </c>
      <c r="I374" s="2" cm="1">
        <f t="array" ref="I374">_xlfn.IFNA(_xlfn.IFS(H374=7,1,H374=1,1),0)</f>
        <v>1</v>
      </c>
      <c r="J374" s="2">
        <v>0</v>
      </c>
      <c r="K374" s="2">
        <f t="shared" si="47"/>
        <v>0</v>
      </c>
      <c r="L374" s="2">
        <f>SUMIF(E$2:E374,E374,K$2:K374)</f>
        <v>1</v>
      </c>
      <c r="M374" s="2">
        <f>IF(AND(market_calendar[[#This Row],[eq_weekly_exp_cumulative]]=3,market_calendar[[#This Row],[is_eq_weekly_exp]]=1),1,0)</f>
        <v>0</v>
      </c>
      <c r="N374" s="2">
        <f>IF(AND(market_calendar[[#This Row],[is_eq_monthly_exp]]=1,MOD(market_calendar[[#This Row],[Month]],3)=0),1,0)</f>
        <v>0</v>
      </c>
      <c r="O374" s="2">
        <f t="shared" si="40"/>
        <v>0</v>
      </c>
      <c r="P374" s="2">
        <f>SUMIF(E$2:E374,E374,O$2:O374)</f>
        <v>1</v>
      </c>
      <c r="Q374" s="2">
        <f>IF(AND(market_calendar[[#This Row],[vix_weekly_exp_cumulative]]=3,market_calendar[[#This Row],[is_vix_weekly_exp]]=1),1,0)</f>
        <v>0</v>
      </c>
      <c r="R374" s="2">
        <f>IF(AND(market_calendar[[#This Row],[is_vix_monthly_exp]]=1,MOD(market_calendar[[#This Row],[Month]],3)=0),1,0)</f>
        <v>0</v>
      </c>
    </row>
    <row r="375" spans="1:18" x14ac:dyDescent="0.25">
      <c r="A375">
        <v>374</v>
      </c>
      <c r="B375" s="1">
        <v>42743</v>
      </c>
      <c r="C375" s="2">
        <f t="shared" si="41"/>
        <v>2017</v>
      </c>
      <c r="D375" s="2">
        <f t="shared" si="42"/>
        <v>1</v>
      </c>
      <c r="E375" s="2" t="str">
        <f t="shared" si="43"/>
        <v>2017-1</v>
      </c>
      <c r="F375" s="2">
        <f t="shared" si="44"/>
        <v>8</v>
      </c>
      <c r="G375" s="2">
        <f t="shared" si="45"/>
        <v>2</v>
      </c>
      <c r="H375" s="2">
        <f t="shared" si="46"/>
        <v>1</v>
      </c>
      <c r="I375" s="2" cm="1">
        <f t="array" ref="I375">_xlfn.IFNA(_xlfn.IFS(H375=7,1,H375=1,1),0)</f>
        <v>1</v>
      </c>
      <c r="J375" s="2">
        <v>0</v>
      </c>
      <c r="K375" s="2">
        <f t="shared" si="47"/>
        <v>0</v>
      </c>
      <c r="L375" s="2">
        <f>SUMIF(E$2:E375,E375,K$2:K375)</f>
        <v>1</v>
      </c>
      <c r="M375" s="2">
        <f>IF(AND(market_calendar[[#This Row],[eq_weekly_exp_cumulative]]=3,market_calendar[[#This Row],[is_eq_weekly_exp]]=1),1,0)</f>
        <v>0</v>
      </c>
      <c r="N375" s="2">
        <f>IF(AND(market_calendar[[#This Row],[is_eq_monthly_exp]]=1,MOD(market_calendar[[#This Row],[Month]],3)=0),1,0)</f>
        <v>0</v>
      </c>
      <c r="O375" s="2">
        <f t="shared" si="40"/>
        <v>0</v>
      </c>
      <c r="P375" s="2">
        <f>SUMIF(E$2:E375,E375,O$2:O375)</f>
        <v>1</v>
      </c>
      <c r="Q375" s="2">
        <f>IF(AND(market_calendar[[#This Row],[vix_weekly_exp_cumulative]]=3,market_calendar[[#This Row],[is_vix_weekly_exp]]=1),1,0)</f>
        <v>0</v>
      </c>
      <c r="R375" s="2">
        <f>IF(AND(market_calendar[[#This Row],[is_vix_monthly_exp]]=1,MOD(market_calendar[[#This Row],[Month]],3)=0),1,0)</f>
        <v>0</v>
      </c>
    </row>
    <row r="376" spans="1:18" x14ac:dyDescent="0.25">
      <c r="A376">
        <v>375</v>
      </c>
      <c r="B376" s="1">
        <v>42744</v>
      </c>
      <c r="C376" s="2">
        <f t="shared" si="41"/>
        <v>2017</v>
      </c>
      <c r="D376" s="2">
        <f t="shared" si="42"/>
        <v>1</v>
      </c>
      <c r="E376" s="2" t="str">
        <f t="shared" si="43"/>
        <v>2017-1</v>
      </c>
      <c r="F376" s="2">
        <f t="shared" si="44"/>
        <v>9</v>
      </c>
      <c r="G376" s="2">
        <f t="shared" si="45"/>
        <v>2</v>
      </c>
      <c r="H376" s="2">
        <f t="shared" si="46"/>
        <v>2</v>
      </c>
      <c r="I376" s="2" cm="1">
        <f t="array" ref="I376">_xlfn.IFNA(_xlfn.IFS(H376=7,1,H376=1,1),0)</f>
        <v>0</v>
      </c>
      <c r="J376" s="2">
        <v>0</v>
      </c>
      <c r="K376" s="2">
        <f t="shared" si="47"/>
        <v>0</v>
      </c>
      <c r="L376" s="2">
        <f>SUMIF(E$2:E376,E376,K$2:K376)</f>
        <v>1</v>
      </c>
      <c r="M376" s="2">
        <f>IF(AND(market_calendar[[#This Row],[eq_weekly_exp_cumulative]]=3,market_calendar[[#This Row],[is_eq_weekly_exp]]=1),1,0)</f>
        <v>0</v>
      </c>
      <c r="N376" s="2">
        <f>IF(AND(market_calendar[[#This Row],[is_eq_monthly_exp]]=1,MOD(market_calendar[[#This Row],[Month]],3)=0),1,0)</f>
        <v>0</v>
      </c>
      <c r="O376" s="2">
        <f t="shared" si="40"/>
        <v>0</v>
      </c>
      <c r="P376" s="2">
        <f>SUMIF(E$2:E376,E376,O$2:O376)</f>
        <v>1</v>
      </c>
      <c r="Q376" s="2">
        <f>IF(AND(market_calendar[[#This Row],[vix_weekly_exp_cumulative]]=3,market_calendar[[#This Row],[is_vix_weekly_exp]]=1),1,0)</f>
        <v>0</v>
      </c>
      <c r="R376" s="2">
        <f>IF(AND(market_calendar[[#This Row],[is_vix_monthly_exp]]=1,MOD(market_calendar[[#This Row],[Month]],3)=0),1,0)</f>
        <v>0</v>
      </c>
    </row>
    <row r="377" spans="1:18" x14ac:dyDescent="0.25">
      <c r="A377">
        <v>376</v>
      </c>
      <c r="B377" s="1">
        <v>42745</v>
      </c>
      <c r="C377" s="2">
        <f t="shared" si="41"/>
        <v>2017</v>
      </c>
      <c r="D377" s="2">
        <f t="shared" si="42"/>
        <v>1</v>
      </c>
      <c r="E377" s="2" t="str">
        <f t="shared" si="43"/>
        <v>2017-1</v>
      </c>
      <c r="F377" s="2">
        <f t="shared" si="44"/>
        <v>10</v>
      </c>
      <c r="G377" s="2">
        <f t="shared" si="45"/>
        <v>2</v>
      </c>
      <c r="H377" s="2">
        <f t="shared" si="46"/>
        <v>3</v>
      </c>
      <c r="I377" s="2" cm="1">
        <f t="array" ref="I377">_xlfn.IFNA(_xlfn.IFS(H377=7,1,H377=1,1),0)</f>
        <v>0</v>
      </c>
      <c r="J377" s="2">
        <v>0</v>
      </c>
      <c r="K377" s="2">
        <f t="shared" si="47"/>
        <v>0</v>
      </c>
      <c r="L377" s="2">
        <f>SUMIF(E$2:E377,E377,K$2:K377)</f>
        <v>1</v>
      </c>
      <c r="M377" s="2">
        <f>IF(AND(market_calendar[[#This Row],[eq_weekly_exp_cumulative]]=3,market_calendar[[#This Row],[is_eq_weekly_exp]]=1),1,0)</f>
        <v>0</v>
      </c>
      <c r="N377" s="2">
        <f>IF(AND(market_calendar[[#This Row],[is_eq_monthly_exp]]=1,MOD(market_calendar[[#This Row],[Month]],3)=0),1,0)</f>
        <v>0</v>
      </c>
      <c r="O377" s="2">
        <f t="shared" si="40"/>
        <v>1</v>
      </c>
      <c r="P377" s="2">
        <f>SUMIF(E$2:E377,E377,O$2:O377)</f>
        <v>2</v>
      </c>
      <c r="Q377" s="2">
        <f>IF(AND(market_calendar[[#This Row],[vix_weekly_exp_cumulative]]=3,market_calendar[[#This Row],[is_vix_weekly_exp]]=1),1,0)</f>
        <v>0</v>
      </c>
      <c r="R377" s="2">
        <f>IF(AND(market_calendar[[#This Row],[is_vix_monthly_exp]]=1,MOD(market_calendar[[#This Row],[Month]],3)=0),1,0)</f>
        <v>0</v>
      </c>
    </row>
    <row r="378" spans="1:18" x14ac:dyDescent="0.25">
      <c r="A378">
        <v>377</v>
      </c>
      <c r="B378" s="1">
        <v>42746</v>
      </c>
      <c r="C378" s="2">
        <f t="shared" si="41"/>
        <v>2017</v>
      </c>
      <c r="D378" s="2">
        <f t="shared" si="42"/>
        <v>1</v>
      </c>
      <c r="E378" s="2" t="str">
        <f t="shared" si="43"/>
        <v>2017-1</v>
      </c>
      <c r="F378" s="2">
        <f t="shared" si="44"/>
        <v>11</v>
      </c>
      <c r="G378" s="2">
        <f t="shared" si="45"/>
        <v>2</v>
      </c>
      <c r="H378" s="2">
        <f t="shared" si="46"/>
        <v>4</v>
      </c>
      <c r="I378" s="2" cm="1">
        <f t="array" ref="I378">_xlfn.IFNA(_xlfn.IFS(H378=7,1,H378=1,1),0)</f>
        <v>0</v>
      </c>
      <c r="J378" s="2">
        <v>0</v>
      </c>
      <c r="K378" s="2">
        <f t="shared" si="47"/>
        <v>0</v>
      </c>
      <c r="L378" s="2">
        <f>SUMIF(E$2:E378,E378,K$2:K378)</f>
        <v>1</v>
      </c>
      <c r="M378" s="2">
        <f>IF(AND(market_calendar[[#This Row],[eq_weekly_exp_cumulative]]=3,market_calendar[[#This Row],[is_eq_weekly_exp]]=1),1,0)</f>
        <v>0</v>
      </c>
      <c r="N378" s="2">
        <f>IF(AND(market_calendar[[#This Row],[is_eq_monthly_exp]]=1,MOD(market_calendar[[#This Row],[Month]],3)=0),1,0)</f>
        <v>0</v>
      </c>
      <c r="O378" s="2">
        <f t="shared" si="40"/>
        <v>0</v>
      </c>
      <c r="P378" s="2">
        <f>SUMIF(E$2:E378,E378,O$2:O378)</f>
        <v>2</v>
      </c>
      <c r="Q378" s="2">
        <f>IF(AND(market_calendar[[#This Row],[vix_weekly_exp_cumulative]]=3,market_calendar[[#This Row],[is_vix_weekly_exp]]=1),1,0)</f>
        <v>0</v>
      </c>
      <c r="R378" s="2">
        <f>IF(AND(market_calendar[[#This Row],[is_vix_monthly_exp]]=1,MOD(market_calendar[[#This Row],[Month]],3)=0),1,0)</f>
        <v>0</v>
      </c>
    </row>
    <row r="379" spans="1:18" x14ac:dyDescent="0.25">
      <c r="A379">
        <v>378</v>
      </c>
      <c r="B379" s="1">
        <v>42747</v>
      </c>
      <c r="C379" s="2">
        <f t="shared" si="41"/>
        <v>2017</v>
      </c>
      <c r="D379" s="2">
        <f t="shared" si="42"/>
        <v>1</v>
      </c>
      <c r="E379" s="2" t="str">
        <f t="shared" si="43"/>
        <v>2017-1</v>
      </c>
      <c r="F379" s="2">
        <f t="shared" si="44"/>
        <v>12</v>
      </c>
      <c r="G379" s="2">
        <f t="shared" si="45"/>
        <v>2</v>
      </c>
      <c r="H379" s="2">
        <f t="shared" si="46"/>
        <v>5</v>
      </c>
      <c r="I379" s="2" cm="1">
        <f t="array" ref="I379">_xlfn.IFNA(_xlfn.IFS(H379=7,1,H379=1,1),0)</f>
        <v>0</v>
      </c>
      <c r="J379" s="2">
        <v>0</v>
      </c>
      <c r="K379" s="2">
        <f t="shared" si="47"/>
        <v>0</v>
      </c>
      <c r="L379" s="2">
        <f>SUMIF(E$2:E379,E379,K$2:K379)</f>
        <v>1</v>
      </c>
      <c r="M379" s="2">
        <f>IF(AND(market_calendar[[#This Row],[eq_weekly_exp_cumulative]]=3,market_calendar[[#This Row],[is_eq_weekly_exp]]=1),1,0)</f>
        <v>0</v>
      </c>
      <c r="N379" s="2">
        <f>IF(AND(market_calendar[[#This Row],[is_eq_monthly_exp]]=1,MOD(market_calendar[[#This Row],[Month]],3)=0),1,0)</f>
        <v>0</v>
      </c>
      <c r="O379" s="2">
        <f t="shared" si="40"/>
        <v>0</v>
      </c>
      <c r="P379" s="2">
        <f>SUMIF(E$2:E379,E379,O$2:O379)</f>
        <v>2</v>
      </c>
      <c r="Q379" s="2">
        <f>IF(AND(market_calendar[[#This Row],[vix_weekly_exp_cumulative]]=3,market_calendar[[#This Row],[is_vix_weekly_exp]]=1),1,0)</f>
        <v>0</v>
      </c>
      <c r="R379" s="2">
        <f>IF(AND(market_calendar[[#This Row],[is_vix_monthly_exp]]=1,MOD(market_calendar[[#This Row],[Month]],3)=0),1,0)</f>
        <v>0</v>
      </c>
    </row>
    <row r="380" spans="1:18" x14ac:dyDescent="0.25">
      <c r="A380">
        <v>379</v>
      </c>
      <c r="B380" s="1">
        <v>42748</v>
      </c>
      <c r="C380" s="2">
        <f t="shared" si="41"/>
        <v>2017</v>
      </c>
      <c r="D380" s="2">
        <f t="shared" si="42"/>
        <v>1</v>
      </c>
      <c r="E380" s="2" t="str">
        <f t="shared" si="43"/>
        <v>2017-1</v>
      </c>
      <c r="F380" s="2">
        <f t="shared" si="44"/>
        <v>13</v>
      </c>
      <c r="G380" s="2">
        <f t="shared" si="45"/>
        <v>2</v>
      </c>
      <c r="H380" s="2">
        <f t="shared" si="46"/>
        <v>6</v>
      </c>
      <c r="I380" s="2" cm="1">
        <f t="array" ref="I380">_xlfn.IFNA(_xlfn.IFS(H380=7,1,H380=1,1),0)</f>
        <v>0</v>
      </c>
      <c r="J380" s="2">
        <v>0</v>
      </c>
      <c r="K380" s="2">
        <f t="shared" si="47"/>
        <v>1</v>
      </c>
      <c r="L380" s="2">
        <f>SUMIF(E$2:E380,E380,K$2:K380)</f>
        <v>2</v>
      </c>
      <c r="M380" s="2">
        <f>IF(AND(market_calendar[[#This Row],[eq_weekly_exp_cumulative]]=3,market_calendar[[#This Row],[is_eq_weekly_exp]]=1),1,0)</f>
        <v>0</v>
      </c>
      <c r="N380" s="2">
        <f>IF(AND(market_calendar[[#This Row],[is_eq_monthly_exp]]=1,MOD(market_calendar[[#This Row],[Month]],3)=0),1,0)</f>
        <v>0</v>
      </c>
      <c r="O380" s="2">
        <f t="shared" si="40"/>
        <v>0</v>
      </c>
      <c r="P380" s="2">
        <f>SUMIF(E$2:E380,E380,O$2:O380)</f>
        <v>2</v>
      </c>
      <c r="Q380" s="2">
        <f>IF(AND(market_calendar[[#This Row],[vix_weekly_exp_cumulative]]=3,market_calendar[[#This Row],[is_vix_weekly_exp]]=1),1,0)</f>
        <v>0</v>
      </c>
      <c r="R380" s="2">
        <f>IF(AND(market_calendar[[#This Row],[is_vix_monthly_exp]]=1,MOD(market_calendar[[#This Row],[Month]],3)=0),1,0)</f>
        <v>0</v>
      </c>
    </row>
    <row r="381" spans="1:18" x14ac:dyDescent="0.25">
      <c r="A381">
        <v>380</v>
      </c>
      <c r="B381" s="1">
        <v>42749</v>
      </c>
      <c r="C381" s="2">
        <f t="shared" si="41"/>
        <v>2017</v>
      </c>
      <c r="D381" s="2">
        <f t="shared" si="42"/>
        <v>1</v>
      </c>
      <c r="E381" s="2" t="str">
        <f t="shared" si="43"/>
        <v>2017-1</v>
      </c>
      <c r="F381" s="2">
        <f t="shared" si="44"/>
        <v>14</v>
      </c>
      <c r="G381" s="2">
        <f t="shared" si="45"/>
        <v>2</v>
      </c>
      <c r="H381" s="2">
        <f t="shared" si="46"/>
        <v>7</v>
      </c>
      <c r="I381" s="2" cm="1">
        <f t="array" ref="I381">_xlfn.IFNA(_xlfn.IFS(H381=7,1,H381=1,1),0)</f>
        <v>1</v>
      </c>
      <c r="J381" s="2">
        <v>0</v>
      </c>
      <c r="K381" s="2">
        <f t="shared" si="47"/>
        <v>0</v>
      </c>
      <c r="L381" s="2">
        <f>SUMIF(E$2:E381,E381,K$2:K381)</f>
        <v>2</v>
      </c>
      <c r="M381" s="2">
        <f>IF(AND(market_calendar[[#This Row],[eq_weekly_exp_cumulative]]=3,market_calendar[[#This Row],[is_eq_weekly_exp]]=1),1,0)</f>
        <v>0</v>
      </c>
      <c r="N381" s="2">
        <f>IF(AND(market_calendar[[#This Row],[is_eq_monthly_exp]]=1,MOD(market_calendar[[#This Row],[Month]],3)=0),1,0)</f>
        <v>0</v>
      </c>
      <c r="O381" s="2">
        <f t="shared" si="40"/>
        <v>0</v>
      </c>
      <c r="P381" s="2">
        <f>SUMIF(E$2:E381,E381,O$2:O381)</f>
        <v>2</v>
      </c>
      <c r="Q381" s="2">
        <f>IF(AND(market_calendar[[#This Row],[vix_weekly_exp_cumulative]]=3,market_calendar[[#This Row],[is_vix_weekly_exp]]=1),1,0)</f>
        <v>0</v>
      </c>
      <c r="R381" s="2">
        <f>IF(AND(market_calendar[[#This Row],[is_vix_monthly_exp]]=1,MOD(market_calendar[[#This Row],[Month]],3)=0),1,0)</f>
        <v>0</v>
      </c>
    </row>
    <row r="382" spans="1:18" x14ac:dyDescent="0.25">
      <c r="A382">
        <v>381</v>
      </c>
      <c r="B382" s="1">
        <v>42750</v>
      </c>
      <c r="C382" s="2">
        <f t="shared" si="41"/>
        <v>2017</v>
      </c>
      <c r="D382" s="2">
        <f t="shared" si="42"/>
        <v>1</v>
      </c>
      <c r="E382" s="2" t="str">
        <f t="shared" si="43"/>
        <v>2017-1</v>
      </c>
      <c r="F382" s="2">
        <f t="shared" si="44"/>
        <v>15</v>
      </c>
      <c r="G382" s="2">
        <f t="shared" si="45"/>
        <v>3</v>
      </c>
      <c r="H382" s="2">
        <f t="shared" si="46"/>
        <v>1</v>
      </c>
      <c r="I382" s="2" cm="1">
        <f t="array" ref="I382">_xlfn.IFNA(_xlfn.IFS(H382=7,1,H382=1,1),0)</f>
        <v>1</v>
      </c>
      <c r="J382" s="2">
        <v>0</v>
      </c>
      <c r="K382" s="2">
        <f t="shared" si="47"/>
        <v>0</v>
      </c>
      <c r="L382" s="2">
        <f>SUMIF(E$2:E382,E382,K$2:K382)</f>
        <v>2</v>
      </c>
      <c r="M382" s="2">
        <f>IF(AND(market_calendar[[#This Row],[eq_weekly_exp_cumulative]]=3,market_calendar[[#This Row],[is_eq_weekly_exp]]=1),1,0)</f>
        <v>0</v>
      </c>
      <c r="N382" s="2">
        <f>IF(AND(market_calendar[[#This Row],[is_eq_monthly_exp]]=1,MOD(market_calendar[[#This Row],[Month]],3)=0),1,0)</f>
        <v>0</v>
      </c>
      <c r="O382" s="2">
        <f t="shared" si="40"/>
        <v>0</v>
      </c>
      <c r="P382" s="2">
        <f>SUMIF(E$2:E382,E382,O$2:O382)</f>
        <v>2</v>
      </c>
      <c r="Q382" s="2">
        <f>IF(AND(market_calendar[[#This Row],[vix_weekly_exp_cumulative]]=3,market_calendar[[#This Row],[is_vix_weekly_exp]]=1),1,0)</f>
        <v>0</v>
      </c>
      <c r="R382" s="2">
        <f>IF(AND(market_calendar[[#This Row],[is_vix_monthly_exp]]=1,MOD(market_calendar[[#This Row],[Month]],3)=0),1,0)</f>
        <v>0</v>
      </c>
    </row>
    <row r="383" spans="1:18" x14ac:dyDescent="0.25">
      <c r="A383">
        <v>382</v>
      </c>
      <c r="B383" s="1">
        <v>42751</v>
      </c>
      <c r="C383" s="2">
        <f t="shared" si="41"/>
        <v>2017</v>
      </c>
      <c r="D383" s="2">
        <f t="shared" si="42"/>
        <v>1</v>
      </c>
      <c r="E383" s="2" t="str">
        <f t="shared" si="43"/>
        <v>2017-1</v>
      </c>
      <c r="F383" s="2">
        <f t="shared" si="44"/>
        <v>16</v>
      </c>
      <c r="G383" s="2">
        <f t="shared" si="45"/>
        <v>3</v>
      </c>
      <c r="H383" s="2">
        <f t="shared" si="46"/>
        <v>2</v>
      </c>
      <c r="I383" s="2" cm="1">
        <f t="array" ref="I383">_xlfn.IFNA(_xlfn.IFS(H383=7,1,H383=1,1),0)</f>
        <v>0</v>
      </c>
      <c r="J383" s="2">
        <v>0</v>
      </c>
      <c r="K383" s="2">
        <f t="shared" si="47"/>
        <v>0</v>
      </c>
      <c r="L383" s="2">
        <f>SUMIF(E$2:E383,E383,K$2:K383)</f>
        <v>2</v>
      </c>
      <c r="M383" s="2">
        <f>IF(AND(market_calendar[[#This Row],[eq_weekly_exp_cumulative]]=3,market_calendar[[#This Row],[is_eq_weekly_exp]]=1),1,0)</f>
        <v>0</v>
      </c>
      <c r="N383" s="2">
        <f>IF(AND(market_calendar[[#This Row],[is_eq_monthly_exp]]=1,MOD(market_calendar[[#This Row],[Month]],3)=0),1,0)</f>
        <v>0</v>
      </c>
      <c r="O383" s="2">
        <f t="shared" si="40"/>
        <v>0</v>
      </c>
      <c r="P383" s="2">
        <f>SUMIF(E$2:E383,E383,O$2:O383)</f>
        <v>2</v>
      </c>
      <c r="Q383" s="2">
        <f>IF(AND(market_calendar[[#This Row],[vix_weekly_exp_cumulative]]=3,market_calendar[[#This Row],[is_vix_weekly_exp]]=1),1,0)</f>
        <v>0</v>
      </c>
      <c r="R383" s="2">
        <f>IF(AND(market_calendar[[#This Row],[is_vix_monthly_exp]]=1,MOD(market_calendar[[#This Row],[Month]],3)=0),1,0)</f>
        <v>0</v>
      </c>
    </row>
    <row r="384" spans="1:18" x14ac:dyDescent="0.25">
      <c r="A384">
        <v>383</v>
      </c>
      <c r="B384" s="1">
        <v>42752</v>
      </c>
      <c r="C384" s="2">
        <f t="shared" si="41"/>
        <v>2017</v>
      </c>
      <c r="D384" s="2">
        <f t="shared" si="42"/>
        <v>1</v>
      </c>
      <c r="E384" s="2" t="str">
        <f t="shared" si="43"/>
        <v>2017-1</v>
      </c>
      <c r="F384" s="2">
        <f t="shared" si="44"/>
        <v>17</v>
      </c>
      <c r="G384" s="2">
        <f t="shared" si="45"/>
        <v>3</v>
      </c>
      <c r="H384" s="2">
        <f t="shared" si="46"/>
        <v>3</v>
      </c>
      <c r="I384" s="2" cm="1">
        <f t="array" ref="I384">_xlfn.IFNA(_xlfn.IFS(H384=7,1,H384=1,1),0)</f>
        <v>0</v>
      </c>
      <c r="J384" s="2">
        <v>0</v>
      </c>
      <c r="K384" s="2">
        <f t="shared" si="47"/>
        <v>0</v>
      </c>
      <c r="L384" s="2">
        <f>SUMIF(E$2:E384,E384,K$2:K384)</f>
        <v>2</v>
      </c>
      <c r="M384" s="2">
        <f>IF(AND(market_calendar[[#This Row],[eq_weekly_exp_cumulative]]=3,market_calendar[[#This Row],[is_eq_weekly_exp]]=1),1,0)</f>
        <v>0</v>
      </c>
      <c r="N384" s="2">
        <f>IF(AND(market_calendar[[#This Row],[is_eq_monthly_exp]]=1,MOD(market_calendar[[#This Row],[Month]],3)=0),1,0)</f>
        <v>0</v>
      </c>
      <c r="O384" s="2">
        <f t="shared" si="40"/>
        <v>1</v>
      </c>
      <c r="P384" s="2">
        <f>SUMIF(E$2:E384,E384,O$2:O384)</f>
        <v>3</v>
      </c>
      <c r="Q384" s="2">
        <f>IF(AND(market_calendar[[#This Row],[vix_weekly_exp_cumulative]]=3,market_calendar[[#This Row],[is_vix_weekly_exp]]=1),1,0)</f>
        <v>1</v>
      </c>
      <c r="R384" s="2">
        <f>IF(AND(market_calendar[[#This Row],[is_vix_monthly_exp]]=1,MOD(market_calendar[[#This Row],[Month]],3)=0),1,0)</f>
        <v>0</v>
      </c>
    </row>
    <row r="385" spans="1:18" x14ac:dyDescent="0.25">
      <c r="A385">
        <v>384</v>
      </c>
      <c r="B385" s="1">
        <v>42753</v>
      </c>
      <c r="C385" s="2">
        <f t="shared" si="41"/>
        <v>2017</v>
      </c>
      <c r="D385" s="2">
        <f t="shared" si="42"/>
        <v>1</v>
      </c>
      <c r="E385" s="2" t="str">
        <f t="shared" si="43"/>
        <v>2017-1</v>
      </c>
      <c r="F385" s="2">
        <f t="shared" si="44"/>
        <v>18</v>
      </c>
      <c r="G385" s="2">
        <f t="shared" si="45"/>
        <v>3</v>
      </c>
      <c r="H385" s="2">
        <f t="shared" si="46"/>
        <v>4</v>
      </c>
      <c r="I385" s="2" cm="1">
        <f t="array" ref="I385">_xlfn.IFNA(_xlfn.IFS(H385=7,1,H385=1,1),0)</f>
        <v>0</v>
      </c>
      <c r="J385" s="2">
        <v>0</v>
      </c>
      <c r="K385" s="2">
        <f t="shared" si="47"/>
        <v>0</v>
      </c>
      <c r="L385" s="2">
        <f>SUMIF(E$2:E385,E385,K$2:K385)</f>
        <v>2</v>
      </c>
      <c r="M385" s="2">
        <f>IF(AND(market_calendar[[#This Row],[eq_weekly_exp_cumulative]]=3,market_calendar[[#This Row],[is_eq_weekly_exp]]=1),1,0)</f>
        <v>0</v>
      </c>
      <c r="N385" s="2">
        <f>IF(AND(market_calendar[[#This Row],[is_eq_monthly_exp]]=1,MOD(market_calendar[[#This Row],[Month]],3)=0),1,0)</f>
        <v>0</v>
      </c>
      <c r="O385" s="2">
        <f t="shared" si="40"/>
        <v>0</v>
      </c>
      <c r="P385" s="2">
        <f>SUMIF(E$2:E385,E385,O$2:O385)</f>
        <v>3</v>
      </c>
      <c r="Q385" s="2">
        <f>IF(AND(market_calendar[[#This Row],[vix_weekly_exp_cumulative]]=3,market_calendar[[#This Row],[is_vix_weekly_exp]]=1),1,0)</f>
        <v>0</v>
      </c>
      <c r="R385" s="2">
        <f>IF(AND(market_calendar[[#This Row],[is_vix_monthly_exp]]=1,MOD(market_calendar[[#This Row],[Month]],3)=0),1,0)</f>
        <v>0</v>
      </c>
    </row>
    <row r="386" spans="1:18" x14ac:dyDescent="0.25">
      <c r="A386">
        <v>385</v>
      </c>
      <c r="B386" s="1">
        <v>42754</v>
      </c>
      <c r="C386" s="2">
        <f t="shared" si="41"/>
        <v>2017</v>
      </c>
      <c r="D386" s="2">
        <f t="shared" si="42"/>
        <v>1</v>
      </c>
      <c r="E386" s="2" t="str">
        <f t="shared" si="43"/>
        <v>2017-1</v>
      </c>
      <c r="F386" s="2">
        <f t="shared" si="44"/>
        <v>19</v>
      </c>
      <c r="G386" s="2">
        <f t="shared" si="45"/>
        <v>3</v>
      </c>
      <c r="H386" s="2">
        <f t="shared" si="46"/>
        <v>5</v>
      </c>
      <c r="I386" s="2" cm="1">
        <f t="array" ref="I386">_xlfn.IFNA(_xlfn.IFS(H386=7,1,H386=1,1),0)</f>
        <v>0</v>
      </c>
      <c r="J386" s="2">
        <v>0</v>
      </c>
      <c r="K386" s="2">
        <f t="shared" si="47"/>
        <v>0</v>
      </c>
      <c r="L386" s="2">
        <f>SUMIF(E$2:E386,E386,K$2:K386)</f>
        <v>2</v>
      </c>
      <c r="M386" s="2">
        <f>IF(AND(market_calendar[[#This Row],[eq_weekly_exp_cumulative]]=3,market_calendar[[#This Row],[is_eq_weekly_exp]]=1),1,0)</f>
        <v>0</v>
      </c>
      <c r="N386" s="2">
        <f>IF(AND(market_calendar[[#This Row],[is_eq_monthly_exp]]=1,MOD(market_calendar[[#This Row],[Month]],3)=0),1,0)</f>
        <v>0</v>
      </c>
      <c r="O386" s="2">
        <f t="shared" ref="O386:O449" si="48">IF(H386=3,1,0)</f>
        <v>0</v>
      </c>
      <c r="P386" s="2">
        <f>SUMIF(E$2:E386,E386,O$2:O386)</f>
        <v>3</v>
      </c>
      <c r="Q386" s="2">
        <f>IF(AND(market_calendar[[#This Row],[vix_weekly_exp_cumulative]]=3,market_calendar[[#This Row],[is_vix_weekly_exp]]=1),1,0)</f>
        <v>0</v>
      </c>
      <c r="R386" s="2">
        <f>IF(AND(market_calendar[[#This Row],[is_vix_monthly_exp]]=1,MOD(market_calendar[[#This Row],[Month]],3)=0),1,0)</f>
        <v>0</v>
      </c>
    </row>
    <row r="387" spans="1:18" x14ac:dyDescent="0.25">
      <c r="A387">
        <v>386</v>
      </c>
      <c r="B387" s="1">
        <v>42755</v>
      </c>
      <c r="C387" s="2">
        <f t="shared" ref="C387:C450" si="49">YEAR(B387)</f>
        <v>2017</v>
      </c>
      <c r="D387" s="2">
        <f t="shared" ref="D387:D450" si="50">MONTH(B387)</f>
        <v>1</v>
      </c>
      <c r="E387" s="2" t="str">
        <f t="shared" ref="E387:E450" si="51">_xlfn.CONCAT(YEAR(B387),"-",MONTH(B387))</f>
        <v>2017-1</v>
      </c>
      <c r="F387" s="2">
        <f t="shared" ref="F387:F450" si="52">DAY(B387)</f>
        <v>20</v>
      </c>
      <c r="G387" s="2">
        <f t="shared" ref="G387:G450" si="53">WEEKNUM(B387)</f>
        <v>3</v>
      </c>
      <c r="H387" s="2">
        <f t="shared" ref="H387:H450" si="54">WEEKDAY(B387)</f>
        <v>6</v>
      </c>
      <c r="I387" s="2" cm="1">
        <f t="array" ref="I387">_xlfn.IFNA(_xlfn.IFS(H387=7,1,H387=1,1),0)</f>
        <v>0</v>
      </c>
      <c r="J387" s="2">
        <v>0</v>
      </c>
      <c r="K387" s="2">
        <f t="shared" ref="K387:K450" si="55">IF(H387=6,1,0)</f>
        <v>1</v>
      </c>
      <c r="L387" s="2">
        <f>SUMIF(E$2:E387,E387,K$2:K387)</f>
        <v>3</v>
      </c>
      <c r="M387" s="2">
        <f>IF(AND(market_calendar[[#This Row],[eq_weekly_exp_cumulative]]=3,market_calendar[[#This Row],[is_eq_weekly_exp]]=1),1,0)</f>
        <v>1</v>
      </c>
      <c r="N387" s="2">
        <f>IF(AND(market_calendar[[#This Row],[is_eq_monthly_exp]]=1,MOD(market_calendar[[#This Row],[Month]],3)=0),1,0)</f>
        <v>0</v>
      </c>
      <c r="O387" s="2">
        <f t="shared" si="48"/>
        <v>0</v>
      </c>
      <c r="P387" s="2">
        <f>SUMIF(E$2:E387,E387,O$2:O387)</f>
        <v>3</v>
      </c>
      <c r="Q387" s="2">
        <f>IF(AND(market_calendar[[#This Row],[vix_weekly_exp_cumulative]]=3,market_calendar[[#This Row],[is_vix_weekly_exp]]=1),1,0)</f>
        <v>0</v>
      </c>
      <c r="R387" s="2">
        <f>IF(AND(market_calendar[[#This Row],[is_vix_monthly_exp]]=1,MOD(market_calendar[[#This Row],[Month]],3)=0),1,0)</f>
        <v>0</v>
      </c>
    </row>
    <row r="388" spans="1:18" x14ac:dyDescent="0.25">
      <c r="A388">
        <v>387</v>
      </c>
      <c r="B388" s="1">
        <v>42756</v>
      </c>
      <c r="C388" s="2">
        <f t="shared" si="49"/>
        <v>2017</v>
      </c>
      <c r="D388" s="2">
        <f t="shared" si="50"/>
        <v>1</v>
      </c>
      <c r="E388" s="2" t="str">
        <f t="shared" si="51"/>
        <v>2017-1</v>
      </c>
      <c r="F388" s="2">
        <f t="shared" si="52"/>
        <v>21</v>
      </c>
      <c r="G388" s="2">
        <f t="shared" si="53"/>
        <v>3</v>
      </c>
      <c r="H388" s="2">
        <f t="shared" si="54"/>
        <v>7</v>
      </c>
      <c r="I388" s="2" cm="1">
        <f t="array" ref="I388">_xlfn.IFNA(_xlfn.IFS(H388=7,1,H388=1,1),0)</f>
        <v>1</v>
      </c>
      <c r="J388" s="2">
        <v>0</v>
      </c>
      <c r="K388" s="2">
        <f t="shared" si="55"/>
        <v>0</v>
      </c>
      <c r="L388" s="2">
        <f>SUMIF(E$2:E388,E388,K$2:K388)</f>
        <v>3</v>
      </c>
      <c r="M388" s="2">
        <f>IF(AND(market_calendar[[#This Row],[eq_weekly_exp_cumulative]]=3,market_calendar[[#This Row],[is_eq_weekly_exp]]=1),1,0)</f>
        <v>0</v>
      </c>
      <c r="N388" s="2">
        <f>IF(AND(market_calendar[[#This Row],[is_eq_monthly_exp]]=1,MOD(market_calendar[[#This Row],[Month]],3)=0),1,0)</f>
        <v>0</v>
      </c>
      <c r="O388" s="2">
        <f t="shared" si="48"/>
        <v>0</v>
      </c>
      <c r="P388" s="2">
        <f>SUMIF(E$2:E388,E388,O$2:O388)</f>
        <v>3</v>
      </c>
      <c r="Q388" s="2">
        <f>IF(AND(market_calendar[[#This Row],[vix_weekly_exp_cumulative]]=3,market_calendar[[#This Row],[is_vix_weekly_exp]]=1),1,0)</f>
        <v>0</v>
      </c>
      <c r="R388" s="2">
        <f>IF(AND(market_calendar[[#This Row],[is_vix_monthly_exp]]=1,MOD(market_calendar[[#This Row],[Month]],3)=0),1,0)</f>
        <v>0</v>
      </c>
    </row>
    <row r="389" spans="1:18" x14ac:dyDescent="0.25">
      <c r="A389">
        <v>388</v>
      </c>
      <c r="B389" s="1">
        <v>42757</v>
      </c>
      <c r="C389" s="2">
        <f t="shared" si="49"/>
        <v>2017</v>
      </c>
      <c r="D389" s="2">
        <f t="shared" si="50"/>
        <v>1</v>
      </c>
      <c r="E389" s="2" t="str">
        <f t="shared" si="51"/>
        <v>2017-1</v>
      </c>
      <c r="F389" s="2">
        <f t="shared" si="52"/>
        <v>22</v>
      </c>
      <c r="G389" s="2">
        <f t="shared" si="53"/>
        <v>4</v>
      </c>
      <c r="H389" s="2">
        <f t="shared" si="54"/>
        <v>1</v>
      </c>
      <c r="I389" s="2" cm="1">
        <f t="array" ref="I389">_xlfn.IFNA(_xlfn.IFS(H389=7,1,H389=1,1),0)</f>
        <v>1</v>
      </c>
      <c r="J389" s="2">
        <v>0</v>
      </c>
      <c r="K389" s="2">
        <f t="shared" si="55"/>
        <v>0</v>
      </c>
      <c r="L389" s="2">
        <f>SUMIF(E$2:E389,E389,K$2:K389)</f>
        <v>3</v>
      </c>
      <c r="M389" s="2">
        <f>IF(AND(market_calendar[[#This Row],[eq_weekly_exp_cumulative]]=3,market_calendar[[#This Row],[is_eq_weekly_exp]]=1),1,0)</f>
        <v>0</v>
      </c>
      <c r="N389" s="2">
        <f>IF(AND(market_calendar[[#This Row],[is_eq_monthly_exp]]=1,MOD(market_calendar[[#This Row],[Month]],3)=0),1,0)</f>
        <v>0</v>
      </c>
      <c r="O389" s="2">
        <f t="shared" si="48"/>
        <v>0</v>
      </c>
      <c r="P389" s="2">
        <f>SUMIF(E$2:E389,E389,O$2:O389)</f>
        <v>3</v>
      </c>
      <c r="Q389" s="2">
        <f>IF(AND(market_calendar[[#This Row],[vix_weekly_exp_cumulative]]=3,market_calendar[[#This Row],[is_vix_weekly_exp]]=1),1,0)</f>
        <v>0</v>
      </c>
      <c r="R389" s="2">
        <f>IF(AND(market_calendar[[#This Row],[is_vix_monthly_exp]]=1,MOD(market_calendar[[#This Row],[Month]],3)=0),1,0)</f>
        <v>0</v>
      </c>
    </row>
    <row r="390" spans="1:18" x14ac:dyDescent="0.25">
      <c r="A390">
        <v>389</v>
      </c>
      <c r="B390" s="1">
        <v>42758</v>
      </c>
      <c r="C390" s="2">
        <f t="shared" si="49"/>
        <v>2017</v>
      </c>
      <c r="D390" s="2">
        <f t="shared" si="50"/>
        <v>1</v>
      </c>
      <c r="E390" s="2" t="str">
        <f t="shared" si="51"/>
        <v>2017-1</v>
      </c>
      <c r="F390" s="2">
        <f t="shared" si="52"/>
        <v>23</v>
      </c>
      <c r="G390" s="2">
        <f t="shared" si="53"/>
        <v>4</v>
      </c>
      <c r="H390" s="2">
        <f t="shared" si="54"/>
        <v>2</v>
      </c>
      <c r="I390" s="2" cm="1">
        <f t="array" ref="I390">_xlfn.IFNA(_xlfn.IFS(H390=7,1,H390=1,1),0)</f>
        <v>0</v>
      </c>
      <c r="J390" s="2">
        <v>0</v>
      </c>
      <c r="K390" s="2">
        <f t="shared" si="55"/>
        <v>0</v>
      </c>
      <c r="L390" s="2">
        <f>SUMIF(E$2:E390,E390,K$2:K390)</f>
        <v>3</v>
      </c>
      <c r="M390" s="2">
        <f>IF(AND(market_calendar[[#This Row],[eq_weekly_exp_cumulative]]=3,market_calendar[[#This Row],[is_eq_weekly_exp]]=1),1,0)</f>
        <v>0</v>
      </c>
      <c r="N390" s="2">
        <f>IF(AND(market_calendar[[#This Row],[is_eq_monthly_exp]]=1,MOD(market_calendar[[#This Row],[Month]],3)=0),1,0)</f>
        <v>0</v>
      </c>
      <c r="O390" s="2">
        <f t="shared" si="48"/>
        <v>0</v>
      </c>
      <c r="P390" s="2">
        <f>SUMIF(E$2:E390,E390,O$2:O390)</f>
        <v>3</v>
      </c>
      <c r="Q390" s="2">
        <f>IF(AND(market_calendar[[#This Row],[vix_weekly_exp_cumulative]]=3,market_calendar[[#This Row],[is_vix_weekly_exp]]=1),1,0)</f>
        <v>0</v>
      </c>
      <c r="R390" s="2">
        <f>IF(AND(market_calendar[[#This Row],[is_vix_monthly_exp]]=1,MOD(market_calendar[[#This Row],[Month]],3)=0),1,0)</f>
        <v>0</v>
      </c>
    </row>
    <row r="391" spans="1:18" x14ac:dyDescent="0.25">
      <c r="A391">
        <v>390</v>
      </c>
      <c r="B391" s="1">
        <v>42759</v>
      </c>
      <c r="C391" s="2">
        <f t="shared" si="49"/>
        <v>2017</v>
      </c>
      <c r="D391" s="2">
        <f t="shared" si="50"/>
        <v>1</v>
      </c>
      <c r="E391" s="2" t="str">
        <f t="shared" si="51"/>
        <v>2017-1</v>
      </c>
      <c r="F391" s="2">
        <f t="shared" si="52"/>
        <v>24</v>
      </c>
      <c r="G391" s="2">
        <f t="shared" si="53"/>
        <v>4</v>
      </c>
      <c r="H391" s="2">
        <f t="shared" si="54"/>
        <v>3</v>
      </c>
      <c r="I391" s="2" cm="1">
        <f t="array" ref="I391">_xlfn.IFNA(_xlfn.IFS(H391=7,1,H391=1,1),0)</f>
        <v>0</v>
      </c>
      <c r="J391" s="2">
        <v>0</v>
      </c>
      <c r="K391" s="2">
        <f t="shared" si="55"/>
        <v>0</v>
      </c>
      <c r="L391" s="2">
        <f>SUMIF(E$2:E391,E391,K$2:K391)</f>
        <v>3</v>
      </c>
      <c r="M391" s="2">
        <f>IF(AND(market_calendar[[#This Row],[eq_weekly_exp_cumulative]]=3,market_calendar[[#This Row],[is_eq_weekly_exp]]=1),1,0)</f>
        <v>0</v>
      </c>
      <c r="N391" s="2">
        <f>IF(AND(market_calendar[[#This Row],[is_eq_monthly_exp]]=1,MOD(market_calendar[[#This Row],[Month]],3)=0),1,0)</f>
        <v>0</v>
      </c>
      <c r="O391" s="2">
        <f t="shared" si="48"/>
        <v>1</v>
      </c>
      <c r="P391" s="2">
        <f>SUMIF(E$2:E391,E391,O$2:O391)</f>
        <v>4</v>
      </c>
      <c r="Q391" s="2">
        <f>IF(AND(market_calendar[[#This Row],[vix_weekly_exp_cumulative]]=3,market_calendar[[#This Row],[is_vix_weekly_exp]]=1),1,0)</f>
        <v>0</v>
      </c>
      <c r="R391" s="2">
        <f>IF(AND(market_calendar[[#This Row],[is_vix_monthly_exp]]=1,MOD(market_calendar[[#This Row],[Month]],3)=0),1,0)</f>
        <v>0</v>
      </c>
    </row>
    <row r="392" spans="1:18" x14ac:dyDescent="0.25">
      <c r="A392">
        <v>391</v>
      </c>
      <c r="B392" s="1">
        <v>42760</v>
      </c>
      <c r="C392" s="2">
        <f t="shared" si="49"/>
        <v>2017</v>
      </c>
      <c r="D392" s="2">
        <f t="shared" si="50"/>
        <v>1</v>
      </c>
      <c r="E392" s="2" t="str">
        <f t="shared" si="51"/>
        <v>2017-1</v>
      </c>
      <c r="F392" s="2">
        <f t="shared" si="52"/>
        <v>25</v>
      </c>
      <c r="G392" s="2">
        <f t="shared" si="53"/>
        <v>4</v>
      </c>
      <c r="H392" s="2">
        <f t="shared" si="54"/>
        <v>4</v>
      </c>
      <c r="I392" s="2" cm="1">
        <f t="array" ref="I392">_xlfn.IFNA(_xlfn.IFS(H392=7,1,H392=1,1),0)</f>
        <v>0</v>
      </c>
      <c r="J392" s="2">
        <v>0</v>
      </c>
      <c r="K392" s="2">
        <f t="shared" si="55"/>
        <v>0</v>
      </c>
      <c r="L392" s="2">
        <f>SUMIF(E$2:E392,E392,K$2:K392)</f>
        <v>3</v>
      </c>
      <c r="M392" s="2">
        <f>IF(AND(market_calendar[[#This Row],[eq_weekly_exp_cumulative]]=3,market_calendar[[#This Row],[is_eq_weekly_exp]]=1),1,0)</f>
        <v>0</v>
      </c>
      <c r="N392" s="2">
        <f>IF(AND(market_calendar[[#This Row],[is_eq_monthly_exp]]=1,MOD(market_calendar[[#This Row],[Month]],3)=0),1,0)</f>
        <v>0</v>
      </c>
      <c r="O392" s="2">
        <f t="shared" si="48"/>
        <v>0</v>
      </c>
      <c r="P392" s="2">
        <f>SUMIF(E$2:E392,E392,O$2:O392)</f>
        <v>4</v>
      </c>
      <c r="Q392" s="2">
        <f>IF(AND(market_calendar[[#This Row],[vix_weekly_exp_cumulative]]=3,market_calendar[[#This Row],[is_vix_weekly_exp]]=1),1,0)</f>
        <v>0</v>
      </c>
      <c r="R392" s="2">
        <f>IF(AND(market_calendar[[#This Row],[is_vix_monthly_exp]]=1,MOD(market_calendar[[#This Row],[Month]],3)=0),1,0)</f>
        <v>0</v>
      </c>
    </row>
    <row r="393" spans="1:18" x14ac:dyDescent="0.25">
      <c r="A393">
        <v>392</v>
      </c>
      <c r="B393" s="1">
        <v>42761</v>
      </c>
      <c r="C393" s="2">
        <f t="shared" si="49"/>
        <v>2017</v>
      </c>
      <c r="D393" s="2">
        <f t="shared" si="50"/>
        <v>1</v>
      </c>
      <c r="E393" s="2" t="str">
        <f t="shared" si="51"/>
        <v>2017-1</v>
      </c>
      <c r="F393" s="2">
        <f t="shared" si="52"/>
        <v>26</v>
      </c>
      <c r="G393" s="2">
        <f t="shared" si="53"/>
        <v>4</v>
      </c>
      <c r="H393" s="2">
        <f t="shared" si="54"/>
        <v>5</v>
      </c>
      <c r="I393" s="2" cm="1">
        <f t="array" ref="I393">_xlfn.IFNA(_xlfn.IFS(H393=7,1,H393=1,1),0)</f>
        <v>0</v>
      </c>
      <c r="J393" s="2">
        <v>0</v>
      </c>
      <c r="K393" s="2">
        <f t="shared" si="55"/>
        <v>0</v>
      </c>
      <c r="L393" s="2">
        <f>SUMIF(E$2:E393,E393,K$2:K393)</f>
        <v>3</v>
      </c>
      <c r="M393" s="2">
        <f>IF(AND(market_calendar[[#This Row],[eq_weekly_exp_cumulative]]=3,market_calendar[[#This Row],[is_eq_weekly_exp]]=1),1,0)</f>
        <v>0</v>
      </c>
      <c r="N393" s="2">
        <f>IF(AND(market_calendar[[#This Row],[is_eq_monthly_exp]]=1,MOD(market_calendar[[#This Row],[Month]],3)=0),1,0)</f>
        <v>0</v>
      </c>
      <c r="O393" s="2">
        <f t="shared" si="48"/>
        <v>0</v>
      </c>
      <c r="P393" s="2">
        <f>SUMIF(E$2:E393,E393,O$2:O393)</f>
        <v>4</v>
      </c>
      <c r="Q393" s="2">
        <f>IF(AND(market_calendar[[#This Row],[vix_weekly_exp_cumulative]]=3,market_calendar[[#This Row],[is_vix_weekly_exp]]=1),1,0)</f>
        <v>0</v>
      </c>
      <c r="R393" s="2">
        <f>IF(AND(market_calendar[[#This Row],[is_vix_monthly_exp]]=1,MOD(market_calendar[[#This Row],[Month]],3)=0),1,0)</f>
        <v>0</v>
      </c>
    </row>
    <row r="394" spans="1:18" x14ac:dyDescent="0.25">
      <c r="A394">
        <v>393</v>
      </c>
      <c r="B394" s="1">
        <v>42762</v>
      </c>
      <c r="C394" s="2">
        <f t="shared" si="49"/>
        <v>2017</v>
      </c>
      <c r="D394" s="2">
        <f t="shared" si="50"/>
        <v>1</v>
      </c>
      <c r="E394" s="2" t="str">
        <f t="shared" si="51"/>
        <v>2017-1</v>
      </c>
      <c r="F394" s="2">
        <f t="shared" si="52"/>
        <v>27</v>
      </c>
      <c r="G394" s="2">
        <f t="shared" si="53"/>
        <v>4</v>
      </c>
      <c r="H394" s="2">
        <f t="shared" si="54"/>
        <v>6</v>
      </c>
      <c r="I394" s="2" cm="1">
        <f t="array" ref="I394">_xlfn.IFNA(_xlfn.IFS(H394=7,1,H394=1,1),0)</f>
        <v>0</v>
      </c>
      <c r="J394" s="2">
        <v>0</v>
      </c>
      <c r="K394" s="2">
        <f t="shared" si="55"/>
        <v>1</v>
      </c>
      <c r="L394" s="2">
        <f>SUMIF(E$2:E394,E394,K$2:K394)</f>
        <v>4</v>
      </c>
      <c r="M394" s="2">
        <f>IF(AND(market_calendar[[#This Row],[eq_weekly_exp_cumulative]]=3,market_calendar[[#This Row],[is_eq_weekly_exp]]=1),1,0)</f>
        <v>0</v>
      </c>
      <c r="N394" s="2">
        <f>IF(AND(market_calendar[[#This Row],[is_eq_monthly_exp]]=1,MOD(market_calendar[[#This Row],[Month]],3)=0),1,0)</f>
        <v>0</v>
      </c>
      <c r="O394" s="2">
        <f t="shared" si="48"/>
        <v>0</v>
      </c>
      <c r="P394" s="2">
        <f>SUMIF(E$2:E394,E394,O$2:O394)</f>
        <v>4</v>
      </c>
      <c r="Q394" s="2">
        <f>IF(AND(market_calendar[[#This Row],[vix_weekly_exp_cumulative]]=3,market_calendar[[#This Row],[is_vix_weekly_exp]]=1),1,0)</f>
        <v>0</v>
      </c>
      <c r="R394" s="2">
        <f>IF(AND(market_calendar[[#This Row],[is_vix_monthly_exp]]=1,MOD(market_calendar[[#This Row],[Month]],3)=0),1,0)</f>
        <v>0</v>
      </c>
    </row>
    <row r="395" spans="1:18" x14ac:dyDescent="0.25">
      <c r="A395">
        <v>394</v>
      </c>
      <c r="B395" s="1">
        <v>42763</v>
      </c>
      <c r="C395" s="2">
        <f t="shared" si="49"/>
        <v>2017</v>
      </c>
      <c r="D395" s="2">
        <f t="shared" si="50"/>
        <v>1</v>
      </c>
      <c r="E395" s="2" t="str">
        <f t="shared" si="51"/>
        <v>2017-1</v>
      </c>
      <c r="F395" s="2">
        <f t="shared" si="52"/>
        <v>28</v>
      </c>
      <c r="G395" s="2">
        <f t="shared" si="53"/>
        <v>4</v>
      </c>
      <c r="H395" s="2">
        <f t="shared" si="54"/>
        <v>7</v>
      </c>
      <c r="I395" s="2" cm="1">
        <f t="array" ref="I395">_xlfn.IFNA(_xlfn.IFS(H395=7,1,H395=1,1),0)</f>
        <v>1</v>
      </c>
      <c r="J395" s="2">
        <v>0</v>
      </c>
      <c r="K395" s="2">
        <f t="shared" si="55"/>
        <v>0</v>
      </c>
      <c r="L395" s="2">
        <f>SUMIF(E$2:E395,E395,K$2:K395)</f>
        <v>4</v>
      </c>
      <c r="M395" s="2">
        <f>IF(AND(market_calendar[[#This Row],[eq_weekly_exp_cumulative]]=3,market_calendar[[#This Row],[is_eq_weekly_exp]]=1),1,0)</f>
        <v>0</v>
      </c>
      <c r="N395" s="2">
        <f>IF(AND(market_calendar[[#This Row],[is_eq_monthly_exp]]=1,MOD(market_calendar[[#This Row],[Month]],3)=0),1,0)</f>
        <v>0</v>
      </c>
      <c r="O395" s="2">
        <f t="shared" si="48"/>
        <v>0</v>
      </c>
      <c r="P395" s="2">
        <f>SUMIF(E$2:E395,E395,O$2:O395)</f>
        <v>4</v>
      </c>
      <c r="Q395" s="2">
        <f>IF(AND(market_calendar[[#This Row],[vix_weekly_exp_cumulative]]=3,market_calendar[[#This Row],[is_vix_weekly_exp]]=1),1,0)</f>
        <v>0</v>
      </c>
      <c r="R395" s="2">
        <f>IF(AND(market_calendar[[#This Row],[is_vix_monthly_exp]]=1,MOD(market_calendar[[#This Row],[Month]],3)=0),1,0)</f>
        <v>0</v>
      </c>
    </row>
    <row r="396" spans="1:18" x14ac:dyDescent="0.25">
      <c r="A396">
        <v>395</v>
      </c>
      <c r="B396" s="1">
        <v>42764</v>
      </c>
      <c r="C396" s="2">
        <f t="shared" si="49"/>
        <v>2017</v>
      </c>
      <c r="D396" s="2">
        <f t="shared" si="50"/>
        <v>1</v>
      </c>
      <c r="E396" s="2" t="str">
        <f t="shared" si="51"/>
        <v>2017-1</v>
      </c>
      <c r="F396" s="2">
        <f t="shared" si="52"/>
        <v>29</v>
      </c>
      <c r="G396" s="2">
        <f t="shared" si="53"/>
        <v>5</v>
      </c>
      <c r="H396" s="2">
        <f t="shared" si="54"/>
        <v>1</v>
      </c>
      <c r="I396" s="2" cm="1">
        <f t="array" ref="I396">_xlfn.IFNA(_xlfn.IFS(H396=7,1,H396=1,1),0)</f>
        <v>1</v>
      </c>
      <c r="J396" s="2">
        <v>0</v>
      </c>
      <c r="K396" s="2">
        <f t="shared" si="55"/>
        <v>0</v>
      </c>
      <c r="L396" s="2">
        <f>SUMIF(E$2:E396,E396,K$2:K396)</f>
        <v>4</v>
      </c>
      <c r="M396" s="2">
        <f>IF(AND(market_calendar[[#This Row],[eq_weekly_exp_cumulative]]=3,market_calendar[[#This Row],[is_eq_weekly_exp]]=1),1,0)</f>
        <v>0</v>
      </c>
      <c r="N396" s="2">
        <f>IF(AND(market_calendar[[#This Row],[is_eq_monthly_exp]]=1,MOD(market_calendar[[#This Row],[Month]],3)=0),1,0)</f>
        <v>0</v>
      </c>
      <c r="O396" s="2">
        <f t="shared" si="48"/>
        <v>0</v>
      </c>
      <c r="P396" s="2">
        <f>SUMIF(E$2:E396,E396,O$2:O396)</f>
        <v>4</v>
      </c>
      <c r="Q396" s="2">
        <f>IF(AND(market_calendar[[#This Row],[vix_weekly_exp_cumulative]]=3,market_calendar[[#This Row],[is_vix_weekly_exp]]=1),1,0)</f>
        <v>0</v>
      </c>
      <c r="R396" s="2">
        <f>IF(AND(market_calendar[[#This Row],[is_vix_monthly_exp]]=1,MOD(market_calendar[[#This Row],[Month]],3)=0),1,0)</f>
        <v>0</v>
      </c>
    </row>
    <row r="397" spans="1:18" x14ac:dyDescent="0.25">
      <c r="A397">
        <v>396</v>
      </c>
      <c r="B397" s="1">
        <v>42765</v>
      </c>
      <c r="C397" s="2">
        <f t="shared" si="49"/>
        <v>2017</v>
      </c>
      <c r="D397" s="2">
        <f t="shared" si="50"/>
        <v>1</v>
      </c>
      <c r="E397" s="2" t="str">
        <f t="shared" si="51"/>
        <v>2017-1</v>
      </c>
      <c r="F397" s="2">
        <f t="shared" si="52"/>
        <v>30</v>
      </c>
      <c r="G397" s="2">
        <f t="shared" si="53"/>
        <v>5</v>
      </c>
      <c r="H397" s="2">
        <f t="shared" si="54"/>
        <v>2</v>
      </c>
      <c r="I397" s="2" cm="1">
        <f t="array" ref="I397">_xlfn.IFNA(_xlfn.IFS(H397=7,1,H397=1,1),0)</f>
        <v>0</v>
      </c>
      <c r="J397" s="2">
        <v>0</v>
      </c>
      <c r="K397" s="2">
        <f t="shared" si="55"/>
        <v>0</v>
      </c>
      <c r="L397" s="2">
        <f>SUMIF(E$2:E397,E397,K$2:K397)</f>
        <v>4</v>
      </c>
      <c r="M397" s="2">
        <f>IF(AND(market_calendar[[#This Row],[eq_weekly_exp_cumulative]]=3,market_calendar[[#This Row],[is_eq_weekly_exp]]=1),1,0)</f>
        <v>0</v>
      </c>
      <c r="N397" s="2">
        <f>IF(AND(market_calendar[[#This Row],[is_eq_monthly_exp]]=1,MOD(market_calendar[[#This Row],[Month]],3)=0),1,0)</f>
        <v>0</v>
      </c>
      <c r="O397" s="2">
        <f t="shared" si="48"/>
        <v>0</v>
      </c>
      <c r="P397" s="2">
        <f>SUMIF(E$2:E397,E397,O$2:O397)</f>
        <v>4</v>
      </c>
      <c r="Q397" s="2">
        <f>IF(AND(market_calendar[[#This Row],[vix_weekly_exp_cumulative]]=3,market_calendar[[#This Row],[is_vix_weekly_exp]]=1),1,0)</f>
        <v>0</v>
      </c>
      <c r="R397" s="2">
        <f>IF(AND(market_calendar[[#This Row],[is_vix_monthly_exp]]=1,MOD(market_calendar[[#This Row],[Month]],3)=0),1,0)</f>
        <v>0</v>
      </c>
    </row>
    <row r="398" spans="1:18" x14ac:dyDescent="0.25">
      <c r="A398">
        <v>397</v>
      </c>
      <c r="B398" s="1">
        <v>42766</v>
      </c>
      <c r="C398" s="2">
        <f t="shared" si="49"/>
        <v>2017</v>
      </c>
      <c r="D398" s="2">
        <f t="shared" si="50"/>
        <v>1</v>
      </c>
      <c r="E398" s="2" t="str">
        <f t="shared" si="51"/>
        <v>2017-1</v>
      </c>
      <c r="F398" s="2">
        <f t="shared" si="52"/>
        <v>31</v>
      </c>
      <c r="G398" s="2">
        <f t="shared" si="53"/>
        <v>5</v>
      </c>
      <c r="H398" s="2">
        <f t="shared" si="54"/>
        <v>3</v>
      </c>
      <c r="I398" s="2" cm="1">
        <f t="array" ref="I398">_xlfn.IFNA(_xlfn.IFS(H398=7,1,H398=1,1),0)</f>
        <v>0</v>
      </c>
      <c r="J398" s="2">
        <v>0</v>
      </c>
      <c r="K398" s="2">
        <f t="shared" si="55"/>
        <v>0</v>
      </c>
      <c r="L398" s="2">
        <f>SUMIF(E$2:E398,E398,K$2:K398)</f>
        <v>4</v>
      </c>
      <c r="M398" s="2">
        <f>IF(AND(market_calendar[[#This Row],[eq_weekly_exp_cumulative]]=3,market_calendar[[#This Row],[is_eq_weekly_exp]]=1),1,0)</f>
        <v>0</v>
      </c>
      <c r="N398" s="2">
        <f>IF(AND(market_calendar[[#This Row],[is_eq_monthly_exp]]=1,MOD(market_calendar[[#This Row],[Month]],3)=0),1,0)</f>
        <v>0</v>
      </c>
      <c r="O398" s="2">
        <f t="shared" si="48"/>
        <v>1</v>
      </c>
      <c r="P398" s="2">
        <f>SUMIF(E$2:E398,E398,O$2:O398)</f>
        <v>5</v>
      </c>
      <c r="Q398" s="2">
        <f>IF(AND(market_calendar[[#This Row],[vix_weekly_exp_cumulative]]=3,market_calendar[[#This Row],[is_vix_weekly_exp]]=1),1,0)</f>
        <v>0</v>
      </c>
      <c r="R398" s="2">
        <f>IF(AND(market_calendar[[#This Row],[is_vix_monthly_exp]]=1,MOD(market_calendar[[#This Row],[Month]],3)=0),1,0)</f>
        <v>0</v>
      </c>
    </row>
    <row r="399" spans="1:18" x14ac:dyDescent="0.25">
      <c r="A399">
        <v>398</v>
      </c>
      <c r="B399" s="1">
        <v>42767</v>
      </c>
      <c r="C399" s="2">
        <f t="shared" si="49"/>
        <v>2017</v>
      </c>
      <c r="D399" s="2">
        <f t="shared" si="50"/>
        <v>2</v>
      </c>
      <c r="E399" s="2" t="str">
        <f t="shared" si="51"/>
        <v>2017-2</v>
      </c>
      <c r="F399" s="2">
        <f t="shared" si="52"/>
        <v>1</v>
      </c>
      <c r="G399" s="2">
        <f t="shared" si="53"/>
        <v>5</v>
      </c>
      <c r="H399" s="2">
        <f t="shared" si="54"/>
        <v>4</v>
      </c>
      <c r="I399" s="2" cm="1">
        <f t="array" ref="I399">_xlfn.IFNA(_xlfn.IFS(H399=7,1,H399=1,1),0)</f>
        <v>0</v>
      </c>
      <c r="J399" s="2">
        <v>0</v>
      </c>
      <c r="K399" s="2">
        <f t="shared" si="55"/>
        <v>0</v>
      </c>
      <c r="L399" s="2">
        <f>SUMIF(E$2:E399,E399,K$2:K399)</f>
        <v>0</v>
      </c>
      <c r="M399" s="2">
        <f>IF(AND(market_calendar[[#This Row],[eq_weekly_exp_cumulative]]=3,market_calendar[[#This Row],[is_eq_weekly_exp]]=1),1,0)</f>
        <v>0</v>
      </c>
      <c r="N399" s="2">
        <f>IF(AND(market_calendar[[#This Row],[is_eq_monthly_exp]]=1,MOD(market_calendar[[#This Row],[Month]],3)=0),1,0)</f>
        <v>0</v>
      </c>
      <c r="O399" s="2">
        <f t="shared" si="48"/>
        <v>0</v>
      </c>
      <c r="P399" s="2">
        <f>SUMIF(E$2:E399,E399,O$2:O399)</f>
        <v>0</v>
      </c>
      <c r="Q399" s="2">
        <f>IF(AND(market_calendar[[#This Row],[vix_weekly_exp_cumulative]]=3,market_calendar[[#This Row],[is_vix_weekly_exp]]=1),1,0)</f>
        <v>0</v>
      </c>
      <c r="R399" s="2">
        <f>IF(AND(market_calendar[[#This Row],[is_vix_monthly_exp]]=1,MOD(market_calendar[[#This Row],[Month]],3)=0),1,0)</f>
        <v>0</v>
      </c>
    </row>
    <row r="400" spans="1:18" x14ac:dyDescent="0.25">
      <c r="A400">
        <v>399</v>
      </c>
      <c r="B400" s="1">
        <v>42768</v>
      </c>
      <c r="C400" s="2">
        <f t="shared" si="49"/>
        <v>2017</v>
      </c>
      <c r="D400" s="2">
        <f t="shared" si="50"/>
        <v>2</v>
      </c>
      <c r="E400" s="2" t="str">
        <f t="shared" si="51"/>
        <v>2017-2</v>
      </c>
      <c r="F400" s="2">
        <f t="shared" si="52"/>
        <v>2</v>
      </c>
      <c r="G400" s="2">
        <f t="shared" si="53"/>
        <v>5</v>
      </c>
      <c r="H400" s="2">
        <f t="shared" si="54"/>
        <v>5</v>
      </c>
      <c r="I400" s="2" cm="1">
        <f t="array" ref="I400">_xlfn.IFNA(_xlfn.IFS(H400=7,1,H400=1,1),0)</f>
        <v>0</v>
      </c>
      <c r="J400" s="2">
        <v>0</v>
      </c>
      <c r="K400" s="2">
        <f t="shared" si="55"/>
        <v>0</v>
      </c>
      <c r="L400" s="2">
        <f>SUMIF(E$2:E400,E400,K$2:K400)</f>
        <v>0</v>
      </c>
      <c r="M400" s="2">
        <f>IF(AND(market_calendar[[#This Row],[eq_weekly_exp_cumulative]]=3,market_calendar[[#This Row],[is_eq_weekly_exp]]=1),1,0)</f>
        <v>0</v>
      </c>
      <c r="N400" s="2">
        <f>IF(AND(market_calendar[[#This Row],[is_eq_monthly_exp]]=1,MOD(market_calendar[[#This Row],[Month]],3)=0),1,0)</f>
        <v>0</v>
      </c>
      <c r="O400" s="2">
        <f t="shared" si="48"/>
        <v>0</v>
      </c>
      <c r="P400" s="2">
        <f>SUMIF(E$2:E400,E400,O$2:O400)</f>
        <v>0</v>
      </c>
      <c r="Q400" s="2">
        <f>IF(AND(market_calendar[[#This Row],[vix_weekly_exp_cumulative]]=3,market_calendar[[#This Row],[is_vix_weekly_exp]]=1),1,0)</f>
        <v>0</v>
      </c>
      <c r="R400" s="2">
        <f>IF(AND(market_calendar[[#This Row],[is_vix_monthly_exp]]=1,MOD(market_calendar[[#This Row],[Month]],3)=0),1,0)</f>
        <v>0</v>
      </c>
    </row>
    <row r="401" spans="1:18" x14ac:dyDescent="0.25">
      <c r="A401">
        <v>400</v>
      </c>
      <c r="B401" s="1">
        <v>42769</v>
      </c>
      <c r="C401" s="2">
        <f t="shared" si="49"/>
        <v>2017</v>
      </c>
      <c r="D401" s="2">
        <f t="shared" si="50"/>
        <v>2</v>
      </c>
      <c r="E401" s="2" t="str">
        <f t="shared" si="51"/>
        <v>2017-2</v>
      </c>
      <c r="F401" s="2">
        <f t="shared" si="52"/>
        <v>3</v>
      </c>
      <c r="G401" s="2">
        <f t="shared" si="53"/>
        <v>5</v>
      </c>
      <c r="H401" s="2">
        <f t="shared" si="54"/>
        <v>6</v>
      </c>
      <c r="I401" s="2" cm="1">
        <f t="array" ref="I401">_xlfn.IFNA(_xlfn.IFS(H401=7,1,H401=1,1),0)</f>
        <v>0</v>
      </c>
      <c r="J401" s="2">
        <v>0</v>
      </c>
      <c r="K401" s="2">
        <f t="shared" si="55"/>
        <v>1</v>
      </c>
      <c r="L401" s="2">
        <f>SUMIF(E$2:E401,E401,K$2:K401)</f>
        <v>1</v>
      </c>
      <c r="M401" s="2">
        <f>IF(AND(market_calendar[[#This Row],[eq_weekly_exp_cumulative]]=3,market_calendar[[#This Row],[is_eq_weekly_exp]]=1),1,0)</f>
        <v>0</v>
      </c>
      <c r="N401" s="2">
        <f>IF(AND(market_calendar[[#This Row],[is_eq_monthly_exp]]=1,MOD(market_calendar[[#This Row],[Month]],3)=0),1,0)</f>
        <v>0</v>
      </c>
      <c r="O401" s="2">
        <f t="shared" si="48"/>
        <v>0</v>
      </c>
      <c r="P401" s="2">
        <f>SUMIF(E$2:E401,E401,O$2:O401)</f>
        <v>0</v>
      </c>
      <c r="Q401" s="2">
        <f>IF(AND(market_calendar[[#This Row],[vix_weekly_exp_cumulative]]=3,market_calendar[[#This Row],[is_vix_weekly_exp]]=1),1,0)</f>
        <v>0</v>
      </c>
      <c r="R401" s="2">
        <f>IF(AND(market_calendar[[#This Row],[is_vix_monthly_exp]]=1,MOD(market_calendar[[#This Row],[Month]],3)=0),1,0)</f>
        <v>0</v>
      </c>
    </row>
    <row r="402" spans="1:18" x14ac:dyDescent="0.25">
      <c r="A402">
        <v>401</v>
      </c>
      <c r="B402" s="1">
        <v>42770</v>
      </c>
      <c r="C402" s="2">
        <f t="shared" si="49"/>
        <v>2017</v>
      </c>
      <c r="D402" s="2">
        <f t="shared" si="50"/>
        <v>2</v>
      </c>
      <c r="E402" s="2" t="str">
        <f t="shared" si="51"/>
        <v>2017-2</v>
      </c>
      <c r="F402" s="2">
        <f t="shared" si="52"/>
        <v>4</v>
      </c>
      <c r="G402" s="2">
        <f t="shared" si="53"/>
        <v>5</v>
      </c>
      <c r="H402" s="2">
        <f t="shared" si="54"/>
        <v>7</v>
      </c>
      <c r="I402" s="2" cm="1">
        <f t="array" ref="I402">_xlfn.IFNA(_xlfn.IFS(H402=7,1,H402=1,1),0)</f>
        <v>1</v>
      </c>
      <c r="J402" s="2">
        <v>0</v>
      </c>
      <c r="K402" s="2">
        <f t="shared" si="55"/>
        <v>0</v>
      </c>
      <c r="L402" s="2">
        <f>SUMIF(E$2:E402,E402,K$2:K402)</f>
        <v>1</v>
      </c>
      <c r="M402" s="2">
        <f>IF(AND(market_calendar[[#This Row],[eq_weekly_exp_cumulative]]=3,market_calendar[[#This Row],[is_eq_weekly_exp]]=1),1,0)</f>
        <v>0</v>
      </c>
      <c r="N402" s="2">
        <f>IF(AND(market_calendar[[#This Row],[is_eq_monthly_exp]]=1,MOD(market_calendar[[#This Row],[Month]],3)=0),1,0)</f>
        <v>0</v>
      </c>
      <c r="O402" s="2">
        <f t="shared" si="48"/>
        <v>0</v>
      </c>
      <c r="P402" s="2">
        <f>SUMIF(E$2:E402,E402,O$2:O402)</f>
        <v>0</v>
      </c>
      <c r="Q402" s="2">
        <f>IF(AND(market_calendar[[#This Row],[vix_weekly_exp_cumulative]]=3,market_calendar[[#This Row],[is_vix_weekly_exp]]=1),1,0)</f>
        <v>0</v>
      </c>
      <c r="R402" s="2">
        <f>IF(AND(market_calendar[[#This Row],[is_vix_monthly_exp]]=1,MOD(market_calendar[[#This Row],[Month]],3)=0),1,0)</f>
        <v>0</v>
      </c>
    </row>
    <row r="403" spans="1:18" x14ac:dyDescent="0.25">
      <c r="A403">
        <v>402</v>
      </c>
      <c r="B403" s="1">
        <v>42771</v>
      </c>
      <c r="C403" s="2">
        <f t="shared" si="49"/>
        <v>2017</v>
      </c>
      <c r="D403" s="2">
        <f t="shared" si="50"/>
        <v>2</v>
      </c>
      <c r="E403" s="2" t="str">
        <f t="shared" si="51"/>
        <v>2017-2</v>
      </c>
      <c r="F403" s="2">
        <f t="shared" si="52"/>
        <v>5</v>
      </c>
      <c r="G403" s="2">
        <f t="shared" si="53"/>
        <v>6</v>
      </c>
      <c r="H403" s="2">
        <f t="shared" si="54"/>
        <v>1</v>
      </c>
      <c r="I403" s="2" cm="1">
        <f t="array" ref="I403">_xlfn.IFNA(_xlfn.IFS(H403=7,1,H403=1,1),0)</f>
        <v>1</v>
      </c>
      <c r="J403" s="2">
        <v>0</v>
      </c>
      <c r="K403" s="2">
        <f t="shared" si="55"/>
        <v>0</v>
      </c>
      <c r="L403" s="2">
        <f>SUMIF(E$2:E403,E403,K$2:K403)</f>
        <v>1</v>
      </c>
      <c r="M403" s="2">
        <f>IF(AND(market_calendar[[#This Row],[eq_weekly_exp_cumulative]]=3,market_calendar[[#This Row],[is_eq_weekly_exp]]=1),1,0)</f>
        <v>0</v>
      </c>
      <c r="N403" s="2">
        <f>IF(AND(market_calendar[[#This Row],[is_eq_monthly_exp]]=1,MOD(market_calendar[[#This Row],[Month]],3)=0),1,0)</f>
        <v>0</v>
      </c>
      <c r="O403" s="2">
        <f t="shared" si="48"/>
        <v>0</v>
      </c>
      <c r="P403" s="2">
        <f>SUMIF(E$2:E403,E403,O$2:O403)</f>
        <v>0</v>
      </c>
      <c r="Q403" s="2">
        <f>IF(AND(market_calendar[[#This Row],[vix_weekly_exp_cumulative]]=3,market_calendar[[#This Row],[is_vix_weekly_exp]]=1),1,0)</f>
        <v>0</v>
      </c>
      <c r="R403" s="2">
        <f>IF(AND(market_calendar[[#This Row],[is_vix_monthly_exp]]=1,MOD(market_calendar[[#This Row],[Month]],3)=0),1,0)</f>
        <v>0</v>
      </c>
    </row>
    <row r="404" spans="1:18" x14ac:dyDescent="0.25">
      <c r="A404">
        <v>403</v>
      </c>
      <c r="B404" s="1">
        <v>42772</v>
      </c>
      <c r="C404" s="2">
        <f t="shared" si="49"/>
        <v>2017</v>
      </c>
      <c r="D404" s="2">
        <f t="shared" si="50"/>
        <v>2</v>
      </c>
      <c r="E404" s="2" t="str">
        <f t="shared" si="51"/>
        <v>2017-2</v>
      </c>
      <c r="F404" s="2">
        <f t="shared" si="52"/>
        <v>6</v>
      </c>
      <c r="G404" s="2">
        <f t="shared" si="53"/>
        <v>6</v>
      </c>
      <c r="H404" s="2">
        <f t="shared" si="54"/>
        <v>2</v>
      </c>
      <c r="I404" s="2" cm="1">
        <f t="array" ref="I404">_xlfn.IFNA(_xlfn.IFS(H404=7,1,H404=1,1),0)</f>
        <v>0</v>
      </c>
      <c r="J404" s="2">
        <v>0</v>
      </c>
      <c r="K404" s="2">
        <f t="shared" si="55"/>
        <v>0</v>
      </c>
      <c r="L404" s="2">
        <f>SUMIF(E$2:E404,E404,K$2:K404)</f>
        <v>1</v>
      </c>
      <c r="M404" s="2">
        <f>IF(AND(market_calendar[[#This Row],[eq_weekly_exp_cumulative]]=3,market_calendar[[#This Row],[is_eq_weekly_exp]]=1),1,0)</f>
        <v>0</v>
      </c>
      <c r="N404" s="2">
        <f>IF(AND(market_calendar[[#This Row],[is_eq_monthly_exp]]=1,MOD(market_calendar[[#This Row],[Month]],3)=0),1,0)</f>
        <v>0</v>
      </c>
      <c r="O404" s="2">
        <f t="shared" si="48"/>
        <v>0</v>
      </c>
      <c r="P404" s="2">
        <f>SUMIF(E$2:E404,E404,O$2:O404)</f>
        <v>0</v>
      </c>
      <c r="Q404" s="2">
        <f>IF(AND(market_calendar[[#This Row],[vix_weekly_exp_cumulative]]=3,market_calendar[[#This Row],[is_vix_weekly_exp]]=1),1,0)</f>
        <v>0</v>
      </c>
      <c r="R404" s="2">
        <f>IF(AND(market_calendar[[#This Row],[is_vix_monthly_exp]]=1,MOD(market_calendar[[#This Row],[Month]],3)=0),1,0)</f>
        <v>0</v>
      </c>
    </row>
    <row r="405" spans="1:18" x14ac:dyDescent="0.25">
      <c r="A405">
        <v>404</v>
      </c>
      <c r="B405" s="1">
        <v>42773</v>
      </c>
      <c r="C405" s="2">
        <f t="shared" si="49"/>
        <v>2017</v>
      </c>
      <c r="D405" s="2">
        <f t="shared" si="50"/>
        <v>2</v>
      </c>
      <c r="E405" s="2" t="str">
        <f t="shared" si="51"/>
        <v>2017-2</v>
      </c>
      <c r="F405" s="2">
        <f t="shared" si="52"/>
        <v>7</v>
      </c>
      <c r="G405" s="2">
        <f t="shared" si="53"/>
        <v>6</v>
      </c>
      <c r="H405" s="2">
        <f t="shared" si="54"/>
        <v>3</v>
      </c>
      <c r="I405" s="2" cm="1">
        <f t="array" ref="I405">_xlfn.IFNA(_xlfn.IFS(H405=7,1,H405=1,1),0)</f>
        <v>0</v>
      </c>
      <c r="J405" s="2">
        <v>0</v>
      </c>
      <c r="K405" s="2">
        <f t="shared" si="55"/>
        <v>0</v>
      </c>
      <c r="L405" s="2">
        <f>SUMIF(E$2:E405,E405,K$2:K405)</f>
        <v>1</v>
      </c>
      <c r="M405" s="2">
        <f>IF(AND(market_calendar[[#This Row],[eq_weekly_exp_cumulative]]=3,market_calendar[[#This Row],[is_eq_weekly_exp]]=1),1,0)</f>
        <v>0</v>
      </c>
      <c r="N405" s="2">
        <f>IF(AND(market_calendar[[#This Row],[is_eq_monthly_exp]]=1,MOD(market_calendar[[#This Row],[Month]],3)=0),1,0)</f>
        <v>0</v>
      </c>
      <c r="O405" s="2">
        <f t="shared" si="48"/>
        <v>1</v>
      </c>
      <c r="P405" s="2">
        <f>SUMIF(E$2:E405,E405,O$2:O405)</f>
        <v>1</v>
      </c>
      <c r="Q405" s="2">
        <f>IF(AND(market_calendar[[#This Row],[vix_weekly_exp_cumulative]]=3,market_calendar[[#This Row],[is_vix_weekly_exp]]=1),1,0)</f>
        <v>0</v>
      </c>
      <c r="R405" s="2">
        <f>IF(AND(market_calendar[[#This Row],[is_vix_monthly_exp]]=1,MOD(market_calendar[[#This Row],[Month]],3)=0),1,0)</f>
        <v>0</v>
      </c>
    </row>
    <row r="406" spans="1:18" x14ac:dyDescent="0.25">
      <c r="A406">
        <v>405</v>
      </c>
      <c r="B406" s="1">
        <v>42774</v>
      </c>
      <c r="C406" s="2">
        <f t="shared" si="49"/>
        <v>2017</v>
      </c>
      <c r="D406" s="2">
        <f t="shared" si="50"/>
        <v>2</v>
      </c>
      <c r="E406" s="2" t="str">
        <f t="shared" si="51"/>
        <v>2017-2</v>
      </c>
      <c r="F406" s="2">
        <f t="shared" si="52"/>
        <v>8</v>
      </c>
      <c r="G406" s="2">
        <f t="shared" si="53"/>
        <v>6</v>
      </c>
      <c r="H406" s="2">
        <f t="shared" si="54"/>
        <v>4</v>
      </c>
      <c r="I406" s="2" cm="1">
        <f t="array" ref="I406">_xlfn.IFNA(_xlfn.IFS(H406=7,1,H406=1,1),0)</f>
        <v>0</v>
      </c>
      <c r="J406" s="2">
        <v>0</v>
      </c>
      <c r="K406" s="2">
        <f t="shared" si="55"/>
        <v>0</v>
      </c>
      <c r="L406" s="2">
        <f>SUMIF(E$2:E406,E406,K$2:K406)</f>
        <v>1</v>
      </c>
      <c r="M406" s="2">
        <f>IF(AND(market_calendar[[#This Row],[eq_weekly_exp_cumulative]]=3,market_calendar[[#This Row],[is_eq_weekly_exp]]=1),1,0)</f>
        <v>0</v>
      </c>
      <c r="N406" s="2">
        <f>IF(AND(market_calendar[[#This Row],[is_eq_monthly_exp]]=1,MOD(market_calendar[[#This Row],[Month]],3)=0),1,0)</f>
        <v>0</v>
      </c>
      <c r="O406" s="2">
        <f t="shared" si="48"/>
        <v>0</v>
      </c>
      <c r="P406" s="2">
        <f>SUMIF(E$2:E406,E406,O$2:O406)</f>
        <v>1</v>
      </c>
      <c r="Q406" s="2">
        <f>IF(AND(market_calendar[[#This Row],[vix_weekly_exp_cumulative]]=3,market_calendar[[#This Row],[is_vix_weekly_exp]]=1),1,0)</f>
        <v>0</v>
      </c>
      <c r="R406" s="2">
        <f>IF(AND(market_calendar[[#This Row],[is_vix_monthly_exp]]=1,MOD(market_calendar[[#This Row],[Month]],3)=0),1,0)</f>
        <v>0</v>
      </c>
    </row>
    <row r="407" spans="1:18" x14ac:dyDescent="0.25">
      <c r="A407">
        <v>406</v>
      </c>
      <c r="B407" s="1">
        <v>42775</v>
      </c>
      <c r="C407" s="2">
        <f t="shared" si="49"/>
        <v>2017</v>
      </c>
      <c r="D407" s="2">
        <f t="shared" si="50"/>
        <v>2</v>
      </c>
      <c r="E407" s="2" t="str">
        <f t="shared" si="51"/>
        <v>2017-2</v>
      </c>
      <c r="F407" s="2">
        <f t="shared" si="52"/>
        <v>9</v>
      </c>
      <c r="G407" s="2">
        <f t="shared" si="53"/>
        <v>6</v>
      </c>
      <c r="H407" s="2">
        <f t="shared" si="54"/>
        <v>5</v>
      </c>
      <c r="I407" s="2" cm="1">
        <f t="array" ref="I407">_xlfn.IFNA(_xlfn.IFS(H407=7,1,H407=1,1),0)</f>
        <v>0</v>
      </c>
      <c r="J407" s="2">
        <v>0</v>
      </c>
      <c r="K407" s="2">
        <f t="shared" si="55"/>
        <v>0</v>
      </c>
      <c r="L407" s="2">
        <f>SUMIF(E$2:E407,E407,K$2:K407)</f>
        <v>1</v>
      </c>
      <c r="M407" s="2">
        <f>IF(AND(market_calendar[[#This Row],[eq_weekly_exp_cumulative]]=3,market_calendar[[#This Row],[is_eq_weekly_exp]]=1),1,0)</f>
        <v>0</v>
      </c>
      <c r="N407" s="2">
        <f>IF(AND(market_calendar[[#This Row],[is_eq_monthly_exp]]=1,MOD(market_calendar[[#This Row],[Month]],3)=0),1,0)</f>
        <v>0</v>
      </c>
      <c r="O407" s="2">
        <f t="shared" si="48"/>
        <v>0</v>
      </c>
      <c r="P407" s="2">
        <f>SUMIF(E$2:E407,E407,O$2:O407)</f>
        <v>1</v>
      </c>
      <c r="Q407" s="2">
        <f>IF(AND(market_calendar[[#This Row],[vix_weekly_exp_cumulative]]=3,market_calendar[[#This Row],[is_vix_weekly_exp]]=1),1,0)</f>
        <v>0</v>
      </c>
      <c r="R407" s="2">
        <f>IF(AND(market_calendar[[#This Row],[is_vix_monthly_exp]]=1,MOD(market_calendar[[#This Row],[Month]],3)=0),1,0)</f>
        <v>0</v>
      </c>
    </row>
    <row r="408" spans="1:18" x14ac:dyDescent="0.25">
      <c r="A408">
        <v>407</v>
      </c>
      <c r="B408" s="1">
        <v>42776</v>
      </c>
      <c r="C408" s="2">
        <f t="shared" si="49"/>
        <v>2017</v>
      </c>
      <c r="D408" s="2">
        <f t="shared" si="50"/>
        <v>2</v>
      </c>
      <c r="E408" s="2" t="str">
        <f t="shared" si="51"/>
        <v>2017-2</v>
      </c>
      <c r="F408" s="2">
        <f t="shared" si="52"/>
        <v>10</v>
      </c>
      <c r="G408" s="2">
        <f t="shared" si="53"/>
        <v>6</v>
      </c>
      <c r="H408" s="2">
        <f t="shared" si="54"/>
        <v>6</v>
      </c>
      <c r="I408" s="2" cm="1">
        <f t="array" ref="I408">_xlfn.IFNA(_xlfn.IFS(H408=7,1,H408=1,1),0)</f>
        <v>0</v>
      </c>
      <c r="J408" s="2">
        <v>0</v>
      </c>
      <c r="K408" s="2">
        <f t="shared" si="55"/>
        <v>1</v>
      </c>
      <c r="L408" s="2">
        <f>SUMIF(E$2:E408,E408,K$2:K408)</f>
        <v>2</v>
      </c>
      <c r="M408" s="2">
        <f>IF(AND(market_calendar[[#This Row],[eq_weekly_exp_cumulative]]=3,market_calendar[[#This Row],[is_eq_weekly_exp]]=1),1,0)</f>
        <v>0</v>
      </c>
      <c r="N408" s="2">
        <f>IF(AND(market_calendar[[#This Row],[is_eq_monthly_exp]]=1,MOD(market_calendar[[#This Row],[Month]],3)=0),1,0)</f>
        <v>0</v>
      </c>
      <c r="O408" s="2">
        <f t="shared" si="48"/>
        <v>0</v>
      </c>
      <c r="P408" s="2">
        <f>SUMIF(E$2:E408,E408,O$2:O408)</f>
        <v>1</v>
      </c>
      <c r="Q408" s="2">
        <f>IF(AND(market_calendar[[#This Row],[vix_weekly_exp_cumulative]]=3,market_calendar[[#This Row],[is_vix_weekly_exp]]=1),1,0)</f>
        <v>0</v>
      </c>
      <c r="R408" s="2">
        <f>IF(AND(market_calendar[[#This Row],[is_vix_monthly_exp]]=1,MOD(market_calendar[[#This Row],[Month]],3)=0),1,0)</f>
        <v>0</v>
      </c>
    </row>
    <row r="409" spans="1:18" x14ac:dyDescent="0.25">
      <c r="A409">
        <v>408</v>
      </c>
      <c r="B409" s="1">
        <v>42777</v>
      </c>
      <c r="C409" s="2">
        <f t="shared" si="49"/>
        <v>2017</v>
      </c>
      <c r="D409" s="2">
        <f t="shared" si="50"/>
        <v>2</v>
      </c>
      <c r="E409" s="2" t="str">
        <f t="shared" si="51"/>
        <v>2017-2</v>
      </c>
      <c r="F409" s="2">
        <f t="shared" si="52"/>
        <v>11</v>
      </c>
      <c r="G409" s="2">
        <f t="shared" si="53"/>
        <v>6</v>
      </c>
      <c r="H409" s="2">
        <f t="shared" si="54"/>
        <v>7</v>
      </c>
      <c r="I409" s="2" cm="1">
        <f t="array" ref="I409">_xlfn.IFNA(_xlfn.IFS(H409=7,1,H409=1,1),0)</f>
        <v>1</v>
      </c>
      <c r="J409" s="2">
        <v>0</v>
      </c>
      <c r="K409" s="2">
        <f t="shared" si="55"/>
        <v>0</v>
      </c>
      <c r="L409" s="2">
        <f>SUMIF(E$2:E409,E409,K$2:K409)</f>
        <v>2</v>
      </c>
      <c r="M409" s="2">
        <f>IF(AND(market_calendar[[#This Row],[eq_weekly_exp_cumulative]]=3,market_calendar[[#This Row],[is_eq_weekly_exp]]=1),1,0)</f>
        <v>0</v>
      </c>
      <c r="N409" s="2">
        <f>IF(AND(market_calendar[[#This Row],[is_eq_monthly_exp]]=1,MOD(market_calendar[[#This Row],[Month]],3)=0),1,0)</f>
        <v>0</v>
      </c>
      <c r="O409" s="2">
        <f t="shared" si="48"/>
        <v>0</v>
      </c>
      <c r="P409" s="2">
        <f>SUMIF(E$2:E409,E409,O$2:O409)</f>
        <v>1</v>
      </c>
      <c r="Q409" s="2">
        <f>IF(AND(market_calendar[[#This Row],[vix_weekly_exp_cumulative]]=3,market_calendar[[#This Row],[is_vix_weekly_exp]]=1),1,0)</f>
        <v>0</v>
      </c>
      <c r="R409" s="2">
        <f>IF(AND(market_calendar[[#This Row],[is_vix_monthly_exp]]=1,MOD(market_calendar[[#This Row],[Month]],3)=0),1,0)</f>
        <v>0</v>
      </c>
    </row>
    <row r="410" spans="1:18" x14ac:dyDescent="0.25">
      <c r="A410">
        <v>409</v>
      </c>
      <c r="B410" s="1">
        <v>42778</v>
      </c>
      <c r="C410" s="2">
        <f t="shared" si="49"/>
        <v>2017</v>
      </c>
      <c r="D410" s="2">
        <f t="shared" si="50"/>
        <v>2</v>
      </c>
      <c r="E410" s="2" t="str">
        <f t="shared" si="51"/>
        <v>2017-2</v>
      </c>
      <c r="F410" s="2">
        <f t="shared" si="52"/>
        <v>12</v>
      </c>
      <c r="G410" s="2">
        <f t="shared" si="53"/>
        <v>7</v>
      </c>
      <c r="H410" s="2">
        <f t="shared" si="54"/>
        <v>1</v>
      </c>
      <c r="I410" s="2" cm="1">
        <f t="array" ref="I410">_xlfn.IFNA(_xlfn.IFS(H410=7,1,H410=1,1),0)</f>
        <v>1</v>
      </c>
      <c r="J410" s="2">
        <v>0</v>
      </c>
      <c r="K410" s="2">
        <f t="shared" si="55"/>
        <v>0</v>
      </c>
      <c r="L410" s="2">
        <f>SUMIF(E$2:E410,E410,K$2:K410)</f>
        <v>2</v>
      </c>
      <c r="M410" s="2">
        <f>IF(AND(market_calendar[[#This Row],[eq_weekly_exp_cumulative]]=3,market_calendar[[#This Row],[is_eq_weekly_exp]]=1),1,0)</f>
        <v>0</v>
      </c>
      <c r="N410" s="2">
        <f>IF(AND(market_calendar[[#This Row],[is_eq_monthly_exp]]=1,MOD(market_calendar[[#This Row],[Month]],3)=0),1,0)</f>
        <v>0</v>
      </c>
      <c r="O410" s="2">
        <f t="shared" si="48"/>
        <v>0</v>
      </c>
      <c r="P410" s="2">
        <f>SUMIF(E$2:E410,E410,O$2:O410)</f>
        <v>1</v>
      </c>
      <c r="Q410" s="2">
        <f>IF(AND(market_calendar[[#This Row],[vix_weekly_exp_cumulative]]=3,market_calendar[[#This Row],[is_vix_weekly_exp]]=1),1,0)</f>
        <v>0</v>
      </c>
      <c r="R410" s="2">
        <f>IF(AND(market_calendar[[#This Row],[is_vix_monthly_exp]]=1,MOD(market_calendar[[#This Row],[Month]],3)=0),1,0)</f>
        <v>0</v>
      </c>
    </row>
    <row r="411" spans="1:18" x14ac:dyDescent="0.25">
      <c r="A411">
        <v>410</v>
      </c>
      <c r="B411" s="1">
        <v>42779</v>
      </c>
      <c r="C411" s="2">
        <f t="shared" si="49"/>
        <v>2017</v>
      </c>
      <c r="D411" s="2">
        <f t="shared" si="50"/>
        <v>2</v>
      </c>
      <c r="E411" s="2" t="str">
        <f t="shared" si="51"/>
        <v>2017-2</v>
      </c>
      <c r="F411" s="2">
        <f t="shared" si="52"/>
        <v>13</v>
      </c>
      <c r="G411" s="2">
        <f t="shared" si="53"/>
        <v>7</v>
      </c>
      <c r="H411" s="2">
        <f t="shared" si="54"/>
        <v>2</v>
      </c>
      <c r="I411" s="2" cm="1">
        <f t="array" ref="I411">_xlfn.IFNA(_xlfn.IFS(H411=7,1,H411=1,1),0)</f>
        <v>0</v>
      </c>
      <c r="J411" s="2">
        <v>0</v>
      </c>
      <c r="K411" s="2">
        <f t="shared" si="55"/>
        <v>0</v>
      </c>
      <c r="L411" s="2">
        <f>SUMIF(E$2:E411,E411,K$2:K411)</f>
        <v>2</v>
      </c>
      <c r="M411" s="2">
        <f>IF(AND(market_calendar[[#This Row],[eq_weekly_exp_cumulative]]=3,market_calendar[[#This Row],[is_eq_weekly_exp]]=1),1,0)</f>
        <v>0</v>
      </c>
      <c r="N411" s="2">
        <f>IF(AND(market_calendar[[#This Row],[is_eq_monthly_exp]]=1,MOD(market_calendar[[#This Row],[Month]],3)=0),1,0)</f>
        <v>0</v>
      </c>
      <c r="O411" s="2">
        <f t="shared" si="48"/>
        <v>0</v>
      </c>
      <c r="P411" s="2">
        <f>SUMIF(E$2:E411,E411,O$2:O411)</f>
        <v>1</v>
      </c>
      <c r="Q411" s="2">
        <f>IF(AND(market_calendar[[#This Row],[vix_weekly_exp_cumulative]]=3,market_calendar[[#This Row],[is_vix_weekly_exp]]=1),1,0)</f>
        <v>0</v>
      </c>
      <c r="R411" s="2">
        <f>IF(AND(market_calendar[[#This Row],[is_vix_monthly_exp]]=1,MOD(market_calendar[[#This Row],[Month]],3)=0),1,0)</f>
        <v>0</v>
      </c>
    </row>
    <row r="412" spans="1:18" x14ac:dyDescent="0.25">
      <c r="A412">
        <v>411</v>
      </c>
      <c r="B412" s="1">
        <v>42780</v>
      </c>
      <c r="C412" s="2">
        <f t="shared" si="49"/>
        <v>2017</v>
      </c>
      <c r="D412" s="2">
        <f t="shared" si="50"/>
        <v>2</v>
      </c>
      <c r="E412" s="2" t="str">
        <f t="shared" si="51"/>
        <v>2017-2</v>
      </c>
      <c r="F412" s="2">
        <f t="shared" si="52"/>
        <v>14</v>
      </c>
      <c r="G412" s="2">
        <f t="shared" si="53"/>
        <v>7</v>
      </c>
      <c r="H412" s="2">
        <f t="shared" si="54"/>
        <v>3</v>
      </c>
      <c r="I412" s="2" cm="1">
        <f t="array" ref="I412">_xlfn.IFNA(_xlfn.IFS(H412=7,1,H412=1,1),0)</f>
        <v>0</v>
      </c>
      <c r="J412" s="2">
        <v>0</v>
      </c>
      <c r="K412" s="2">
        <f t="shared" si="55"/>
        <v>0</v>
      </c>
      <c r="L412" s="2">
        <f>SUMIF(E$2:E412,E412,K$2:K412)</f>
        <v>2</v>
      </c>
      <c r="M412" s="2">
        <f>IF(AND(market_calendar[[#This Row],[eq_weekly_exp_cumulative]]=3,market_calendar[[#This Row],[is_eq_weekly_exp]]=1),1,0)</f>
        <v>0</v>
      </c>
      <c r="N412" s="2">
        <f>IF(AND(market_calendar[[#This Row],[is_eq_monthly_exp]]=1,MOD(market_calendar[[#This Row],[Month]],3)=0),1,0)</f>
        <v>0</v>
      </c>
      <c r="O412" s="2">
        <f t="shared" si="48"/>
        <v>1</v>
      </c>
      <c r="P412" s="2">
        <f>SUMIF(E$2:E412,E412,O$2:O412)</f>
        <v>2</v>
      </c>
      <c r="Q412" s="2">
        <f>IF(AND(market_calendar[[#This Row],[vix_weekly_exp_cumulative]]=3,market_calendar[[#This Row],[is_vix_weekly_exp]]=1),1,0)</f>
        <v>0</v>
      </c>
      <c r="R412" s="2">
        <f>IF(AND(market_calendar[[#This Row],[is_vix_monthly_exp]]=1,MOD(market_calendar[[#This Row],[Month]],3)=0),1,0)</f>
        <v>0</v>
      </c>
    </row>
    <row r="413" spans="1:18" x14ac:dyDescent="0.25">
      <c r="A413">
        <v>412</v>
      </c>
      <c r="B413" s="1">
        <v>42781</v>
      </c>
      <c r="C413" s="2">
        <f t="shared" si="49"/>
        <v>2017</v>
      </c>
      <c r="D413" s="2">
        <f t="shared" si="50"/>
        <v>2</v>
      </c>
      <c r="E413" s="2" t="str">
        <f t="shared" si="51"/>
        <v>2017-2</v>
      </c>
      <c r="F413" s="2">
        <f t="shared" si="52"/>
        <v>15</v>
      </c>
      <c r="G413" s="2">
        <f t="shared" si="53"/>
        <v>7</v>
      </c>
      <c r="H413" s="2">
        <f t="shared" si="54"/>
        <v>4</v>
      </c>
      <c r="I413" s="2" cm="1">
        <f t="array" ref="I413">_xlfn.IFNA(_xlfn.IFS(H413=7,1,H413=1,1),0)</f>
        <v>0</v>
      </c>
      <c r="J413" s="2">
        <v>0</v>
      </c>
      <c r="K413" s="2">
        <f t="shared" si="55"/>
        <v>0</v>
      </c>
      <c r="L413" s="2">
        <f>SUMIF(E$2:E413,E413,K$2:K413)</f>
        <v>2</v>
      </c>
      <c r="M413" s="2">
        <f>IF(AND(market_calendar[[#This Row],[eq_weekly_exp_cumulative]]=3,market_calendar[[#This Row],[is_eq_weekly_exp]]=1),1,0)</f>
        <v>0</v>
      </c>
      <c r="N413" s="2">
        <f>IF(AND(market_calendar[[#This Row],[is_eq_monthly_exp]]=1,MOD(market_calendar[[#This Row],[Month]],3)=0),1,0)</f>
        <v>0</v>
      </c>
      <c r="O413" s="2">
        <f t="shared" si="48"/>
        <v>0</v>
      </c>
      <c r="P413" s="2">
        <f>SUMIF(E$2:E413,E413,O$2:O413)</f>
        <v>2</v>
      </c>
      <c r="Q413" s="2">
        <f>IF(AND(market_calendar[[#This Row],[vix_weekly_exp_cumulative]]=3,market_calendar[[#This Row],[is_vix_weekly_exp]]=1),1,0)</f>
        <v>0</v>
      </c>
      <c r="R413" s="2">
        <f>IF(AND(market_calendar[[#This Row],[is_vix_monthly_exp]]=1,MOD(market_calendar[[#This Row],[Month]],3)=0),1,0)</f>
        <v>0</v>
      </c>
    </row>
    <row r="414" spans="1:18" x14ac:dyDescent="0.25">
      <c r="A414">
        <v>413</v>
      </c>
      <c r="B414" s="1">
        <v>42782</v>
      </c>
      <c r="C414" s="2">
        <f t="shared" si="49"/>
        <v>2017</v>
      </c>
      <c r="D414" s="2">
        <f t="shared" si="50"/>
        <v>2</v>
      </c>
      <c r="E414" s="2" t="str">
        <f t="shared" si="51"/>
        <v>2017-2</v>
      </c>
      <c r="F414" s="2">
        <f t="shared" si="52"/>
        <v>16</v>
      </c>
      <c r="G414" s="2">
        <f t="shared" si="53"/>
        <v>7</v>
      </c>
      <c r="H414" s="2">
        <f t="shared" si="54"/>
        <v>5</v>
      </c>
      <c r="I414" s="2" cm="1">
        <f t="array" ref="I414">_xlfn.IFNA(_xlfn.IFS(H414=7,1,H414=1,1),0)</f>
        <v>0</v>
      </c>
      <c r="J414" s="2">
        <v>0</v>
      </c>
      <c r="K414" s="2">
        <f t="shared" si="55"/>
        <v>0</v>
      </c>
      <c r="L414" s="2">
        <f>SUMIF(E$2:E414,E414,K$2:K414)</f>
        <v>2</v>
      </c>
      <c r="M414" s="2">
        <f>IF(AND(market_calendar[[#This Row],[eq_weekly_exp_cumulative]]=3,market_calendar[[#This Row],[is_eq_weekly_exp]]=1),1,0)</f>
        <v>0</v>
      </c>
      <c r="N414" s="2">
        <f>IF(AND(market_calendar[[#This Row],[is_eq_monthly_exp]]=1,MOD(market_calendar[[#This Row],[Month]],3)=0),1,0)</f>
        <v>0</v>
      </c>
      <c r="O414" s="2">
        <f t="shared" si="48"/>
        <v>0</v>
      </c>
      <c r="P414" s="2">
        <f>SUMIF(E$2:E414,E414,O$2:O414)</f>
        <v>2</v>
      </c>
      <c r="Q414" s="2">
        <f>IF(AND(market_calendar[[#This Row],[vix_weekly_exp_cumulative]]=3,market_calendar[[#This Row],[is_vix_weekly_exp]]=1),1,0)</f>
        <v>0</v>
      </c>
      <c r="R414" s="2">
        <f>IF(AND(market_calendar[[#This Row],[is_vix_monthly_exp]]=1,MOD(market_calendar[[#This Row],[Month]],3)=0),1,0)</f>
        <v>0</v>
      </c>
    </row>
    <row r="415" spans="1:18" x14ac:dyDescent="0.25">
      <c r="A415">
        <v>414</v>
      </c>
      <c r="B415" s="1">
        <v>42783</v>
      </c>
      <c r="C415" s="2">
        <f t="shared" si="49"/>
        <v>2017</v>
      </c>
      <c r="D415" s="2">
        <f t="shared" si="50"/>
        <v>2</v>
      </c>
      <c r="E415" s="2" t="str">
        <f t="shared" si="51"/>
        <v>2017-2</v>
      </c>
      <c r="F415" s="2">
        <f t="shared" si="52"/>
        <v>17</v>
      </c>
      <c r="G415" s="2">
        <f t="shared" si="53"/>
        <v>7</v>
      </c>
      <c r="H415" s="2">
        <f t="shared" si="54"/>
        <v>6</v>
      </c>
      <c r="I415" s="2" cm="1">
        <f t="array" ref="I415">_xlfn.IFNA(_xlfn.IFS(H415=7,1,H415=1,1),0)</f>
        <v>0</v>
      </c>
      <c r="J415" s="2">
        <v>0</v>
      </c>
      <c r="K415" s="2">
        <f t="shared" si="55"/>
        <v>1</v>
      </c>
      <c r="L415" s="2">
        <f>SUMIF(E$2:E415,E415,K$2:K415)</f>
        <v>3</v>
      </c>
      <c r="M415" s="2">
        <f>IF(AND(market_calendar[[#This Row],[eq_weekly_exp_cumulative]]=3,market_calendar[[#This Row],[is_eq_weekly_exp]]=1),1,0)</f>
        <v>1</v>
      </c>
      <c r="N415" s="2">
        <f>IF(AND(market_calendar[[#This Row],[is_eq_monthly_exp]]=1,MOD(market_calendar[[#This Row],[Month]],3)=0),1,0)</f>
        <v>0</v>
      </c>
      <c r="O415" s="2">
        <f t="shared" si="48"/>
        <v>0</v>
      </c>
      <c r="P415" s="2">
        <f>SUMIF(E$2:E415,E415,O$2:O415)</f>
        <v>2</v>
      </c>
      <c r="Q415" s="2">
        <f>IF(AND(market_calendar[[#This Row],[vix_weekly_exp_cumulative]]=3,market_calendar[[#This Row],[is_vix_weekly_exp]]=1),1,0)</f>
        <v>0</v>
      </c>
      <c r="R415" s="2">
        <f>IF(AND(market_calendar[[#This Row],[is_vix_monthly_exp]]=1,MOD(market_calendar[[#This Row],[Month]],3)=0),1,0)</f>
        <v>0</v>
      </c>
    </row>
    <row r="416" spans="1:18" x14ac:dyDescent="0.25">
      <c r="A416">
        <v>415</v>
      </c>
      <c r="B416" s="1">
        <v>42784</v>
      </c>
      <c r="C416" s="2">
        <f t="shared" si="49"/>
        <v>2017</v>
      </c>
      <c r="D416" s="2">
        <f t="shared" si="50"/>
        <v>2</v>
      </c>
      <c r="E416" s="2" t="str">
        <f t="shared" si="51"/>
        <v>2017-2</v>
      </c>
      <c r="F416" s="2">
        <f t="shared" si="52"/>
        <v>18</v>
      </c>
      <c r="G416" s="2">
        <f t="shared" si="53"/>
        <v>7</v>
      </c>
      <c r="H416" s="2">
        <f t="shared" si="54"/>
        <v>7</v>
      </c>
      <c r="I416" s="2" cm="1">
        <f t="array" ref="I416">_xlfn.IFNA(_xlfn.IFS(H416=7,1,H416=1,1),0)</f>
        <v>1</v>
      </c>
      <c r="J416" s="2">
        <v>0</v>
      </c>
      <c r="K416" s="2">
        <f t="shared" si="55"/>
        <v>0</v>
      </c>
      <c r="L416" s="2">
        <f>SUMIF(E$2:E416,E416,K$2:K416)</f>
        <v>3</v>
      </c>
      <c r="M416" s="2">
        <f>IF(AND(market_calendar[[#This Row],[eq_weekly_exp_cumulative]]=3,market_calendar[[#This Row],[is_eq_weekly_exp]]=1),1,0)</f>
        <v>0</v>
      </c>
      <c r="N416" s="2">
        <f>IF(AND(market_calendar[[#This Row],[is_eq_monthly_exp]]=1,MOD(market_calendar[[#This Row],[Month]],3)=0),1,0)</f>
        <v>0</v>
      </c>
      <c r="O416" s="2">
        <f t="shared" si="48"/>
        <v>0</v>
      </c>
      <c r="P416" s="2">
        <f>SUMIF(E$2:E416,E416,O$2:O416)</f>
        <v>2</v>
      </c>
      <c r="Q416" s="2">
        <f>IF(AND(market_calendar[[#This Row],[vix_weekly_exp_cumulative]]=3,market_calendar[[#This Row],[is_vix_weekly_exp]]=1),1,0)</f>
        <v>0</v>
      </c>
      <c r="R416" s="2">
        <f>IF(AND(market_calendar[[#This Row],[is_vix_monthly_exp]]=1,MOD(market_calendar[[#This Row],[Month]],3)=0),1,0)</f>
        <v>0</v>
      </c>
    </row>
    <row r="417" spans="1:18" x14ac:dyDescent="0.25">
      <c r="A417">
        <v>416</v>
      </c>
      <c r="B417" s="1">
        <v>42785</v>
      </c>
      <c r="C417" s="2">
        <f t="shared" si="49"/>
        <v>2017</v>
      </c>
      <c r="D417" s="2">
        <f t="shared" si="50"/>
        <v>2</v>
      </c>
      <c r="E417" s="2" t="str">
        <f t="shared" si="51"/>
        <v>2017-2</v>
      </c>
      <c r="F417" s="2">
        <f t="shared" si="52"/>
        <v>19</v>
      </c>
      <c r="G417" s="2">
        <f t="shared" si="53"/>
        <v>8</v>
      </c>
      <c r="H417" s="2">
        <f t="shared" si="54"/>
        <v>1</v>
      </c>
      <c r="I417" s="2" cm="1">
        <f t="array" ref="I417">_xlfn.IFNA(_xlfn.IFS(H417=7,1,H417=1,1),0)</f>
        <v>1</v>
      </c>
      <c r="J417" s="2">
        <v>0</v>
      </c>
      <c r="K417" s="2">
        <f t="shared" si="55"/>
        <v>0</v>
      </c>
      <c r="L417" s="2">
        <f>SUMIF(E$2:E417,E417,K$2:K417)</f>
        <v>3</v>
      </c>
      <c r="M417" s="2">
        <f>IF(AND(market_calendar[[#This Row],[eq_weekly_exp_cumulative]]=3,market_calendar[[#This Row],[is_eq_weekly_exp]]=1),1,0)</f>
        <v>0</v>
      </c>
      <c r="N417" s="2">
        <f>IF(AND(market_calendar[[#This Row],[is_eq_monthly_exp]]=1,MOD(market_calendar[[#This Row],[Month]],3)=0),1,0)</f>
        <v>0</v>
      </c>
      <c r="O417" s="2">
        <f t="shared" si="48"/>
        <v>0</v>
      </c>
      <c r="P417" s="2">
        <f>SUMIF(E$2:E417,E417,O$2:O417)</f>
        <v>2</v>
      </c>
      <c r="Q417" s="2">
        <f>IF(AND(market_calendar[[#This Row],[vix_weekly_exp_cumulative]]=3,market_calendar[[#This Row],[is_vix_weekly_exp]]=1),1,0)</f>
        <v>0</v>
      </c>
      <c r="R417" s="2">
        <f>IF(AND(market_calendar[[#This Row],[is_vix_monthly_exp]]=1,MOD(market_calendar[[#This Row],[Month]],3)=0),1,0)</f>
        <v>0</v>
      </c>
    </row>
    <row r="418" spans="1:18" x14ac:dyDescent="0.25">
      <c r="A418">
        <v>417</v>
      </c>
      <c r="B418" s="1">
        <v>42786</v>
      </c>
      <c r="C418" s="2">
        <f t="shared" si="49"/>
        <v>2017</v>
      </c>
      <c r="D418" s="2">
        <f t="shared" si="50"/>
        <v>2</v>
      </c>
      <c r="E418" s="2" t="str">
        <f t="shared" si="51"/>
        <v>2017-2</v>
      </c>
      <c r="F418" s="2">
        <f t="shared" si="52"/>
        <v>20</v>
      </c>
      <c r="G418" s="2">
        <f t="shared" si="53"/>
        <v>8</v>
      </c>
      <c r="H418" s="2">
        <f t="shared" si="54"/>
        <v>2</v>
      </c>
      <c r="I418" s="2" cm="1">
        <f t="array" ref="I418">_xlfn.IFNA(_xlfn.IFS(H418=7,1,H418=1,1),0)</f>
        <v>0</v>
      </c>
      <c r="J418" s="2">
        <v>0</v>
      </c>
      <c r="K418" s="2">
        <f t="shared" si="55"/>
        <v>0</v>
      </c>
      <c r="L418" s="2">
        <f>SUMIF(E$2:E418,E418,K$2:K418)</f>
        <v>3</v>
      </c>
      <c r="M418" s="2">
        <f>IF(AND(market_calendar[[#This Row],[eq_weekly_exp_cumulative]]=3,market_calendar[[#This Row],[is_eq_weekly_exp]]=1),1,0)</f>
        <v>0</v>
      </c>
      <c r="N418" s="2">
        <f>IF(AND(market_calendar[[#This Row],[is_eq_monthly_exp]]=1,MOD(market_calendar[[#This Row],[Month]],3)=0),1,0)</f>
        <v>0</v>
      </c>
      <c r="O418" s="2">
        <f t="shared" si="48"/>
        <v>0</v>
      </c>
      <c r="P418" s="2">
        <f>SUMIF(E$2:E418,E418,O$2:O418)</f>
        <v>2</v>
      </c>
      <c r="Q418" s="2">
        <f>IF(AND(market_calendar[[#This Row],[vix_weekly_exp_cumulative]]=3,market_calendar[[#This Row],[is_vix_weekly_exp]]=1),1,0)</f>
        <v>0</v>
      </c>
      <c r="R418" s="2">
        <f>IF(AND(market_calendar[[#This Row],[is_vix_monthly_exp]]=1,MOD(market_calendar[[#This Row],[Month]],3)=0),1,0)</f>
        <v>0</v>
      </c>
    </row>
    <row r="419" spans="1:18" x14ac:dyDescent="0.25">
      <c r="A419">
        <v>418</v>
      </c>
      <c r="B419" s="1">
        <v>42787</v>
      </c>
      <c r="C419" s="2">
        <f t="shared" si="49"/>
        <v>2017</v>
      </c>
      <c r="D419" s="2">
        <f t="shared" si="50"/>
        <v>2</v>
      </c>
      <c r="E419" s="2" t="str">
        <f t="shared" si="51"/>
        <v>2017-2</v>
      </c>
      <c r="F419" s="2">
        <f t="shared" si="52"/>
        <v>21</v>
      </c>
      <c r="G419" s="2">
        <f t="shared" si="53"/>
        <v>8</v>
      </c>
      <c r="H419" s="2">
        <f t="shared" si="54"/>
        <v>3</v>
      </c>
      <c r="I419" s="2" cm="1">
        <f t="array" ref="I419">_xlfn.IFNA(_xlfn.IFS(H419=7,1,H419=1,1),0)</f>
        <v>0</v>
      </c>
      <c r="J419" s="2">
        <v>0</v>
      </c>
      <c r="K419" s="2">
        <f t="shared" si="55"/>
        <v>0</v>
      </c>
      <c r="L419" s="2">
        <f>SUMIF(E$2:E419,E419,K$2:K419)</f>
        <v>3</v>
      </c>
      <c r="M419" s="2">
        <f>IF(AND(market_calendar[[#This Row],[eq_weekly_exp_cumulative]]=3,market_calendar[[#This Row],[is_eq_weekly_exp]]=1),1,0)</f>
        <v>0</v>
      </c>
      <c r="N419" s="2">
        <f>IF(AND(market_calendar[[#This Row],[is_eq_monthly_exp]]=1,MOD(market_calendar[[#This Row],[Month]],3)=0),1,0)</f>
        <v>0</v>
      </c>
      <c r="O419" s="2">
        <f t="shared" si="48"/>
        <v>1</v>
      </c>
      <c r="P419" s="2">
        <f>SUMIF(E$2:E419,E419,O$2:O419)</f>
        <v>3</v>
      </c>
      <c r="Q419" s="2">
        <f>IF(AND(market_calendar[[#This Row],[vix_weekly_exp_cumulative]]=3,market_calendar[[#This Row],[is_vix_weekly_exp]]=1),1,0)</f>
        <v>1</v>
      </c>
      <c r="R419" s="2">
        <f>IF(AND(market_calendar[[#This Row],[is_vix_monthly_exp]]=1,MOD(market_calendar[[#This Row],[Month]],3)=0),1,0)</f>
        <v>0</v>
      </c>
    </row>
    <row r="420" spans="1:18" x14ac:dyDescent="0.25">
      <c r="A420">
        <v>419</v>
      </c>
      <c r="B420" s="1">
        <v>42788</v>
      </c>
      <c r="C420" s="2">
        <f t="shared" si="49"/>
        <v>2017</v>
      </c>
      <c r="D420" s="2">
        <f t="shared" si="50"/>
        <v>2</v>
      </c>
      <c r="E420" s="2" t="str">
        <f t="shared" si="51"/>
        <v>2017-2</v>
      </c>
      <c r="F420" s="2">
        <f t="shared" si="52"/>
        <v>22</v>
      </c>
      <c r="G420" s="2">
        <f t="shared" si="53"/>
        <v>8</v>
      </c>
      <c r="H420" s="2">
        <f t="shared" si="54"/>
        <v>4</v>
      </c>
      <c r="I420" s="2" cm="1">
        <f t="array" ref="I420">_xlfn.IFNA(_xlfn.IFS(H420=7,1,H420=1,1),0)</f>
        <v>0</v>
      </c>
      <c r="J420" s="2">
        <v>0</v>
      </c>
      <c r="K420" s="2">
        <f t="shared" si="55"/>
        <v>0</v>
      </c>
      <c r="L420" s="2">
        <f>SUMIF(E$2:E420,E420,K$2:K420)</f>
        <v>3</v>
      </c>
      <c r="M420" s="2">
        <f>IF(AND(market_calendar[[#This Row],[eq_weekly_exp_cumulative]]=3,market_calendar[[#This Row],[is_eq_weekly_exp]]=1),1,0)</f>
        <v>0</v>
      </c>
      <c r="N420" s="2">
        <f>IF(AND(market_calendar[[#This Row],[is_eq_monthly_exp]]=1,MOD(market_calendar[[#This Row],[Month]],3)=0),1,0)</f>
        <v>0</v>
      </c>
      <c r="O420" s="2">
        <f t="shared" si="48"/>
        <v>0</v>
      </c>
      <c r="P420" s="2">
        <f>SUMIF(E$2:E420,E420,O$2:O420)</f>
        <v>3</v>
      </c>
      <c r="Q420" s="2">
        <f>IF(AND(market_calendar[[#This Row],[vix_weekly_exp_cumulative]]=3,market_calendar[[#This Row],[is_vix_weekly_exp]]=1),1,0)</f>
        <v>0</v>
      </c>
      <c r="R420" s="2">
        <f>IF(AND(market_calendar[[#This Row],[is_vix_monthly_exp]]=1,MOD(market_calendar[[#This Row],[Month]],3)=0),1,0)</f>
        <v>0</v>
      </c>
    </row>
    <row r="421" spans="1:18" x14ac:dyDescent="0.25">
      <c r="A421">
        <v>420</v>
      </c>
      <c r="B421" s="1">
        <v>42789</v>
      </c>
      <c r="C421" s="2">
        <f t="shared" si="49"/>
        <v>2017</v>
      </c>
      <c r="D421" s="2">
        <f t="shared" si="50"/>
        <v>2</v>
      </c>
      <c r="E421" s="2" t="str">
        <f t="shared" si="51"/>
        <v>2017-2</v>
      </c>
      <c r="F421" s="2">
        <f t="shared" si="52"/>
        <v>23</v>
      </c>
      <c r="G421" s="2">
        <f t="shared" si="53"/>
        <v>8</v>
      </c>
      <c r="H421" s="2">
        <f t="shared" si="54"/>
        <v>5</v>
      </c>
      <c r="I421" s="2" cm="1">
        <f t="array" ref="I421">_xlfn.IFNA(_xlfn.IFS(H421=7,1,H421=1,1),0)</f>
        <v>0</v>
      </c>
      <c r="J421" s="2">
        <v>0</v>
      </c>
      <c r="K421" s="2">
        <f t="shared" si="55"/>
        <v>0</v>
      </c>
      <c r="L421" s="2">
        <f>SUMIF(E$2:E421,E421,K$2:K421)</f>
        <v>3</v>
      </c>
      <c r="M421" s="2">
        <f>IF(AND(market_calendar[[#This Row],[eq_weekly_exp_cumulative]]=3,market_calendar[[#This Row],[is_eq_weekly_exp]]=1),1,0)</f>
        <v>0</v>
      </c>
      <c r="N421" s="2">
        <f>IF(AND(market_calendar[[#This Row],[is_eq_monthly_exp]]=1,MOD(market_calendar[[#This Row],[Month]],3)=0),1,0)</f>
        <v>0</v>
      </c>
      <c r="O421" s="2">
        <f t="shared" si="48"/>
        <v>0</v>
      </c>
      <c r="P421" s="2">
        <f>SUMIF(E$2:E421,E421,O$2:O421)</f>
        <v>3</v>
      </c>
      <c r="Q421" s="2">
        <f>IF(AND(market_calendar[[#This Row],[vix_weekly_exp_cumulative]]=3,market_calendar[[#This Row],[is_vix_weekly_exp]]=1),1,0)</f>
        <v>0</v>
      </c>
      <c r="R421" s="2">
        <f>IF(AND(market_calendar[[#This Row],[is_vix_monthly_exp]]=1,MOD(market_calendar[[#This Row],[Month]],3)=0),1,0)</f>
        <v>0</v>
      </c>
    </row>
    <row r="422" spans="1:18" x14ac:dyDescent="0.25">
      <c r="A422">
        <v>421</v>
      </c>
      <c r="B422" s="1">
        <v>42790</v>
      </c>
      <c r="C422" s="2">
        <f t="shared" si="49"/>
        <v>2017</v>
      </c>
      <c r="D422" s="2">
        <f t="shared" si="50"/>
        <v>2</v>
      </c>
      <c r="E422" s="2" t="str">
        <f t="shared" si="51"/>
        <v>2017-2</v>
      </c>
      <c r="F422" s="2">
        <f t="shared" si="52"/>
        <v>24</v>
      </c>
      <c r="G422" s="2">
        <f t="shared" si="53"/>
        <v>8</v>
      </c>
      <c r="H422" s="2">
        <f t="shared" si="54"/>
        <v>6</v>
      </c>
      <c r="I422" s="2" cm="1">
        <f t="array" ref="I422">_xlfn.IFNA(_xlfn.IFS(H422=7,1,H422=1,1),0)</f>
        <v>0</v>
      </c>
      <c r="J422" s="2">
        <v>0</v>
      </c>
      <c r="K422" s="2">
        <f t="shared" si="55"/>
        <v>1</v>
      </c>
      <c r="L422" s="2">
        <f>SUMIF(E$2:E422,E422,K$2:K422)</f>
        <v>4</v>
      </c>
      <c r="M422" s="2">
        <f>IF(AND(market_calendar[[#This Row],[eq_weekly_exp_cumulative]]=3,market_calendar[[#This Row],[is_eq_weekly_exp]]=1),1,0)</f>
        <v>0</v>
      </c>
      <c r="N422" s="2">
        <f>IF(AND(market_calendar[[#This Row],[is_eq_monthly_exp]]=1,MOD(market_calendar[[#This Row],[Month]],3)=0),1,0)</f>
        <v>0</v>
      </c>
      <c r="O422" s="2">
        <f t="shared" si="48"/>
        <v>0</v>
      </c>
      <c r="P422" s="2">
        <f>SUMIF(E$2:E422,E422,O$2:O422)</f>
        <v>3</v>
      </c>
      <c r="Q422" s="2">
        <f>IF(AND(market_calendar[[#This Row],[vix_weekly_exp_cumulative]]=3,market_calendar[[#This Row],[is_vix_weekly_exp]]=1),1,0)</f>
        <v>0</v>
      </c>
      <c r="R422" s="2">
        <f>IF(AND(market_calendar[[#This Row],[is_vix_monthly_exp]]=1,MOD(market_calendar[[#This Row],[Month]],3)=0),1,0)</f>
        <v>0</v>
      </c>
    </row>
    <row r="423" spans="1:18" x14ac:dyDescent="0.25">
      <c r="A423">
        <v>422</v>
      </c>
      <c r="B423" s="1">
        <v>42791</v>
      </c>
      <c r="C423" s="2">
        <f t="shared" si="49"/>
        <v>2017</v>
      </c>
      <c r="D423" s="2">
        <f t="shared" si="50"/>
        <v>2</v>
      </c>
      <c r="E423" s="2" t="str">
        <f t="shared" si="51"/>
        <v>2017-2</v>
      </c>
      <c r="F423" s="2">
        <f t="shared" si="52"/>
        <v>25</v>
      </c>
      <c r="G423" s="2">
        <f t="shared" si="53"/>
        <v>8</v>
      </c>
      <c r="H423" s="2">
        <f t="shared" si="54"/>
        <v>7</v>
      </c>
      <c r="I423" s="2" cm="1">
        <f t="array" ref="I423">_xlfn.IFNA(_xlfn.IFS(H423=7,1,H423=1,1),0)</f>
        <v>1</v>
      </c>
      <c r="J423" s="2">
        <v>0</v>
      </c>
      <c r="K423" s="2">
        <f t="shared" si="55"/>
        <v>0</v>
      </c>
      <c r="L423" s="2">
        <f>SUMIF(E$2:E423,E423,K$2:K423)</f>
        <v>4</v>
      </c>
      <c r="M423" s="2">
        <f>IF(AND(market_calendar[[#This Row],[eq_weekly_exp_cumulative]]=3,market_calendar[[#This Row],[is_eq_weekly_exp]]=1),1,0)</f>
        <v>0</v>
      </c>
      <c r="N423" s="2">
        <f>IF(AND(market_calendar[[#This Row],[is_eq_monthly_exp]]=1,MOD(market_calendar[[#This Row],[Month]],3)=0),1,0)</f>
        <v>0</v>
      </c>
      <c r="O423" s="2">
        <f t="shared" si="48"/>
        <v>0</v>
      </c>
      <c r="P423" s="2">
        <f>SUMIF(E$2:E423,E423,O$2:O423)</f>
        <v>3</v>
      </c>
      <c r="Q423" s="2">
        <f>IF(AND(market_calendar[[#This Row],[vix_weekly_exp_cumulative]]=3,market_calendar[[#This Row],[is_vix_weekly_exp]]=1),1,0)</f>
        <v>0</v>
      </c>
      <c r="R423" s="2">
        <f>IF(AND(market_calendar[[#This Row],[is_vix_monthly_exp]]=1,MOD(market_calendar[[#This Row],[Month]],3)=0),1,0)</f>
        <v>0</v>
      </c>
    </row>
    <row r="424" spans="1:18" x14ac:dyDescent="0.25">
      <c r="A424">
        <v>423</v>
      </c>
      <c r="B424" s="1">
        <v>42792</v>
      </c>
      <c r="C424" s="2">
        <f t="shared" si="49"/>
        <v>2017</v>
      </c>
      <c r="D424" s="2">
        <f t="shared" si="50"/>
        <v>2</v>
      </c>
      <c r="E424" s="2" t="str">
        <f t="shared" si="51"/>
        <v>2017-2</v>
      </c>
      <c r="F424" s="2">
        <f t="shared" si="52"/>
        <v>26</v>
      </c>
      <c r="G424" s="2">
        <f t="shared" si="53"/>
        <v>9</v>
      </c>
      <c r="H424" s="2">
        <f t="shared" si="54"/>
        <v>1</v>
      </c>
      <c r="I424" s="2" cm="1">
        <f t="array" ref="I424">_xlfn.IFNA(_xlfn.IFS(H424=7,1,H424=1,1),0)</f>
        <v>1</v>
      </c>
      <c r="J424" s="2">
        <v>0</v>
      </c>
      <c r="K424" s="2">
        <f t="shared" si="55"/>
        <v>0</v>
      </c>
      <c r="L424" s="2">
        <f>SUMIF(E$2:E424,E424,K$2:K424)</f>
        <v>4</v>
      </c>
      <c r="M424" s="2">
        <f>IF(AND(market_calendar[[#This Row],[eq_weekly_exp_cumulative]]=3,market_calendar[[#This Row],[is_eq_weekly_exp]]=1),1,0)</f>
        <v>0</v>
      </c>
      <c r="N424" s="2">
        <f>IF(AND(market_calendar[[#This Row],[is_eq_monthly_exp]]=1,MOD(market_calendar[[#This Row],[Month]],3)=0),1,0)</f>
        <v>0</v>
      </c>
      <c r="O424" s="2">
        <f t="shared" si="48"/>
        <v>0</v>
      </c>
      <c r="P424" s="2">
        <f>SUMIF(E$2:E424,E424,O$2:O424)</f>
        <v>3</v>
      </c>
      <c r="Q424" s="2">
        <f>IF(AND(market_calendar[[#This Row],[vix_weekly_exp_cumulative]]=3,market_calendar[[#This Row],[is_vix_weekly_exp]]=1),1,0)</f>
        <v>0</v>
      </c>
      <c r="R424" s="2">
        <f>IF(AND(market_calendar[[#This Row],[is_vix_monthly_exp]]=1,MOD(market_calendar[[#This Row],[Month]],3)=0),1,0)</f>
        <v>0</v>
      </c>
    </row>
    <row r="425" spans="1:18" x14ac:dyDescent="0.25">
      <c r="A425">
        <v>424</v>
      </c>
      <c r="B425" s="1">
        <v>42793</v>
      </c>
      <c r="C425" s="2">
        <f t="shared" si="49"/>
        <v>2017</v>
      </c>
      <c r="D425" s="2">
        <f t="shared" si="50"/>
        <v>2</v>
      </c>
      <c r="E425" s="2" t="str">
        <f t="shared" si="51"/>
        <v>2017-2</v>
      </c>
      <c r="F425" s="2">
        <f t="shared" si="52"/>
        <v>27</v>
      </c>
      <c r="G425" s="2">
        <f t="shared" si="53"/>
        <v>9</v>
      </c>
      <c r="H425" s="2">
        <f t="shared" si="54"/>
        <v>2</v>
      </c>
      <c r="I425" s="2" cm="1">
        <f t="array" ref="I425">_xlfn.IFNA(_xlfn.IFS(H425=7,1,H425=1,1),0)</f>
        <v>0</v>
      </c>
      <c r="J425" s="2">
        <v>0</v>
      </c>
      <c r="K425" s="2">
        <f t="shared" si="55"/>
        <v>0</v>
      </c>
      <c r="L425" s="2">
        <f>SUMIF(E$2:E425,E425,K$2:K425)</f>
        <v>4</v>
      </c>
      <c r="M425" s="2">
        <f>IF(AND(market_calendar[[#This Row],[eq_weekly_exp_cumulative]]=3,market_calendar[[#This Row],[is_eq_weekly_exp]]=1),1,0)</f>
        <v>0</v>
      </c>
      <c r="N425" s="2">
        <f>IF(AND(market_calendar[[#This Row],[is_eq_monthly_exp]]=1,MOD(market_calendar[[#This Row],[Month]],3)=0),1,0)</f>
        <v>0</v>
      </c>
      <c r="O425" s="2">
        <f t="shared" si="48"/>
        <v>0</v>
      </c>
      <c r="P425" s="2">
        <f>SUMIF(E$2:E425,E425,O$2:O425)</f>
        <v>3</v>
      </c>
      <c r="Q425" s="2">
        <f>IF(AND(market_calendar[[#This Row],[vix_weekly_exp_cumulative]]=3,market_calendar[[#This Row],[is_vix_weekly_exp]]=1),1,0)</f>
        <v>0</v>
      </c>
      <c r="R425" s="2">
        <f>IF(AND(market_calendar[[#This Row],[is_vix_monthly_exp]]=1,MOD(market_calendar[[#This Row],[Month]],3)=0),1,0)</f>
        <v>0</v>
      </c>
    </row>
    <row r="426" spans="1:18" x14ac:dyDescent="0.25">
      <c r="A426">
        <v>425</v>
      </c>
      <c r="B426" s="1">
        <v>42794</v>
      </c>
      <c r="C426" s="2">
        <f t="shared" si="49"/>
        <v>2017</v>
      </c>
      <c r="D426" s="2">
        <f t="shared" si="50"/>
        <v>2</v>
      </c>
      <c r="E426" s="2" t="str">
        <f t="shared" si="51"/>
        <v>2017-2</v>
      </c>
      <c r="F426" s="2">
        <f t="shared" si="52"/>
        <v>28</v>
      </c>
      <c r="G426" s="2">
        <f t="shared" si="53"/>
        <v>9</v>
      </c>
      <c r="H426" s="2">
        <f t="shared" si="54"/>
        <v>3</v>
      </c>
      <c r="I426" s="2" cm="1">
        <f t="array" ref="I426">_xlfn.IFNA(_xlfn.IFS(H426=7,1,H426=1,1),0)</f>
        <v>0</v>
      </c>
      <c r="J426" s="2">
        <v>0</v>
      </c>
      <c r="K426" s="2">
        <f t="shared" si="55"/>
        <v>0</v>
      </c>
      <c r="L426" s="2">
        <f>SUMIF(E$2:E426,E426,K$2:K426)</f>
        <v>4</v>
      </c>
      <c r="M426" s="2">
        <f>IF(AND(market_calendar[[#This Row],[eq_weekly_exp_cumulative]]=3,market_calendar[[#This Row],[is_eq_weekly_exp]]=1),1,0)</f>
        <v>0</v>
      </c>
      <c r="N426" s="2">
        <f>IF(AND(market_calendar[[#This Row],[is_eq_monthly_exp]]=1,MOD(market_calendar[[#This Row],[Month]],3)=0),1,0)</f>
        <v>0</v>
      </c>
      <c r="O426" s="2">
        <f t="shared" si="48"/>
        <v>1</v>
      </c>
      <c r="P426" s="2">
        <f>SUMIF(E$2:E426,E426,O$2:O426)</f>
        <v>4</v>
      </c>
      <c r="Q426" s="2">
        <f>IF(AND(market_calendar[[#This Row],[vix_weekly_exp_cumulative]]=3,market_calendar[[#This Row],[is_vix_weekly_exp]]=1),1,0)</f>
        <v>0</v>
      </c>
      <c r="R426" s="2">
        <f>IF(AND(market_calendar[[#This Row],[is_vix_monthly_exp]]=1,MOD(market_calendar[[#This Row],[Month]],3)=0),1,0)</f>
        <v>0</v>
      </c>
    </row>
    <row r="427" spans="1:18" x14ac:dyDescent="0.25">
      <c r="A427">
        <v>426</v>
      </c>
      <c r="B427" s="1">
        <v>42795</v>
      </c>
      <c r="C427" s="2">
        <f t="shared" si="49"/>
        <v>2017</v>
      </c>
      <c r="D427" s="2">
        <f t="shared" si="50"/>
        <v>3</v>
      </c>
      <c r="E427" s="2" t="str">
        <f t="shared" si="51"/>
        <v>2017-3</v>
      </c>
      <c r="F427" s="2">
        <f t="shared" si="52"/>
        <v>1</v>
      </c>
      <c r="G427" s="2">
        <f t="shared" si="53"/>
        <v>9</v>
      </c>
      <c r="H427" s="2">
        <f t="shared" si="54"/>
        <v>4</v>
      </c>
      <c r="I427" s="2" cm="1">
        <f t="array" ref="I427">_xlfn.IFNA(_xlfn.IFS(H427=7,1,H427=1,1),0)</f>
        <v>0</v>
      </c>
      <c r="J427" s="2">
        <v>0</v>
      </c>
      <c r="K427" s="2">
        <f t="shared" si="55"/>
        <v>0</v>
      </c>
      <c r="L427" s="2">
        <f>SUMIF(E$2:E427,E427,K$2:K427)</f>
        <v>0</v>
      </c>
      <c r="M427" s="2">
        <f>IF(AND(market_calendar[[#This Row],[eq_weekly_exp_cumulative]]=3,market_calendar[[#This Row],[is_eq_weekly_exp]]=1),1,0)</f>
        <v>0</v>
      </c>
      <c r="N427" s="2">
        <f>IF(AND(market_calendar[[#This Row],[is_eq_monthly_exp]]=1,MOD(market_calendar[[#This Row],[Month]],3)=0),1,0)</f>
        <v>0</v>
      </c>
      <c r="O427" s="2">
        <f t="shared" si="48"/>
        <v>0</v>
      </c>
      <c r="P427" s="2">
        <f>SUMIF(E$2:E427,E427,O$2:O427)</f>
        <v>0</v>
      </c>
      <c r="Q427" s="2">
        <f>IF(AND(market_calendar[[#This Row],[vix_weekly_exp_cumulative]]=3,market_calendar[[#This Row],[is_vix_weekly_exp]]=1),1,0)</f>
        <v>0</v>
      </c>
      <c r="R427" s="2">
        <f>IF(AND(market_calendar[[#This Row],[is_vix_monthly_exp]]=1,MOD(market_calendar[[#This Row],[Month]],3)=0),1,0)</f>
        <v>0</v>
      </c>
    </row>
    <row r="428" spans="1:18" x14ac:dyDescent="0.25">
      <c r="A428">
        <v>427</v>
      </c>
      <c r="B428" s="1">
        <v>42796</v>
      </c>
      <c r="C428" s="2">
        <f t="shared" si="49"/>
        <v>2017</v>
      </c>
      <c r="D428" s="2">
        <f t="shared" si="50"/>
        <v>3</v>
      </c>
      <c r="E428" s="2" t="str">
        <f t="shared" si="51"/>
        <v>2017-3</v>
      </c>
      <c r="F428" s="2">
        <f t="shared" si="52"/>
        <v>2</v>
      </c>
      <c r="G428" s="2">
        <f t="shared" si="53"/>
        <v>9</v>
      </c>
      <c r="H428" s="2">
        <f t="shared" si="54"/>
        <v>5</v>
      </c>
      <c r="I428" s="2" cm="1">
        <f t="array" ref="I428">_xlfn.IFNA(_xlfn.IFS(H428=7,1,H428=1,1),0)</f>
        <v>0</v>
      </c>
      <c r="J428" s="2">
        <v>0</v>
      </c>
      <c r="K428" s="2">
        <f t="shared" si="55"/>
        <v>0</v>
      </c>
      <c r="L428" s="2">
        <f>SUMIF(E$2:E428,E428,K$2:K428)</f>
        <v>0</v>
      </c>
      <c r="M428" s="2">
        <f>IF(AND(market_calendar[[#This Row],[eq_weekly_exp_cumulative]]=3,market_calendar[[#This Row],[is_eq_weekly_exp]]=1),1,0)</f>
        <v>0</v>
      </c>
      <c r="N428" s="2">
        <f>IF(AND(market_calendar[[#This Row],[is_eq_monthly_exp]]=1,MOD(market_calendar[[#This Row],[Month]],3)=0),1,0)</f>
        <v>0</v>
      </c>
      <c r="O428" s="2">
        <f t="shared" si="48"/>
        <v>0</v>
      </c>
      <c r="P428" s="2">
        <f>SUMIF(E$2:E428,E428,O$2:O428)</f>
        <v>0</v>
      </c>
      <c r="Q428" s="2">
        <f>IF(AND(market_calendar[[#This Row],[vix_weekly_exp_cumulative]]=3,market_calendar[[#This Row],[is_vix_weekly_exp]]=1),1,0)</f>
        <v>0</v>
      </c>
      <c r="R428" s="2">
        <f>IF(AND(market_calendar[[#This Row],[is_vix_monthly_exp]]=1,MOD(market_calendar[[#This Row],[Month]],3)=0),1,0)</f>
        <v>0</v>
      </c>
    </row>
    <row r="429" spans="1:18" x14ac:dyDescent="0.25">
      <c r="A429">
        <v>428</v>
      </c>
      <c r="B429" s="1">
        <v>42797</v>
      </c>
      <c r="C429" s="2">
        <f t="shared" si="49"/>
        <v>2017</v>
      </c>
      <c r="D429" s="2">
        <f t="shared" si="50"/>
        <v>3</v>
      </c>
      <c r="E429" s="2" t="str">
        <f t="shared" si="51"/>
        <v>2017-3</v>
      </c>
      <c r="F429" s="2">
        <f t="shared" si="52"/>
        <v>3</v>
      </c>
      <c r="G429" s="2">
        <f t="shared" si="53"/>
        <v>9</v>
      </c>
      <c r="H429" s="2">
        <f t="shared" si="54"/>
        <v>6</v>
      </c>
      <c r="I429" s="2" cm="1">
        <f t="array" ref="I429">_xlfn.IFNA(_xlfn.IFS(H429=7,1,H429=1,1),0)</f>
        <v>0</v>
      </c>
      <c r="J429" s="2">
        <v>0</v>
      </c>
      <c r="K429" s="2">
        <f t="shared" si="55"/>
        <v>1</v>
      </c>
      <c r="L429" s="2">
        <f>SUMIF(E$2:E429,E429,K$2:K429)</f>
        <v>1</v>
      </c>
      <c r="M429" s="2">
        <f>IF(AND(market_calendar[[#This Row],[eq_weekly_exp_cumulative]]=3,market_calendar[[#This Row],[is_eq_weekly_exp]]=1),1,0)</f>
        <v>0</v>
      </c>
      <c r="N429" s="2">
        <f>IF(AND(market_calendar[[#This Row],[is_eq_monthly_exp]]=1,MOD(market_calendar[[#This Row],[Month]],3)=0),1,0)</f>
        <v>0</v>
      </c>
      <c r="O429" s="2">
        <f t="shared" si="48"/>
        <v>0</v>
      </c>
      <c r="P429" s="2">
        <f>SUMIF(E$2:E429,E429,O$2:O429)</f>
        <v>0</v>
      </c>
      <c r="Q429" s="2">
        <f>IF(AND(market_calendar[[#This Row],[vix_weekly_exp_cumulative]]=3,market_calendar[[#This Row],[is_vix_weekly_exp]]=1),1,0)</f>
        <v>0</v>
      </c>
      <c r="R429" s="2">
        <f>IF(AND(market_calendar[[#This Row],[is_vix_monthly_exp]]=1,MOD(market_calendar[[#This Row],[Month]],3)=0),1,0)</f>
        <v>0</v>
      </c>
    </row>
    <row r="430" spans="1:18" x14ac:dyDescent="0.25">
      <c r="A430">
        <v>429</v>
      </c>
      <c r="B430" s="1">
        <v>42798</v>
      </c>
      <c r="C430" s="2">
        <f t="shared" si="49"/>
        <v>2017</v>
      </c>
      <c r="D430" s="2">
        <f t="shared" si="50"/>
        <v>3</v>
      </c>
      <c r="E430" s="2" t="str">
        <f t="shared" si="51"/>
        <v>2017-3</v>
      </c>
      <c r="F430" s="2">
        <f t="shared" si="52"/>
        <v>4</v>
      </c>
      <c r="G430" s="2">
        <f t="shared" si="53"/>
        <v>9</v>
      </c>
      <c r="H430" s="2">
        <f t="shared" si="54"/>
        <v>7</v>
      </c>
      <c r="I430" s="2" cm="1">
        <f t="array" ref="I430">_xlfn.IFNA(_xlfn.IFS(H430=7,1,H430=1,1),0)</f>
        <v>1</v>
      </c>
      <c r="J430" s="2">
        <v>0</v>
      </c>
      <c r="K430" s="2">
        <f t="shared" si="55"/>
        <v>0</v>
      </c>
      <c r="L430" s="2">
        <f>SUMIF(E$2:E430,E430,K$2:K430)</f>
        <v>1</v>
      </c>
      <c r="M430" s="2">
        <f>IF(AND(market_calendar[[#This Row],[eq_weekly_exp_cumulative]]=3,market_calendar[[#This Row],[is_eq_weekly_exp]]=1),1,0)</f>
        <v>0</v>
      </c>
      <c r="N430" s="2">
        <f>IF(AND(market_calendar[[#This Row],[is_eq_monthly_exp]]=1,MOD(market_calendar[[#This Row],[Month]],3)=0),1,0)</f>
        <v>0</v>
      </c>
      <c r="O430" s="2">
        <f t="shared" si="48"/>
        <v>0</v>
      </c>
      <c r="P430" s="2">
        <f>SUMIF(E$2:E430,E430,O$2:O430)</f>
        <v>0</v>
      </c>
      <c r="Q430" s="2">
        <f>IF(AND(market_calendar[[#This Row],[vix_weekly_exp_cumulative]]=3,market_calendar[[#This Row],[is_vix_weekly_exp]]=1),1,0)</f>
        <v>0</v>
      </c>
      <c r="R430" s="2">
        <f>IF(AND(market_calendar[[#This Row],[is_vix_monthly_exp]]=1,MOD(market_calendar[[#This Row],[Month]],3)=0),1,0)</f>
        <v>0</v>
      </c>
    </row>
    <row r="431" spans="1:18" x14ac:dyDescent="0.25">
      <c r="A431">
        <v>430</v>
      </c>
      <c r="B431" s="1">
        <v>42799</v>
      </c>
      <c r="C431" s="2">
        <f t="shared" si="49"/>
        <v>2017</v>
      </c>
      <c r="D431" s="2">
        <f t="shared" si="50"/>
        <v>3</v>
      </c>
      <c r="E431" s="2" t="str">
        <f t="shared" si="51"/>
        <v>2017-3</v>
      </c>
      <c r="F431" s="2">
        <f t="shared" si="52"/>
        <v>5</v>
      </c>
      <c r="G431" s="2">
        <f t="shared" si="53"/>
        <v>10</v>
      </c>
      <c r="H431" s="2">
        <f t="shared" si="54"/>
        <v>1</v>
      </c>
      <c r="I431" s="2" cm="1">
        <f t="array" ref="I431">_xlfn.IFNA(_xlfn.IFS(H431=7,1,H431=1,1),0)</f>
        <v>1</v>
      </c>
      <c r="J431" s="2">
        <v>0</v>
      </c>
      <c r="K431" s="2">
        <f t="shared" si="55"/>
        <v>0</v>
      </c>
      <c r="L431" s="2">
        <f>SUMIF(E$2:E431,E431,K$2:K431)</f>
        <v>1</v>
      </c>
      <c r="M431" s="2">
        <f>IF(AND(market_calendar[[#This Row],[eq_weekly_exp_cumulative]]=3,market_calendar[[#This Row],[is_eq_weekly_exp]]=1),1,0)</f>
        <v>0</v>
      </c>
      <c r="N431" s="2">
        <f>IF(AND(market_calendar[[#This Row],[is_eq_monthly_exp]]=1,MOD(market_calendar[[#This Row],[Month]],3)=0),1,0)</f>
        <v>0</v>
      </c>
      <c r="O431" s="2">
        <f t="shared" si="48"/>
        <v>0</v>
      </c>
      <c r="P431" s="2">
        <f>SUMIF(E$2:E431,E431,O$2:O431)</f>
        <v>0</v>
      </c>
      <c r="Q431" s="2">
        <f>IF(AND(market_calendar[[#This Row],[vix_weekly_exp_cumulative]]=3,market_calendar[[#This Row],[is_vix_weekly_exp]]=1),1,0)</f>
        <v>0</v>
      </c>
      <c r="R431" s="2">
        <f>IF(AND(market_calendar[[#This Row],[is_vix_monthly_exp]]=1,MOD(market_calendar[[#This Row],[Month]],3)=0),1,0)</f>
        <v>0</v>
      </c>
    </row>
    <row r="432" spans="1:18" x14ac:dyDescent="0.25">
      <c r="A432">
        <v>431</v>
      </c>
      <c r="B432" s="1">
        <v>42800</v>
      </c>
      <c r="C432" s="2">
        <f t="shared" si="49"/>
        <v>2017</v>
      </c>
      <c r="D432" s="2">
        <f t="shared" si="50"/>
        <v>3</v>
      </c>
      <c r="E432" s="2" t="str">
        <f t="shared" si="51"/>
        <v>2017-3</v>
      </c>
      <c r="F432" s="2">
        <f t="shared" si="52"/>
        <v>6</v>
      </c>
      <c r="G432" s="2">
        <f t="shared" si="53"/>
        <v>10</v>
      </c>
      <c r="H432" s="2">
        <f t="shared" si="54"/>
        <v>2</v>
      </c>
      <c r="I432" s="2" cm="1">
        <f t="array" ref="I432">_xlfn.IFNA(_xlfn.IFS(H432=7,1,H432=1,1),0)</f>
        <v>0</v>
      </c>
      <c r="J432" s="2">
        <v>0</v>
      </c>
      <c r="K432" s="2">
        <f t="shared" si="55"/>
        <v>0</v>
      </c>
      <c r="L432" s="2">
        <f>SUMIF(E$2:E432,E432,K$2:K432)</f>
        <v>1</v>
      </c>
      <c r="M432" s="2">
        <f>IF(AND(market_calendar[[#This Row],[eq_weekly_exp_cumulative]]=3,market_calendar[[#This Row],[is_eq_weekly_exp]]=1),1,0)</f>
        <v>0</v>
      </c>
      <c r="N432" s="2">
        <f>IF(AND(market_calendar[[#This Row],[is_eq_monthly_exp]]=1,MOD(market_calendar[[#This Row],[Month]],3)=0),1,0)</f>
        <v>0</v>
      </c>
      <c r="O432" s="2">
        <f t="shared" si="48"/>
        <v>0</v>
      </c>
      <c r="P432" s="2">
        <f>SUMIF(E$2:E432,E432,O$2:O432)</f>
        <v>0</v>
      </c>
      <c r="Q432" s="2">
        <f>IF(AND(market_calendar[[#This Row],[vix_weekly_exp_cumulative]]=3,market_calendar[[#This Row],[is_vix_weekly_exp]]=1),1,0)</f>
        <v>0</v>
      </c>
      <c r="R432" s="2">
        <f>IF(AND(market_calendar[[#This Row],[is_vix_monthly_exp]]=1,MOD(market_calendar[[#This Row],[Month]],3)=0),1,0)</f>
        <v>0</v>
      </c>
    </row>
    <row r="433" spans="1:18" x14ac:dyDescent="0.25">
      <c r="A433">
        <v>432</v>
      </c>
      <c r="B433" s="1">
        <v>42801</v>
      </c>
      <c r="C433" s="2">
        <f t="shared" si="49"/>
        <v>2017</v>
      </c>
      <c r="D433" s="2">
        <f t="shared" si="50"/>
        <v>3</v>
      </c>
      <c r="E433" s="2" t="str">
        <f t="shared" si="51"/>
        <v>2017-3</v>
      </c>
      <c r="F433" s="2">
        <f t="shared" si="52"/>
        <v>7</v>
      </c>
      <c r="G433" s="2">
        <f t="shared" si="53"/>
        <v>10</v>
      </c>
      <c r="H433" s="2">
        <f t="shared" si="54"/>
        <v>3</v>
      </c>
      <c r="I433" s="2" cm="1">
        <f t="array" ref="I433">_xlfn.IFNA(_xlfn.IFS(H433=7,1,H433=1,1),0)</f>
        <v>0</v>
      </c>
      <c r="J433" s="2">
        <v>0</v>
      </c>
      <c r="K433" s="2">
        <f t="shared" si="55"/>
        <v>0</v>
      </c>
      <c r="L433" s="2">
        <f>SUMIF(E$2:E433,E433,K$2:K433)</f>
        <v>1</v>
      </c>
      <c r="M433" s="2">
        <f>IF(AND(market_calendar[[#This Row],[eq_weekly_exp_cumulative]]=3,market_calendar[[#This Row],[is_eq_weekly_exp]]=1),1,0)</f>
        <v>0</v>
      </c>
      <c r="N433" s="2">
        <f>IF(AND(market_calendar[[#This Row],[is_eq_monthly_exp]]=1,MOD(market_calendar[[#This Row],[Month]],3)=0),1,0)</f>
        <v>0</v>
      </c>
      <c r="O433" s="2">
        <f t="shared" si="48"/>
        <v>1</v>
      </c>
      <c r="P433" s="2">
        <f>SUMIF(E$2:E433,E433,O$2:O433)</f>
        <v>1</v>
      </c>
      <c r="Q433" s="2">
        <f>IF(AND(market_calendar[[#This Row],[vix_weekly_exp_cumulative]]=3,market_calendar[[#This Row],[is_vix_weekly_exp]]=1),1,0)</f>
        <v>0</v>
      </c>
      <c r="R433" s="2">
        <f>IF(AND(market_calendar[[#This Row],[is_vix_monthly_exp]]=1,MOD(market_calendar[[#This Row],[Month]],3)=0),1,0)</f>
        <v>0</v>
      </c>
    </row>
    <row r="434" spans="1:18" x14ac:dyDescent="0.25">
      <c r="A434">
        <v>433</v>
      </c>
      <c r="B434" s="1">
        <v>42802</v>
      </c>
      <c r="C434" s="2">
        <f t="shared" si="49"/>
        <v>2017</v>
      </c>
      <c r="D434" s="2">
        <f t="shared" si="50"/>
        <v>3</v>
      </c>
      <c r="E434" s="2" t="str">
        <f t="shared" si="51"/>
        <v>2017-3</v>
      </c>
      <c r="F434" s="2">
        <f t="shared" si="52"/>
        <v>8</v>
      </c>
      <c r="G434" s="2">
        <f t="shared" si="53"/>
        <v>10</v>
      </c>
      <c r="H434" s="2">
        <f t="shared" si="54"/>
        <v>4</v>
      </c>
      <c r="I434" s="2" cm="1">
        <f t="array" ref="I434">_xlfn.IFNA(_xlfn.IFS(H434=7,1,H434=1,1),0)</f>
        <v>0</v>
      </c>
      <c r="J434" s="2">
        <v>0</v>
      </c>
      <c r="K434" s="2">
        <f t="shared" si="55"/>
        <v>0</v>
      </c>
      <c r="L434" s="2">
        <f>SUMIF(E$2:E434,E434,K$2:K434)</f>
        <v>1</v>
      </c>
      <c r="M434" s="2">
        <f>IF(AND(market_calendar[[#This Row],[eq_weekly_exp_cumulative]]=3,market_calendar[[#This Row],[is_eq_weekly_exp]]=1),1,0)</f>
        <v>0</v>
      </c>
      <c r="N434" s="2">
        <f>IF(AND(market_calendar[[#This Row],[is_eq_monthly_exp]]=1,MOD(market_calendar[[#This Row],[Month]],3)=0),1,0)</f>
        <v>0</v>
      </c>
      <c r="O434" s="2">
        <f t="shared" si="48"/>
        <v>0</v>
      </c>
      <c r="P434" s="2">
        <f>SUMIF(E$2:E434,E434,O$2:O434)</f>
        <v>1</v>
      </c>
      <c r="Q434" s="2">
        <f>IF(AND(market_calendar[[#This Row],[vix_weekly_exp_cumulative]]=3,market_calendar[[#This Row],[is_vix_weekly_exp]]=1),1,0)</f>
        <v>0</v>
      </c>
      <c r="R434" s="2">
        <f>IF(AND(market_calendar[[#This Row],[is_vix_monthly_exp]]=1,MOD(market_calendar[[#This Row],[Month]],3)=0),1,0)</f>
        <v>0</v>
      </c>
    </row>
    <row r="435" spans="1:18" x14ac:dyDescent="0.25">
      <c r="A435">
        <v>434</v>
      </c>
      <c r="B435" s="1">
        <v>42803</v>
      </c>
      <c r="C435" s="2">
        <f t="shared" si="49"/>
        <v>2017</v>
      </c>
      <c r="D435" s="2">
        <f t="shared" si="50"/>
        <v>3</v>
      </c>
      <c r="E435" s="2" t="str">
        <f t="shared" si="51"/>
        <v>2017-3</v>
      </c>
      <c r="F435" s="2">
        <f t="shared" si="52"/>
        <v>9</v>
      </c>
      <c r="G435" s="2">
        <f t="shared" si="53"/>
        <v>10</v>
      </c>
      <c r="H435" s="2">
        <f t="shared" si="54"/>
        <v>5</v>
      </c>
      <c r="I435" s="2" cm="1">
        <f t="array" ref="I435">_xlfn.IFNA(_xlfn.IFS(H435=7,1,H435=1,1),0)</f>
        <v>0</v>
      </c>
      <c r="J435" s="2">
        <v>0</v>
      </c>
      <c r="K435" s="2">
        <f t="shared" si="55"/>
        <v>0</v>
      </c>
      <c r="L435" s="2">
        <f>SUMIF(E$2:E435,E435,K$2:K435)</f>
        <v>1</v>
      </c>
      <c r="M435" s="2">
        <f>IF(AND(market_calendar[[#This Row],[eq_weekly_exp_cumulative]]=3,market_calendar[[#This Row],[is_eq_weekly_exp]]=1),1,0)</f>
        <v>0</v>
      </c>
      <c r="N435" s="2">
        <f>IF(AND(market_calendar[[#This Row],[is_eq_monthly_exp]]=1,MOD(market_calendar[[#This Row],[Month]],3)=0),1,0)</f>
        <v>0</v>
      </c>
      <c r="O435" s="2">
        <f t="shared" si="48"/>
        <v>0</v>
      </c>
      <c r="P435" s="2">
        <f>SUMIF(E$2:E435,E435,O$2:O435)</f>
        <v>1</v>
      </c>
      <c r="Q435" s="2">
        <f>IF(AND(market_calendar[[#This Row],[vix_weekly_exp_cumulative]]=3,market_calendar[[#This Row],[is_vix_weekly_exp]]=1),1,0)</f>
        <v>0</v>
      </c>
      <c r="R435" s="2">
        <f>IF(AND(market_calendar[[#This Row],[is_vix_monthly_exp]]=1,MOD(market_calendar[[#This Row],[Month]],3)=0),1,0)</f>
        <v>0</v>
      </c>
    </row>
    <row r="436" spans="1:18" x14ac:dyDescent="0.25">
      <c r="A436">
        <v>435</v>
      </c>
      <c r="B436" s="1">
        <v>42804</v>
      </c>
      <c r="C436" s="2">
        <f t="shared" si="49"/>
        <v>2017</v>
      </c>
      <c r="D436" s="2">
        <f t="shared" si="50"/>
        <v>3</v>
      </c>
      <c r="E436" s="2" t="str">
        <f t="shared" si="51"/>
        <v>2017-3</v>
      </c>
      <c r="F436" s="2">
        <f t="shared" si="52"/>
        <v>10</v>
      </c>
      <c r="G436" s="2">
        <f t="shared" si="53"/>
        <v>10</v>
      </c>
      <c r="H436" s="2">
        <f t="shared" si="54"/>
        <v>6</v>
      </c>
      <c r="I436" s="2" cm="1">
        <f t="array" ref="I436">_xlfn.IFNA(_xlfn.IFS(H436=7,1,H436=1,1),0)</f>
        <v>0</v>
      </c>
      <c r="J436" s="2">
        <v>0</v>
      </c>
      <c r="K436" s="2">
        <f t="shared" si="55"/>
        <v>1</v>
      </c>
      <c r="L436" s="2">
        <f>SUMIF(E$2:E436,E436,K$2:K436)</f>
        <v>2</v>
      </c>
      <c r="M436" s="2">
        <f>IF(AND(market_calendar[[#This Row],[eq_weekly_exp_cumulative]]=3,market_calendar[[#This Row],[is_eq_weekly_exp]]=1),1,0)</f>
        <v>0</v>
      </c>
      <c r="N436" s="2">
        <f>IF(AND(market_calendar[[#This Row],[is_eq_monthly_exp]]=1,MOD(market_calendar[[#This Row],[Month]],3)=0),1,0)</f>
        <v>0</v>
      </c>
      <c r="O436" s="2">
        <f t="shared" si="48"/>
        <v>0</v>
      </c>
      <c r="P436" s="2">
        <f>SUMIF(E$2:E436,E436,O$2:O436)</f>
        <v>1</v>
      </c>
      <c r="Q436" s="2">
        <f>IF(AND(market_calendar[[#This Row],[vix_weekly_exp_cumulative]]=3,market_calendar[[#This Row],[is_vix_weekly_exp]]=1),1,0)</f>
        <v>0</v>
      </c>
      <c r="R436" s="2">
        <f>IF(AND(market_calendar[[#This Row],[is_vix_monthly_exp]]=1,MOD(market_calendar[[#This Row],[Month]],3)=0),1,0)</f>
        <v>0</v>
      </c>
    </row>
    <row r="437" spans="1:18" x14ac:dyDescent="0.25">
      <c r="A437">
        <v>436</v>
      </c>
      <c r="B437" s="1">
        <v>42805</v>
      </c>
      <c r="C437" s="2">
        <f t="shared" si="49"/>
        <v>2017</v>
      </c>
      <c r="D437" s="2">
        <f t="shared" si="50"/>
        <v>3</v>
      </c>
      <c r="E437" s="2" t="str">
        <f t="shared" si="51"/>
        <v>2017-3</v>
      </c>
      <c r="F437" s="2">
        <f t="shared" si="52"/>
        <v>11</v>
      </c>
      <c r="G437" s="2">
        <f t="shared" si="53"/>
        <v>10</v>
      </c>
      <c r="H437" s="2">
        <f t="shared" si="54"/>
        <v>7</v>
      </c>
      <c r="I437" s="2" cm="1">
        <f t="array" ref="I437">_xlfn.IFNA(_xlfn.IFS(H437=7,1,H437=1,1),0)</f>
        <v>1</v>
      </c>
      <c r="J437" s="2">
        <v>0</v>
      </c>
      <c r="K437" s="2">
        <f t="shared" si="55"/>
        <v>0</v>
      </c>
      <c r="L437" s="2">
        <f>SUMIF(E$2:E437,E437,K$2:K437)</f>
        <v>2</v>
      </c>
      <c r="M437" s="2">
        <f>IF(AND(market_calendar[[#This Row],[eq_weekly_exp_cumulative]]=3,market_calendar[[#This Row],[is_eq_weekly_exp]]=1),1,0)</f>
        <v>0</v>
      </c>
      <c r="N437" s="2">
        <f>IF(AND(market_calendar[[#This Row],[is_eq_monthly_exp]]=1,MOD(market_calendar[[#This Row],[Month]],3)=0),1,0)</f>
        <v>0</v>
      </c>
      <c r="O437" s="2">
        <f t="shared" si="48"/>
        <v>0</v>
      </c>
      <c r="P437" s="2">
        <f>SUMIF(E$2:E437,E437,O$2:O437)</f>
        <v>1</v>
      </c>
      <c r="Q437" s="2">
        <f>IF(AND(market_calendar[[#This Row],[vix_weekly_exp_cumulative]]=3,market_calendar[[#This Row],[is_vix_weekly_exp]]=1),1,0)</f>
        <v>0</v>
      </c>
      <c r="R437" s="2">
        <f>IF(AND(market_calendar[[#This Row],[is_vix_monthly_exp]]=1,MOD(market_calendar[[#This Row],[Month]],3)=0),1,0)</f>
        <v>0</v>
      </c>
    </row>
    <row r="438" spans="1:18" x14ac:dyDescent="0.25">
      <c r="A438">
        <v>437</v>
      </c>
      <c r="B438" s="1">
        <v>42806</v>
      </c>
      <c r="C438" s="2">
        <f t="shared" si="49"/>
        <v>2017</v>
      </c>
      <c r="D438" s="2">
        <f t="shared" si="50"/>
        <v>3</v>
      </c>
      <c r="E438" s="2" t="str">
        <f t="shared" si="51"/>
        <v>2017-3</v>
      </c>
      <c r="F438" s="2">
        <f t="shared" si="52"/>
        <v>12</v>
      </c>
      <c r="G438" s="2">
        <f t="shared" si="53"/>
        <v>11</v>
      </c>
      <c r="H438" s="2">
        <f t="shared" si="54"/>
        <v>1</v>
      </c>
      <c r="I438" s="2" cm="1">
        <f t="array" ref="I438">_xlfn.IFNA(_xlfn.IFS(H438=7,1,H438=1,1),0)</f>
        <v>1</v>
      </c>
      <c r="J438" s="2">
        <v>0</v>
      </c>
      <c r="K438" s="2">
        <f t="shared" si="55"/>
        <v>0</v>
      </c>
      <c r="L438" s="2">
        <f>SUMIF(E$2:E438,E438,K$2:K438)</f>
        <v>2</v>
      </c>
      <c r="M438" s="2">
        <f>IF(AND(market_calendar[[#This Row],[eq_weekly_exp_cumulative]]=3,market_calendar[[#This Row],[is_eq_weekly_exp]]=1),1,0)</f>
        <v>0</v>
      </c>
      <c r="N438" s="2">
        <f>IF(AND(market_calendar[[#This Row],[is_eq_monthly_exp]]=1,MOD(market_calendar[[#This Row],[Month]],3)=0),1,0)</f>
        <v>0</v>
      </c>
      <c r="O438" s="2">
        <f t="shared" si="48"/>
        <v>0</v>
      </c>
      <c r="P438" s="2">
        <f>SUMIF(E$2:E438,E438,O$2:O438)</f>
        <v>1</v>
      </c>
      <c r="Q438" s="2">
        <f>IF(AND(market_calendar[[#This Row],[vix_weekly_exp_cumulative]]=3,market_calendar[[#This Row],[is_vix_weekly_exp]]=1),1,0)</f>
        <v>0</v>
      </c>
      <c r="R438" s="2">
        <f>IF(AND(market_calendar[[#This Row],[is_vix_monthly_exp]]=1,MOD(market_calendar[[#This Row],[Month]],3)=0),1,0)</f>
        <v>0</v>
      </c>
    </row>
    <row r="439" spans="1:18" x14ac:dyDescent="0.25">
      <c r="A439">
        <v>438</v>
      </c>
      <c r="B439" s="1">
        <v>42807</v>
      </c>
      <c r="C439" s="2">
        <f t="shared" si="49"/>
        <v>2017</v>
      </c>
      <c r="D439" s="2">
        <f t="shared" si="50"/>
        <v>3</v>
      </c>
      <c r="E439" s="2" t="str">
        <f t="shared" si="51"/>
        <v>2017-3</v>
      </c>
      <c r="F439" s="2">
        <f t="shared" si="52"/>
        <v>13</v>
      </c>
      <c r="G439" s="2">
        <f t="shared" si="53"/>
        <v>11</v>
      </c>
      <c r="H439" s="2">
        <f t="shared" si="54"/>
        <v>2</v>
      </c>
      <c r="I439" s="2" cm="1">
        <f t="array" ref="I439">_xlfn.IFNA(_xlfn.IFS(H439=7,1,H439=1,1),0)</f>
        <v>0</v>
      </c>
      <c r="J439" s="2">
        <v>0</v>
      </c>
      <c r="K439" s="2">
        <f t="shared" si="55"/>
        <v>0</v>
      </c>
      <c r="L439" s="2">
        <f>SUMIF(E$2:E439,E439,K$2:K439)</f>
        <v>2</v>
      </c>
      <c r="M439" s="2">
        <f>IF(AND(market_calendar[[#This Row],[eq_weekly_exp_cumulative]]=3,market_calendar[[#This Row],[is_eq_weekly_exp]]=1),1,0)</f>
        <v>0</v>
      </c>
      <c r="N439" s="2">
        <f>IF(AND(market_calendar[[#This Row],[is_eq_monthly_exp]]=1,MOD(market_calendar[[#This Row],[Month]],3)=0),1,0)</f>
        <v>0</v>
      </c>
      <c r="O439" s="2">
        <f t="shared" si="48"/>
        <v>0</v>
      </c>
      <c r="P439" s="2">
        <f>SUMIF(E$2:E439,E439,O$2:O439)</f>
        <v>1</v>
      </c>
      <c r="Q439" s="2">
        <f>IF(AND(market_calendar[[#This Row],[vix_weekly_exp_cumulative]]=3,market_calendar[[#This Row],[is_vix_weekly_exp]]=1),1,0)</f>
        <v>0</v>
      </c>
      <c r="R439" s="2">
        <f>IF(AND(market_calendar[[#This Row],[is_vix_monthly_exp]]=1,MOD(market_calendar[[#This Row],[Month]],3)=0),1,0)</f>
        <v>0</v>
      </c>
    </row>
    <row r="440" spans="1:18" x14ac:dyDescent="0.25">
      <c r="A440">
        <v>439</v>
      </c>
      <c r="B440" s="1">
        <v>42808</v>
      </c>
      <c r="C440" s="2">
        <f t="shared" si="49"/>
        <v>2017</v>
      </c>
      <c r="D440" s="2">
        <f t="shared" si="50"/>
        <v>3</v>
      </c>
      <c r="E440" s="2" t="str">
        <f t="shared" si="51"/>
        <v>2017-3</v>
      </c>
      <c r="F440" s="2">
        <f t="shared" si="52"/>
        <v>14</v>
      </c>
      <c r="G440" s="2">
        <f t="shared" si="53"/>
        <v>11</v>
      </c>
      <c r="H440" s="2">
        <f t="shared" si="54"/>
        <v>3</v>
      </c>
      <c r="I440" s="2" cm="1">
        <f t="array" ref="I440">_xlfn.IFNA(_xlfn.IFS(H440=7,1,H440=1,1),0)</f>
        <v>0</v>
      </c>
      <c r="J440" s="2">
        <v>0</v>
      </c>
      <c r="K440" s="2">
        <f t="shared" si="55"/>
        <v>0</v>
      </c>
      <c r="L440" s="2">
        <f>SUMIF(E$2:E440,E440,K$2:K440)</f>
        <v>2</v>
      </c>
      <c r="M440" s="2">
        <f>IF(AND(market_calendar[[#This Row],[eq_weekly_exp_cumulative]]=3,market_calendar[[#This Row],[is_eq_weekly_exp]]=1),1,0)</f>
        <v>0</v>
      </c>
      <c r="N440" s="2">
        <f>IF(AND(market_calendar[[#This Row],[is_eq_monthly_exp]]=1,MOD(market_calendar[[#This Row],[Month]],3)=0),1,0)</f>
        <v>0</v>
      </c>
      <c r="O440" s="2">
        <f t="shared" si="48"/>
        <v>1</v>
      </c>
      <c r="P440" s="2">
        <f>SUMIF(E$2:E440,E440,O$2:O440)</f>
        <v>2</v>
      </c>
      <c r="Q440" s="2">
        <f>IF(AND(market_calendar[[#This Row],[vix_weekly_exp_cumulative]]=3,market_calendar[[#This Row],[is_vix_weekly_exp]]=1),1,0)</f>
        <v>0</v>
      </c>
      <c r="R440" s="2">
        <f>IF(AND(market_calendar[[#This Row],[is_vix_monthly_exp]]=1,MOD(market_calendar[[#This Row],[Month]],3)=0),1,0)</f>
        <v>0</v>
      </c>
    </row>
    <row r="441" spans="1:18" x14ac:dyDescent="0.25">
      <c r="A441">
        <v>440</v>
      </c>
      <c r="B441" s="1">
        <v>42809</v>
      </c>
      <c r="C441" s="2">
        <f t="shared" si="49"/>
        <v>2017</v>
      </c>
      <c r="D441" s="2">
        <f t="shared" si="50"/>
        <v>3</v>
      </c>
      <c r="E441" s="2" t="str">
        <f t="shared" si="51"/>
        <v>2017-3</v>
      </c>
      <c r="F441" s="2">
        <f t="shared" si="52"/>
        <v>15</v>
      </c>
      <c r="G441" s="2">
        <f t="shared" si="53"/>
        <v>11</v>
      </c>
      <c r="H441" s="2">
        <f t="shared" si="54"/>
        <v>4</v>
      </c>
      <c r="I441" s="2" cm="1">
        <f t="array" ref="I441">_xlfn.IFNA(_xlfn.IFS(H441=7,1,H441=1,1),0)</f>
        <v>0</v>
      </c>
      <c r="J441" s="2">
        <v>0</v>
      </c>
      <c r="K441" s="2">
        <f t="shared" si="55"/>
        <v>0</v>
      </c>
      <c r="L441" s="2">
        <f>SUMIF(E$2:E441,E441,K$2:K441)</f>
        <v>2</v>
      </c>
      <c r="M441" s="2">
        <f>IF(AND(market_calendar[[#This Row],[eq_weekly_exp_cumulative]]=3,market_calendar[[#This Row],[is_eq_weekly_exp]]=1),1,0)</f>
        <v>0</v>
      </c>
      <c r="N441" s="2">
        <f>IF(AND(market_calendar[[#This Row],[is_eq_monthly_exp]]=1,MOD(market_calendar[[#This Row],[Month]],3)=0),1,0)</f>
        <v>0</v>
      </c>
      <c r="O441" s="2">
        <f t="shared" si="48"/>
        <v>0</v>
      </c>
      <c r="P441" s="2">
        <f>SUMIF(E$2:E441,E441,O$2:O441)</f>
        <v>2</v>
      </c>
      <c r="Q441" s="2">
        <f>IF(AND(market_calendar[[#This Row],[vix_weekly_exp_cumulative]]=3,market_calendar[[#This Row],[is_vix_weekly_exp]]=1),1,0)</f>
        <v>0</v>
      </c>
      <c r="R441" s="2">
        <f>IF(AND(market_calendar[[#This Row],[is_vix_monthly_exp]]=1,MOD(market_calendar[[#This Row],[Month]],3)=0),1,0)</f>
        <v>0</v>
      </c>
    </row>
    <row r="442" spans="1:18" x14ac:dyDescent="0.25">
      <c r="A442">
        <v>441</v>
      </c>
      <c r="B442" s="1">
        <v>42810</v>
      </c>
      <c r="C442" s="2">
        <f t="shared" si="49"/>
        <v>2017</v>
      </c>
      <c r="D442" s="2">
        <f t="shared" si="50"/>
        <v>3</v>
      </c>
      <c r="E442" s="2" t="str">
        <f t="shared" si="51"/>
        <v>2017-3</v>
      </c>
      <c r="F442" s="2">
        <f t="shared" si="52"/>
        <v>16</v>
      </c>
      <c r="G442" s="2">
        <f t="shared" si="53"/>
        <v>11</v>
      </c>
      <c r="H442" s="2">
        <f t="shared" si="54"/>
        <v>5</v>
      </c>
      <c r="I442" s="2" cm="1">
        <f t="array" ref="I442">_xlfn.IFNA(_xlfn.IFS(H442=7,1,H442=1,1),0)</f>
        <v>0</v>
      </c>
      <c r="J442" s="2">
        <v>0</v>
      </c>
      <c r="K442" s="2">
        <f t="shared" si="55"/>
        <v>0</v>
      </c>
      <c r="L442" s="2">
        <f>SUMIF(E$2:E442,E442,K$2:K442)</f>
        <v>2</v>
      </c>
      <c r="M442" s="2">
        <f>IF(AND(market_calendar[[#This Row],[eq_weekly_exp_cumulative]]=3,market_calendar[[#This Row],[is_eq_weekly_exp]]=1),1,0)</f>
        <v>0</v>
      </c>
      <c r="N442" s="2">
        <f>IF(AND(market_calendar[[#This Row],[is_eq_monthly_exp]]=1,MOD(market_calendar[[#This Row],[Month]],3)=0),1,0)</f>
        <v>0</v>
      </c>
      <c r="O442" s="2">
        <f t="shared" si="48"/>
        <v>0</v>
      </c>
      <c r="P442" s="2">
        <f>SUMIF(E$2:E442,E442,O$2:O442)</f>
        <v>2</v>
      </c>
      <c r="Q442" s="2">
        <f>IF(AND(market_calendar[[#This Row],[vix_weekly_exp_cumulative]]=3,market_calendar[[#This Row],[is_vix_weekly_exp]]=1),1,0)</f>
        <v>0</v>
      </c>
      <c r="R442" s="2">
        <f>IF(AND(market_calendar[[#This Row],[is_vix_monthly_exp]]=1,MOD(market_calendar[[#This Row],[Month]],3)=0),1,0)</f>
        <v>0</v>
      </c>
    </row>
    <row r="443" spans="1:18" x14ac:dyDescent="0.25">
      <c r="A443">
        <v>442</v>
      </c>
      <c r="B443" s="1">
        <v>42811</v>
      </c>
      <c r="C443" s="2">
        <f t="shared" si="49"/>
        <v>2017</v>
      </c>
      <c r="D443" s="2">
        <f t="shared" si="50"/>
        <v>3</v>
      </c>
      <c r="E443" s="2" t="str">
        <f t="shared" si="51"/>
        <v>2017-3</v>
      </c>
      <c r="F443" s="2">
        <f t="shared" si="52"/>
        <v>17</v>
      </c>
      <c r="G443" s="2">
        <f t="shared" si="53"/>
        <v>11</v>
      </c>
      <c r="H443" s="2">
        <f t="shared" si="54"/>
        <v>6</v>
      </c>
      <c r="I443" s="2" cm="1">
        <f t="array" ref="I443">_xlfn.IFNA(_xlfn.IFS(H443=7,1,H443=1,1),0)</f>
        <v>0</v>
      </c>
      <c r="J443" s="2">
        <v>0</v>
      </c>
      <c r="K443" s="2">
        <f t="shared" si="55"/>
        <v>1</v>
      </c>
      <c r="L443" s="2">
        <f>SUMIF(E$2:E443,E443,K$2:K443)</f>
        <v>3</v>
      </c>
      <c r="M443" s="2">
        <f>IF(AND(market_calendar[[#This Row],[eq_weekly_exp_cumulative]]=3,market_calendar[[#This Row],[is_eq_weekly_exp]]=1),1,0)</f>
        <v>1</v>
      </c>
      <c r="N443" s="2">
        <f>IF(AND(market_calendar[[#This Row],[is_eq_monthly_exp]]=1,MOD(market_calendar[[#This Row],[Month]],3)=0),1,0)</f>
        <v>1</v>
      </c>
      <c r="O443" s="2">
        <f t="shared" si="48"/>
        <v>0</v>
      </c>
      <c r="P443" s="2">
        <f>SUMIF(E$2:E443,E443,O$2:O443)</f>
        <v>2</v>
      </c>
      <c r="Q443" s="2">
        <f>IF(AND(market_calendar[[#This Row],[vix_weekly_exp_cumulative]]=3,market_calendar[[#This Row],[is_vix_weekly_exp]]=1),1,0)</f>
        <v>0</v>
      </c>
      <c r="R443" s="2">
        <f>IF(AND(market_calendar[[#This Row],[is_vix_monthly_exp]]=1,MOD(market_calendar[[#This Row],[Month]],3)=0),1,0)</f>
        <v>0</v>
      </c>
    </row>
    <row r="444" spans="1:18" x14ac:dyDescent="0.25">
      <c r="A444">
        <v>443</v>
      </c>
      <c r="B444" s="1">
        <v>42812</v>
      </c>
      <c r="C444" s="2">
        <f t="shared" si="49"/>
        <v>2017</v>
      </c>
      <c r="D444" s="2">
        <f t="shared" si="50"/>
        <v>3</v>
      </c>
      <c r="E444" s="2" t="str">
        <f t="shared" si="51"/>
        <v>2017-3</v>
      </c>
      <c r="F444" s="2">
        <f t="shared" si="52"/>
        <v>18</v>
      </c>
      <c r="G444" s="2">
        <f t="shared" si="53"/>
        <v>11</v>
      </c>
      <c r="H444" s="2">
        <f t="shared" si="54"/>
        <v>7</v>
      </c>
      <c r="I444" s="2" cm="1">
        <f t="array" ref="I444">_xlfn.IFNA(_xlfn.IFS(H444=7,1,H444=1,1),0)</f>
        <v>1</v>
      </c>
      <c r="J444" s="2">
        <v>0</v>
      </c>
      <c r="K444" s="2">
        <f t="shared" si="55"/>
        <v>0</v>
      </c>
      <c r="L444" s="2">
        <f>SUMIF(E$2:E444,E444,K$2:K444)</f>
        <v>3</v>
      </c>
      <c r="M444" s="2">
        <f>IF(AND(market_calendar[[#This Row],[eq_weekly_exp_cumulative]]=3,market_calendar[[#This Row],[is_eq_weekly_exp]]=1),1,0)</f>
        <v>0</v>
      </c>
      <c r="N444" s="2">
        <f>IF(AND(market_calendar[[#This Row],[is_eq_monthly_exp]]=1,MOD(market_calendar[[#This Row],[Month]],3)=0),1,0)</f>
        <v>0</v>
      </c>
      <c r="O444" s="2">
        <f t="shared" si="48"/>
        <v>0</v>
      </c>
      <c r="P444" s="2">
        <f>SUMIF(E$2:E444,E444,O$2:O444)</f>
        <v>2</v>
      </c>
      <c r="Q444" s="2">
        <f>IF(AND(market_calendar[[#This Row],[vix_weekly_exp_cumulative]]=3,market_calendar[[#This Row],[is_vix_weekly_exp]]=1),1,0)</f>
        <v>0</v>
      </c>
      <c r="R444" s="2">
        <f>IF(AND(market_calendar[[#This Row],[is_vix_monthly_exp]]=1,MOD(market_calendar[[#This Row],[Month]],3)=0),1,0)</f>
        <v>0</v>
      </c>
    </row>
    <row r="445" spans="1:18" x14ac:dyDescent="0.25">
      <c r="A445">
        <v>444</v>
      </c>
      <c r="B445" s="1">
        <v>42813</v>
      </c>
      <c r="C445" s="2">
        <f t="shared" si="49"/>
        <v>2017</v>
      </c>
      <c r="D445" s="2">
        <f t="shared" si="50"/>
        <v>3</v>
      </c>
      <c r="E445" s="2" t="str">
        <f t="shared" si="51"/>
        <v>2017-3</v>
      </c>
      <c r="F445" s="2">
        <f t="shared" si="52"/>
        <v>19</v>
      </c>
      <c r="G445" s="2">
        <f t="shared" si="53"/>
        <v>12</v>
      </c>
      <c r="H445" s="2">
        <f t="shared" si="54"/>
        <v>1</v>
      </c>
      <c r="I445" s="2" cm="1">
        <f t="array" ref="I445">_xlfn.IFNA(_xlfn.IFS(H445=7,1,H445=1,1),0)</f>
        <v>1</v>
      </c>
      <c r="J445" s="2">
        <v>0</v>
      </c>
      <c r="K445" s="2">
        <f t="shared" si="55"/>
        <v>0</v>
      </c>
      <c r="L445" s="2">
        <f>SUMIF(E$2:E445,E445,K$2:K445)</f>
        <v>3</v>
      </c>
      <c r="M445" s="2">
        <f>IF(AND(market_calendar[[#This Row],[eq_weekly_exp_cumulative]]=3,market_calendar[[#This Row],[is_eq_weekly_exp]]=1),1,0)</f>
        <v>0</v>
      </c>
      <c r="N445" s="2">
        <f>IF(AND(market_calendar[[#This Row],[is_eq_monthly_exp]]=1,MOD(market_calendar[[#This Row],[Month]],3)=0),1,0)</f>
        <v>0</v>
      </c>
      <c r="O445" s="2">
        <f t="shared" si="48"/>
        <v>0</v>
      </c>
      <c r="P445" s="2">
        <f>SUMIF(E$2:E445,E445,O$2:O445)</f>
        <v>2</v>
      </c>
      <c r="Q445" s="2">
        <f>IF(AND(market_calendar[[#This Row],[vix_weekly_exp_cumulative]]=3,market_calendar[[#This Row],[is_vix_weekly_exp]]=1),1,0)</f>
        <v>0</v>
      </c>
      <c r="R445" s="2">
        <f>IF(AND(market_calendar[[#This Row],[is_vix_monthly_exp]]=1,MOD(market_calendar[[#This Row],[Month]],3)=0),1,0)</f>
        <v>0</v>
      </c>
    </row>
    <row r="446" spans="1:18" x14ac:dyDescent="0.25">
      <c r="A446">
        <v>445</v>
      </c>
      <c r="B446" s="1">
        <v>42814</v>
      </c>
      <c r="C446" s="2">
        <f t="shared" si="49"/>
        <v>2017</v>
      </c>
      <c r="D446" s="2">
        <f t="shared" si="50"/>
        <v>3</v>
      </c>
      <c r="E446" s="2" t="str">
        <f t="shared" si="51"/>
        <v>2017-3</v>
      </c>
      <c r="F446" s="2">
        <f t="shared" si="52"/>
        <v>20</v>
      </c>
      <c r="G446" s="2">
        <f t="shared" si="53"/>
        <v>12</v>
      </c>
      <c r="H446" s="2">
        <f t="shared" si="54"/>
        <v>2</v>
      </c>
      <c r="I446" s="2" cm="1">
        <f t="array" ref="I446">_xlfn.IFNA(_xlfn.IFS(H446=7,1,H446=1,1),0)</f>
        <v>0</v>
      </c>
      <c r="J446" s="2">
        <v>0</v>
      </c>
      <c r="K446" s="2">
        <f t="shared" si="55"/>
        <v>0</v>
      </c>
      <c r="L446" s="2">
        <f>SUMIF(E$2:E446,E446,K$2:K446)</f>
        <v>3</v>
      </c>
      <c r="M446" s="2">
        <f>IF(AND(market_calendar[[#This Row],[eq_weekly_exp_cumulative]]=3,market_calendar[[#This Row],[is_eq_weekly_exp]]=1),1,0)</f>
        <v>0</v>
      </c>
      <c r="N446" s="2">
        <f>IF(AND(market_calendar[[#This Row],[is_eq_monthly_exp]]=1,MOD(market_calendar[[#This Row],[Month]],3)=0),1,0)</f>
        <v>0</v>
      </c>
      <c r="O446" s="2">
        <f t="shared" si="48"/>
        <v>0</v>
      </c>
      <c r="P446" s="2">
        <f>SUMIF(E$2:E446,E446,O$2:O446)</f>
        <v>2</v>
      </c>
      <c r="Q446" s="2">
        <f>IF(AND(market_calendar[[#This Row],[vix_weekly_exp_cumulative]]=3,market_calendar[[#This Row],[is_vix_weekly_exp]]=1),1,0)</f>
        <v>0</v>
      </c>
      <c r="R446" s="2">
        <f>IF(AND(market_calendar[[#This Row],[is_vix_monthly_exp]]=1,MOD(market_calendar[[#This Row],[Month]],3)=0),1,0)</f>
        <v>0</v>
      </c>
    </row>
    <row r="447" spans="1:18" x14ac:dyDescent="0.25">
      <c r="A447">
        <v>446</v>
      </c>
      <c r="B447" s="1">
        <v>42815</v>
      </c>
      <c r="C447" s="2">
        <f t="shared" si="49"/>
        <v>2017</v>
      </c>
      <c r="D447" s="2">
        <f t="shared" si="50"/>
        <v>3</v>
      </c>
      <c r="E447" s="2" t="str">
        <f t="shared" si="51"/>
        <v>2017-3</v>
      </c>
      <c r="F447" s="2">
        <f t="shared" si="52"/>
        <v>21</v>
      </c>
      <c r="G447" s="2">
        <f t="shared" si="53"/>
        <v>12</v>
      </c>
      <c r="H447" s="2">
        <f t="shared" si="54"/>
        <v>3</v>
      </c>
      <c r="I447" s="2" cm="1">
        <f t="array" ref="I447">_xlfn.IFNA(_xlfn.IFS(H447=7,1,H447=1,1),0)</f>
        <v>0</v>
      </c>
      <c r="J447" s="2">
        <v>0</v>
      </c>
      <c r="K447" s="2">
        <f t="shared" si="55"/>
        <v>0</v>
      </c>
      <c r="L447" s="2">
        <f>SUMIF(E$2:E447,E447,K$2:K447)</f>
        <v>3</v>
      </c>
      <c r="M447" s="2">
        <f>IF(AND(market_calendar[[#This Row],[eq_weekly_exp_cumulative]]=3,market_calendar[[#This Row],[is_eq_weekly_exp]]=1),1,0)</f>
        <v>0</v>
      </c>
      <c r="N447" s="2">
        <f>IF(AND(market_calendar[[#This Row],[is_eq_monthly_exp]]=1,MOD(market_calendar[[#This Row],[Month]],3)=0),1,0)</f>
        <v>0</v>
      </c>
      <c r="O447" s="2">
        <f t="shared" si="48"/>
        <v>1</v>
      </c>
      <c r="P447" s="2">
        <f>SUMIF(E$2:E447,E447,O$2:O447)</f>
        <v>3</v>
      </c>
      <c r="Q447" s="2">
        <f>IF(AND(market_calendar[[#This Row],[vix_weekly_exp_cumulative]]=3,market_calendar[[#This Row],[is_vix_weekly_exp]]=1),1,0)</f>
        <v>1</v>
      </c>
      <c r="R447" s="2">
        <f>IF(AND(market_calendar[[#This Row],[is_vix_monthly_exp]]=1,MOD(market_calendar[[#This Row],[Month]],3)=0),1,0)</f>
        <v>1</v>
      </c>
    </row>
    <row r="448" spans="1:18" x14ac:dyDescent="0.25">
      <c r="A448">
        <v>447</v>
      </c>
      <c r="B448" s="1">
        <v>42816</v>
      </c>
      <c r="C448" s="2">
        <f t="shared" si="49"/>
        <v>2017</v>
      </c>
      <c r="D448" s="2">
        <f t="shared" si="50"/>
        <v>3</v>
      </c>
      <c r="E448" s="2" t="str">
        <f t="shared" si="51"/>
        <v>2017-3</v>
      </c>
      <c r="F448" s="2">
        <f t="shared" si="52"/>
        <v>22</v>
      </c>
      <c r="G448" s="2">
        <f t="shared" si="53"/>
        <v>12</v>
      </c>
      <c r="H448" s="2">
        <f t="shared" si="54"/>
        <v>4</v>
      </c>
      <c r="I448" s="2" cm="1">
        <f t="array" ref="I448">_xlfn.IFNA(_xlfn.IFS(H448=7,1,H448=1,1),0)</f>
        <v>0</v>
      </c>
      <c r="J448" s="2">
        <v>0</v>
      </c>
      <c r="K448" s="2">
        <f t="shared" si="55"/>
        <v>0</v>
      </c>
      <c r="L448" s="2">
        <f>SUMIF(E$2:E448,E448,K$2:K448)</f>
        <v>3</v>
      </c>
      <c r="M448" s="2">
        <f>IF(AND(market_calendar[[#This Row],[eq_weekly_exp_cumulative]]=3,market_calendar[[#This Row],[is_eq_weekly_exp]]=1),1,0)</f>
        <v>0</v>
      </c>
      <c r="N448" s="2">
        <f>IF(AND(market_calendar[[#This Row],[is_eq_monthly_exp]]=1,MOD(market_calendar[[#This Row],[Month]],3)=0),1,0)</f>
        <v>0</v>
      </c>
      <c r="O448" s="2">
        <f t="shared" si="48"/>
        <v>0</v>
      </c>
      <c r="P448" s="2">
        <f>SUMIF(E$2:E448,E448,O$2:O448)</f>
        <v>3</v>
      </c>
      <c r="Q448" s="2">
        <f>IF(AND(market_calendar[[#This Row],[vix_weekly_exp_cumulative]]=3,market_calendar[[#This Row],[is_vix_weekly_exp]]=1),1,0)</f>
        <v>0</v>
      </c>
      <c r="R448" s="2">
        <f>IF(AND(market_calendar[[#This Row],[is_vix_monthly_exp]]=1,MOD(market_calendar[[#This Row],[Month]],3)=0),1,0)</f>
        <v>0</v>
      </c>
    </row>
    <row r="449" spans="1:18" x14ac:dyDescent="0.25">
      <c r="A449">
        <v>448</v>
      </c>
      <c r="B449" s="1">
        <v>42817</v>
      </c>
      <c r="C449" s="2">
        <f t="shared" si="49"/>
        <v>2017</v>
      </c>
      <c r="D449" s="2">
        <f t="shared" si="50"/>
        <v>3</v>
      </c>
      <c r="E449" s="2" t="str">
        <f t="shared" si="51"/>
        <v>2017-3</v>
      </c>
      <c r="F449" s="2">
        <f t="shared" si="52"/>
        <v>23</v>
      </c>
      <c r="G449" s="2">
        <f t="shared" si="53"/>
        <v>12</v>
      </c>
      <c r="H449" s="2">
        <f t="shared" si="54"/>
        <v>5</v>
      </c>
      <c r="I449" s="2" cm="1">
        <f t="array" ref="I449">_xlfn.IFNA(_xlfn.IFS(H449=7,1,H449=1,1),0)</f>
        <v>0</v>
      </c>
      <c r="J449" s="2">
        <v>0</v>
      </c>
      <c r="K449" s="2">
        <f t="shared" si="55"/>
        <v>0</v>
      </c>
      <c r="L449" s="2">
        <f>SUMIF(E$2:E449,E449,K$2:K449)</f>
        <v>3</v>
      </c>
      <c r="M449" s="2">
        <f>IF(AND(market_calendar[[#This Row],[eq_weekly_exp_cumulative]]=3,market_calendar[[#This Row],[is_eq_weekly_exp]]=1),1,0)</f>
        <v>0</v>
      </c>
      <c r="N449" s="2">
        <f>IF(AND(market_calendar[[#This Row],[is_eq_monthly_exp]]=1,MOD(market_calendar[[#This Row],[Month]],3)=0),1,0)</f>
        <v>0</v>
      </c>
      <c r="O449" s="2">
        <f t="shared" si="48"/>
        <v>0</v>
      </c>
      <c r="P449" s="2">
        <f>SUMIF(E$2:E449,E449,O$2:O449)</f>
        <v>3</v>
      </c>
      <c r="Q449" s="2">
        <f>IF(AND(market_calendar[[#This Row],[vix_weekly_exp_cumulative]]=3,market_calendar[[#This Row],[is_vix_weekly_exp]]=1),1,0)</f>
        <v>0</v>
      </c>
      <c r="R449" s="2">
        <f>IF(AND(market_calendar[[#This Row],[is_vix_monthly_exp]]=1,MOD(market_calendar[[#This Row],[Month]],3)=0),1,0)</f>
        <v>0</v>
      </c>
    </row>
    <row r="450" spans="1:18" x14ac:dyDescent="0.25">
      <c r="A450">
        <v>449</v>
      </c>
      <c r="B450" s="1">
        <v>42818</v>
      </c>
      <c r="C450" s="2">
        <f t="shared" si="49"/>
        <v>2017</v>
      </c>
      <c r="D450" s="2">
        <f t="shared" si="50"/>
        <v>3</v>
      </c>
      <c r="E450" s="2" t="str">
        <f t="shared" si="51"/>
        <v>2017-3</v>
      </c>
      <c r="F450" s="2">
        <f t="shared" si="52"/>
        <v>24</v>
      </c>
      <c r="G450" s="2">
        <f t="shared" si="53"/>
        <v>12</v>
      </c>
      <c r="H450" s="2">
        <f t="shared" si="54"/>
        <v>6</v>
      </c>
      <c r="I450" s="2" cm="1">
        <f t="array" ref="I450">_xlfn.IFNA(_xlfn.IFS(H450=7,1,H450=1,1),0)</f>
        <v>0</v>
      </c>
      <c r="J450" s="2">
        <v>0</v>
      </c>
      <c r="K450" s="2">
        <f t="shared" si="55"/>
        <v>1</v>
      </c>
      <c r="L450" s="2">
        <f>SUMIF(E$2:E450,E450,K$2:K450)</f>
        <v>4</v>
      </c>
      <c r="M450" s="2">
        <f>IF(AND(market_calendar[[#This Row],[eq_weekly_exp_cumulative]]=3,market_calendar[[#This Row],[is_eq_weekly_exp]]=1),1,0)</f>
        <v>0</v>
      </c>
      <c r="N450" s="2">
        <f>IF(AND(market_calendar[[#This Row],[is_eq_monthly_exp]]=1,MOD(market_calendar[[#This Row],[Month]],3)=0),1,0)</f>
        <v>0</v>
      </c>
      <c r="O450" s="2">
        <f t="shared" ref="O450:O513" si="56">IF(H450=3,1,0)</f>
        <v>0</v>
      </c>
      <c r="P450" s="2">
        <f>SUMIF(E$2:E450,E450,O$2:O450)</f>
        <v>3</v>
      </c>
      <c r="Q450" s="2">
        <f>IF(AND(market_calendar[[#This Row],[vix_weekly_exp_cumulative]]=3,market_calendar[[#This Row],[is_vix_weekly_exp]]=1),1,0)</f>
        <v>0</v>
      </c>
      <c r="R450" s="2">
        <f>IF(AND(market_calendar[[#This Row],[is_vix_monthly_exp]]=1,MOD(market_calendar[[#This Row],[Month]],3)=0),1,0)</f>
        <v>0</v>
      </c>
    </row>
    <row r="451" spans="1:18" x14ac:dyDescent="0.25">
      <c r="A451">
        <v>450</v>
      </c>
      <c r="B451" s="1">
        <v>42819</v>
      </c>
      <c r="C451" s="2">
        <f t="shared" ref="C451:C514" si="57">YEAR(B451)</f>
        <v>2017</v>
      </c>
      <c r="D451" s="2">
        <f t="shared" ref="D451:D514" si="58">MONTH(B451)</f>
        <v>3</v>
      </c>
      <c r="E451" s="2" t="str">
        <f t="shared" ref="E451:E514" si="59">_xlfn.CONCAT(YEAR(B451),"-",MONTH(B451))</f>
        <v>2017-3</v>
      </c>
      <c r="F451" s="2">
        <f t="shared" ref="F451:F514" si="60">DAY(B451)</f>
        <v>25</v>
      </c>
      <c r="G451" s="2">
        <f t="shared" ref="G451:G514" si="61">WEEKNUM(B451)</f>
        <v>12</v>
      </c>
      <c r="H451" s="2">
        <f t="shared" ref="H451:H514" si="62">WEEKDAY(B451)</f>
        <v>7</v>
      </c>
      <c r="I451" s="2" cm="1">
        <f t="array" ref="I451">_xlfn.IFNA(_xlfn.IFS(H451=7,1,H451=1,1),0)</f>
        <v>1</v>
      </c>
      <c r="J451" s="2">
        <v>0</v>
      </c>
      <c r="K451" s="2">
        <f t="shared" ref="K451:K514" si="63">IF(H451=6,1,0)</f>
        <v>0</v>
      </c>
      <c r="L451" s="2">
        <f>SUMIF(E$2:E451,E451,K$2:K451)</f>
        <v>4</v>
      </c>
      <c r="M451" s="2">
        <f>IF(AND(market_calendar[[#This Row],[eq_weekly_exp_cumulative]]=3,market_calendar[[#This Row],[is_eq_weekly_exp]]=1),1,0)</f>
        <v>0</v>
      </c>
      <c r="N451" s="2">
        <f>IF(AND(market_calendar[[#This Row],[is_eq_monthly_exp]]=1,MOD(market_calendar[[#This Row],[Month]],3)=0),1,0)</f>
        <v>0</v>
      </c>
      <c r="O451" s="2">
        <f t="shared" si="56"/>
        <v>0</v>
      </c>
      <c r="P451" s="2">
        <f>SUMIF(E$2:E451,E451,O$2:O451)</f>
        <v>3</v>
      </c>
      <c r="Q451" s="2">
        <f>IF(AND(market_calendar[[#This Row],[vix_weekly_exp_cumulative]]=3,market_calendar[[#This Row],[is_vix_weekly_exp]]=1),1,0)</f>
        <v>0</v>
      </c>
      <c r="R451" s="2">
        <f>IF(AND(market_calendar[[#This Row],[is_vix_monthly_exp]]=1,MOD(market_calendar[[#This Row],[Month]],3)=0),1,0)</f>
        <v>0</v>
      </c>
    </row>
    <row r="452" spans="1:18" x14ac:dyDescent="0.25">
      <c r="A452">
        <v>451</v>
      </c>
      <c r="B452" s="1">
        <v>42820</v>
      </c>
      <c r="C452" s="2">
        <f t="shared" si="57"/>
        <v>2017</v>
      </c>
      <c r="D452" s="2">
        <f t="shared" si="58"/>
        <v>3</v>
      </c>
      <c r="E452" s="2" t="str">
        <f t="shared" si="59"/>
        <v>2017-3</v>
      </c>
      <c r="F452" s="2">
        <f t="shared" si="60"/>
        <v>26</v>
      </c>
      <c r="G452" s="2">
        <f t="shared" si="61"/>
        <v>13</v>
      </c>
      <c r="H452" s="2">
        <f t="shared" si="62"/>
        <v>1</v>
      </c>
      <c r="I452" s="2" cm="1">
        <f t="array" ref="I452">_xlfn.IFNA(_xlfn.IFS(H452=7,1,H452=1,1),0)</f>
        <v>1</v>
      </c>
      <c r="J452" s="2">
        <v>0</v>
      </c>
      <c r="K452" s="2">
        <f t="shared" si="63"/>
        <v>0</v>
      </c>
      <c r="L452" s="2">
        <f>SUMIF(E$2:E452,E452,K$2:K452)</f>
        <v>4</v>
      </c>
      <c r="M452" s="2">
        <f>IF(AND(market_calendar[[#This Row],[eq_weekly_exp_cumulative]]=3,market_calendar[[#This Row],[is_eq_weekly_exp]]=1),1,0)</f>
        <v>0</v>
      </c>
      <c r="N452" s="2">
        <f>IF(AND(market_calendar[[#This Row],[is_eq_monthly_exp]]=1,MOD(market_calendar[[#This Row],[Month]],3)=0),1,0)</f>
        <v>0</v>
      </c>
      <c r="O452" s="2">
        <f t="shared" si="56"/>
        <v>0</v>
      </c>
      <c r="P452" s="2">
        <f>SUMIF(E$2:E452,E452,O$2:O452)</f>
        <v>3</v>
      </c>
      <c r="Q452" s="2">
        <f>IF(AND(market_calendar[[#This Row],[vix_weekly_exp_cumulative]]=3,market_calendar[[#This Row],[is_vix_weekly_exp]]=1),1,0)</f>
        <v>0</v>
      </c>
      <c r="R452" s="2">
        <f>IF(AND(market_calendar[[#This Row],[is_vix_monthly_exp]]=1,MOD(market_calendar[[#This Row],[Month]],3)=0),1,0)</f>
        <v>0</v>
      </c>
    </row>
    <row r="453" spans="1:18" x14ac:dyDescent="0.25">
      <c r="A453">
        <v>452</v>
      </c>
      <c r="B453" s="1">
        <v>42821</v>
      </c>
      <c r="C453" s="2">
        <f t="shared" si="57"/>
        <v>2017</v>
      </c>
      <c r="D453" s="2">
        <f t="shared" si="58"/>
        <v>3</v>
      </c>
      <c r="E453" s="2" t="str">
        <f t="shared" si="59"/>
        <v>2017-3</v>
      </c>
      <c r="F453" s="2">
        <f t="shared" si="60"/>
        <v>27</v>
      </c>
      <c r="G453" s="2">
        <f t="shared" si="61"/>
        <v>13</v>
      </c>
      <c r="H453" s="2">
        <f t="shared" si="62"/>
        <v>2</v>
      </c>
      <c r="I453" s="2" cm="1">
        <f t="array" ref="I453">_xlfn.IFNA(_xlfn.IFS(H453=7,1,H453=1,1),0)</f>
        <v>0</v>
      </c>
      <c r="J453" s="2">
        <v>0</v>
      </c>
      <c r="K453" s="2">
        <f t="shared" si="63"/>
        <v>0</v>
      </c>
      <c r="L453" s="2">
        <f>SUMIF(E$2:E453,E453,K$2:K453)</f>
        <v>4</v>
      </c>
      <c r="M453" s="2">
        <f>IF(AND(market_calendar[[#This Row],[eq_weekly_exp_cumulative]]=3,market_calendar[[#This Row],[is_eq_weekly_exp]]=1),1,0)</f>
        <v>0</v>
      </c>
      <c r="N453" s="2">
        <f>IF(AND(market_calendar[[#This Row],[is_eq_monthly_exp]]=1,MOD(market_calendar[[#This Row],[Month]],3)=0),1,0)</f>
        <v>0</v>
      </c>
      <c r="O453" s="2">
        <f t="shared" si="56"/>
        <v>0</v>
      </c>
      <c r="P453" s="2">
        <f>SUMIF(E$2:E453,E453,O$2:O453)</f>
        <v>3</v>
      </c>
      <c r="Q453" s="2">
        <f>IF(AND(market_calendar[[#This Row],[vix_weekly_exp_cumulative]]=3,market_calendar[[#This Row],[is_vix_weekly_exp]]=1),1,0)</f>
        <v>0</v>
      </c>
      <c r="R453" s="2">
        <f>IF(AND(market_calendar[[#This Row],[is_vix_monthly_exp]]=1,MOD(market_calendar[[#This Row],[Month]],3)=0),1,0)</f>
        <v>0</v>
      </c>
    </row>
    <row r="454" spans="1:18" x14ac:dyDescent="0.25">
      <c r="A454">
        <v>453</v>
      </c>
      <c r="B454" s="1">
        <v>42822</v>
      </c>
      <c r="C454" s="2">
        <f t="shared" si="57"/>
        <v>2017</v>
      </c>
      <c r="D454" s="2">
        <f t="shared" si="58"/>
        <v>3</v>
      </c>
      <c r="E454" s="2" t="str">
        <f t="shared" si="59"/>
        <v>2017-3</v>
      </c>
      <c r="F454" s="2">
        <f t="shared" si="60"/>
        <v>28</v>
      </c>
      <c r="G454" s="2">
        <f t="shared" si="61"/>
        <v>13</v>
      </c>
      <c r="H454" s="2">
        <f t="shared" si="62"/>
        <v>3</v>
      </c>
      <c r="I454" s="2" cm="1">
        <f t="array" ref="I454">_xlfn.IFNA(_xlfn.IFS(H454=7,1,H454=1,1),0)</f>
        <v>0</v>
      </c>
      <c r="J454" s="2">
        <v>0</v>
      </c>
      <c r="K454" s="2">
        <f t="shared" si="63"/>
        <v>0</v>
      </c>
      <c r="L454" s="2">
        <f>SUMIF(E$2:E454,E454,K$2:K454)</f>
        <v>4</v>
      </c>
      <c r="M454" s="2">
        <f>IF(AND(market_calendar[[#This Row],[eq_weekly_exp_cumulative]]=3,market_calendar[[#This Row],[is_eq_weekly_exp]]=1),1,0)</f>
        <v>0</v>
      </c>
      <c r="N454" s="2">
        <f>IF(AND(market_calendar[[#This Row],[is_eq_monthly_exp]]=1,MOD(market_calendar[[#This Row],[Month]],3)=0),1,0)</f>
        <v>0</v>
      </c>
      <c r="O454" s="2">
        <f t="shared" si="56"/>
        <v>1</v>
      </c>
      <c r="P454" s="2">
        <f>SUMIF(E$2:E454,E454,O$2:O454)</f>
        <v>4</v>
      </c>
      <c r="Q454" s="2">
        <f>IF(AND(market_calendar[[#This Row],[vix_weekly_exp_cumulative]]=3,market_calendar[[#This Row],[is_vix_weekly_exp]]=1),1,0)</f>
        <v>0</v>
      </c>
      <c r="R454" s="2">
        <f>IF(AND(market_calendar[[#This Row],[is_vix_monthly_exp]]=1,MOD(market_calendar[[#This Row],[Month]],3)=0),1,0)</f>
        <v>0</v>
      </c>
    </row>
    <row r="455" spans="1:18" x14ac:dyDescent="0.25">
      <c r="A455">
        <v>454</v>
      </c>
      <c r="B455" s="1">
        <v>42823</v>
      </c>
      <c r="C455" s="2">
        <f t="shared" si="57"/>
        <v>2017</v>
      </c>
      <c r="D455" s="2">
        <f t="shared" si="58"/>
        <v>3</v>
      </c>
      <c r="E455" s="2" t="str">
        <f t="shared" si="59"/>
        <v>2017-3</v>
      </c>
      <c r="F455" s="2">
        <f t="shared" si="60"/>
        <v>29</v>
      </c>
      <c r="G455" s="2">
        <f t="shared" si="61"/>
        <v>13</v>
      </c>
      <c r="H455" s="2">
        <f t="shared" si="62"/>
        <v>4</v>
      </c>
      <c r="I455" s="2" cm="1">
        <f t="array" ref="I455">_xlfn.IFNA(_xlfn.IFS(H455=7,1,H455=1,1),0)</f>
        <v>0</v>
      </c>
      <c r="J455" s="2">
        <v>0</v>
      </c>
      <c r="K455" s="2">
        <f t="shared" si="63"/>
        <v>0</v>
      </c>
      <c r="L455" s="2">
        <f>SUMIF(E$2:E455,E455,K$2:K455)</f>
        <v>4</v>
      </c>
      <c r="M455" s="2">
        <f>IF(AND(market_calendar[[#This Row],[eq_weekly_exp_cumulative]]=3,market_calendar[[#This Row],[is_eq_weekly_exp]]=1),1,0)</f>
        <v>0</v>
      </c>
      <c r="N455" s="2">
        <f>IF(AND(market_calendar[[#This Row],[is_eq_monthly_exp]]=1,MOD(market_calendar[[#This Row],[Month]],3)=0),1,0)</f>
        <v>0</v>
      </c>
      <c r="O455" s="2">
        <f t="shared" si="56"/>
        <v>0</v>
      </c>
      <c r="P455" s="2">
        <f>SUMIF(E$2:E455,E455,O$2:O455)</f>
        <v>4</v>
      </c>
      <c r="Q455" s="2">
        <f>IF(AND(market_calendar[[#This Row],[vix_weekly_exp_cumulative]]=3,market_calendar[[#This Row],[is_vix_weekly_exp]]=1),1,0)</f>
        <v>0</v>
      </c>
      <c r="R455" s="2">
        <f>IF(AND(market_calendar[[#This Row],[is_vix_monthly_exp]]=1,MOD(market_calendar[[#This Row],[Month]],3)=0),1,0)</f>
        <v>0</v>
      </c>
    </row>
    <row r="456" spans="1:18" x14ac:dyDescent="0.25">
      <c r="A456">
        <v>455</v>
      </c>
      <c r="B456" s="1">
        <v>42824</v>
      </c>
      <c r="C456" s="2">
        <f t="shared" si="57"/>
        <v>2017</v>
      </c>
      <c r="D456" s="2">
        <f t="shared" si="58"/>
        <v>3</v>
      </c>
      <c r="E456" s="2" t="str">
        <f t="shared" si="59"/>
        <v>2017-3</v>
      </c>
      <c r="F456" s="2">
        <f t="shared" si="60"/>
        <v>30</v>
      </c>
      <c r="G456" s="2">
        <f t="shared" si="61"/>
        <v>13</v>
      </c>
      <c r="H456" s="2">
        <f t="shared" si="62"/>
        <v>5</v>
      </c>
      <c r="I456" s="2" cm="1">
        <f t="array" ref="I456">_xlfn.IFNA(_xlfn.IFS(H456=7,1,H456=1,1),0)</f>
        <v>0</v>
      </c>
      <c r="J456" s="2">
        <v>0</v>
      </c>
      <c r="K456" s="2">
        <f t="shared" si="63"/>
        <v>0</v>
      </c>
      <c r="L456" s="2">
        <f>SUMIF(E$2:E456,E456,K$2:K456)</f>
        <v>4</v>
      </c>
      <c r="M456" s="2">
        <f>IF(AND(market_calendar[[#This Row],[eq_weekly_exp_cumulative]]=3,market_calendar[[#This Row],[is_eq_weekly_exp]]=1),1,0)</f>
        <v>0</v>
      </c>
      <c r="N456" s="2">
        <f>IF(AND(market_calendar[[#This Row],[is_eq_monthly_exp]]=1,MOD(market_calendar[[#This Row],[Month]],3)=0),1,0)</f>
        <v>0</v>
      </c>
      <c r="O456" s="2">
        <f t="shared" si="56"/>
        <v>0</v>
      </c>
      <c r="P456" s="2">
        <f>SUMIF(E$2:E456,E456,O$2:O456)</f>
        <v>4</v>
      </c>
      <c r="Q456" s="2">
        <f>IF(AND(market_calendar[[#This Row],[vix_weekly_exp_cumulative]]=3,market_calendar[[#This Row],[is_vix_weekly_exp]]=1),1,0)</f>
        <v>0</v>
      </c>
      <c r="R456" s="2">
        <f>IF(AND(market_calendar[[#This Row],[is_vix_monthly_exp]]=1,MOD(market_calendar[[#This Row],[Month]],3)=0),1,0)</f>
        <v>0</v>
      </c>
    </row>
    <row r="457" spans="1:18" x14ac:dyDescent="0.25">
      <c r="A457">
        <v>456</v>
      </c>
      <c r="B457" s="1">
        <v>42825</v>
      </c>
      <c r="C457" s="2">
        <f t="shared" si="57"/>
        <v>2017</v>
      </c>
      <c r="D457" s="2">
        <f t="shared" si="58"/>
        <v>3</v>
      </c>
      <c r="E457" s="2" t="str">
        <f t="shared" si="59"/>
        <v>2017-3</v>
      </c>
      <c r="F457" s="2">
        <f t="shared" si="60"/>
        <v>31</v>
      </c>
      <c r="G457" s="2">
        <f t="shared" si="61"/>
        <v>13</v>
      </c>
      <c r="H457" s="2">
        <f t="shared" si="62"/>
        <v>6</v>
      </c>
      <c r="I457" s="2" cm="1">
        <f t="array" ref="I457">_xlfn.IFNA(_xlfn.IFS(H457=7,1,H457=1,1),0)</f>
        <v>0</v>
      </c>
      <c r="J457" s="2">
        <v>0</v>
      </c>
      <c r="K457" s="2">
        <f t="shared" si="63"/>
        <v>1</v>
      </c>
      <c r="L457" s="2">
        <f>SUMIF(E$2:E457,E457,K$2:K457)</f>
        <v>5</v>
      </c>
      <c r="M457" s="2">
        <f>IF(AND(market_calendar[[#This Row],[eq_weekly_exp_cumulative]]=3,market_calendar[[#This Row],[is_eq_weekly_exp]]=1),1,0)</f>
        <v>0</v>
      </c>
      <c r="N457" s="2">
        <f>IF(AND(market_calendar[[#This Row],[is_eq_monthly_exp]]=1,MOD(market_calendar[[#This Row],[Month]],3)=0),1,0)</f>
        <v>0</v>
      </c>
      <c r="O457" s="2">
        <f t="shared" si="56"/>
        <v>0</v>
      </c>
      <c r="P457" s="2">
        <f>SUMIF(E$2:E457,E457,O$2:O457)</f>
        <v>4</v>
      </c>
      <c r="Q457" s="2">
        <f>IF(AND(market_calendar[[#This Row],[vix_weekly_exp_cumulative]]=3,market_calendar[[#This Row],[is_vix_weekly_exp]]=1),1,0)</f>
        <v>0</v>
      </c>
      <c r="R457" s="2">
        <f>IF(AND(market_calendar[[#This Row],[is_vix_monthly_exp]]=1,MOD(market_calendar[[#This Row],[Month]],3)=0),1,0)</f>
        <v>0</v>
      </c>
    </row>
    <row r="458" spans="1:18" x14ac:dyDescent="0.25">
      <c r="A458">
        <v>457</v>
      </c>
      <c r="B458" s="1">
        <v>42826</v>
      </c>
      <c r="C458" s="2">
        <f t="shared" si="57"/>
        <v>2017</v>
      </c>
      <c r="D458" s="2">
        <f t="shared" si="58"/>
        <v>4</v>
      </c>
      <c r="E458" s="2" t="str">
        <f t="shared" si="59"/>
        <v>2017-4</v>
      </c>
      <c r="F458" s="2">
        <f t="shared" si="60"/>
        <v>1</v>
      </c>
      <c r="G458" s="2">
        <f t="shared" si="61"/>
        <v>13</v>
      </c>
      <c r="H458" s="2">
        <f t="shared" si="62"/>
        <v>7</v>
      </c>
      <c r="I458" s="2" cm="1">
        <f t="array" ref="I458">_xlfn.IFNA(_xlfn.IFS(H458=7,1,H458=1,1),0)</f>
        <v>1</v>
      </c>
      <c r="J458" s="2">
        <v>0</v>
      </c>
      <c r="K458" s="2">
        <f t="shared" si="63"/>
        <v>0</v>
      </c>
      <c r="L458" s="2">
        <f>SUMIF(E$2:E458,E458,K$2:K458)</f>
        <v>0</v>
      </c>
      <c r="M458" s="2">
        <f>IF(AND(market_calendar[[#This Row],[eq_weekly_exp_cumulative]]=3,market_calendar[[#This Row],[is_eq_weekly_exp]]=1),1,0)</f>
        <v>0</v>
      </c>
      <c r="N458" s="2">
        <f>IF(AND(market_calendar[[#This Row],[is_eq_monthly_exp]]=1,MOD(market_calendar[[#This Row],[Month]],3)=0),1,0)</f>
        <v>0</v>
      </c>
      <c r="O458" s="2">
        <f t="shared" si="56"/>
        <v>0</v>
      </c>
      <c r="P458" s="2">
        <f>SUMIF(E$2:E458,E458,O$2:O458)</f>
        <v>0</v>
      </c>
      <c r="Q458" s="2">
        <f>IF(AND(market_calendar[[#This Row],[vix_weekly_exp_cumulative]]=3,market_calendar[[#This Row],[is_vix_weekly_exp]]=1),1,0)</f>
        <v>0</v>
      </c>
      <c r="R458" s="2">
        <f>IF(AND(market_calendar[[#This Row],[is_vix_monthly_exp]]=1,MOD(market_calendar[[#This Row],[Month]],3)=0),1,0)</f>
        <v>0</v>
      </c>
    </row>
    <row r="459" spans="1:18" x14ac:dyDescent="0.25">
      <c r="A459">
        <v>458</v>
      </c>
      <c r="B459" s="1">
        <v>42827</v>
      </c>
      <c r="C459" s="2">
        <f t="shared" si="57"/>
        <v>2017</v>
      </c>
      <c r="D459" s="2">
        <f t="shared" si="58"/>
        <v>4</v>
      </c>
      <c r="E459" s="2" t="str">
        <f t="shared" si="59"/>
        <v>2017-4</v>
      </c>
      <c r="F459" s="2">
        <f t="shared" si="60"/>
        <v>2</v>
      </c>
      <c r="G459" s="2">
        <f t="shared" si="61"/>
        <v>14</v>
      </c>
      <c r="H459" s="2">
        <f t="shared" si="62"/>
        <v>1</v>
      </c>
      <c r="I459" s="2" cm="1">
        <f t="array" ref="I459">_xlfn.IFNA(_xlfn.IFS(H459=7,1,H459=1,1),0)</f>
        <v>1</v>
      </c>
      <c r="J459" s="2">
        <v>0</v>
      </c>
      <c r="K459" s="2">
        <f t="shared" si="63"/>
        <v>0</v>
      </c>
      <c r="L459" s="2">
        <f>SUMIF(E$2:E459,E459,K$2:K459)</f>
        <v>0</v>
      </c>
      <c r="M459" s="2">
        <f>IF(AND(market_calendar[[#This Row],[eq_weekly_exp_cumulative]]=3,market_calendar[[#This Row],[is_eq_weekly_exp]]=1),1,0)</f>
        <v>0</v>
      </c>
      <c r="N459" s="2">
        <f>IF(AND(market_calendar[[#This Row],[is_eq_monthly_exp]]=1,MOD(market_calendar[[#This Row],[Month]],3)=0),1,0)</f>
        <v>0</v>
      </c>
      <c r="O459" s="2">
        <f t="shared" si="56"/>
        <v>0</v>
      </c>
      <c r="P459" s="2">
        <f>SUMIF(E$2:E459,E459,O$2:O459)</f>
        <v>0</v>
      </c>
      <c r="Q459" s="2">
        <f>IF(AND(market_calendar[[#This Row],[vix_weekly_exp_cumulative]]=3,market_calendar[[#This Row],[is_vix_weekly_exp]]=1),1,0)</f>
        <v>0</v>
      </c>
      <c r="R459" s="2">
        <f>IF(AND(market_calendar[[#This Row],[is_vix_monthly_exp]]=1,MOD(market_calendar[[#This Row],[Month]],3)=0),1,0)</f>
        <v>0</v>
      </c>
    </row>
    <row r="460" spans="1:18" x14ac:dyDescent="0.25">
      <c r="A460">
        <v>459</v>
      </c>
      <c r="B460" s="1">
        <v>42828</v>
      </c>
      <c r="C460" s="2">
        <f t="shared" si="57"/>
        <v>2017</v>
      </c>
      <c r="D460" s="2">
        <f t="shared" si="58"/>
        <v>4</v>
      </c>
      <c r="E460" s="2" t="str">
        <f t="shared" si="59"/>
        <v>2017-4</v>
      </c>
      <c r="F460" s="2">
        <f t="shared" si="60"/>
        <v>3</v>
      </c>
      <c r="G460" s="2">
        <f t="shared" si="61"/>
        <v>14</v>
      </c>
      <c r="H460" s="2">
        <f t="shared" si="62"/>
        <v>2</v>
      </c>
      <c r="I460" s="2" cm="1">
        <f t="array" ref="I460">_xlfn.IFNA(_xlfn.IFS(H460=7,1,H460=1,1),0)</f>
        <v>0</v>
      </c>
      <c r="J460" s="2">
        <v>0</v>
      </c>
      <c r="K460" s="2">
        <f t="shared" si="63"/>
        <v>0</v>
      </c>
      <c r="L460" s="2">
        <f>SUMIF(E$2:E460,E460,K$2:K460)</f>
        <v>0</v>
      </c>
      <c r="M460" s="2">
        <f>IF(AND(market_calendar[[#This Row],[eq_weekly_exp_cumulative]]=3,market_calendar[[#This Row],[is_eq_weekly_exp]]=1),1,0)</f>
        <v>0</v>
      </c>
      <c r="N460" s="2">
        <f>IF(AND(market_calendar[[#This Row],[is_eq_monthly_exp]]=1,MOD(market_calendar[[#This Row],[Month]],3)=0),1,0)</f>
        <v>0</v>
      </c>
      <c r="O460" s="2">
        <f t="shared" si="56"/>
        <v>0</v>
      </c>
      <c r="P460" s="2">
        <f>SUMIF(E$2:E460,E460,O$2:O460)</f>
        <v>0</v>
      </c>
      <c r="Q460" s="2">
        <f>IF(AND(market_calendar[[#This Row],[vix_weekly_exp_cumulative]]=3,market_calendar[[#This Row],[is_vix_weekly_exp]]=1),1,0)</f>
        <v>0</v>
      </c>
      <c r="R460" s="2">
        <f>IF(AND(market_calendar[[#This Row],[is_vix_monthly_exp]]=1,MOD(market_calendar[[#This Row],[Month]],3)=0),1,0)</f>
        <v>0</v>
      </c>
    </row>
    <row r="461" spans="1:18" x14ac:dyDescent="0.25">
      <c r="A461">
        <v>460</v>
      </c>
      <c r="B461" s="1">
        <v>42829</v>
      </c>
      <c r="C461" s="2">
        <f t="shared" si="57"/>
        <v>2017</v>
      </c>
      <c r="D461" s="2">
        <f t="shared" si="58"/>
        <v>4</v>
      </c>
      <c r="E461" s="2" t="str">
        <f t="shared" si="59"/>
        <v>2017-4</v>
      </c>
      <c r="F461" s="2">
        <f t="shared" si="60"/>
        <v>4</v>
      </c>
      <c r="G461" s="2">
        <f t="shared" si="61"/>
        <v>14</v>
      </c>
      <c r="H461" s="2">
        <f t="shared" si="62"/>
        <v>3</v>
      </c>
      <c r="I461" s="2" cm="1">
        <f t="array" ref="I461">_xlfn.IFNA(_xlfn.IFS(H461=7,1,H461=1,1),0)</f>
        <v>0</v>
      </c>
      <c r="J461" s="2">
        <v>0</v>
      </c>
      <c r="K461" s="2">
        <f t="shared" si="63"/>
        <v>0</v>
      </c>
      <c r="L461" s="2">
        <f>SUMIF(E$2:E461,E461,K$2:K461)</f>
        <v>0</v>
      </c>
      <c r="M461" s="2">
        <f>IF(AND(market_calendar[[#This Row],[eq_weekly_exp_cumulative]]=3,market_calendar[[#This Row],[is_eq_weekly_exp]]=1),1,0)</f>
        <v>0</v>
      </c>
      <c r="N461" s="2">
        <f>IF(AND(market_calendar[[#This Row],[is_eq_monthly_exp]]=1,MOD(market_calendar[[#This Row],[Month]],3)=0),1,0)</f>
        <v>0</v>
      </c>
      <c r="O461" s="2">
        <f t="shared" si="56"/>
        <v>1</v>
      </c>
      <c r="P461" s="2">
        <f>SUMIF(E$2:E461,E461,O$2:O461)</f>
        <v>1</v>
      </c>
      <c r="Q461" s="2">
        <f>IF(AND(market_calendar[[#This Row],[vix_weekly_exp_cumulative]]=3,market_calendar[[#This Row],[is_vix_weekly_exp]]=1),1,0)</f>
        <v>0</v>
      </c>
      <c r="R461" s="2">
        <f>IF(AND(market_calendar[[#This Row],[is_vix_monthly_exp]]=1,MOD(market_calendar[[#This Row],[Month]],3)=0),1,0)</f>
        <v>0</v>
      </c>
    </row>
    <row r="462" spans="1:18" x14ac:dyDescent="0.25">
      <c r="A462">
        <v>461</v>
      </c>
      <c r="B462" s="1">
        <v>42830</v>
      </c>
      <c r="C462" s="2">
        <f t="shared" si="57"/>
        <v>2017</v>
      </c>
      <c r="D462" s="2">
        <f t="shared" si="58"/>
        <v>4</v>
      </c>
      <c r="E462" s="2" t="str">
        <f t="shared" si="59"/>
        <v>2017-4</v>
      </c>
      <c r="F462" s="2">
        <f t="shared" si="60"/>
        <v>5</v>
      </c>
      <c r="G462" s="2">
        <f t="shared" si="61"/>
        <v>14</v>
      </c>
      <c r="H462" s="2">
        <f t="shared" si="62"/>
        <v>4</v>
      </c>
      <c r="I462" s="2" cm="1">
        <f t="array" ref="I462">_xlfn.IFNA(_xlfn.IFS(H462=7,1,H462=1,1),0)</f>
        <v>0</v>
      </c>
      <c r="J462" s="2">
        <v>0</v>
      </c>
      <c r="K462" s="2">
        <f t="shared" si="63"/>
        <v>0</v>
      </c>
      <c r="L462" s="2">
        <f>SUMIF(E$2:E462,E462,K$2:K462)</f>
        <v>0</v>
      </c>
      <c r="M462" s="2">
        <f>IF(AND(market_calendar[[#This Row],[eq_weekly_exp_cumulative]]=3,market_calendar[[#This Row],[is_eq_weekly_exp]]=1),1,0)</f>
        <v>0</v>
      </c>
      <c r="N462" s="2">
        <f>IF(AND(market_calendar[[#This Row],[is_eq_monthly_exp]]=1,MOD(market_calendar[[#This Row],[Month]],3)=0),1,0)</f>
        <v>0</v>
      </c>
      <c r="O462" s="2">
        <f t="shared" si="56"/>
        <v>0</v>
      </c>
      <c r="P462" s="2">
        <f>SUMIF(E$2:E462,E462,O$2:O462)</f>
        <v>1</v>
      </c>
      <c r="Q462" s="2">
        <f>IF(AND(market_calendar[[#This Row],[vix_weekly_exp_cumulative]]=3,market_calendar[[#This Row],[is_vix_weekly_exp]]=1),1,0)</f>
        <v>0</v>
      </c>
      <c r="R462" s="2">
        <f>IF(AND(market_calendar[[#This Row],[is_vix_monthly_exp]]=1,MOD(market_calendar[[#This Row],[Month]],3)=0),1,0)</f>
        <v>0</v>
      </c>
    </row>
    <row r="463" spans="1:18" x14ac:dyDescent="0.25">
      <c r="A463">
        <v>462</v>
      </c>
      <c r="B463" s="1">
        <v>42831</v>
      </c>
      <c r="C463" s="2">
        <f t="shared" si="57"/>
        <v>2017</v>
      </c>
      <c r="D463" s="2">
        <f t="shared" si="58"/>
        <v>4</v>
      </c>
      <c r="E463" s="2" t="str">
        <f t="shared" si="59"/>
        <v>2017-4</v>
      </c>
      <c r="F463" s="2">
        <f t="shared" si="60"/>
        <v>6</v>
      </c>
      <c r="G463" s="2">
        <f t="shared" si="61"/>
        <v>14</v>
      </c>
      <c r="H463" s="2">
        <f t="shared" si="62"/>
        <v>5</v>
      </c>
      <c r="I463" s="2" cm="1">
        <f t="array" ref="I463">_xlfn.IFNA(_xlfn.IFS(H463=7,1,H463=1,1),0)</f>
        <v>0</v>
      </c>
      <c r="J463" s="2">
        <v>0</v>
      </c>
      <c r="K463" s="2">
        <f t="shared" si="63"/>
        <v>0</v>
      </c>
      <c r="L463" s="2">
        <f>SUMIF(E$2:E463,E463,K$2:K463)</f>
        <v>0</v>
      </c>
      <c r="M463" s="2">
        <f>IF(AND(market_calendar[[#This Row],[eq_weekly_exp_cumulative]]=3,market_calendar[[#This Row],[is_eq_weekly_exp]]=1),1,0)</f>
        <v>0</v>
      </c>
      <c r="N463" s="2">
        <f>IF(AND(market_calendar[[#This Row],[is_eq_monthly_exp]]=1,MOD(market_calendar[[#This Row],[Month]],3)=0),1,0)</f>
        <v>0</v>
      </c>
      <c r="O463" s="2">
        <f t="shared" si="56"/>
        <v>0</v>
      </c>
      <c r="P463" s="2">
        <f>SUMIF(E$2:E463,E463,O$2:O463)</f>
        <v>1</v>
      </c>
      <c r="Q463" s="2">
        <f>IF(AND(market_calendar[[#This Row],[vix_weekly_exp_cumulative]]=3,market_calendar[[#This Row],[is_vix_weekly_exp]]=1),1,0)</f>
        <v>0</v>
      </c>
      <c r="R463" s="2">
        <f>IF(AND(market_calendar[[#This Row],[is_vix_monthly_exp]]=1,MOD(market_calendar[[#This Row],[Month]],3)=0),1,0)</f>
        <v>0</v>
      </c>
    </row>
    <row r="464" spans="1:18" x14ac:dyDescent="0.25">
      <c r="A464">
        <v>463</v>
      </c>
      <c r="B464" s="1">
        <v>42832</v>
      </c>
      <c r="C464" s="2">
        <f t="shared" si="57"/>
        <v>2017</v>
      </c>
      <c r="D464" s="2">
        <f t="shared" si="58"/>
        <v>4</v>
      </c>
      <c r="E464" s="2" t="str">
        <f t="shared" si="59"/>
        <v>2017-4</v>
      </c>
      <c r="F464" s="2">
        <f t="shared" si="60"/>
        <v>7</v>
      </c>
      <c r="G464" s="2">
        <f t="shared" si="61"/>
        <v>14</v>
      </c>
      <c r="H464" s="2">
        <f t="shared" si="62"/>
        <v>6</v>
      </c>
      <c r="I464" s="2" cm="1">
        <f t="array" ref="I464">_xlfn.IFNA(_xlfn.IFS(H464=7,1,H464=1,1),0)</f>
        <v>0</v>
      </c>
      <c r="J464" s="2">
        <v>0</v>
      </c>
      <c r="K464" s="2">
        <f t="shared" si="63"/>
        <v>1</v>
      </c>
      <c r="L464" s="2">
        <f>SUMIF(E$2:E464,E464,K$2:K464)</f>
        <v>1</v>
      </c>
      <c r="M464" s="2">
        <f>IF(AND(market_calendar[[#This Row],[eq_weekly_exp_cumulative]]=3,market_calendar[[#This Row],[is_eq_weekly_exp]]=1),1,0)</f>
        <v>0</v>
      </c>
      <c r="N464" s="2">
        <f>IF(AND(market_calendar[[#This Row],[is_eq_monthly_exp]]=1,MOD(market_calendar[[#This Row],[Month]],3)=0),1,0)</f>
        <v>0</v>
      </c>
      <c r="O464" s="2">
        <f t="shared" si="56"/>
        <v>0</v>
      </c>
      <c r="P464" s="2">
        <f>SUMIF(E$2:E464,E464,O$2:O464)</f>
        <v>1</v>
      </c>
      <c r="Q464" s="2">
        <f>IF(AND(market_calendar[[#This Row],[vix_weekly_exp_cumulative]]=3,market_calendar[[#This Row],[is_vix_weekly_exp]]=1),1,0)</f>
        <v>0</v>
      </c>
      <c r="R464" s="2">
        <f>IF(AND(market_calendar[[#This Row],[is_vix_monthly_exp]]=1,MOD(market_calendar[[#This Row],[Month]],3)=0),1,0)</f>
        <v>0</v>
      </c>
    </row>
    <row r="465" spans="1:18" x14ac:dyDescent="0.25">
      <c r="A465">
        <v>464</v>
      </c>
      <c r="B465" s="1">
        <v>42833</v>
      </c>
      <c r="C465" s="2">
        <f t="shared" si="57"/>
        <v>2017</v>
      </c>
      <c r="D465" s="2">
        <f t="shared" si="58"/>
        <v>4</v>
      </c>
      <c r="E465" s="2" t="str">
        <f t="shared" si="59"/>
        <v>2017-4</v>
      </c>
      <c r="F465" s="2">
        <f t="shared" si="60"/>
        <v>8</v>
      </c>
      <c r="G465" s="2">
        <f t="shared" si="61"/>
        <v>14</v>
      </c>
      <c r="H465" s="2">
        <f t="shared" si="62"/>
        <v>7</v>
      </c>
      <c r="I465" s="2" cm="1">
        <f t="array" ref="I465">_xlfn.IFNA(_xlfn.IFS(H465=7,1,H465=1,1),0)</f>
        <v>1</v>
      </c>
      <c r="J465" s="2">
        <v>0</v>
      </c>
      <c r="K465" s="2">
        <f t="shared" si="63"/>
        <v>0</v>
      </c>
      <c r="L465" s="2">
        <f>SUMIF(E$2:E465,E465,K$2:K465)</f>
        <v>1</v>
      </c>
      <c r="M465" s="2">
        <f>IF(AND(market_calendar[[#This Row],[eq_weekly_exp_cumulative]]=3,market_calendar[[#This Row],[is_eq_weekly_exp]]=1),1,0)</f>
        <v>0</v>
      </c>
      <c r="N465" s="2">
        <f>IF(AND(market_calendar[[#This Row],[is_eq_monthly_exp]]=1,MOD(market_calendar[[#This Row],[Month]],3)=0),1,0)</f>
        <v>0</v>
      </c>
      <c r="O465" s="2">
        <f t="shared" si="56"/>
        <v>0</v>
      </c>
      <c r="P465" s="2">
        <f>SUMIF(E$2:E465,E465,O$2:O465)</f>
        <v>1</v>
      </c>
      <c r="Q465" s="2">
        <f>IF(AND(market_calendar[[#This Row],[vix_weekly_exp_cumulative]]=3,market_calendar[[#This Row],[is_vix_weekly_exp]]=1),1,0)</f>
        <v>0</v>
      </c>
      <c r="R465" s="2">
        <f>IF(AND(market_calendar[[#This Row],[is_vix_monthly_exp]]=1,MOD(market_calendar[[#This Row],[Month]],3)=0),1,0)</f>
        <v>0</v>
      </c>
    </row>
    <row r="466" spans="1:18" x14ac:dyDescent="0.25">
      <c r="A466">
        <v>465</v>
      </c>
      <c r="B466" s="1">
        <v>42834</v>
      </c>
      <c r="C466" s="2">
        <f t="shared" si="57"/>
        <v>2017</v>
      </c>
      <c r="D466" s="2">
        <f t="shared" si="58"/>
        <v>4</v>
      </c>
      <c r="E466" s="2" t="str">
        <f t="shared" si="59"/>
        <v>2017-4</v>
      </c>
      <c r="F466" s="2">
        <f t="shared" si="60"/>
        <v>9</v>
      </c>
      <c r="G466" s="2">
        <f t="shared" si="61"/>
        <v>15</v>
      </c>
      <c r="H466" s="2">
        <f t="shared" si="62"/>
        <v>1</v>
      </c>
      <c r="I466" s="2" cm="1">
        <f t="array" ref="I466">_xlfn.IFNA(_xlfn.IFS(H466=7,1,H466=1,1),0)</f>
        <v>1</v>
      </c>
      <c r="J466" s="2">
        <v>0</v>
      </c>
      <c r="K466" s="2">
        <f t="shared" si="63"/>
        <v>0</v>
      </c>
      <c r="L466" s="2">
        <f>SUMIF(E$2:E466,E466,K$2:K466)</f>
        <v>1</v>
      </c>
      <c r="M466" s="2">
        <f>IF(AND(market_calendar[[#This Row],[eq_weekly_exp_cumulative]]=3,market_calendar[[#This Row],[is_eq_weekly_exp]]=1),1,0)</f>
        <v>0</v>
      </c>
      <c r="N466" s="2">
        <f>IF(AND(market_calendar[[#This Row],[is_eq_monthly_exp]]=1,MOD(market_calendar[[#This Row],[Month]],3)=0),1,0)</f>
        <v>0</v>
      </c>
      <c r="O466" s="2">
        <f t="shared" si="56"/>
        <v>0</v>
      </c>
      <c r="P466" s="2">
        <f>SUMIF(E$2:E466,E466,O$2:O466)</f>
        <v>1</v>
      </c>
      <c r="Q466" s="2">
        <f>IF(AND(market_calendar[[#This Row],[vix_weekly_exp_cumulative]]=3,market_calendar[[#This Row],[is_vix_weekly_exp]]=1),1,0)</f>
        <v>0</v>
      </c>
      <c r="R466" s="2">
        <f>IF(AND(market_calendar[[#This Row],[is_vix_monthly_exp]]=1,MOD(market_calendar[[#This Row],[Month]],3)=0),1,0)</f>
        <v>0</v>
      </c>
    </row>
    <row r="467" spans="1:18" x14ac:dyDescent="0.25">
      <c r="A467">
        <v>466</v>
      </c>
      <c r="B467" s="1">
        <v>42835</v>
      </c>
      <c r="C467" s="2">
        <f t="shared" si="57"/>
        <v>2017</v>
      </c>
      <c r="D467" s="2">
        <f t="shared" si="58"/>
        <v>4</v>
      </c>
      <c r="E467" s="2" t="str">
        <f t="shared" si="59"/>
        <v>2017-4</v>
      </c>
      <c r="F467" s="2">
        <f t="shared" si="60"/>
        <v>10</v>
      </c>
      <c r="G467" s="2">
        <f t="shared" si="61"/>
        <v>15</v>
      </c>
      <c r="H467" s="2">
        <f t="shared" si="62"/>
        <v>2</v>
      </c>
      <c r="I467" s="2" cm="1">
        <f t="array" ref="I467">_xlfn.IFNA(_xlfn.IFS(H467=7,1,H467=1,1),0)</f>
        <v>0</v>
      </c>
      <c r="J467" s="2">
        <v>0</v>
      </c>
      <c r="K467" s="2">
        <f t="shared" si="63"/>
        <v>0</v>
      </c>
      <c r="L467" s="2">
        <f>SUMIF(E$2:E467,E467,K$2:K467)</f>
        <v>1</v>
      </c>
      <c r="M467" s="2">
        <f>IF(AND(market_calendar[[#This Row],[eq_weekly_exp_cumulative]]=3,market_calendar[[#This Row],[is_eq_weekly_exp]]=1),1,0)</f>
        <v>0</v>
      </c>
      <c r="N467" s="2">
        <f>IF(AND(market_calendar[[#This Row],[is_eq_monthly_exp]]=1,MOD(market_calendar[[#This Row],[Month]],3)=0),1,0)</f>
        <v>0</v>
      </c>
      <c r="O467" s="2">
        <f t="shared" si="56"/>
        <v>0</v>
      </c>
      <c r="P467" s="2">
        <f>SUMIF(E$2:E467,E467,O$2:O467)</f>
        <v>1</v>
      </c>
      <c r="Q467" s="2">
        <f>IF(AND(market_calendar[[#This Row],[vix_weekly_exp_cumulative]]=3,market_calendar[[#This Row],[is_vix_weekly_exp]]=1),1,0)</f>
        <v>0</v>
      </c>
      <c r="R467" s="2">
        <f>IF(AND(market_calendar[[#This Row],[is_vix_monthly_exp]]=1,MOD(market_calendar[[#This Row],[Month]],3)=0),1,0)</f>
        <v>0</v>
      </c>
    </row>
    <row r="468" spans="1:18" x14ac:dyDescent="0.25">
      <c r="A468">
        <v>467</v>
      </c>
      <c r="B468" s="1">
        <v>42836</v>
      </c>
      <c r="C468" s="2">
        <f t="shared" si="57"/>
        <v>2017</v>
      </c>
      <c r="D468" s="2">
        <f t="shared" si="58"/>
        <v>4</v>
      </c>
      <c r="E468" s="2" t="str">
        <f t="shared" si="59"/>
        <v>2017-4</v>
      </c>
      <c r="F468" s="2">
        <f t="shared" si="60"/>
        <v>11</v>
      </c>
      <c r="G468" s="2">
        <f t="shared" si="61"/>
        <v>15</v>
      </c>
      <c r="H468" s="2">
        <f t="shared" si="62"/>
        <v>3</v>
      </c>
      <c r="I468" s="2" cm="1">
        <f t="array" ref="I468">_xlfn.IFNA(_xlfn.IFS(H468=7,1,H468=1,1),0)</f>
        <v>0</v>
      </c>
      <c r="J468" s="2">
        <v>0</v>
      </c>
      <c r="K468" s="2">
        <f t="shared" si="63"/>
        <v>0</v>
      </c>
      <c r="L468" s="2">
        <f>SUMIF(E$2:E468,E468,K$2:K468)</f>
        <v>1</v>
      </c>
      <c r="M468" s="2">
        <f>IF(AND(market_calendar[[#This Row],[eq_weekly_exp_cumulative]]=3,market_calendar[[#This Row],[is_eq_weekly_exp]]=1),1,0)</f>
        <v>0</v>
      </c>
      <c r="N468" s="2">
        <f>IF(AND(market_calendar[[#This Row],[is_eq_monthly_exp]]=1,MOD(market_calendar[[#This Row],[Month]],3)=0),1,0)</f>
        <v>0</v>
      </c>
      <c r="O468" s="2">
        <f t="shared" si="56"/>
        <v>1</v>
      </c>
      <c r="P468" s="2">
        <f>SUMIF(E$2:E468,E468,O$2:O468)</f>
        <v>2</v>
      </c>
      <c r="Q468" s="2">
        <f>IF(AND(market_calendar[[#This Row],[vix_weekly_exp_cumulative]]=3,market_calendar[[#This Row],[is_vix_weekly_exp]]=1),1,0)</f>
        <v>0</v>
      </c>
      <c r="R468" s="2">
        <f>IF(AND(market_calendar[[#This Row],[is_vix_monthly_exp]]=1,MOD(market_calendar[[#This Row],[Month]],3)=0),1,0)</f>
        <v>0</v>
      </c>
    </row>
    <row r="469" spans="1:18" x14ac:dyDescent="0.25">
      <c r="A469">
        <v>468</v>
      </c>
      <c r="B469" s="1">
        <v>42837</v>
      </c>
      <c r="C469" s="2">
        <f t="shared" si="57"/>
        <v>2017</v>
      </c>
      <c r="D469" s="2">
        <f t="shared" si="58"/>
        <v>4</v>
      </c>
      <c r="E469" s="2" t="str">
        <f t="shared" si="59"/>
        <v>2017-4</v>
      </c>
      <c r="F469" s="2">
        <f t="shared" si="60"/>
        <v>12</v>
      </c>
      <c r="G469" s="2">
        <f t="shared" si="61"/>
        <v>15</v>
      </c>
      <c r="H469" s="2">
        <f t="shared" si="62"/>
        <v>4</v>
      </c>
      <c r="I469" s="2" cm="1">
        <f t="array" ref="I469">_xlfn.IFNA(_xlfn.IFS(H469=7,1,H469=1,1),0)</f>
        <v>0</v>
      </c>
      <c r="J469" s="2">
        <v>0</v>
      </c>
      <c r="K469" s="2">
        <f t="shared" si="63"/>
        <v>0</v>
      </c>
      <c r="L469" s="2">
        <f>SUMIF(E$2:E469,E469,K$2:K469)</f>
        <v>1</v>
      </c>
      <c r="M469" s="2">
        <f>IF(AND(market_calendar[[#This Row],[eq_weekly_exp_cumulative]]=3,market_calendar[[#This Row],[is_eq_weekly_exp]]=1),1,0)</f>
        <v>0</v>
      </c>
      <c r="N469" s="2">
        <f>IF(AND(market_calendar[[#This Row],[is_eq_monthly_exp]]=1,MOD(market_calendar[[#This Row],[Month]],3)=0),1,0)</f>
        <v>0</v>
      </c>
      <c r="O469" s="2">
        <f t="shared" si="56"/>
        <v>0</v>
      </c>
      <c r="P469" s="2">
        <f>SUMIF(E$2:E469,E469,O$2:O469)</f>
        <v>2</v>
      </c>
      <c r="Q469" s="2">
        <f>IF(AND(market_calendar[[#This Row],[vix_weekly_exp_cumulative]]=3,market_calendar[[#This Row],[is_vix_weekly_exp]]=1),1,0)</f>
        <v>0</v>
      </c>
      <c r="R469" s="2">
        <f>IF(AND(market_calendar[[#This Row],[is_vix_monthly_exp]]=1,MOD(market_calendar[[#This Row],[Month]],3)=0),1,0)</f>
        <v>0</v>
      </c>
    </row>
    <row r="470" spans="1:18" x14ac:dyDescent="0.25">
      <c r="A470">
        <v>469</v>
      </c>
      <c r="B470" s="1">
        <v>42838</v>
      </c>
      <c r="C470" s="2">
        <f t="shared" si="57"/>
        <v>2017</v>
      </c>
      <c r="D470" s="2">
        <f t="shared" si="58"/>
        <v>4</v>
      </c>
      <c r="E470" s="2" t="str">
        <f t="shared" si="59"/>
        <v>2017-4</v>
      </c>
      <c r="F470" s="2">
        <f t="shared" si="60"/>
        <v>13</v>
      </c>
      <c r="G470" s="2">
        <f t="shared" si="61"/>
        <v>15</v>
      </c>
      <c r="H470" s="2">
        <f t="shared" si="62"/>
        <v>5</v>
      </c>
      <c r="I470" s="2" cm="1">
        <f t="array" ref="I470">_xlfn.IFNA(_xlfn.IFS(H470=7,1,H470=1,1),0)</f>
        <v>0</v>
      </c>
      <c r="J470" s="2">
        <v>0</v>
      </c>
      <c r="K470" s="2">
        <f t="shared" si="63"/>
        <v>0</v>
      </c>
      <c r="L470" s="2">
        <f>SUMIF(E$2:E470,E470,K$2:K470)</f>
        <v>1</v>
      </c>
      <c r="M470" s="2">
        <f>IF(AND(market_calendar[[#This Row],[eq_weekly_exp_cumulative]]=3,market_calendar[[#This Row],[is_eq_weekly_exp]]=1),1,0)</f>
        <v>0</v>
      </c>
      <c r="N470" s="2">
        <f>IF(AND(market_calendar[[#This Row],[is_eq_monthly_exp]]=1,MOD(market_calendar[[#This Row],[Month]],3)=0),1,0)</f>
        <v>0</v>
      </c>
      <c r="O470" s="2">
        <f t="shared" si="56"/>
        <v>0</v>
      </c>
      <c r="P470" s="2">
        <f>SUMIF(E$2:E470,E470,O$2:O470)</f>
        <v>2</v>
      </c>
      <c r="Q470" s="2">
        <f>IF(AND(market_calendar[[#This Row],[vix_weekly_exp_cumulative]]=3,market_calendar[[#This Row],[is_vix_weekly_exp]]=1),1,0)</f>
        <v>0</v>
      </c>
      <c r="R470" s="2">
        <f>IF(AND(market_calendar[[#This Row],[is_vix_monthly_exp]]=1,MOD(market_calendar[[#This Row],[Month]],3)=0),1,0)</f>
        <v>0</v>
      </c>
    </row>
    <row r="471" spans="1:18" x14ac:dyDescent="0.25">
      <c r="A471">
        <v>470</v>
      </c>
      <c r="B471" s="1">
        <v>42839</v>
      </c>
      <c r="C471" s="2">
        <f t="shared" si="57"/>
        <v>2017</v>
      </c>
      <c r="D471" s="2">
        <f t="shared" si="58"/>
        <v>4</v>
      </c>
      <c r="E471" s="2" t="str">
        <f t="shared" si="59"/>
        <v>2017-4</v>
      </c>
      <c r="F471" s="2">
        <f t="shared" si="60"/>
        <v>14</v>
      </c>
      <c r="G471" s="2">
        <f t="shared" si="61"/>
        <v>15</v>
      </c>
      <c r="H471" s="2">
        <f t="shared" si="62"/>
        <v>6</v>
      </c>
      <c r="I471" s="2" cm="1">
        <f t="array" ref="I471">_xlfn.IFNA(_xlfn.IFS(H471=7,1,H471=1,1),0)</f>
        <v>0</v>
      </c>
      <c r="J471" s="2">
        <v>0</v>
      </c>
      <c r="K471" s="2">
        <f t="shared" si="63"/>
        <v>1</v>
      </c>
      <c r="L471" s="2">
        <f>SUMIF(E$2:E471,E471,K$2:K471)</f>
        <v>2</v>
      </c>
      <c r="M471" s="2">
        <f>IF(AND(market_calendar[[#This Row],[eq_weekly_exp_cumulative]]=3,market_calendar[[#This Row],[is_eq_weekly_exp]]=1),1,0)</f>
        <v>0</v>
      </c>
      <c r="N471" s="2">
        <f>IF(AND(market_calendar[[#This Row],[is_eq_monthly_exp]]=1,MOD(market_calendar[[#This Row],[Month]],3)=0),1,0)</f>
        <v>0</v>
      </c>
      <c r="O471" s="2">
        <f t="shared" si="56"/>
        <v>0</v>
      </c>
      <c r="P471" s="2">
        <f>SUMIF(E$2:E471,E471,O$2:O471)</f>
        <v>2</v>
      </c>
      <c r="Q471" s="2">
        <f>IF(AND(market_calendar[[#This Row],[vix_weekly_exp_cumulative]]=3,market_calendar[[#This Row],[is_vix_weekly_exp]]=1),1,0)</f>
        <v>0</v>
      </c>
      <c r="R471" s="2">
        <f>IF(AND(market_calendar[[#This Row],[is_vix_monthly_exp]]=1,MOD(market_calendar[[#This Row],[Month]],3)=0),1,0)</f>
        <v>0</v>
      </c>
    </row>
    <row r="472" spans="1:18" x14ac:dyDescent="0.25">
      <c r="A472">
        <v>471</v>
      </c>
      <c r="B472" s="1">
        <v>42840</v>
      </c>
      <c r="C472" s="2">
        <f t="shared" si="57"/>
        <v>2017</v>
      </c>
      <c r="D472" s="2">
        <f t="shared" si="58"/>
        <v>4</v>
      </c>
      <c r="E472" s="2" t="str">
        <f t="shared" si="59"/>
        <v>2017-4</v>
      </c>
      <c r="F472" s="2">
        <f t="shared" si="60"/>
        <v>15</v>
      </c>
      <c r="G472" s="2">
        <f t="shared" si="61"/>
        <v>15</v>
      </c>
      <c r="H472" s="2">
        <f t="shared" si="62"/>
        <v>7</v>
      </c>
      <c r="I472" s="2" cm="1">
        <f t="array" ref="I472">_xlfn.IFNA(_xlfn.IFS(H472=7,1,H472=1,1),0)</f>
        <v>1</v>
      </c>
      <c r="J472" s="2">
        <v>0</v>
      </c>
      <c r="K472" s="2">
        <f t="shared" si="63"/>
        <v>0</v>
      </c>
      <c r="L472" s="2">
        <f>SUMIF(E$2:E472,E472,K$2:K472)</f>
        <v>2</v>
      </c>
      <c r="M472" s="2">
        <f>IF(AND(market_calendar[[#This Row],[eq_weekly_exp_cumulative]]=3,market_calendar[[#This Row],[is_eq_weekly_exp]]=1),1,0)</f>
        <v>0</v>
      </c>
      <c r="N472" s="2">
        <f>IF(AND(market_calendar[[#This Row],[is_eq_monthly_exp]]=1,MOD(market_calendar[[#This Row],[Month]],3)=0),1,0)</f>
        <v>0</v>
      </c>
      <c r="O472" s="2">
        <f t="shared" si="56"/>
        <v>0</v>
      </c>
      <c r="P472" s="2">
        <f>SUMIF(E$2:E472,E472,O$2:O472)</f>
        <v>2</v>
      </c>
      <c r="Q472" s="2">
        <f>IF(AND(market_calendar[[#This Row],[vix_weekly_exp_cumulative]]=3,market_calendar[[#This Row],[is_vix_weekly_exp]]=1),1,0)</f>
        <v>0</v>
      </c>
      <c r="R472" s="2">
        <f>IF(AND(market_calendar[[#This Row],[is_vix_monthly_exp]]=1,MOD(market_calendar[[#This Row],[Month]],3)=0),1,0)</f>
        <v>0</v>
      </c>
    </row>
    <row r="473" spans="1:18" x14ac:dyDescent="0.25">
      <c r="A473">
        <v>472</v>
      </c>
      <c r="B473" s="1">
        <v>42841</v>
      </c>
      <c r="C473" s="2">
        <f t="shared" si="57"/>
        <v>2017</v>
      </c>
      <c r="D473" s="2">
        <f t="shared" si="58"/>
        <v>4</v>
      </c>
      <c r="E473" s="2" t="str">
        <f t="shared" si="59"/>
        <v>2017-4</v>
      </c>
      <c r="F473" s="2">
        <f t="shared" si="60"/>
        <v>16</v>
      </c>
      <c r="G473" s="2">
        <f t="shared" si="61"/>
        <v>16</v>
      </c>
      <c r="H473" s="2">
        <f t="shared" si="62"/>
        <v>1</v>
      </c>
      <c r="I473" s="2" cm="1">
        <f t="array" ref="I473">_xlfn.IFNA(_xlfn.IFS(H473=7,1,H473=1,1),0)</f>
        <v>1</v>
      </c>
      <c r="J473" s="2">
        <v>0</v>
      </c>
      <c r="K473" s="2">
        <f t="shared" si="63"/>
        <v>0</v>
      </c>
      <c r="L473" s="2">
        <f>SUMIF(E$2:E473,E473,K$2:K473)</f>
        <v>2</v>
      </c>
      <c r="M473" s="2">
        <f>IF(AND(market_calendar[[#This Row],[eq_weekly_exp_cumulative]]=3,market_calendar[[#This Row],[is_eq_weekly_exp]]=1),1,0)</f>
        <v>0</v>
      </c>
      <c r="N473" s="2">
        <f>IF(AND(market_calendar[[#This Row],[is_eq_monthly_exp]]=1,MOD(market_calendar[[#This Row],[Month]],3)=0),1,0)</f>
        <v>0</v>
      </c>
      <c r="O473" s="2">
        <f t="shared" si="56"/>
        <v>0</v>
      </c>
      <c r="P473" s="2">
        <f>SUMIF(E$2:E473,E473,O$2:O473)</f>
        <v>2</v>
      </c>
      <c r="Q473" s="2">
        <f>IF(AND(market_calendar[[#This Row],[vix_weekly_exp_cumulative]]=3,market_calendar[[#This Row],[is_vix_weekly_exp]]=1),1,0)</f>
        <v>0</v>
      </c>
      <c r="R473" s="2">
        <f>IF(AND(market_calendar[[#This Row],[is_vix_monthly_exp]]=1,MOD(market_calendar[[#This Row],[Month]],3)=0),1,0)</f>
        <v>0</v>
      </c>
    </row>
    <row r="474" spans="1:18" x14ac:dyDescent="0.25">
      <c r="A474">
        <v>473</v>
      </c>
      <c r="B474" s="1">
        <v>42842</v>
      </c>
      <c r="C474" s="2">
        <f t="shared" si="57"/>
        <v>2017</v>
      </c>
      <c r="D474" s="2">
        <f t="shared" si="58"/>
        <v>4</v>
      </c>
      <c r="E474" s="2" t="str">
        <f t="shared" si="59"/>
        <v>2017-4</v>
      </c>
      <c r="F474" s="2">
        <f t="shared" si="60"/>
        <v>17</v>
      </c>
      <c r="G474" s="2">
        <f t="shared" si="61"/>
        <v>16</v>
      </c>
      <c r="H474" s="2">
        <f t="shared" si="62"/>
        <v>2</v>
      </c>
      <c r="I474" s="2" cm="1">
        <f t="array" ref="I474">_xlfn.IFNA(_xlfn.IFS(H474=7,1,H474=1,1),0)</f>
        <v>0</v>
      </c>
      <c r="J474" s="2">
        <v>0</v>
      </c>
      <c r="K474" s="2">
        <f t="shared" si="63"/>
        <v>0</v>
      </c>
      <c r="L474" s="2">
        <f>SUMIF(E$2:E474,E474,K$2:K474)</f>
        <v>2</v>
      </c>
      <c r="M474" s="2">
        <f>IF(AND(market_calendar[[#This Row],[eq_weekly_exp_cumulative]]=3,market_calendar[[#This Row],[is_eq_weekly_exp]]=1),1,0)</f>
        <v>0</v>
      </c>
      <c r="N474" s="2">
        <f>IF(AND(market_calendar[[#This Row],[is_eq_monthly_exp]]=1,MOD(market_calendar[[#This Row],[Month]],3)=0),1,0)</f>
        <v>0</v>
      </c>
      <c r="O474" s="2">
        <f t="shared" si="56"/>
        <v>0</v>
      </c>
      <c r="P474" s="2">
        <f>SUMIF(E$2:E474,E474,O$2:O474)</f>
        <v>2</v>
      </c>
      <c r="Q474" s="2">
        <f>IF(AND(market_calendar[[#This Row],[vix_weekly_exp_cumulative]]=3,market_calendar[[#This Row],[is_vix_weekly_exp]]=1),1,0)</f>
        <v>0</v>
      </c>
      <c r="R474" s="2">
        <f>IF(AND(market_calendar[[#This Row],[is_vix_monthly_exp]]=1,MOD(market_calendar[[#This Row],[Month]],3)=0),1,0)</f>
        <v>0</v>
      </c>
    </row>
    <row r="475" spans="1:18" x14ac:dyDescent="0.25">
      <c r="A475">
        <v>474</v>
      </c>
      <c r="B475" s="1">
        <v>42843</v>
      </c>
      <c r="C475" s="2">
        <f t="shared" si="57"/>
        <v>2017</v>
      </c>
      <c r="D475" s="2">
        <f t="shared" si="58"/>
        <v>4</v>
      </c>
      <c r="E475" s="2" t="str">
        <f t="shared" si="59"/>
        <v>2017-4</v>
      </c>
      <c r="F475" s="2">
        <f t="shared" si="60"/>
        <v>18</v>
      </c>
      <c r="G475" s="2">
        <f t="shared" si="61"/>
        <v>16</v>
      </c>
      <c r="H475" s="2">
        <f t="shared" si="62"/>
        <v>3</v>
      </c>
      <c r="I475" s="2" cm="1">
        <f t="array" ref="I475">_xlfn.IFNA(_xlfn.IFS(H475=7,1,H475=1,1),0)</f>
        <v>0</v>
      </c>
      <c r="J475" s="2">
        <v>0</v>
      </c>
      <c r="K475" s="2">
        <f t="shared" si="63"/>
        <v>0</v>
      </c>
      <c r="L475" s="2">
        <f>SUMIF(E$2:E475,E475,K$2:K475)</f>
        <v>2</v>
      </c>
      <c r="M475" s="2">
        <f>IF(AND(market_calendar[[#This Row],[eq_weekly_exp_cumulative]]=3,market_calendar[[#This Row],[is_eq_weekly_exp]]=1),1,0)</f>
        <v>0</v>
      </c>
      <c r="N475" s="2">
        <f>IF(AND(market_calendar[[#This Row],[is_eq_monthly_exp]]=1,MOD(market_calendar[[#This Row],[Month]],3)=0),1,0)</f>
        <v>0</v>
      </c>
      <c r="O475" s="2">
        <f t="shared" si="56"/>
        <v>1</v>
      </c>
      <c r="P475" s="2">
        <f>SUMIF(E$2:E475,E475,O$2:O475)</f>
        <v>3</v>
      </c>
      <c r="Q475" s="2">
        <f>IF(AND(market_calendar[[#This Row],[vix_weekly_exp_cumulative]]=3,market_calendar[[#This Row],[is_vix_weekly_exp]]=1),1,0)</f>
        <v>1</v>
      </c>
      <c r="R475" s="2">
        <f>IF(AND(market_calendar[[#This Row],[is_vix_monthly_exp]]=1,MOD(market_calendar[[#This Row],[Month]],3)=0),1,0)</f>
        <v>0</v>
      </c>
    </row>
    <row r="476" spans="1:18" x14ac:dyDescent="0.25">
      <c r="A476">
        <v>475</v>
      </c>
      <c r="B476" s="1">
        <v>42844</v>
      </c>
      <c r="C476" s="2">
        <f t="shared" si="57"/>
        <v>2017</v>
      </c>
      <c r="D476" s="2">
        <f t="shared" si="58"/>
        <v>4</v>
      </c>
      <c r="E476" s="2" t="str">
        <f t="shared" si="59"/>
        <v>2017-4</v>
      </c>
      <c r="F476" s="2">
        <f t="shared" si="60"/>
        <v>19</v>
      </c>
      <c r="G476" s="2">
        <f t="shared" si="61"/>
        <v>16</v>
      </c>
      <c r="H476" s="2">
        <f t="shared" si="62"/>
        <v>4</v>
      </c>
      <c r="I476" s="2" cm="1">
        <f t="array" ref="I476">_xlfn.IFNA(_xlfn.IFS(H476=7,1,H476=1,1),0)</f>
        <v>0</v>
      </c>
      <c r="J476" s="2">
        <v>0</v>
      </c>
      <c r="K476" s="2">
        <f t="shared" si="63"/>
        <v>0</v>
      </c>
      <c r="L476" s="2">
        <f>SUMIF(E$2:E476,E476,K$2:K476)</f>
        <v>2</v>
      </c>
      <c r="M476" s="2">
        <f>IF(AND(market_calendar[[#This Row],[eq_weekly_exp_cumulative]]=3,market_calendar[[#This Row],[is_eq_weekly_exp]]=1),1,0)</f>
        <v>0</v>
      </c>
      <c r="N476" s="2">
        <f>IF(AND(market_calendar[[#This Row],[is_eq_monthly_exp]]=1,MOD(market_calendar[[#This Row],[Month]],3)=0),1,0)</f>
        <v>0</v>
      </c>
      <c r="O476" s="2">
        <f t="shared" si="56"/>
        <v>0</v>
      </c>
      <c r="P476" s="2">
        <f>SUMIF(E$2:E476,E476,O$2:O476)</f>
        <v>3</v>
      </c>
      <c r="Q476" s="2">
        <f>IF(AND(market_calendar[[#This Row],[vix_weekly_exp_cumulative]]=3,market_calendar[[#This Row],[is_vix_weekly_exp]]=1),1,0)</f>
        <v>0</v>
      </c>
      <c r="R476" s="2">
        <f>IF(AND(market_calendar[[#This Row],[is_vix_monthly_exp]]=1,MOD(market_calendar[[#This Row],[Month]],3)=0),1,0)</f>
        <v>0</v>
      </c>
    </row>
    <row r="477" spans="1:18" x14ac:dyDescent="0.25">
      <c r="A477">
        <v>476</v>
      </c>
      <c r="B477" s="1">
        <v>42845</v>
      </c>
      <c r="C477" s="2">
        <f t="shared" si="57"/>
        <v>2017</v>
      </c>
      <c r="D477" s="2">
        <f t="shared" si="58"/>
        <v>4</v>
      </c>
      <c r="E477" s="2" t="str">
        <f t="shared" si="59"/>
        <v>2017-4</v>
      </c>
      <c r="F477" s="2">
        <f t="shared" si="60"/>
        <v>20</v>
      </c>
      <c r="G477" s="2">
        <f t="shared" si="61"/>
        <v>16</v>
      </c>
      <c r="H477" s="2">
        <f t="shared" si="62"/>
        <v>5</v>
      </c>
      <c r="I477" s="2" cm="1">
        <f t="array" ref="I477">_xlfn.IFNA(_xlfn.IFS(H477=7,1,H477=1,1),0)</f>
        <v>0</v>
      </c>
      <c r="J477" s="2">
        <v>0</v>
      </c>
      <c r="K477" s="2">
        <f t="shared" si="63"/>
        <v>0</v>
      </c>
      <c r="L477" s="2">
        <f>SUMIF(E$2:E477,E477,K$2:K477)</f>
        <v>2</v>
      </c>
      <c r="M477" s="2">
        <f>IF(AND(market_calendar[[#This Row],[eq_weekly_exp_cumulative]]=3,market_calendar[[#This Row],[is_eq_weekly_exp]]=1),1,0)</f>
        <v>0</v>
      </c>
      <c r="N477" s="2">
        <f>IF(AND(market_calendar[[#This Row],[is_eq_monthly_exp]]=1,MOD(market_calendar[[#This Row],[Month]],3)=0),1,0)</f>
        <v>0</v>
      </c>
      <c r="O477" s="2">
        <f t="shared" si="56"/>
        <v>0</v>
      </c>
      <c r="P477" s="2">
        <f>SUMIF(E$2:E477,E477,O$2:O477)</f>
        <v>3</v>
      </c>
      <c r="Q477" s="2">
        <f>IF(AND(market_calendar[[#This Row],[vix_weekly_exp_cumulative]]=3,market_calendar[[#This Row],[is_vix_weekly_exp]]=1),1,0)</f>
        <v>0</v>
      </c>
      <c r="R477" s="2">
        <f>IF(AND(market_calendar[[#This Row],[is_vix_monthly_exp]]=1,MOD(market_calendar[[#This Row],[Month]],3)=0),1,0)</f>
        <v>0</v>
      </c>
    </row>
    <row r="478" spans="1:18" x14ac:dyDescent="0.25">
      <c r="A478">
        <v>477</v>
      </c>
      <c r="B478" s="1">
        <v>42846</v>
      </c>
      <c r="C478" s="2">
        <f t="shared" si="57"/>
        <v>2017</v>
      </c>
      <c r="D478" s="2">
        <f t="shared" si="58"/>
        <v>4</v>
      </c>
      <c r="E478" s="2" t="str">
        <f t="shared" si="59"/>
        <v>2017-4</v>
      </c>
      <c r="F478" s="2">
        <f t="shared" si="60"/>
        <v>21</v>
      </c>
      <c r="G478" s="2">
        <f t="shared" si="61"/>
        <v>16</v>
      </c>
      <c r="H478" s="2">
        <f t="shared" si="62"/>
        <v>6</v>
      </c>
      <c r="I478" s="2" cm="1">
        <f t="array" ref="I478">_xlfn.IFNA(_xlfn.IFS(H478=7,1,H478=1,1),0)</f>
        <v>0</v>
      </c>
      <c r="J478" s="2">
        <v>0</v>
      </c>
      <c r="K478" s="2">
        <f t="shared" si="63"/>
        <v>1</v>
      </c>
      <c r="L478" s="2">
        <f>SUMIF(E$2:E478,E478,K$2:K478)</f>
        <v>3</v>
      </c>
      <c r="M478" s="2">
        <f>IF(AND(market_calendar[[#This Row],[eq_weekly_exp_cumulative]]=3,market_calendar[[#This Row],[is_eq_weekly_exp]]=1),1,0)</f>
        <v>1</v>
      </c>
      <c r="N478" s="2">
        <f>IF(AND(market_calendar[[#This Row],[is_eq_monthly_exp]]=1,MOD(market_calendar[[#This Row],[Month]],3)=0),1,0)</f>
        <v>0</v>
      </c>
      <c r="O478" s="2">
        <f t="shared" si="56"/>
        <v>0</v>
      </c>
      <c r="P478" s="2">
        <f>SUMIF(E$2:E478,E478,O$2:O478)</f>
        <v>3</v>
      </c>
      <c r="Q478" s="2">
        <f>IF(AND(market_calendar[[#This Row],[vix_weekly_exp_cumulative]]=3,market_calendar[[#This Row],[is_vix_weekly_exp]]=1),1,0)</f>
        <v>0</v>
      </c>
      <c r="R478" s="2">
        <f>IF(AND(market_calendar[[#This Row],[is_vix_monthly_exp]]=1,MOD(market_calendar[[#This Row],[Month]],3)=0),1,0)</f>
        <v>0</v>
      </c>
    </row>
    <row r="479" spans="1:18" x14ac:dyDescent="0.25">
      <c r="A479">
        <v>478</v>
      </c>
      <c r="B479" s="1">
        <v>42847</v>
      </c>
      <c r="C479" s="2">
        <f t="shared" si="57"/>
        <v>2017</v>
      </c>
      <c r="D479" s="2">
        <f t="shared" si="58"/>
        <v>4</v>
      </c>
      <c r="E479" s="2" t="str">
        <f t="shared" si="59"/>
        <v>2017-4</v>
      </c>
      <c r="F479" s="2">
        <f t="shared" si="60"/>
        <v>22</v>
      </c>
      <c r="G479" s="2">
        <f t="shared" si="61"/>
        <v>16</v>
      </c>
      <c r="H479" s="2">
        <f t="shared" si="62"/>
        <v>7</v>
      </c>
      <c r="I479" s="2" cm="1">
        <f t="array" ref="I479">_xlfn.IFNA(_xlfn.IFS(H479=7,1,H479=1,1),0)</f>
        <v>1</v>
      </c>
      <c r="J479" s="2">
        <v>0</v>
      </c>
      <c r="K479" s="2">
        <f t="shared" si="63"/>
        <v>0</v>
      </c>
      <c r="L479" s="2">
        <f>SUMIF(E$2:E479,E479,K$2:K479)</f>
        <v>3</v>
      </c>
      <c r="M479" s="2">
        <f>IF(AND(market_calendar[[#This Row],[eq_weekly_exp_cumulative]]=3,market_calendar[[#This Row],[is_eq_weekly_exp]]=1),1,0)</f>
        <v>0</v>
      </c>
      <c r="N479" s="2">
        <f>IF(AND(market_calendar[[#This Row],[is_eq_monthly_exp]]=1,MOD(market_calendar[[#This Row],[Month]],3)=0),1,0)</f>
        <v>0</v>
      </c>
      <c r="O479" s="2">
        <f t="shared" si="56"/>
        <v>0</v>
      </c>
      <c r="P479" s="2">
        <f>SUMIF(E$2:E479,E479,O$2:O479)</f>
        <v>3</v>
      </c>
      <c r="Q479" s="2">
        <f>IF(AND(market_calendar[[#This Row],[vix_weekly_exp_cumulative]]=3,market_calendar[[#This Row],[is_vix_weekly_exp]]=1),1,0)</f>
        <v>0</v>
      </c>
      <c r="R479" s="2">
        <f>IF(AND(market_calendar[[#This Row],[is_vix_monthly_exp]]=1,MOD(market_calendar[[#This Row],[Month]],3)=0),1,0)</f>
        <v>0</v>
      </c>
    </row>
    <row r="480" spans="1:18" x14ac:dyDescent="0.25">
      <c r="A480">
        <v>479</v>
      </c>
      <c r="B480" s="1">
        <v>42848</v>
      </c>
      <c r="C480" s="2">
        <f t="shared" si="57"/>
        <v>2017</v>
      </c>
      <c r="D480" s="2">
        <f t="shared" si="58"/>
        <v>4</v>
      </c>
      <c r="E480" s="2" t="str">
        <f t="shared" si="59"/>
        <v>2017-4</v>
      </c>
      <c r="F480" s="2">
        <f t="shared" si="60"/>
        <v>23</v>
      </c>
      <c r="G480" s="2">
        <f t="shared" si="61"/>
        <v>17</v>
      </c>
      <c r="H480" s="2">
        <f t="shared" si="62"/>
        <v>1</v>
      </c>
      <c r="I480" s="2" cm="1">
        <f t="array" ref="I480">_xlfn.IFNA(_xlfn.IFS(H480=7,1,H480=1,1),0)</f>
        <v>1</v>
      </c>
      <c r="J480" s="2">
        <v>0</v>
      </c>
      <c r="K480" s="2">
        <f t="shared" si="63"/>
        <v>0</v>
      </c>
      <c r="L480" s="2">
        <f>SUMIF(E$2:E480,E480,K$2:K480)</f>
        <v>3</v>
      </c>
      <c r="M480" s="2">
        <f>IF(AND(market_calendar[[#This Row],[eq_weekly_exp_cumulative]]=3,market_calendar[[#This Row],[is_eq_weekly_exp]]=1),1,0)</f>
        <v>0</v>
      </c>
      <c r="N480" s="2">
        <f>IF(AND(market_calendar[[#This Row],[is_eq_monthly_exp]]=1,MOD(market_calendar[[#This Row],[Month]],3)=0),1,0)</f>
        <v>0</v>
      </c>
      <c r="O480" s="2">
        <f t="shared" si="56"/>
        <v>0</v>
      </c>
      <c r="P480" s="2">
        <f>SUMIF(E$2:E480,E480,O$2:O480)</f>
        <v>3</v>
      </c>
      <c r="Q480" s="2">
        <f>IF(AND(market_calendar[[#This Row],[vix_weekly_exp_cumulative]]=3,market_calendar[[#This Row],[is_vix_weekly_exp]]=1),1,0)</f>
        <v>0</v>
      </c>
      <c r="R480" s="2">
        <f>IF(AND(market_calendar[[#This Row],[is_vix_monthly_exp]]=1,MOD(market_calendar[[#This Row],[Month]],3)=0),1,0)</f>
        <v>0</v>
      </c>
    </row>
    <row r="481" spans="1:18" x14ac:dyDescent="0.25">
      <c r="A481">
        <v>480</v>
      </c>
      <c r="B481" s="1">
        <v>42849</v>
      </c>
      <c r="C481" s="2">
        <f t="shared" si="57"/>
        <v>2017</v>
      </c>
      <c r="D481" s="2">
        <f t="shared" si="58"/>
        <v>4</v>
      </c>
      <c r="E481" s="2" t="str">
        <f t="shared" si="59"/>
        <v>2017-4</v>
      </c>
      <c r="F481" s="2">
        <f t="shared" si="60"/>
        <v>24</v>
      </c>
      <c r="G481" s="2">
        <f t="shared" si="61"/>
        <v>17</v>
      </c>
      <c r="H481" s="2">
        <f t="shared" si="62"/>
        <v>2</v>
      </c>
      <c r="I481" s="2" cm="1">
        <f t="array" ref="I481">_xlfn.IFNA(_xlfn.IFS(H481=7,1,H481=1,1),0)</f>
        <v>0</v>
      </c>
      <c r="J481" s="2">
        <v>0</v>
      </c>
      <c r="K481" s="2">
        <f t="shared" si="63"/>
        <v>0</v>
      </c>
      <c r="L481" s="2">
        <f>SUMIF(E$2:E481,E481,K$2:K481)</f>
        <v>3</v>
      </c>
      <c r="M481" s="2">
        <f>IF(AND(market_calendar[[#This Row],[eq_weekly_exp_cumulative]]=3,market_calendar[[#This Row],[is_eq_weekly_exp]]=1),1,0)</f>
        <v>0</v>
      </c>
      <c r="N481" s="2">
        <f>IF(AND(market_calendar[[#This Row],[is_eq_monthly_exp]]=1,MOD(market_calendar[[#This Row],[Month]],3)=0),1,0)</f>
        <v>0</v>
      </c>
      <c r="O481" s="2">
        <f t="shared" si="56"/>
        <v>0</v>
      </c>
      <c r="P481" s="2">
        <f>SUMIF(E$2:E481,E481,O$2:O481)</f>
        <v>3</v>
      </c>
      <c r="Q481" s="2">
        <f>IF(AND(market_calendar[[#This Row],[vix_weekly_exp_cumulative]]=3,market_calendar[[#This Row],[is_vix_weekly_exp]]=1),1,0)</f>
        <v>0</v>
      </c>
      <c r="R481" s="2">
        <f>IF(AND(market_calendar[[#This Row],[is_vix_monthly_exp]]=1,MOD(market_calendar[[#This Row],[Month]],3)=0),1,0)</f>
        <v>0</v>
      </c>
    </row>
    <row r="482" spans="1:18" x14ac:dyDescent="0.25">
      <c r="A482">
        <v>481</v>
      </c>
      <c r="B482" s="1">
        <v>42850</v>
      </c>
      <c r="C482" s="2">
        <f t="shared" si="57"/>
        <v>2017</v>
      </c>
      <c r="D482" s="2">
        <f t="shared" si="58"/>
        <v>4</v>
      </c>
      <c r="E482" s="2" t="str">
        <f t="shared" si="59"/>
        <v>2017-4</v>
      </c>
      <c r="F482" s="2">
        <f t="shared" si="60"/>
        <v>25</v>
      </c>
      <c r="G482" s="2">
        <f t="shared" si="61"/>
        <v>17</v>
      </c>
      <c r="H482" s="2">
        <f t="shared" si="62"/>
        <v>3</v>
      </c>
      <c r="I482" s="2" cm="1">
        <f t="array" ref="I482">_xlfn.IFNA(_xlfn.IFS(H482=7,1,H482=1,1),0)</f>
        <v>0</v>
      </c>
      <c r="J482" s="2">
        <v>0</v>
      </c>
      <c r="K482" s="2">
        <f t="shared" si="63"/>
        <v>0</v>
      </c>
      <c r="L482" s="2">
        <f>SUMIF(E$2:E482,E482,K$2:K482)</f>
        <v>3</v>
      </c>
      <c r="M482" s="2">
        <f>IF(AND(market_calendar[[#This Row],[eq_weekly_exp_cumulative]]=3,market_calendar[[#This Row],[is_eq_weekly_exp]]=1),1,0)</f>
        <v>0</v>
      </c>
      <c r="N482" s="2">
        <f>IF(AND(market_calendar[[#This Row],[is_eq_monthly_exp]]=1,MOD(market_calendar[[#This Row],[Month]],3)=0),1,0)</f>
        <v>0</v>
      </c>
      <c r="O482" s="2">
        <f t="shared" si="56"/>
        <v>1</v>
      </c>
      <c r="P482" s="2">
        <f>SUMIF(E$2:E482,E482,O$2:O482)</f>
        <v>4</v>
      </c>
      <c r="Q482" s="2">
        <f>IF(AND(market_calendar[[#This Row],[vix_weekly_exp_cumulative]]=3,market_calendar[[#This Row],[is_vix_weekly_exp]]=1),1,0)</f>
        <v>0</v>
      </c>
      <c r="R482" s="2">
        <f>IF(AND(market_calendar[[#This Row],[is_vix_monthly_exp]]=1,MOD(market_calendar[[#This Row],[Month]],3)=0),1,0)</f>
        <v>0</v>
      </c>
    </row>
    <row r="483" spans="1:18" x14ac:dyDescent="0.25">
      <c r="A483">
        <v>482</v>
      </c>
      <c r="B483" s="1">
        <v>42851</v>
      </c>
      <c r="C483" s="2">
        <f t="shared" si="57"/>
        <v>2017</v>
      </c>
      <c r="D483" s="2">
        <f t="shared" si="58"/>
        <v>4</v>
      </c>
      <c r="E483" s="2" t="str">
        <f t="shared" si="59"/>
        <v>2017-4</v>
      </c>
      <c r="F483" s="2">
        <f t="shared" si="60"/>
        <v>26</v>
      </c>
      <c r="G483" s="2">
        <f t="shared" si="61"/>
        <v>17</v>
      </c>
      <c r="H483" s="2">
        <f t="shared" si="62"/>
        <v>4</v>
      </c>
      <c r="I483" s="2" cm="1">
        <f t="array" ref="I483">_xlfn.IFNA(_xlfn.IFS(H483=7,1,H483=1,1),0)</f>
        <v>0</v>
      </c>
      <c r="J483" s="2">
        <v>0</v>
      </c>
      <c r="K483" s="2">
        <f t="shared" si="63"/>
        <v>0</v>
      </c>
      <c r="L483" s="2">
        <f>SUMIF(E$2:E483,E483,K$2:K483)</f>
        <v>3</v>
      </c>
      <c r="M483" s="2">
        <f>IF(AND(market_calendar[[#This Row],[eq_weekly_exp_cumulative]]=3,market_calendar[[#This Row],[is_eq_weekly_exp]]=1),1,0)</f>
        <v>0</v>
      </c>
      <c r="N483" s="2">
        <f>IF(AND(market_calendar[[#This Row],[is_eq_monthly_exp]]=1,MOD(market_calendar[[#This Row],[Month]],3)=0),1,0)</f>
        <v>0</v>
      </c>
      <c r="O483" s="2">
        <f t="shared" si="56"/>
        <v>0</v>
      </c>
      <c r="P483" s="2">
        <f>SUMIF(E$2:E483,E483,O$2:O483)</f>
        <v>4</v>
      </c>
      <c r="Q483" s="2">
        <f>IF(AND(market_calendar[[#This Row],[vix_weekly_exp_cumulative]]=3,market_calendar[[#This Row],[is_vix_weekly_exp]]=1),1,0)</f>
        <v>0</v>
      </c>
      <c r="R483" s="2">
        <f>IF(AND(market_calendar[[#This Row],[is_vix_monthly_exp]]=1,MOD(market_calendar[[#This Row],[Month]],3)=0),1,0)</f>
        <v>0</v>
      </c>
    </row>
    <row r="484" spans="1:18" x14ac:dyDescent="0.25">
      <c r="A484">
        <v>483</v>
      </c>
      <c r="B484" s="1">
        <v>42852</v>
      </c>
      <c r="C484" s="2">
        <f t="shared" si="57"/>
        <v>2017</v>
      </c>
      <c r="D484" s="2">
        <f t="shared" si="58"/>
        <v>4</v>
      </c>
      <c r="E484" s="2" t="str">
        <f t="shared" si="59"/>
        <v>2017-4</v>
      </c>
      <c r="F484" s="2">
        <f t="shared" si="60"/>
        <v>27</v>
      </c>
      <c r="G484" s="2">
        <f t="shared" si="61"/>
        <v>17</v>
      </c>
      <c r="H484" s="2">
        <f t="shared" si="62"/>
        <v>5</v>
      </c>
      <c r="I484" s="2" cm="1">
        <f t="array" ref="I484">_xlfn.IFNA(_xlfn.IFS(H484=7,1,H484=1,1),0)</f>
        <v>0</v>
      </c>
      <c r="J484" s="2">
        <v>0</v>
      </c>
      <c r="K484" s="2">
        <f t="shared" si="63"/>
        <v>0</v>
      </c>
      <c r="L484" s="2">
        <f>SUMIF(E$2:E484,E484,K$2:K484)</f>
        <v>3</v>
      </c>
      <c r="M484" s="2">
        <f>IF(AND(market_calendar[[#This Row],[eq_weekly_exp_cumulative]]=3,market_calendar[[#This Row],[is_eq_weekly_exp]]=1),1,0)</f>
        <v>0</v>
      </c>
      <c r="N484" s="2">
        <f>IF(AND(market_calendar[[#This Row],[is_eq_monthly_exp]]=1,MOD(market_calendar[[#This Row],[Month]],3)=0),1,0)</f>
        <v>0</v>
      </c>
      <c r="O484" s="2">
        <f t="shared" si="56"/>
        <v>0</v>
      </c>
      <c r="P484" s="2">
        <f>SUMIF(E$2:E484,E484,O$2:O484)</f>
        <v>4</v>
      </c>
      <c r="Q484" s="2">
        <f>IF(AND(market_calendar[[#This Row],[vix_weekly_exp_cumulative]]=3,market_calendar[[#This Row],[is_vix_weekly_exp]]=1),1,0)</f>
        <v>0</v>
      </c>
      <c r="R484" s="2">
        <f>IF(AND(market_calendar[[#This Row],[is_vix_monthly_exp]]=1,MOD(market_calendar[[#This Row],[Month]],3)=0),1,0)</f>
        <v>0</v>
      </c>
    </row>
    <row r="485" spans="1:18" x14ac:dyDescent="0.25">
      <c r="A485">
        <v>484</v>
      </c>
      <c r="B485" s="1">
        <v>42853</v>
      </c>
      <c r="C485" s="2">
        <f t="shared" si="57"/>
        <v>2017</v>
      </c>
      <c r="D485" s="2">
        <f t="shared" si="58"/>
        <v>4</v>
      </c>
      <c r="E485" s="2" t="str">
        <f t="shared" si="59"/>
        <v>2017-4</v>
      </c>
      <c r="F485" s="2">
        <f t="shared" si="60"/>
        <v>28</v>
      </c>
      <c r="G485" s="2">
        <f t="shared" si="61"/>
        <v>17</v>
      </c>
      <c r="H485" s="2">
        <f t="shared" si="62"/>
        <v>6</v>
      </c>
      <c r="I485" s="2" cm="1">
        <f t="array" ref="I485">_xlfn.IFNA(_xlfn.IFS(H485=7,1,H485=1,1),0)</f>
        <v>0</v>
      </c>
      <c r="J485" s="2">
        <v>0</v>
      </c>
      <c r="K485" s="2">
        <f t="shared" si="63"/>
        <v>1</v>
      </c>
      <c r="L485" s="2">
        <f>SUMIF(E$2:E485,E485,K$2:K485)</f>
        <v>4</v>
      </c>
      <c r="M485" s="2">
        <f>IF(AND(market_calendar[[#This Row],[eq_weekly_exp_cumulative]]=3,market_calendar[[#This Row],[is_eq_weekly_exp]]=1),1,0)</f>
        <v>0</v>
      </c>
      <c r="N485" s="2">
        <f>IF(AND(market_calendar[[#This Row],[is_eq_monthly_exp]]=1,MOD(market_calendar[[#This Row],[Month]],3)=0),1,0)</f>
        <v>0</v>
      </c>
      <c r="O485" s="2">
        <f t="shared" si="56"/>
        <v>0</v>
      </c>
      <c r="P485" s="2">
        <f>SUMIF(E$2:E485,E485,O$2:O485)</f>
        <v>4</v>
      </c>
      <c r="Q485" s="2">
        <f>IF(AND(market_calendar[[#This Row],[vix_weekly_exp_cumulative]]=3,market_calendar[[#This Row],[is_vix_weekly_exp]]=1),1,0)</f>
        <v>0</v>
      </c>
      <c r="R485" s="2">
        <f>IF(AND(market_calendar[[#This Row],[is_vix_monthly_exp]]=1,MOD(market_calendar[[#This Row],[Month]],3)=0),1,0)</f>
        <v>0</v>
      </c>
    </row>
    <row r="486" spans="1:18" x14ac:dyDescent="0.25">
      <c r="A486">
        <v>485</v>
      </c>
      <c r="B486" s="1">
        <v>42854</v>
      </c>
      <c r="C486" s="2">
        <f t="shared" si="57"/>
        <v>2017</v>
      </c>
      <c r="D486" s="2">
        <f t="shared" si="58"/>
        <v>4</v>
      </c>
      <c r="E486" s="2" t="str">
        <f t="shared" si="59"/>
        <v>2017-4</v>
      </c>
      <c r="F486" s="2">
        <f t="shared" si="60"/>
        <v>29</v>
      </c>
      <c r="G486" s="2">
        <f t="shared" si="61"/>
        <v>17</v>
      </c>
      <c r="H486" s="2">
        <f t="shared" si="62"/>
        <v>7</v>
      </c>
      <c r="I486" s="2" cm="1">
        <f t="array" ref="I486">_xlfn.IFNA(_xlfn.IFS(H486=7,1,H486=1,1),0)</f>
        <v>1</v>
      </c>
      <c r="J486" s="2">
        <v>0</v>
      </c>
      <c r="K486" s="2">
        <f t="shared" si="63"/>
        <v>0</v>
      </c>
      <c r="L486" s="2">
        <f>SUMIF(E$2:E486,E486,K$2:K486)</f>
        <v>4</v>
      </c>
      <c r="M486" s="2">
        <f>IF(AND(market_calendar[[#This Row],[eq_weekly_exp_cumulative]]=3,market_calendar[[#This Row],[is_eq_weekly_exp]]=1),1,0)</f>
        <v>0</v>
      </c>
      <c r="N486" s="2">
        <f>IF(AND(market_calendar[[#This Row],[is_eq_monthly_exp]]=1,MOD(market_calendar[[#This Row],[Month]],3)=0),1,0)</f>
        <v>0</v>
      </c>
      <c r="O486" s="2">
        <f t="shared" si="56"/>
        <v>0</v>
      </c>
      <c r="P486" s="2">
        <f>SUMIF(E$2:E486,E486,O$2:O486)</f>
        <v>4</v>
      </c>
      <c r="Q486" s="2">
        <f>IF(AND(market_calendar[[#This Row],[vix_weekly_exp_cumulative]]=3,market_calendar[[#This Row],[is_vix_weekly_exp]]=1),1,0)</f>
        <v>0</v>
      </c>
      <c r="R486" s="2">
        <f>IF(AND(market_calendar[[#This Row],[is_vix_monthly_exp]]=1,MOD(market_calendar[[#This Row],[Month]],3)=0),1,0)</f>
        <v>0</v>
      </c>
    </row>
    <row r="487" spans="1:18" x14ac:dyDescent="0.25">
      <c r="A487">
        <v>486</v>
      </c>
      <c r="B487" s="1">
        <v>42855</v>
      </c>
      <c r="C487" s="2">
        <f t="shared" si="57"/>
        <v>2017</v>
      </c>
      <c r="D487" s="2">
        <f t="shared" si="58"/>
        <v>4</v>
      </c>
      <c r="E487" s="2" t="str">
        <f t="shared" si="59"/>
        <v>2017-4</v>
      </c>
      <c r="F487" s="2">
        <f t="shared" si="60"/>
        <v>30</v>
      </c>
      <c r="G487" s="2">
        <f t="shared" si="61"/>
        <v>18</v>
      </c>
      <c r="H487" s="2">
        <f t="shared" si="62"/>
        <v>1</v>
      </c>
      <c r="I487" s="2" cm="1">
        <f t="array" ref="I487">_xlfn.IFNA(_xlfn.IFS(H487=7,1,H487=1,1),0)</f>
        <v>1</v>
      </c>
      <c r="J487" s="2">
        <v>0</v>
      </c>
      <c r="K487" s="2">
        <f t="shared" si="63"/>
        <v>0</v>
      </c>
      <c r="L487" s="2">
        <f>SUMIF(E$2:E487,E487,K$2:K487)</f>
        <v>4</v>
      </c>
      <c r="M487" s="2">
        <f>IF(AND(market_calendar[[#This Row],[eq_weekly_exp_cumulative]]=3,market_calendar[[#This Row],[is_eq_weekly_exp]]=1),1,0)</f>
        <v>0</v>
      </c>
      <c r="N487" s="2">
        <f>IF(AND(market_calendar[[#This Row],[is_eq_monthly_exp]]=1,MOD(market_calendar[[#This Row],[Month]],3)=0),1,0)</f>
        <v>0</v>
      </c>
      <c r="O487" s="2">
        <f t="shared" si="56"/>
        <v>0</v>
      </c>
      <c r="P487" s="2">
        <f>SUMIF(E$2:E487,E487,O$2:O487)</f>
        <v>4</v>
      </c>
      <c r="Q487" s="2">
        <f>IF(AND(market_calendar[[#This Row],[vix_weekly_exp_cumulative]]=3,market_calendar[[#This Row],[is_vix_weekly_exp]]=1),1,0)</f>
        <v>0</v>
      </c>
      <c r="R487" s="2">
        <f>IF(AND(market_calendar[[#This Row],[is_vix_monthly_exp]]=1,MOD(market_calendar[[#This Row],[Month]],3)=0),1,0)</f>
        <v>0</v>
      </c>
    </row>
    <row r="488" spans="1:18" x14ac:dyDescent="0.25">
      <c r="A488">
        <v>487</v>
      </c>
      <c r="B488" s="1">
        <v>42856</v>
      </c>
      <c r="C488" s="2">
        <f t="shared" si="57"/>
        <v>2017</v>
      </c>
      <c r="D488" s="2">
        <f t="shared" si="58"/>
        <v>5</v>
      </c>
      <c r="E488" s="2" t="str">
        <f t="shared" si="59"/>
        <v>2017-5</v>
      </c>
      <c r="F488" s="2">
        <f t="shared" si="60"/>
        <v>1</v>
      </c>
      <c r="G488" s="2">
        <f t="shared" si="61"/>
        <v>18</v>
      </c>
      <c r="H488" s="2">
        <f t="shared" si="62"/>
        <v>2</v>
      </c>
      <c r="I488" s="2" cm="1">
        <f t="array" ref="I488">_xlfn.IFNA(_xlfn.IFS(H488=7,1,H488=1,1),0)</f>
        <v>0</v>
      </c>
      <c r="J488" s="2">
        <v>0</v>
      </c>
      <c r="K488" s="2">
        <f t="shared" si="63"/>
        <v>0</v>
      </c>
      <c r="L488" s="2">
        <f>SUMIF(E$2:E488,E488,K$2:K488)</f>
        <v>0</v>
      </c>
      <c r="M488" s="2">
        <f>IF(AND(market_calendar[[#This Row],[eq_weekly_exp_cumulative]]=3,market_calendar[[#This Row],[is_eq_weekly_exp]]=1),1,0)</f>
        <v>0</v>
      </c>
      <c r="N488" s="2">
        <f>IF(AND(market_calendar[[#This Row],[is_eq_monthly_exp]]=1,MOD(market_calendar[[#This Row],[Month]],3)=0),1,0)</f>
        <v>0</v>
      </c>
      <c r="O488" s="2">
        <f t="shared" si="56"/>
        <v>0</v>
      </c>
      <c r="P488" s="2">
        <f>SUMIF(E$2:E488,E488,O$2:O488)</f>
        <v>0</v>
      </c>
      <c r="Q488" s="2">
        <f>IF(AND(market_calendar[[#This Row],[vix_weekly_exp_cumulative]]=3,market_calendar[[#This Row],[is_vix_weekly_exp]]=1),1,0)</f>
        <v>0</v>
      </c>
      <c r="R488" s="2">
        <f>IF(AND(market_calendar[[#This Row],[is_vix_monthly_exp]]=1,MOD(market_calendar[[#This Row],[Month]],3)=0),1,0)</f>
        <v>0</v>
      </c>
    </row>
    <row r="489" spans="1:18" x14ac:dyDescent="0.25">
      <c r="A489">
        <v>488</v>
      </c>
      <c r="B489" s="1">
        <v>42857</v>
      </c>
      <c r="C489" s="2">
        <f t="shared" si="57"/>
        <v>2017</v>
      </c>
      <c r="D489" s="2">
        <f t="shared" si="58"/>
        <v>5</v>
      </c>
      <c r="E489" s="2" t="str">
        <f t="shared" si="59"/>
        <v>2017-5</v>
      </c>
      <c r="F489" s="2">
        <f t="shared" si="60"/>
        <v>2</v>
      </c>
      <c r="G489" s="2">
        <f t="shared" si="61"/>
        <v>18</v>
      </c>
      <c r="H489" s="2">
        <f t="shared" si="62"/>
        <v>3</v>
      </c>
      <c r="I489" s="2" cm="1">
        <f t="array" ref="I489">_xlfn.IFNA(_xlfn.IFS(H489=7,1,H489=1,1),0)</f>
        <v>0</v>
      </c>
      <c r="J489" s="2">
        <v>0</v>
      </c>
      <c r="K489" s="2">
        <f t="shared" si="63"/>
        <v>0</v>
      </c>
      <c r="L489" s="2">
        <f>SUMIF(E$2:E489,E489,K$2:K489)</f>
        <v>0</v>
      </c>
      <c r="M489" s="2">
        <f>IF(AND(market_calendar[[#This Row],[eq_weekly_exp_cumulative]]=3,market_calendar[[#This Row],[is_eq_weekly_exp]]=1),1,0)</f>
        <v>0</v>
      </c>
      <c r="N489" s="2">
        <f>IF(AND(market_calendar[[#This Row],[is_eq_monthly_exp]]=1,MOD(market_calendar[[#This Row],[Month]],3)=0),1,0)</f>
        <v>0</v>
      </c>
      <c r="O489" s="2">
        <f t="shared" si="56"/>
        <v>1</v>
      </c>
      <c r="P489" s="2">
        <f>SUMIF(E$2:E489,E489,O$2:O489)</f>
        <v>1</v>
      </c>
      <c r="Q489" s="2">
        <f>IF(AND(market_calendar[[#This Row],[vix_weekly_exp_cumulative]]=3,market_calendar[[#This Row],[is_vix_weekly_exp]]=1),1,0)</f>
        <v>0</v>
      </c>
      <c r="R489" s="2">
        <f>IF(AND(market_calendar[[#This Row],[is_vix_monthly_exp]]=1,MOD(market_calendar[[#This Row],[Month]],3)=0),1,0)</f>
        <v>0</v>
      </c>
    </row>
    <row r="490" spans="1:18" x14ac:dyDescent="0.25">
      <c r="A490">
        <v>489</v>
      </c>
      <c r="B490" s="1">
        <v>42858</v>
      </c>
      <c r="C490" s="2">
        <f t="shared" si="57"/>
        <v>2017</v>
      </c>
      <c r="D490" s="2">
        <f t="shared" si="58"/>
        <v>5</v>
      </c>
      <c r="E490" s="2" t="str">
        <f t="shared" si="59"/>
        <v>2017-5</v>
      </c>
      <c r="F490" s="2">
        <f t="shared" si="60"/>
        <v>3</v>
      </c>
      <c r="G490" s="2">
        <f t="shared" si="61"/>
        <v>18</v>
      </c>
      <c r="H490" s="2">
        <f t="shared" si="62"/>
        <v>4</v>
      </c>
      <c r="I490" s="2" cm="1">
        <f t="array" ref="I490">_xlfn.IFNA(_xlfn.IFS(H490=7,1,H490=1,1),0)</f>
        <v>0</v>
      </c>
      <c r="J490" s="2">
        <v>0</v>
      </c>
      <c r="K490" s="2">
        <f t="shared" si="63"/>
        <v>0</v>
      </c>
      <c r="L490" s="2">
        <f>SUMIF(E$2:E490,E490,K$2:K490)</f>
        <v>0</v>
      </c>
      <c r="M490" s="2">
        <f>IF(AND(market_calendar[[#This Row],[eq_weekly_exp_cumulative]]=3,market_calendar[[#This Row],[is_eq_weekly_exp]]=1),1,0)</f>
        <v>0</v>
      </c>
      <c r="N490" s="2">
        <f>IF(AND(market_calendar[[#This Row],[is_eq_monthly_exp]]=1,MOD(market_calendar[[#This Row],[Month]],3)=0),1,0)</f>
        <v>0</v>
      </c>
      <c r="O490" s="2">
        <f t="shared" si="56"/>
        <v>0</v>
      </c>
      <c r="P490" s="2">
        <f>SUMIF(E$2:E490,E490,O$2:O490)</f>
        <v>1</v>
      </c>
      <c r="Q490" s="2">
        <f>IF(AND(market_calendar[[#This Row],[vix_weekly_exp_cumulative]]=3,market_calendar[[#This Row],[is_vix_weekly_exp]]=1),1,0)</f>
        <v>0</v>
      </c>
      <c r="R490" s="2">
        <f>IF(AND(market_calendar[[#This Row],[is_vix_monthly_exp]]=1,MOD(market_calendar[[#This Row],[Month]],3)=0),1,0)</f>
        <v>0</v>
      </c>
    </row>
    <row r="491" spans="1:18" x14ac:dyDescent="0.25">
      <c r="A491">
        <v>490</v>
      </c>
      <c r="B491" s="1">
        <v>42859</v>
      </c>
      <c r="C491" s="2">
        <f t="shared" si="57"/>
        <v>2017</v>
      </c>
      <c r="D491" s="2">
        <f t="shared" si="58"/>
        <v>5</v>
      </c>
      <c r="E491" s="2" t="str">
        <f t="shared" si="59"/>
        <v>2017-5</v>
      </c>
      <c r="F491" s="2">
        <f t="shared" si="60"/>
        <v>4</v>
      </c>
      <c r="G491" s="2">
        <f t="shared" si="61"/>
        <v>18</v>
      </c>
      <c r="H491" s="2">
        <f t="shared" si="62"/>
        <v>5</v>
      </c>
      <c r="I491" s="2" cm="1">
        <f t="array" ref="I491">_xlfn.IFNA(_xlfn.IFS(H491=7,1,H491=1,1),0)</f>
        <v>0</v>
      </c>
      <c r="J491" s="2">
        <v>0</v>
      </c>
      <c r="K491" s="2">
        <f t="shared" si="63"/>
        <v>0</v>
      </c>
      <c r="L491" s="2">
        <f>SUMIF(E$2:E491,E491,K$2:K491)</f>
        <v>0</v>
      </c>
      <c r="M491" s="2">
        <f>IF(AND(market_calendar[[#This Row],[eq_weekly_exp_cumulative]]=3,market_calendar[[#This Row],[is_eq_weekly_exp]]=1),1,0)</f>
        <v>0</v>
      </c>
      <c r="N491" s="2">
        <f>IF(AND(market_calendar[[#This Row],[is_eq_monthly_exp]]=1,MOD(market_calendar[[#This Row],[Month]],3)=0),1,0)</f>
        <v>0</v>
      </c>
      <c r="O491" s="2">
        <f t="shared" si="56"/>
        <v>0</v>
      </c>
      <c r="P491" s="2">
        <f>SUMIF(E$2:E491,E491,O$2:O491)</f>
        <v>1</v>
      </c>
      <c r="Q491" s="2">
        <f>IF(AND(market_calendar[[#This Row],[vix_weekly_exp_cumulative]]=3,market_calendar[[#This Row],[is_vix_weekly_exp]]=1),1,0)</f>
        <v>0</v>
      </c>
      <c r="R491" s="2">
        <f>IF(AND(market_calendar[[#This Row],[is_vix_monthly_exp]]=1,MOD(market_calendar[[#This Row],[Month]],3)=0),1,0)</f>
        <v>0</v>
      </c>
    </row>
    <row r="492" spans="1:18" x14ac:dyDescent="0.25">
      <c r="A492">
        <v>491</v>
      </c>
      <c r="B492" s="1">
        <v>42860</v>
      </c>
      <c r="C492" s="2">
        <f t="shared" si="57"/>
        <v>2017</v>
      </c>
      <c r="D492" s="2">
        <f t="shared" si="58"/>
        <v>5</v>
      </c>
      <c r="E492" s="2" t="str">
        <f t="shared" si="59"/>
        <v>2017-5</v>
      </c>
      <c r="F492" s="2">
        <f t="shared" si="60"/>
        <v>5</v>
      </c>
      <c r="G492" s="2">
        <f t="shared" si="61"/>
        <v>18</v>
      </c>
      <c r="H492" s="2">
        <f t="shared" si="62"/>
        <v>6</v>
      </c>
      <c r="I492" s="2" cm="1">
        <f t="array" ref="I492">_xlfn.IFNA(_xlfn.IFS(H492=7,1,H492=1,1),0)</f>
        <v>0</v>
      </c>
      <c r="J492" s="2">
        <v>0</v>
      </c>
      <c r="K492" s="2">
        <f t="shared" si="63"/>
        <v>1</v>
      </c>
      <c r="L492" s="2">
        <f>SUMIF(E$2:E492,E492,K$2:K492)</f>
        <v>1</v>
      </c>
      <c r="M492" s="2">
        <f>IF(AND(market_calendar[[#This Row],[eq_weekly_exp_cumulative]]=3,market_calendar[[#This Row],[is_eq_weekly_exp]]=1),1,0)</f>
        <v>0</v>
      </c>
      <c r="N492" s="2">
        <f>IF(AND(market_calendar[[#This Row],[is_eq_monthly_exp]]=1,MOD(market_calendar[[#This Row],[Month]],3)=0),1,0)</f>
        <v>0</v>
      </c>
      <c r="O492" s="2">
        <f t="shared" si="56"/>
        <v>0</v>
      </c>
      <c r="P492" s="2">
        <f>SUMIF(E$2:E492,E492,O$2:O492)</f>
        <v>1</v>
      </c>
      <c r="Q492" s="2">
        <f>IF(AND(market_calendar[[#This Row],[vix_weekly_exp_cumulative]]=3,market_calendar[[#This Row],[is_vix_weekly_exp]]=1),1,0)</f>
        <v>0</v>
      </c>
      <c r="R492" s="2">
        <f>IF(AND(market_calendar[[#This Row],[is_vix_monthly_exp]]=1,MOD(market_calendar[[#This Row],[Month]],3)=0),1,0)</f>
        <v>0</v>
      </c>
    </row>
    <row r="493" spans="1:18" x14ac:dyDescent="0.25">
      <c r="A493">
        <v>492</v>
      </c>
      <c r="B493" s="1">
        <v>42861</v>
      </c>
      <c r="C493" s="2">
        <f t="shared" si="57"/>
        <v>2017</v>
      </c>
      <c r="D493" s="2">
        <f t="shared" si="58"/>
        <v>5</v>
      </c>
      <c r="E493" s="2" t="str">
        <f t="shared" si="59"/>
        <v>2017-5</v>
      </c>
      <c r="F493" s="2">
        <f t="shared" si="60"/>
        <v>6</v>
      </c>
      <c r="G493" s="2">
        <f t="shared" si="61"/>
        <v>18</v>
      </c>
      <c r="H493" s="2">
        <f t="shared" si="62"/>
        <v>7</v>
      </c>
      <c r="I493" s="2" cm="1">
        <f t="array" ref="I493">_xlfn.IFNA(_xlfn.IFS(H493=7,1,H493=1,1),0)</f>
        <v>1</v>
      </c>
      <c r="J493" s="2">
        <v>0</v>
      </c>
      <c r="K493" s="2">
        <f t="shared" si="63"/>
        <v>0</v>
      </c>
      <c r="L493" s="2">
        <f>SUMIF(E$2:E493,E493,K$2:K493)</f>
        <v>1</v>
      </c>
      <c r="M493" s="2">
        <f>IF(AND(market_calendar[[#This Row],[eq_weekly_exp_cumulative]]=3,market_calendar[[#This Row],[is_eq_weekly_exp]]=1),1,0)</f>
        <v>0</v>
      </c>
      <c r="N493" s="2">
        <f>IF(AND(market_calendar[[#This Row],[is_eq_monthly_exp]]=1,MOD(market_calendar[[#This Row],[Month]],3)=0),1,0)</f>
        <v>0</v>
      </c>
      <c r="O493" s="2">
        <f t="shared" si="56"/>
        <v>0</v>
      </c>
      <c r="P493" s="2">
        <f>SUMIF(E$2:E493,E493,O$2:O493)</f>
        <v>1</v>
      </c>
      <c r="Q493" s="2">
        <f>IF(AND(market_calendar[[#This Row],[vix_weekly_exp_cumulative]]=3,market_calendar[[#This Row],[is_vix_weekly_exp]]=1),1,0)</f>
        <v>0</v>
      </c>
      <c r="R493" s="2">
        <f>IF(AND(market_calendar[[#This Row],[is_vix_monthly_exp]]=1,MOD(market_calendar[[#This Row],[Month]],3)=0),1,0)</f>
        <v>0</v>
      </c>
    </row>
    <row r="494" spans="1:18" x14ac:dyDescent="0.25">
      <c r="A494">
        <v>493</v>
      </c>
      <c r="B494" s="1">
        <v>42862</v>
      </c>
      <c r="C494" s="2">
        <f t="shared" si="57"/>
        <v>2017</v>
      </c>
      <c r="D494" s="2">
        <f t="shared" si="58"/>
        <v>5</v>
      </c>
      <c r="E494" s="2" t="str">
        <f t="shared" si="59"/>
        <v>2017-5</v>
      </c>
      <c r="F494" s="2">
        <f t="shared" si="60"/>
        <v>7</v>
      </c>
      <c r="G494" s="2">
        <f t="shared" si="61"/>
        <v>19</v>
      </c>
      <c r="H494" s="2">
        <f t="shared" si="62"/>
        <v>1</v>
      </c>
      <c r="I494" s="2" cm="1">
        <f t="array" ref="I494">_xlfn.IFNA(_xlfn.IFS(H494=7,1,H494=1,1),0)</f>
        <v>1</v>
      </c>
      <c r="J494" s="2">
        <v>0</v>
      </c>
      <c r="K494" s="2">
        <f t="shared" si="63"/>
        <v>0</v>
      </c>
      <c r="L494" s="2">
        <f>SUMIF(E$2:E494,E494,K$2:K494)</f>
        <v>1</v>
      </c>
      <c r="M494" s="2">
        <f>IF(AND(market_calendar[[#This Row],[eq_weekly_exp_cumulative]]=3,market_calendar[[#This Row],[is_eq_weekly_exp]]=1),1,0)</f>
        <v>0</v>
      </c>
      <c r="N494" s="2">
        <f>IF(AND(market_calendar[[#This Row],[is_eq_monthly_exp]]=1,MOD(market_calendar[[#This Row],[Month]],3)=0),1,0)</f>
        <v>0</v>
      </c>
      <c r="O494" s="2">
        <f t="shared" si="56"/>
        <v>0</v>
      </c>
      <c r="P494" s="2">
        <f>SUMIF(E$2:E494,E494,O$2:O494)</f>
        <v>1</v>
      </c>
      <c r="Q494" s="2">
        <f>IF(AND(market_calendar[[#This Row],[vix_weekly_exp_cumulative]]=3,market_calendar[[#This Row],[is_vix_weekly_exp]]=1),1,0)</f>
        <v>0</v>
      </c>
      <c r="R494" s="2">
        <f>IF(AND(market_calendar[[#This Row],[is_vix_monthly_exp]]=1,MOD(market_calendar[[#This Row],[Month]],3)=0),1,0)</f>
        <v>0</v>
      </c>
    </row>
    <row r="495" spans="1:18" x14ac:dyDescent="0.25">
      <c r="A495">
        <v>494</v>
      </c>
      <c r="B495" s="1">
        <v>42863</v>
      </c>
      <c r="C495" s="2">
        <f t="shared" si="57"/>
        <v>2017</v>
      </c>
      <c r="D495" s="2">
        <f t="shared" si="58"/>
        <v>5</v>
      </c>
      <c r="E495" s="2" t="str">
        <f t="shared" si="59"/>
        <v>2017-5</v>
      </c>
      <c r="F495" s="2">
        <f t="shared" si="60"/>
        <v>8</v>
      </c>
      <c r="G495" s="2">
        <f t="shared" si="61"/>
        <v>19</v>
      </c>
      <c r="H495" s="2">
        <f t="shared" si="62"/>
        <v>2</v>
      </c>
      <c r="I495" s="2" cm="1">
        <f t="array" ref="I495">_xlfn.IFNA(_xlfn.IFS(H495=7,1,H495=1,1),0)</f>
        <v>0</v>
      </c>
      <c r="J495" s="2">
        <v>0</v>
      </c>
      <c r="K495" s="2">
        <f t="shared" si="63"/>
        <v>0</v>
      </c>
      <c r="L495" s="2">
        <f>SUMIF(E$2:E495,E495,K$2:K495)</f>
        <v>1</v>
      </c>
      <c r="M495" s="2">
        <f>IF(AND(market_calendar[[#This Row],[eq_weekly_exp_cumulative]]=3,market_calendar[[#This Row],[is_eq_weekly_exp]]=1),1,0)</f>
        <v>0</v>
      </c>
      <c r="N495" s="2">
        <f>IF(AND(market_calendar[[#This Row],[is_eq_monthly_exp]]=1,MOD(market_calendar[[#This Row],[Month]],3)=0),1,0)</f>
        <v>0</v>
      </c>
      <c r="O495" s="2">
        <f t="shared" si="56"/>
        <v>0</v>
      </c>
      <c r="P495" s="2">
        <f>SUMIF(E$2:E495,E495,O$2:O495)</f>
        <v>1</v>
      </c>
      <c r="Q495" s="2">
        <f>IF(AND(market_calendar[[#This Row],[vix_weekly_exp_cumulative]]=3,market_calendar[[#This Row],[is_vix_weekly_exp]]=1),1,0)</f>
        <v>0</v>
      </c>
      <c r="R495" s="2">
        <f>IF(AND(market_calendar[[#This Row],[is_vix_monthly_exp]]=1,MOD(market_calendar[[#This Row],[Month]],3)=0),1,0)</f>
        <v>0</v>
      </c>
    </row>
    <row r="496" spans="1:18" x14ac:dyDescent="0.25">
      <c r="A496">
        <v>495</v>
      </c>
      <c r="B496" s="1">
        <v>42864</v>
      </c>
      <c r="C496" s="2">
        <f t="shared" si="57"/>
        <v>2017</v>
      </c>
      <c r="D496" s="2">
        <f t="shared" si="58"/>
        <v>5</v>
      </c>
      <c r="E496" s="2" t="str">
        <f t="shared" si="59"/>
        <v>2017-5</v>
      </c>
      <c r="F496" s="2">
        <f t="shared" si="60"/>
        <v>9</v>
      </c>
      <c r="G496" s="2">
        <f t="shared" si="61"/>
        <v>19</v>
      </c>
      <c r="H496" s="2">
        <f t="shared" si="62"/>
        <v>3</v>
      </c>
      <c r="I496" s="2" cm="1">
        <f t="array" ref="I496">_xlfn.IFNA(_xlfn.IFS(H496=7,1,H496=1,1),0)</f>
        <v>0</v>
      </c>
      <c r="J496" s="2">
        <v>0</v>
      </c>
      <c r="K496" s="2">
        <f t="shared" si="63"/>
        <v>0</v>
      </c>
      <c r="L496" s="2">
        <f>SUMIF(E$2:E496,E496,K$2:K496)</f>
        <v>1</v>
      </c>
      <c r="M496" s="2">
        <f>IF(AND(market_calendar[[#This Row],[eq_weekly_exp_cumulative]]=3,market_calendar[[#This Row],[is_eq_weekly_exp]]=1),1,0)</f>
        <v>0</v>
      </c>
      <c r="N496" s="2">
        <f>IF(AND(market_calendar[[#This Row],[is_eq_monthly_exp]]=1,MOD(market_calendar[[#This Row],[Month]],3)=0),1,0)</f>
        <v>0</v>
      </c>
      <c r="O496" s="2">
        <f t="shared" si="56"/>
        <v>1</v>
      </c>
      <c r="P496" s="2">
        <f>SUMIF(E$2:E496,E496,O$2:O496)</f>
        <v>2</v>
      </c>
      <c r="Q496" s="2">
        <f>IF(AND(market_calendar[[#This Row],[vix_weekly_exp_cumulative]]=3,market_calendar[[#This Row],[is_vix_weekly_exp]]=1),1,0)</f>
        <v>0</v>
      </c>
      <c r="R496" s="2">
        <f>IF(AND(market_calendar[[#This Row],[is_vix_monthly_exp]]=1,MOD(market_calendar[[#This Row],[Month]],3)=0),1,0)</f>
        <v>0</v>
      </c>
    </row>
    <row r="497" spans="1:18" x14ac:dyDescent="0.25">
      <c r="A497">
        <v>496</v>
      </c>
      <c r="B497" s="1">
        <v>42865</v>
      </c>
      <c r="C497" s="2">
        <f t="shared" si="57"/>
        <v>2017</v>
      </c>
      <c r="D497" s="2">
        <f t="shared" si="58"/>
        <v>5</v>
      </c>
      <c r="E497" s="2" t="str">
        <f t="shared" si="59"/>
        <v>2017-5</v>
      </c>
      <c r="F497" s="2">
        <f t="shared" si="60"/>
        <v>10</v>
      </c>
      <c r="G497" s="2">
        <f t="shared" si="61"/>
        <v>19</v>
      </c>
      <c r="H497" s="2">
        <f t="shared" si="62"/>
        <v>4</v>
      </c>
      <c r="I497" s="2" cm="1">
        <f t="array" ref="I497">_xlfn.IFNA(_xlfn.IFS(H497=7,1,H497=1,1),0)</f>
        <v>0</v>
      </c>
      <c r="J497" s="2">
        <v>0</v>
      </c>
      <c r="K497" s="2">
        <f t="shared" si="63"/>
        <v>0</v>
      </c>
      <c r="L497" s="2">
        <f>SUMIF(E$2:E497,E497,K$2:K497)</f>
        <v>1</v>
      </c>
      <c r="M497" s="2">
        <f>IF(AND(market_calendar[[#This Row],[eq_weekly_exp_cumulative]]=3,market_calendar[[#This Row],[is_eq_weekly_exp]]=1),1,0)</f>
        <v>0</v>
      </c>
      <c r="N497" s="2">
        <f>IF(AND(market_calendar[[#This Row],[is_eq_monthly_exp]]=1,MOD(market_calendar[[#This Row],[Month]],3)=0),1,0)</f>
        <v>0</v>
      </c>
      <c r="O497" s="2">
        <f t="shared" si="56"/>
        <v>0</v>
      </c>
      <c r="P497" s="2">
        <f>SUMIF(E$2:E497,E497,O$2:O497)</f>
        <v>2</v>
      </c>
      <c r="Q497" s="2">
        <f>IF(AND(market_calendar[[#This Row],[vix_weekly_exp_cumulative]]=3,market_calendar[[#This Row],[is_vix_weekly_exp]]=1),1,0)</f>
        <v>0</v>
      </c>
      <c r="R497" s="2">
        <f>IF(AND(market_calendar[[#This Row],[is_vix_monthly_exp]]=1,MOD(market_calendar[[#This Row],[Month]],3)=0),1,0)</f>
        <v>0</v>
      </c>
    </row>
    <row r="498" spans="1:18" x14ac:dyDescent="0.25">
      <c r="A498">
        <v>497</v>
      </c>
      <c r="B498" s="1">
        <v>42866</v>
      </c>
      <c r="C498" s="2">
        <f t="shared" si="57"/>
        <v>2017</v>
      </c>
      <c r="D498" s="2">
        <f t="shared" si="58"/>
        <v>5</v>
      </c>
      <c r="E498" s="2" t="str">
        <f t="shared" si="59"/>
        <v>2017-5</v>
      </c>
      <c r="F498" s="2">
        <f t="shared" si="60"/>
        <v>11</v>
      </c>
      <c r="G498" s="2">
        <f t="shared" si="61"/>
        <v>19</v>
      </c>
      <c r="H498" s="2">
        <f t="shared" si="62"/>
        <v>5</v>
      </c>
      <c r="I498" s="2" cm="1">
        <f t="array" ref="I498">_xlfn.IFNA(_xlfn.IFS(H498=7,1,H498=1,1),0)</f>
        <v>0</v>
      </c>
      <c r="J498" s="2">
        <v>0</v>
      </c>
      <c r="K498" s="2">
        <f t="shared" si="63"/>
        <v>0</v>
      </c>
      <c r="L498" s="2">
        <f>SUMIF(E$2:E498,E498,K$2:K498)</f>
        <v>1</v>
      </c>
      <c r="M498" s="2">
        <f>IF(AND(market_calendar[[#This Row],[eq_weekly_exp_cumulative]]=3,market_calendar[[#This Row],[is_eq_weekly_exp]]=1),1,0)</f>
        <v>0</v>
      </c>
      <c r="N498" s="2">
        <f>IF(AND(market_calendar[[#This Row],[is_eq_monthly_exp]]=1,MOD(market_calendar[[#This Row],[Month]],3)=0),1,0)</f>
        <v>0</v>
      </c>
      <c r="O498" s="2">
        <f t="shared" si="56"/>
        <v>0</v>
      </c>
      <c r="P498" s="2">
        <f>SUMIF(E$2:E498,E498,O$2:O498)</f>
        <v>2</v>
      </c>
      <c r="Q498" s="2">
        <f>IF(AND(market_calendar[[#This Row],[vix_weekly_exp_cumulative]]=3,market_calendar[[#This Row],[is_vix_weekly_exp]]=1),1,0)</f>
        <v>0</v>
      </c>
      <c r="R498" s="2">
        <f>IF(AND(market_calendar[[#This Row],[is_vix_monthly_exp]]=1,MOD(market_calendar[[#This Row],[Month]],3)=0),1,0)</f>
        <v>0</v>
      </c>
    </row>
    <row r="499" spans="1:18" x14ac:dyDescent="0.25">
      <c r="A499">
        <v>498</v>
      </c>
      <c r="B499" s="1">
        <v>42867</v>
      </c>
      <c r="C499" s="2">
        <f t="shared" si="57"/>
        <v>2017</v>
      </c>
      <c r="D499" s="2">
        <f t="shared" si="58"/>
        <v>5</v>
      </c>
      <c r="E499" s="2" t="str">
        <f t="shared" si="59"/>
        <v>2017-5</v>
      </c>
      <c r="F499" s="2">
        <f t="shared" si="60"/>
        <v>12</v>
      </c>
      <c r="G499" s="2">
        <f t="shared" si="61"/>
        <v>19</v>
      </c>
      <c r="H499" s="2">
        <f t="shared" si="62"/>
        <v>6</v>
      </c>
      <c r="I499" s="2" cm="1">
        <f t="array" ref="I499">_xlfn.IFNA(_xlfn.IFS(H499=7,1,H499=1,1),0)</f>
        <v>0</v>
      </c>
      <c r="J499" s="2">
        <v>0</v>
      </c>
      <c r="K499" s="2">
        <f t="shared" si="63"/>
        <v>1</v>
      </c>
      <c r="L499" s="2">
        <f>SUMIF(E$2:E499,E499,K$2:K499)</f>
        <v>2</v>
      </c>
      <c r="M499" s="2">
        <f>IF(AND(market_calendar[[#This Row],[eq_weekly_exp_cumulative]]=3,market_calendar[[#This Row],[is_eq_weekly_exp]]=1),1,0)</f>
        <v>0</v>
      </c>
      <c r="N499" s="2">
        <f>IF(AND(market_calendar[[#This Row],[is_eq_monthly_exp]]=1,MOD(market_calendar[[#This Row],[Month]],3)=0),1,0)</f>
        <v>0</v>
      </c>
      <c r="O499" s="2">
        <f t="shared" si="56"/>
        <v>0</v>
      </c>
      <c r="P499" s="2">
        <f>SUMIF(E$2:E499,E499,O$2:O499)</f>
        <v>2</v>
      </c>
      <c r="Q499" s="2">
        <f>IF(AND(market_calendar[[#This Row],[vix_weekly_exp_cumulative]]=3,market_calendar[[#This Row],[is_vix_weekly_exp]]=1),1,0)</f>
        <v>0</v>
      </c>
      <c r="R499" s="2">
        <f>IF(AND(market_calendar[[#This Row],[is_vix_monthly_exp]]=1,MOD(market_calendar[[#This Row],[Month]],3)=0),1,0)</f>
        <v>0</v>
      </c>
    </row>
    <row r="500" spans="1:18" x14ac:dyDescent="0.25">
      <c r="A500">
        <v>499</v>
      </c>
      <c r="B500" s="1">
        <v>42868</v>
      </c>
      <c r="C500" s="2">
        <f t="shared" si="57"/>
        <v>2017</v>
      </c>
      <c r="D500" s="2">
        <f t="shared" si="58"/>
        <v>5</v>
      </c>
      <c r="E500" s="2" t="str">
        <f t="shared" si="59"/>
        <v>2017-5</v>
      </c>
      <c r="F500" s="2">
        <f t="shared" si="60"/>
        <v>13</v>
      </c>
      <c r="G500" s="2">
        <f t="shared" si="61"/>
        <v>19</v>
      </c>
      <c r="H500" s="2">
        <f t="shared" si="62"/>
        <v>7</v>
      </c>
      <c r="I500" s="2" cm="1">
        <f t="array" ref="I500">_xlfn.IFNA(_xlfn.IFS(H500=7,1,H500=1,1),0)</f>
        <v>1</v>
      </c>
      <c r="J500" s="2">
        <v>0</v>
      </c>
      <c r="K500" s="2">
        <f t="shared" si="63"/>
        <v>0</v>
      </c>
      <c r="L500" s="2">
        <f>SUMIF(E$2:E500,E500,K$2:K500)</f>
        <v>2</v>
      </c>
      <c r="M500" s="2">
        <f>IF(AND(market_calendar[[#This Row],[eq_weekly_exp_cumulative]]=3,market_calendar[[#This Row],[is_eq_weekly_exp]]=1),1,0)</f>
        <v>0</v>
      </c>
      <c r="N500" s="2">
        <f>IF(AND(market_calendar[[#This Row],[is_eq_monthly_exp]]=1,MOD(market_calendar[[#This Row],[Month]],3)=0),1,0)</f>
        <v>0</v>
      </c>
      <c r="O500" s="2">
        <f t="shared" si="56"/>
        <v>0</v>
      </c>
      <c r="P500" s="2">
        <f>SUMIF(E$2:E500,E500,O$2:O500)</f>
        <v>2</v>
      </c>
      <c r="Q500" s="2">
        <f>IF(AND(market_calendar[[#This Row],[vix_weekly_exp_cumulative]]=3,market_calendar[[#This Row],[is_vix_weekly_exp]]=1),1,0)</f>
        <v>0</v>
      </c>
      <c r="R500" s="2">
        <f>IF(AND(market_calendar[[#This Row],[is_vix_monthly_exp]]=1,MOD(market_calendar[[#This Row],[Month]],3)=0),1,0)</f>
        <v>0</v>
      </c>
    </row>
    <row r="501" spans="1:18" x14ac:dyDescent="0.25">
      <c r="A501">
        <v>500</v>
      </c>
      <c r="B501" s="1">
        <v>42869</v>
      </c>
      <c r="C501" s="2">
        <f t="shared" si="57"/>
        <v>2017</v>
      </c>
      <c r="D501" s="2">
        <f t="shared" si="58"/>
        <v>5</v>
      </c>
      <c r="E501" s="2" t="str">
        <f t="shared" si="59"/>
        <v>2017-5</v>
      </c>
      <c r="F501" s="2">
        <f t="shared" si="60"/>
        <v>14</v>
      </c>
      <c r="G501" s="2">
        <f t="shared" si="61"/>
        <v>20</v>
      </c>
      <c r="H501" s="2">
        <f t="shared" si="62"/>
        <v>1</v>
      </c>
      <c r="I501" s="2" cm="1">
        <f t="array" ref="I501">_xlfn.IFNA(_xlfn.IFS(H501=7,1,H501=1,1),0)</f>
        <v>1</v>
      </c>
      <c r="J501" s="2">
        <v>0</v>
      </c>
      <c r="K501" s="2">
        <f t="shared" si="63"/>
        <v>0</v>
      </c>
      <c r="L501" s="2">
        <f>SUMIF(E$2:E501,E501,K$2:K501)</f>
        <v>2</v>
      </c>
      <c r="M501" s="2">
        <f>IF(AND(market_calendar[[#This Row],[eq_weekly_exp_cumulative]]=3,market_calendar[[#This Row],[is_eq_weekly_exp]]=1),1,0)</f>
        <v>0</v>
      </c>
      <c r="N501" s="2">
        <f>IF(AND(market_calendar[[#This Row],[is_eq_monthly_exp]]=1,MOD(market_calendar[[#This Row],[Month]],3)=0),1,0)</f>
        <v>0</v>
      </c>
      <c r="O501" s="2">
        <f t="shared" si="56"/>
        <v>0</v>
      </c>
      <c r="P501" s="2">
        <f>SUMIF(E$2:E501,E501,O$2:O501)</f>
        <v>2</v>
      </c>
      <c r="Q501" s="2">
        <f>IF(AND(market_calendar[[#This Row],[vix_weekly_exp_cumulative]]=3,market_calendar[[#This Row],[is_vix_weekly_exp]]=1),1,0)</f>
        <v>0</v>
      </c>
      <c r="R501" s="2">
        <f>IF(AND(market_calendar[[#This Row],[is_vix_monthly_exp]]=1,MOD(market_calendar[[#This Row],[Month]],3)=0),1,0)</f>
        <v>0</v>
      </c>
    </row>
    <row r="502" spans="1:18" x14ac:dyDescent="0.25">
      <c r="A502">
        <v>501</v>
      </c>
      <c r="B502" s="1">
        <v>42870</v>
      </c>
      <c r="C502" s="2">
        <f t="shared" si="57"/>
        <v>2017</v>
      </c>
      <c r="D502" s="2">
        <f t="shared" si="58"/>
        <v>5</v>
      </c>
      <c r="E502" s="2" t="str">
        <f t="shared" si="59"/>
        <v>2017-5</v>
      </c>
      <c r="F502" s="2">
        <f t="shared" si="60"/>
        <v>15</v>
      </c>
      <c r="G502" s="2">
        <f t="shared" si="61"/>
        <v>20</v>
      </c>
      <c r="H502" s="2">
        <f t="shared" si="62"/>
        <v>2</v>
      </c>
      <c r="I502" s="2" cm="1">
        <f t="array" ref="I502">_xlfn.IFNA(_xlfn.IFS(H502=7,1,H502=1,1),0)</f>
        <v>0</v>
      </c>
      <c r="J502" s="2">
        <v>0</v>
      </c>
      <c r="K502" s="2">
        <f t="shared" si="63"/>
        <v>0</v>
      </c>
      <c r="L502" s="2">
        <f>SUMIF(E$2:E502,E502,K$2:K502)</f>
        <v>2</v>
      </c>
      <c r="M502" s="2">
        <f>IF(AND(market_calendar[[#This Row],[eq_weekly_exp_cumulative]]=3,market_calendar[[#This Row],[is_eq_weekly_exp]]=1),1,0)</f>
        <v>0</v>
      </c>
      <c r="N502" s="2">
        <f>IF(AND(market_calendar[[#This Row],[is_eq_monthly_exp]]=1,MOD(market_calendar[[#This Row],[Month]],3)=0),1,0)</f>
        <v>0</v>
      </c>
      <c r="O502" s="2">
        <f t="shared" si="56"/>
        <v>0</v>
      </c>
      <c r="P502" s="2">
        <f>SUMIF(E$2:E502,E502,O$2:O502)</f>
        <v>2</v>
      </c>
      <c r="Q502" s="2">
        <f>IF(AND(market_calendar[[#This Row],[vix_weekly_exp_cumulative]]=3,market_calendar[[#This Row],[is_vix_weekly_exp]]=1),1,0)</f>
        <v>0</v>
      </c>
      <c r="R502" s="2">
        <f>IF(AND(market_calendar[[#This Row],[is_vix_monthly_exp]]=1,MOD(market_calendar[[#This Row],[Month]],3)=0),1,0)</f>
        <v>0</v>
      </c>
    </row>
    <row r="503" spans="1:18" x14ac:dyDescent="0.25">
      <c r="A503">
        <v>502</v>
      </c>
      <c r="B503" s="1">
        <v>42871</v>
      </c>
      <c r="C503" s="2">
        <f t="shared" si="57"/>
        <v>2017</v>
      </c>
      <c r="D503" s="2">
        <f t="shared" si="58"/>
        <v>5</v>
      </c>
      <c r="E503" s="2" t="str">
        <f t="shared" si="59"/>
        <v>2017-5</v>
      </c>
      <c r="F503" s="2">
        <f t="shared" si="60"/>
        <v>16</v>
      </c>
      <c r="G503" s="2">
        <f t="shared" si="61"/>
        <v>20</v>
      </c>
      <c r="H503" s="2">
        <f t="shared" si="62"/>
        <v>3</v>
      </c>
      <c r="I503" s="2" cm="1">
        <f t="array" ref="I503">_xlfn.IFNA(_xlfn.IFS(H503=7,1,H503=1,1),0)</f>
        <v>0</v>
      </c>
      <c r="J503" s="2">
        <v>0</v>
      </c>
      <c r="K503" s="2">
        <f t="shared" si="63"/>
        <v>0</v>
      </c>
      <c r="L503" s="2">
        <f>SUMIF(E$2:E503,E503,K$2:K503)</f>
        <v>2</v>
      </c>
      <c r="M503" s="2">
        <f>IF(AND(market_calendar[[#This Row],[eq_weekly_exp_cumulative]]=3,market_calendar[[#This Row],[is_eq_weekly_exp]]=1),1,0)</f>
        <v>0</v>
      </c>
      <c r="N503" s="2">
        <f>IF(AND(market_calendar[[#This Row],[is_eq_monthly_exp]]=1,MOD(market_calendar[[#This Row],[Month]],3)=0),1,0)</f>
        <v>0</v>
      </c>
      <c r="O503" s="2">
        <f t="shared" si="56"/>
        <v>1</v>
      </c>
      <c r="P503" s="2">
        <f>SUMIF(E$2:E503,E503,O$2:O503)</f>
        <v>3</v>
      </c>
      <c r="Q503" s="2">
        <f>IF(AND(market_calendar[[#This Row],[vix_weekly_exp_cumulative]]=3,market_calendar[[#This Row],[is_vix_weekly_exp]]=1),1,0)</f>
        <v>1</v>
      </c>
      <c r="R503" s="2">
        <f>IF(AND(market_calendar[[#This Row],[is_vix_monthly_exp]]=1,MOD(market_calendar[[#This Row],[Month]],3)=0),1,0)</f>
        <v>0</v>
      </c>
    </row>
    <row r="504" spans="1:18" x14ac:dyDescent="0.25">
      <c r="A504">
        <v>503</v>
      </c>
      <c r="B504" s="1">
        <v>42872</v>
      </c>
      <c r="C504" s="2">
        <f t="shared" si="57"/>
        <v>2017</v>
      </c>
      <c r="D504" s="2">
        <f t="shared" si="58"/>
        <v>5</v>
      </c>
      <c r="E504" s="2" t="str">
        <f t="shared" si="59"/>
        <v>2017-5</v>
      </c>
      <c r="F504" s="2">
        <f t="shared" si="60"/>
        <v>17</v>
      </c>
      <c r="G504" s="2">
        <f t="shared" si="61"/>
        <v>20</v>
      </c>
      <c r="H504" s="2">
        <f t="shared" si="62"/>
        <v>4</v>
      </c>
      <c r="I504" s="2" cm="1">
        <f t="array" ref="I504">_xlfn.IFNA(_xlfn.IFS(H504=7,1,H504=1,1),0)</f>
        <v>0</v>
      </c>
      <c r="J504" s="2">
        <v>0</v>
      </c>
      <c r="K504" s="2">
        <f t="shared" si="63"/>
        <v>0</v>
      </c>
      <c r="L504" s="2">
        <f>SUMIF(E$2:E504,E504,K$2:K504)</f>
        <v>2</v>
      </c>
      <c r="M504" s="2">
        <f>IF(AND(market_calendar[[#This Row],[eq_weekly_exp_cumulative]]=3,market_calendar[[#This Row],[is_eq_weekly_exp]]=1),1,0)</f>
        <v>0</v>
      </c>
      <c r="N504" s="2">
        <f>IF(AND(market_calendar[[#This Row],[is_eq_monthly_exp]]=1,MOD(market_calendar[[#This Row],[Month]],3)=0),1,0)</f>
        <v>0</v>
      </c>
      <c r="O504" s="2">
        <f t="shared" si="56"/>
        <v>0</v>
      </c>
      <c r="P504" s="2">
        <f>SUMIF(E$2:E504,E504,O$2:O504)</f>
        <v>3</v>
      </c>
      <c r="Q504" s="2">
        <f>IF(AND(market_calendar[[#This Row],[vix_weekly_exp_cumulative]]=3,market_calendar[[#This Row],[is_vix_weekly_exp]]=1),1,0)</f>
        <v>0</v>
      </c>
      <c r="R504" s="2">
        <f>IF(AND(market_calendar[[#This Row],[is_vix_monthly_exp]]=1,MOD(market_calendar[[#This Row],[Month]],3)=0),1,0)</f>
        <v>0</v>
      </c>
    </row>
    <row r="505" spans="1:18" x14ac:dyDescent="0.25">
      <c r="A505">
        <v>504</v>
      </c>
      <c r="B505" s="1">
        <v>42873</v>
      </c>
      <c r="C505" s="2">
        <f t="shared" si="57"/>
        <v>2017</v>
      </c>
      <c r="D505" s="2">
        <f t="shared" si="58"/>
        <v>5</v>
      </c>
      <c r="E505" s="2" t="str">
        <f t="shared" si="59"/>
        <v>2017-5</v>
      </c>
      <c r="F505" s="2">
        <f t="shared" si="60"/>
        <v>18</v>
      </c>
      <c r="G505" s="2">
        <f t="shared" si="61"/>
        <v>20</v>
      </c>
      <c r="H505" s="2">
        <f t="shared" si="62"/>
        <v>5</v>
      </c>
      <c r="I505" s="2" cm="1">
        <f t="array" ref="I505">_xlfn.IFNA(_xlfn.IFS(H505=7,1,H505=1,1),0)</f>
        <v>0</v>
      </c>
      <c r="J505" s="2">
        <v>0</v>
      </c>
      <c r="K505" s="2">
        <f t="shared" si="63"/>
        <v>0</v>
      </c>
      <c r="L505" s="2">
        <f>SUMIF(E$2:E505,E505,K$2:K505)</f>
        <v>2</v>
      </c>
      <c r="M505" s="2">
        <f>IF(AND(market_calendar[[#This Row],[eq_weekly_exp_cumulative]]=3,market_calendar[[#This Row],[is_eq_weekly_exp]]=1),1,0)</f>
        <v>0</v>
      </c>
      <c r="N505" s="2">
        <f>IF(AND(market_calendar[[#This Row],[is_eq_monthly_exp]]=1,MOD(market_calendar[[#This Row],[Month]],3)=0),1,0)</f>
        <v>0</v>
      </c>
      <c r="O505" s="2">
        <f t="shared" si="56"/>
        <v>0</v>
      </c>
      <c r="P505" s="2">
        <f>SUMIF(E$2:E505,E505,O$2:O505)</f>
        <v>3</v>
      </c>
      <c r="Q505" s="2">
        <f>IF(AND(market_calendar[[#This Row],[vix_weekly_exp_cumulative]]=3,market_calendar[[#This Row],[is_vix_weekly_exp]]=1),1,0)</f>
        <v>0</v>
      </c>
      <c r="R505" s="2">
        <f>IF(AND(market_calendar[[#This Row],[is_vix_monthly_exp]]=1,MOD(market_calendar[[#This Row],[Month]],3)=0),1,0)</f>
        <v>0</v>
      </c>
    </row>
    <row r="506" spans="1:18" x14ac:dyDescent="0.25">
      <c r="A506">
        <v>505</v>
      </c>
      <c r="B506" s="1">
        <v>42874</v>
      </c>
      <c r="C506" s="2">
        <f t="shared" si="57"/>
        <v>2017</v>
      </c>
      <c r="D506" s="2">
        <f t="shared" si="58"/>
        <v>5</v>
      </c>
      <c r="E506" s="2" t="str">
        <f t="shared" si="59"/>
        <v>2017-5</v>
      </c>
      <c r="F506" s="2">
        <f t="shared" si="60"/>
        <v>19</v>
      </c>
      <c r="G506" s="2">
        <f t="shared" si="61"/>
        <v>20</v>
      </c>
      <c r="H506" s="2">
        <f t="shared" si="62"/>
        <v>6</v>
      </c>
      <c r="I506" s="2" cm="1">
        <f t="array" ref="I506">_xlfn.IFNA(_xlfn.IFS(H506=7,1,H506=1,1),0)</f>
        <v>0</v>
      </c>
      <c r="J506" s="2">
        <v>0</v>
      </c>
      <c r="K506" s="2">
        <f t="shared" si="63"/>
        <v>1</v>
      </c>
      <c r="L506" s="2">
        <f>SUMIF(E$2:E506,E506,K$2:K506)</f>
        <v>3</v>
      </c>
      <c r="M506" s="2">
        <f>IF(AND(market_calendar[[#This Row],[eq_weekly_exp_cumulative]]=3,market_calendar[[#This Row],[is_eq_weekly_exp]]=1),1,0)</f>
        <v>1</v>
      </c>
      <c r="N506" s="2">
        <f>IF(AND(market_calendar[[#This Row],[is_eq_monthly_exp]]=1,MOD(market_calendar[[#This Row],[Month]],3)=0),1,0)</f>
        <v>0</v>
      </c>
      <c r="O506" s="2">
        <f t="shared" si="56"/>
        <v>0</v>
      </c>
      <c r="P506" s="2">
        <f>SUMIF(E$2:E506,E506,O$2:O506)</f>
        <v>3</v>
      </c>
      <c r="Q506" s="2">
        <f>IF(AND(market_calendar[[#This Row],[vix_weekly_exp_cumulative]]=3,market_calendar[[#This Row],[is_vix_weekly_exp]]=1),1,0)</f>
        <v>0</v>
      </c>
      <c r="R506" s="2">
        <f>IF(AND(market_calendar[[#This Row],[is_vix_monthly_exp]]=1,MOD(market_calendar[[#This Row],[Month]],3)=0),1,0)</f>
        <v>0</v>
      </c>
    </row>
    <row r="507" spans="1:18" x14ac:dyDescent="0.25">
      <c r="A507">
        <v>506</v>
      </c>
      <c r="B507" s="1">
        <v>42875</v>
      </c>
      <c r="C507" s="2">
        <f t="shared" si="57"/>
        <v>2017</v>
      </c>
      <c r="D507" s="2">
        <f t="shared" si="58"/>
        <v>5</v>
      </c>
      <c r="E507" s="2" t="str">
        <f t="shared" si="59"/>
        <v>2017-5</v>
      </c>
      <c r="F507" s="2">
        <f t="shared" si="60"/>
        <v>20</v>
      </c>
      <c r="G507" s="2">
        <f t="shared" si="61"/>
        <v>20</v>
      </c>
      <c r="H507" s="2">
        <f t="shared" si="62"/>
        <v>7</v>
      </c>
      <c r="I507" s="2" cm="1">
        <f t="array" ref="I507">_xlfn.IFNA(_xlfn.IFS(H507=7,1,H507=1,1),0)</f>
        <v>1</v>
      </c>
      <c r="J507" s="2">
        <v>0</v>
      </c>
      <c r="K507" s="2">
        <f t="shared" si="63"/>
        <v>0</v>
      </c>
      <c r="L507" s="2">
        <f>SUMIF(E$2:E507,E507,K$2:K507)</f>
        <v>3</v>
      </c>
      <c r="M507" s="2">
        <f>IF(AND(market_calendar[[#This Row],[eq_weekly_exp_cumulative]]=3,market_calendar[[#This Row],[is_eq_weekly_exp]]=1),1,0)</f>
        <v>0</v>
      </c>
      <c r="N507" s="2">
        <f>IF(AND(market_calendar[[#This Row],[is_eq_monthly_exp]]=1,MOD(market_calendar[[#This Row],[Month]],3)=0),1,0)</f>
        <v>0</v>
      </c>
      <c r="O507" s="2">
        <f t="shared" si="56"/>
        <v>0</v>
      </c>
      <c r="P507" s="2">
        <f>SUMIF(E$2:E507,E507,O$2:O507)</f>
        <v>3</v>
      </c>
      <c r="Q507" s="2">
        <f>IF(AND(market_calendar[[#This Row],[vix_weekly_exp_cumulative]]=3,market_calendar[[#This Row],[is_vix_weekly_exp]]=1),1,0)</f>
        <v>0</v>
      </c>
      <c r="R507" s="2">
        <f>IF(AND(market_calendar[[#This Row],[is_vix_monthly_exp]]=1,MOD(market_calendar[[#This Row],[Month]],3)=0),1,0)</f>
        <v>0</v>
      </c>
    </row>
    <row r="508" spans="1:18" x14ac:dyDescent="0.25">
      <c r="A508">
        <v>507</v>
      </c>
      <c r="B508" s="1">
        <v>42876</v>
      </c>
      <c r="C508" s="2">
        <f t="shared" si="57"/>
        <v>2017</v>
      </c>
      <c r="D508" s="2">
        <f t="shared" si="58"/>
        <v>5</v>
      </c>
      <c r="E508" s="2" t="str">
        <f t="shared" si="59"/>
        <v>2017-5</v>
      </c>
      <c r="F508" s="2">
        <f t="shared" si="60"/>
        <v>21</v>
      </c>
      <c r="G508" s="2">
        <f t="shared" si="61"/>
        <v>21</v>
      </c>
      <c r="H508" s="2">
        <f t="shared" si="62"/>
        <v>1</v>
      </c>
      <c r="I508" s="2" cm="1">
        <f t="array" ref="I508">_xlfn.IFNA(_xlfn.IFS(H508=7,1,H508=1,1),0)</f>
        <v>1</v>
      </c>
      <c r="J508" s="2">
        <v>0</v>
      </c>
      <c r="K508" s="2">
        <f t="shared" si="63"/>
        <v>0</v>
      </c>
      <c r="L508" s="2">
        <f>SUMIF(E$2:E508,E508,K$2:K508)</f>
        <v>3</v>
      </c>
      <c r="M508" s="2">
        <f>IF(AND(market_calendar[[#This Row],[eq_weekly_exp_cumulative]]=3,market_calendar[[#This Row],[is_eq_weekly_exp]]=1),1,0)</f>
        <v>0</v>
      </c>
      <c r="N508" s="2">
        <f>IF(AND(market_calendar[[#This Row],[is_eq_monthly_exp]]=1,MOD(market_calendar[[#This Row],[Month]],3)=0),1,0)</f>
        <v>0</v>
      </c>
      <c r="O508" s="2">
        <f t="shared" si="56"/>
        <v>0</v>
      </c>
      <c r="P508" s="2">
        <f>SUMIF(E$2:E508,E508,O$2:O508)</f>
        <v>3</v>
      </c>
      <c r="Q508" s="2">
        <f>IF(AND(market_calendar[[#This Row],[vix_weekly_exp_cumulative]]=3,market_calendar[[#This Row],[is_vix_weekly_exp]]=1),1,0)</f>
        <v>0</v>
      </c>
      <c r="R508" s="2">
        <f>IF(AND(market_calendar[[#This Row],[is_vix_monthly_exp]]=1,MOD(market_calendar[[#This Row],[Month]],3)=0),1,0)</f>
        <v>0</v>
      </c>
    </row>
    <row r="509" spans="1:18" x14ac:dyDescent="0.25">
      <c r="A509">
        <v>508</v>
      </c>
      <c r="B509" s="1">
        <v>42877</v>
      </c>
      <c r="C509" s="2">
        <f t="shared" si="57"/>
        <v>2017</v>
      </c>
      <c r="D509" s="2">
        <f t="shared" si="58"/>
        <v>5</v>
      </c>
      <c r="E509" s="2" t="str">
        <f t="shared" si="59"/>
        <v>2017-5</v>
      </c>
      <c r="F509" s="2">
        <f t="shared" si="60"/>
        <v>22</v>
      </c>
      <c r="G509" s="2">
        <f t="shared" si="61"/>
        <v>21</v>
      </c>
      <c r="H509" s="2">
        <f t="shared" si="62"/>
        <v>2</v>
      </c>
      <c r="I509" s="2" cm="1">
        <f t="array" ref="I509">_xlfn.IFNA(_xlfn.IFS(H509=7,1,H509=1,1),0)</f>
        <v>0</v>
      </c>
      <c r="J509" s="2">
        <v>0</v>
      </c>
      <c r="K509" s="2">
        <f t="shared" si="63"/>
        <v>0</v>
      </c>
      <c r="L509" s="2">
        <f>SUMIF(E$2:E509,E509,K$2:K509)</f>
        <v>3</v>
      </c>
      <c r="M509" s="2">
        <f>IF(AND(market_calendar[[#This Row],[eq_weekly_exp_cumulative]]=3,market_calendar[[#This Row],[is_eq_weekly_exp]]=1),1,0)</f>
        <v>0</v>
      </c>
      <c r="N509" s="2">
        <f>IF(AND(market_calendar[[#This Row],[is_eq_monthly_exp]]=1,MOD(market_calendar[[#This Row],[Month]],3)=0),1,0)</f>
        <v>0</v>
      </c>
      <c r="O509" s="2">
        <f t="shared" si="56"/>
        <v>0</v>
      </c>
      <c r="P509" s="2">
        <f>SUMIF(E$2:E509,E509,O$2:O509)</f>
        <v>3</v>
      </c>
      <c r="Q509" s="2">
        <f>IF(AND(market_calendar[[#This Row],[vix_weekly_exp_cumulative]]=3,market_calendar[[#This Row],[is_vix_weekly_exp]]=1),1,0)</f>
        <v>0</v>
      </c>
      <c r="R509" s="2">
        <f>IF(AND(market_calendar[[#This Row],[is_vix_monthly_exp]]=1,MOD(market_calendar[[#This Row],[Month]],3)=0),1,0)</f>
        <v>0</v>
      </c>
    </row>
    <row r="510" spans="1:18" x14ac:dyDescent="0.25">
      <c r="A510">
        <v>509</v>
      </c>
      <c r="B510" s="1">
        <v>42878</v>
      </c>
      <c r="C510" s="2">
        <f t="shared" si="57"/>
        <v>2017</v>
      </c>
      <c r="D510" s="2">
        <f t="shared" si="58"/>
        <v>5</v>
      </c>
      <c r="E510" s="2" t="str">
        <f t="shared" si="59"/>
        <v>2017-5</v>
      </c>
      <c r="F510" s="2">
        <f t="shared" si="60"/>
        <v>23</v>
      </c>
      <c r="G510" s="2">
        <f t="shared" si="61"/>
        <v>21</v>
      </c>
      <c r="H510" s="2">
        <f t="shared" si="62"/>
        <v>3</v>
      </c>
      <c r="I510" s="2" cm="1">
        <f t="array" ref="I510">_xlfn.IFNA(_xlfn.IFS(H510=7,1,H510=1,1),0)</f>
        <v>0</v>
      </c>
      <c r="J510" s="2">
        <v>0</v>
      </c>
      <c r="K510" s="2">
        <f t="shared" si="63"/>
        <v>0</v>
      </c>
      <c r="L510" s="2">
        <f>SUMIF(E$2:E510,E510,K$2:K510)</f>
        <v>3</v>
      </c>
      <c r="M510" s="2">
        <f>IF(AND(market_calendar[[#This Row],[eq_weekly_exp_cumulative]]=3,market_calendar[[#This Row],[is_eq_weekly_exp]]=1),1,0)</f>
        <v>0</v>
      </c>
      <c r="N510" s="2">
        <f>IF(AND(market_calendar[[#This Row],[is_eq_monthly_exp]]=1,MOD(market_calendar[[#This Row],[Month]],3)=0),1,0)</f>
        <v>0</v>
      </c>
      <c r="O510" s="2">
        <f t="shared" si="56"/>
        <v>1</v>
      </c>
      <c r="P510" s="2">
        <f>SUMIF(E$2:E510,E510,O$2:O510)</f>
        <v>4</v>
      </c>
      <c r="Q510" s="2">
        <f>IF(AND(market_calendar[[#This Row],[vix_weekly_exp_cumulative]]=3,market_calendar[[#This Row],[is_vix_weekly_exp]]=1),1,0)</f>
        <v>0</v>
      </c>
      <c r="R510" s="2">
        <f>IF(AND(market_calendar[[#This Row],[is_vix_monthly_exp]]=1,MOD(market_calendar[[#This Row],[Month]],3)=0),1,0)</f>
        <v>0</v>
      </c>
    </row>
    <row r="511" spans="1:18" x14ac:dyDescent="0.25">
      <c r="A511">
        <v>510</v>
      </c>
      <c r="B511" s="1">
        <v>42879</v>
      </c>
      <c r="C511" s="2">
        <f t="shared" si="57"/>
        <v>2017</v>
      </c>
      <c r="D511" s="2">
        <f t="shared" si="58"/>
        <v>5</v>
      </c>
      <c r="E511" s="2" t="str">
        <f t="shared" si="59"/>
        <v>2017-5</v>
      </c>
      <c r="F511" s="2">
        <f t="shared" si="60"/>
        <v>24</v>
      </c>
      <c r="G511" s="2">
        <f t="shared" si="61"/>
        <v>21</v>
      </c>
      <c r="H511" s="2">
        <f t="shared" si="62"/>
        <v>4</v>
      </c>
      <c r="I511" s="2" cm="1">
        <f t="array" ref="I511">_xlfn.IFNA(_xlfn.IFS(H511=7,1,H511=1,1),0)</f>
        <v>0</v>
      </c>
      <c r="J511" s="2">
        <v>0</v>
      </c>
      <c r="K511" s="2">
        <f t="shared" si="63"/>
        <v>0</v>
      </c>
      <c r="L511" s="2">
        <f>SUMIF(E$2:E511,E511,K$2:K511)</f>
        <v>3</v>
      </c>
      <c r="M511" s="2">
        <f>IF(AND(market_calendar[[#This Row],[eq_weekly_exp_cumulative]]=3,market_calendar[[#This Row],[is_eq_weekly_exp]]=1),1,0)</f>
        <v>0</v>
      </c>
      <c r="N511" s="2">
        <f>IF(AND(market_calendar[[#This Row],[is_eq_monthly_exp]]=1,MOD(market_calendar[[#This Row],[Month]],3)=0),1,0)</f>
        <v>0</v>
      </c>
      <c r="O511" s="2">
        <f t="shared" si="56"/>
        <v>0</v>
      </c>
      <c r="P511" s="2">
        <f>SUMIF(E$2:E511,E511,O$2:O511)</f>
        <v>4</v>
      </c>
      <c r="Q511" s="2">
        <f>IF(AND(market_calendar[[#This Row],[vix_weekly_exp_cumulative]]=3,market_calendar[[#This Row],[is_vix_weekly_exp]]=1),1,0)</f>
        <v>0</v>
      </c>
      <c r="R511" s="2">
        <f>IF(AND(market_calendar[[#This Row],[is_vix_monthly_exp]]=1,MOD(market_calendar[[#This Row],[Month]],3)=0),1,0)</f>
        <v>0</v>
      </c>
    </row>
    <row r="512" spans="1:18" x14ac:dyDescent="0.25">
      <c r="A512">
        <v>511</v>
      </c>
      <c r="B512" s="1">
        <v>42880</v>
      </c>
      <c r="C512" s="2">
        <f t="shared" si="57"/>
        <v>2017</v>
      </c>
      <c r="D512" s="2">
        <f t="shared" si="58"/>
        <v>5</v>
      </c>
      <c r="E512" s="2" t="str">
        <f t="shared" si="59"/>
        <v>2017-5</v>
      </c>
      <c r="F512" s="2">
        <f t="shared" si="60"/>
        <v>25</v>
      </c>
      <c r="G512" s="2">
        <f t="shared" si="61"/>
        <v>21</v>
      </c>
      <c r="H512" s="2">
        <f t="shared" si="62"/>
        <v>5</v>
      </c>
      <c r="I512" s="2" cm="1">
        <f t="array" ref="I512">_xlfn.IFNA(_xlfn.IFS(H512=7,1,H512=1,1),0)</f>
        <v>0</v>
      </c>
      <c r="J512" s="2">
        <v>0</v>
      </c>
      <c r="K512" s="2">
        <f t="shared" si="63"/>
        <v>0</v>
      </c>
      <c r="L512" s="2">
        <f>SUMIF(E$2:E512,E512,K$2:K512)</f>
        <v>3</v>
      </c>
      <c r="M512" s="2">
        <f>IF(AND(market_calendar[[#This Row],[eq_weekly_exp_cumulative]]=3,market_calendar[[#This Row],[is_eq_weekly_exp]]=1),1,0)</f>
        <v>0</v>
      </c>
      <c r="N512" s="2">
        <f>IF(AND(market_calendar[[#This Row],[is_eq_monthly_exp]]=1,MOD(market_calendar[[#This Row],[Month]],3)=0),1,0)</f>
        <v>0</v>
      </c>
      <c r="O512" s="2">
        <f t="shared" si="56"/>
        <v>0</v>
      </c>
      <c r="P512" s="2">
        <f>SUMIF(E$2:E512,E512,O$2:O512)</f>
        <v>4</v>
      </c>
      <c r="Q512" s="2">
        <f>IF(AND(market_calendar[[#This Row],[vix_weekly_exp_cumulative]]=3,market_calendar[[#This Row],[is_vix_weekly_exp]]=1),1,0)</f>
        <v>0</v>
      </c>
      <c r="R512" s="2">
        <f>IF(AND(market_calendar[[#This Row],[is_vix_monthly_exp]]=1,MOD(market_calendar[[#This Row],[Month]],3)=0),1,0)</f>
        <v>0</v>
      </c>
    </row>
    <row r="513" spans="1:18" x14ac:dyDescent="0.25">
      <c r="A513">
        <v>512</v>
      </c>
      <c r="B513" s="1">
        <v>42881</v>
      </c>
      <c r="C513" s="2">
        <f t="shared" si="57"/>
        <v>2017</v>
      </c>
      <c r="D513" s="2">
        <f t="shared" si="58"/>
        <v>5</v>
      </c>
      <c r="E513" s="2" t="str">
        <f t="shared" si="59"/>
        <v>2017-5</v>
      </c>
      <c r="F513" s="2">
        <f t="shared" si="60"/>
        <v>26</v>
      </c>
      <c r="G513" s="2">
        <f t="shared" si="61"/>
        <v>21</v>
      </c>
      <c r="H513" s="2">
        <f t="shared" si="62"/>
        <v>6</v>
      </c>
      <c r="I513" s="2" cm="1">
        <f t="array" ref="I513">_xlfn.IFNA(_xlfn.IFS(H513=7,1,H513=1,1),0)</f>
        <v>0</v>
      </c>
      <c r="J513" s="2">
        <v>0</v>
      </c>
      <c r="K513" s="2">
        <f t="shared" si="63"/>
        <v>1</v>
      </c>
      <c r="L513" s="2">
        <f>SUMIF(E$2:E513,E513,K$2:K513)</f>
        <v>4</v>
      </c>
      <c r="M513" s="2">
        <f>IF(AND(market_calendar[[#This Row],[eq_weekly_exp_cumulative]]=3,market_calendar[[#This Row],[is_eq_weekly_exp]]=1),1,0)</f>
        <v>0</v>
      </c>
      <c r="N513" s="2">
        <f>IF(AND(market_calendar[[#This Row],[is_eq_monthly_exp]]=1,MOD(market_calendar[[#This Row],[Month]],3)=0),1,0)</f>
        <v>0</v>
      </c>
      <c r="O513" s="2">
        <f t="shared" si="56"/>
        <v>0</v>
      </c>
      <c r="P513" s="2">
        <f>SUMIF(E$2:E513,E513,O$2:O513)</f>
        <v>4</v>
      </c>
      <c r="Q513" s="2">
        <f>IF(AND(market_calendar[[#This Row],[vix_weekly_exp_cumulative]]=3,market_calendar[[#This Row],[is_vix_weekly_exp]]=1),1,0)</f>
        <v>0</v>
      </c>
      <c r="R513" s="2">
        <f>IF(AND(market_calendar[[#This Row],[is_vix_monthly_exp]]=1,MOD(market_calendar[[#This Row],[Month]],3)=0),1,0)</f>
        <v>0</v>
      </c>
    </row>
    <row r="514" spans="1:18" x14ac:dyDescent="0.25">
      <c r="A514">
        <v>513</v>
      </c>
      <c r="B514" s="1">
        <v>42882</v>
      </c>
      <c r="C514" s="2">
        <f t="shared" si="57"/>
        <v>2017</v>
      </c>
      <c r="D514" s="2">
        <f t="shared" si="58"/>
        <v>5</v>
      </c>
      <c r="E514" s="2" t="str">
        <f t="shared" si="59"/>
        <v>2017-5</v>
      </c>
      <c r="F514" s="2">
        <f t="shared" si="60"/>
        <v>27</v>
      </c>
      <c r="G514" s="2">
        <f t="shared" si="61"/>
        <v>21</v>
      </c>
      <c r="H514" s="2">
        <f t="shared" si="62"/>
        <v>7</v>
      </c>
      <c r="I514" s="2" cm="1">
        <f t="array" ref="I514">_xlfn.IFNA(_xlfn.IFS(H514=7,1,H514=1,1),0)</f>
        <v>1</v>
      </c>
      <c r="J514" s="2">
        <v>0</v>
      </c>
      <c r="K514" s="2">
        <f t="shared" si="63"/>
        <v>0</v>
      </c>
      <c r="L514" s="2">
        <f>SUMIF(E$2:E514,E514,K$2:K514)</f>
        <v>4</v>
      </c>
      <c r="M514" s="2">
        <f>IF(AND(market_calendar[[#This Row],[eq_weekly_exp_cumulative]]=3,market_calendar[[#This Row],[is_eq_weekly_exp]]=1),1,0)</f>
        <v>0</v>
      </c>
      <c r="N514" s="2">
        <f>IF(AND(market_calendar[[#This Row],[is_eq_monthly_exp]]=1,MOD(market_calendar[[#This Row],[Month]],3)=0),1,0)</f>
        <v>0</v>
      </c>
      <c r="O514" s="2">
        <f t="shared" ref="O514:O577" si="64">IF(H514=3,1,0)</f>
        <v>0</v>
      </c>
      <c r="P514" s="2">
        <f>SUMIF(E$2:E514,E514,O$2:O514)</f>
        <v>4</v>
      </c>
      <c r="Q514" s="2">
        <f>IF(AND(market_calendar[[#This Row],[vix_weekly_exp_cumulative]]=3,market_calendar[[#This Row],[is_vix_weekly_exp]]=1),1,0)</f>
        <v>0</v>
      </c>
      <c r="R514" s="2">
        <f>IF(AND(market_calendar[[#This Row],[is_vix_monthly_exp]]=1,MOD(market_calendar[[#This Row],[Month]],3)=0),1,0)</f>
        <v>0</v>
      </c>
    </row>
    <row r="515" spans="1:18" x14ac:dyDescent="0.25">
      <c r="A515">
        <v>514</v>
      </c>
      <c r="B515" s="1">
        <v>42883</v>
      </c>
      <c r="C515" s="2">
        <f t="shared" ref="C515:C578" si="65">YEAR(B515)</f>
        <v>2017</v>
      </c>
      <c r="D515" s="2">
        <f t="shared" ref="D515:D578" si="66">MONTH(B515)</f>
        <v>5</v>
      </c>
      <c r="E515" s="2" t="str">
        <f t="shared" ref="E515:E578" si="67">_xlfn.CONCAT(YEAR(B515),"-",MONTH(B515))</f>
        <v>2017-5</v>
      </c>
      <c r="F515" s="2">
        <f t="shared" ref="F515:F578" si="68">DAY(B515)</f>
        <v>28</v>
      </c>
      <c r="G515" s="2">
        <f t="shared" ref="G515:G578" si="69">WEEKNUM(B515)</f>
        <v>22</v>
      </c>
      <c r="H515" s="2">
        <f t="shared" ref="H515:H578" si="70">WEEKDAY(B515)</f>
        <v>1</v>
      </c>
      <c r="I515" s="2" cm="1">
        <f t="array" ref="I515">_xlfn.IFNA(_xlfn.IFS(H515=7,1,H515=1,1),0)</f>
        <v>1</v>
      </c>
      <c r="J515" s="2">
        <v>0</v>
      </c>
      <c r="K515" s="2">
        <f t="shared" ref="K515:K578" si="71">IF(H515=6,1,0)</f>
        <v>0</v>
      </c>
      <c r="L515" s="2">
        <f>SUMIF(E$2:E515,E515,K$2:K515)</f>
        <v>4</v>
      </c>
      <c r="M515" s="2">
        <f>IF(AND(market_calendar[[#This Row],[eq_weekly_exp_cumulative]]=3,market_calendar[[#This Row],[is_eq_weekly_exp]]=1),1,0)</f>
        <v>0</v>
      </c>
      <c r="N515" s="2">
        <f>IF(AND(market_calendar[[#This Row],[is_eq_monthly_exp]]=1,MOD(market_calendar[[#This Row],[Month]],3)=0),1,0)</f>
        <v>0</v>
      </c>
      <c r="O515" s="2">
        <f t="shared" si="64"/>
        <v>0</v>
      </c>
      <c r="P515" s="2">
        <f>SUMIF(E$2:E515,E515,O$2:O515)</f>
        <v>4</v>
      </c>
      <c r="Q515" s="2">
        <f>IF(AND(market_calendar[[#This Row],[vix_weekly_exp_cumulative]]=3,market_calendar[[#This Row],[is_vix_weekly_exp]]=1),1,0)</f>
        <v>0</v>
      </c>
      <c r="R515" s="2">
        <f>IF(AND(market_calendar[[#This Row],[is_vix_monthly_exp]]=1,MOD(market_calendar[[#This Row],[Month]],3)=0),1,0)</f>
        <v>0</v>
      </c>
    </row>
    <row r="516" spans="1:18" x14ac:dyDescent="0.25">
      <c r="A516">
        <v>515</v>
      </c>
      <c r="B516" s="1">
        <v>42884</v>
      </c>
      <c r="C516" s="2">
        <f t="shared" si="65"/>
        <v>2017</v>
      </c>
      <c r="D516" s="2">
        <f t="shared" si="66"/>
        <v>5</v>
      </c>
      <c r="E516" s="2" t="str">
        <f t="shared" si="67"/>
        <v>2017-5</v>
      </c>
      <c r="F516" s="2">
        <f t="shared" si="68"/>
        <v>29</v>
      </c>
      <c r="G516" s="2">
        <f t="shared" si="69"/>
        <v>22</v>
      </c>
      <c r="H516" s="2">
        <f t="shared" si="70"/>
        <v>2</v>
      </c>
      <c r="I516" s="2" cm="1">
        <f t="array" ref="I516">_xlfn.IFNA(_xlfn.IFS(H516=7,1,H516=1,1),0)</f>
        <v>0</v>
      </c>
      <c r="J516" s="2">
        <v>0</v>
      </c>
      <c r="K516" s="2">
        <f t="shared" si="71"/>
        <v>0</v>
      </c>
      <c r="L516" s="2">
        <f>SUMIF(E$2:E516,E516,K$2:K516)</f>
        <v>4</v>
      </c>
      <c r="M516" s="2">
        <f>IF(AND(market_calendar[[#This Row],[eq_weekly_exp_cumulative]]=3,market_calendar[[#This Row],[is_eq_weekly_exp]]=1),1,0)</f>
        <v>0</v>
      </c>
      <c r="N516" s="2">
        <f>IF(AND(market_calendar[[#This Row],[is_eq_monthly_exp]]=1,MOD(market_calendar[[#This Row],[Month]],3)=0),1,0)</f>
        <v>0</v>
      </c>
      <c r="O516" s="2">
        <f t="shared" si="64"/>
        <v>0</v>
      </c>
      <c r="P516" s="2">
        <f>SUMIF(E$2:E516,E516,O$2:O516)</f>
        <v>4</v>
      </c>
      <c r="Q516" s="2">
        <f>IF(AND(market_calendar[[#This Row],[vix_weekly_exp_cumulative]]=3,market_calendar[[#This Row],[is_vix_weekly_exp]]=1),1,0)</f>
        <v>0</v>
      </c>
      <c r="R516" s="2">
        <f>IF(AND(market_calendar[[#This Row],[is_vix_monthly_exp]]=1,MOD(market_calendar[[#This Row],[Month]],3)=0),1,0)</f>
        <v>0</v>
      </c>
    </row>
    <row r="517" spans="1:18" x14ac:dyDescent="0.25">
      <c r="A517">
        <v>516</v>
      </c>
      <c r="B517" s="1">
        <v>42885</v>
      </c>
      <c r="C517" s="2">
        <f t="shared" si="65"/>
        <v>2017</v>
      </c>
      <c r="D517" s="2">
        <f t="shared" si="66"/>
        <v>5</v>
      </c>
      <c r="E517" s="2" t="str">
        <f t="shared" si="67"/>
        <v>2017-5</v>
      </c>
      <c r="F517" s="2">
        <f t="shared" si="68"/>
        <v>30</v>
      </c>
      <c r="G517" s="2">
        <f t="shared" si="69"/>
        <v>22</v>
      </c>
      <c r="H517" s="2">
        <f t="shared" si="70"/>
        <v>3</v>
      </c>
      <c r="I517" s="2" cm="1">
        <f t="array" ref="I517">_xlfn.IFNA(_xlfn.IFS(H517=7,1,H517=1,1),0)</f>
        <v>0</v>
      </c>
      <c r="J517" s="2">
        <v>0</v>
      </c>
      <c r="K517" s="2">
        <f t="shared" si="71"/>
        <v>0</v>
      </c>
      <c r="L517" s="2">
        <f>SUMIF(E$2:E517,E517,K$2:K517)</f>
        <v>4</v>
      </c>
      <c r="M517" s="2">
        <f>IF(AND(market_calendar[[#This Row],[eq_weekly_exp_cumulative]]=3,market_calendar[[#This Row],[is_eq_weekly_exp]]=1),1,0)</f>
        <v>0</v>
      </c>
      <c r="N517" s="2">
        <f>IF(AND(market_calendar[[#This Row],[is_eq_monthly_exp]]=1,MOD(market_calendar[[#This Row],[Month]],3)=0),1,0)</f>
        <v>0</v>
      </c>
      <c r="O517" s="2">
        <f t="shared" si="64"/>
        <v>1</v>
      </c>
      <c r="P517" s="2">
        <f>SUMIF(E$2:E517,E517,O$2:O517)</f>
        <v>5</v>
      </c>
      <c r="Q517" s="2">
        <f>IF(AND(market_calendar[[#This Row],[vix_weekly_exp_cumulative]]=3,market_calendar[[#This Row],[is_vix_weekly_exp]]=1),1,0)</f>
        <v>0</v>
      </c>
      <c r="R517" s="2">
        <f>IF(AND(market_calendar[[#This Row],[is_vix_monthly_exp]]=1,MOD(market_calendar[[#This Row],[Month]],3)=0),1,0)</f>
        <v>0</v>
      </c>
    </row>
    <row r="518" spans="1:18" x14ac:dyDescent="0.25">
      <c r="A518">
        <v>517</v>
      </c>
      <c r="B518" s="1">
        <v>42886</v>
      </c>
      <c r="C518" s="2">
        <f t="shared" si="65"/>
        <v>2017</v>
      </c>
      <c r="D518" s="2">
        <f t="shared" si="66"/>
        <v>5</v>
      </c>
      <c r="E518" s="2" t="str">
        <f t="shared" si="67"/>
        <v>2017-5</v>
      </c>
      <c r="F518" s="2">
        <f t="shared" si="68"/>
        <v>31</v>
      </c>
      <c r="G518" s="2">
        <f t="shared" si="69"/>
        <v>22</v>
      </c>
      <c r="H518" s="2">
        <f t="shared" si="70"/>
        <v>4</v>
      </c>
      <c r="I518" s="2" cm="1">
        <f t="array" ref="I518">_xlfn.IFNA(_xlfn.IFS(H518=7,1,H518=1,1),0)</f>
        <v>0</v>
      </c>
      <c r="J518" s="2">
        <v>0</v>
      </c>
      <c r="K518" s="2">
        <f t="shared" si="71"/>
        <v>0</v>
      </c>
      <c r="L518" s="2">
        <f>SUMIF(E$2:E518,E518,K$2:K518)</f>
        <v>4</v>
      </c>
      <c r="M518" s="2">
        <f>IF(AND(market_calendar[[#This Row],[eq_weekly_exp_cumulative]]=3,market_calendar[[#This Row],[is_eq_weekly_exp]]=1),1,0)</f>
        <v>0</v>
      </c>
      <c r="N518" s="2">
        <f>IF(AND(market_calendar[[#This Row],[is_eq_monthly_exp]]=1,MOD(market_calendar[[#This Row],[Month]],3)=0),1,0)</f>
        <v>0</v>
      </c>
      <c r="O518" s="2">
        <f t="shared" si="64"/>
        <v>0</v>
      </c>
      <c r="P518" s="2">
        <f>SUMIF(E$2:E518,E518,O$2:O518)</f>
        <v>5</v>
      </c>
      <c r="Q518" s="2">
        <f>IF(AND(market_calendar[[#This Row],[vix_weekly_exp_cumulative]]=3,market_calendar[[#This Row],[is_vix_weekly_exp]]=1),1,0)</f>
        <v>0</v>
      </c>
      <c r="R518" s="2">
        <f>IF(AND(market_calendar[[#This Row],[is_vix_monthly_exp]]=1,MOD(market_calendar[[#This Row],[Month]],3)=0),1,0)</f>
        <v>0</v>
      </c>
    </row>
    <row r="519" spans="1:18" x14ac:dyDescent="0.25">
      <c r="A519">
        <v>518</v>
      </c>
      <c r="B519" s="1">
        <v>42887</v>
      </c>
      <c r="C519" s="2">
        <f t="shared" si="65"/>
        <v>2017</v>
      </c>
      <c r="D519" s="2">
        <f t="shared" si="66"/>
        <v>6</v>
      </c>
      <c r="E519" s="2" t="str">
        <f t="shared" si="67"/>
        <v>2017-6</v>
      </c>
      <c r="F519" s="2">
        <f t="shared" si="68"/>
        <v>1</v>
      </c>
      <c r="G519" s="2">
        <f t="shared" si="69"/>
        <v>22</v>
      </c>
      <c r="H519" s="2">
        <f t="shared" si="70"/>
        <v>5</v>
      </c>
      <c r="I519" s="2" cm="1">
        <f t="array" ref="I519">_xlfn.IFNA(_xlfn.IFS(H519=7,1,H519=1,1),0)</f>
        <v>0</v>
      </c>
      <c r="J519" s="2">
        <v>0</v>
      </c>
      <c r="K519" s="2">
        <f t="shared" si="71"/>
        <v>0</v>
      </c>
      <c r="L519" s="2">
        <f>SUMIF(E$2:E519,E519,K$2:K519)</f>
        <v>0</v>
      </c>
      <c r="M519" s="2">
        <f>IF(AND(market_calendar[[#This Row],[eq_weekly_exp_cumulative]]=3,market_calendar[[#This Row],[is_eq_weekly_exp]]=1),1,0)</f>
        <v>0</v>
      </c>
      <c r="N519" s="2">
        <f>IF(AND(market_calendar[[#This Row],[is_eq_monthly_exp]]=1,MOD(market_calendar[[#This Row],[Month]],3)=0),1,0)</f>
        <v>0</v>
      </c>
      <c r="O519" s="2">
        <f t="shared" si="64"/>
        <v>0</v>
      </c>
      <c r="P519" s="2">
        <f>SUMIF(E$2:E519,E519,O$2:O519)</f>
        <v>0</v>
      </c>
      <c r="Q519" s="2">
        <f>IF(AND(market_calendar[[#This Row],[vix_weekly_exp_cumulative]]=3,market_calendar[[#This Row],[is_vix_weekly_exp]]=1),1,0)</f>
        <v>0</v>
      </c>
      <c r="R519" s="2">
        <f>IF(AND(market_calendar[[#This Row],[is_vix_monthly_exp]]=1,MOD(market_calendar[[#This Row],[Month]],3)=0),1,0)</f>
        <v>0</v>
      </c>
    </row>
    <row r="520" spans="1:18" x14ac:dyDescent="0.25">
      <c r="A520">
        <v>519</v>
      </c>
      <c r="B520" s="1">
        <v>42888</v>
      </c>
      <c r="C520" s="2">
        <f t="shared" si="65"/>
        <v>2017</v>
      </c>
      <c r="D520" s="2">
        <f t="shared" si="66"/>
        <v>6</v>
      </c>
      <c r="E520" s="2" t="str">
        <f t="shared" si="67"/>
        <v>2017-6</v>
      </c>
      <c r="F520" s="2">
        <f t="shared" si="68"/>
        <v>2</v>
      </c>
      <c r="G520" s="2">
        <f t="shared" si="69"/>
        <v>22</v>
      </c>
      <c r="H520" s="2">
        <f t="shared" si="70"/>
        <v>6</v>
      </c>
      <c r="I520" s="2" cm="1">
        <f t="array" ref="I520">_xlfn.IFNA(_xlfn.IFS(H520=7,1,H520=1,1),0)</f>
        <v>0</v>
      </c>
      <c r="J520" s="2">
        <v>0</v>
      </c>
      <c r="K520" s="2">
        <f t="shared" si="71"/>
        <v>1</v>
      </c>
      <c r="L520" s="2">
        <f>SUMIF(E$2:E520,E520,K$2:K520)</f>
        <v>1</v>
      </c>
      <c r="M520" s="2">
        <f>IF(AND(market_calendar[[#This Row],[eq_weekly_exp_cumulative]]=3,market_calendar[[#This Row],[is_eq_weekly_exp]]=1),1,0)</f>
        <v>0</v>
      </c>
      <c r="N520" s="2">
        <f>IF(AND(market_calendar[[#This Row],[is_eq_monthly_exp]]=1,MOD(market_calendar[[#This Row],[Month]],3)=0),1,0)</f>
        <v>0</v>
      </c>
      <c r="O520" s="2">
        <f t="shared" si="64"/>
        <v>0</v>
      </c>
      <c r="P520" s="2">
        <f>SUMIF(E$2:E520,E520,O$2:O520)</f>
        <v>0</v>
      </c>
      <c r="Q520" s="2">
        <f>IF(AND(market_calendar[[#This Row],[vix_weekly_exp_cumulative]]=3,market_calendar[[#This Row],[is_vix_weekly_exp]]=1),1,0)</f>
        <v>0</v>
      </c>
      <c r="R520" s="2">
        <f>IF(AND(market_calendar[[#This Row],[is_vix_monthly_exp]]=1,MOD(market_calendar[[#This Row],[Month]],3)=0),1,0)</f>
        <v>0</v>
      </c>
    </row>
    <row r="521" spans="1:18" x14ac:dyDescent="0.25">
      <c r="A521">
        <v>520</v>
      </c>
      <c r="B521" s="1">
        <v>42889</v>
      </c>
      <c r="C521" s="2">
        <f t="shared" si="65"/>
        <v>2017</v>
      </c>
      <c r="D521" s="2">
        <f t="shared" si="66"/>
        <v>6</v>
      </c>
      <c r="E521" s="2" t="str">
        <f t="shared" si="67"/>
        <v>2017-6</v>
      </c>
      <c r="F521" s="2">
        <f t="shared" si="68"/>
        <v>3</v>
      </c>
      <c r="G521" s="2">
        <f t="shared" si="69"/>
        <v>22</v>
      </c>
      <c r="H521" s="2">
        <f t="shared" si="70"/>
        <v>7</v>
      </c>
      <c r="I521" s="2" cm="1">
        <f t="array" ref="I521">_xlfn.IFNA(_xlfn.IFS(H521=7,1,H521=1,1),0)</f>
        <v>1</v>
      </c>
      <c r="J521" s="2">
        <v>0</v>
      </c>
      <c r="K521" s="2">
        <f t="shared" si="71"/>
        <v>0</v>
      </c>
      <c r="L521" s="2">
        <f>SUMIF(E$2:E521,E521,K$2:K521)</f>
        <v>1</v>
      </c>
      <c r="M521" s="2">
        <f>IF(AND(market_calendar[[#This Row],[eq_weekly_exp_cumulative]]=3,market_calendar[[#This Row],[is_eq_weekly_exp]]=1),1,0)</f>
        <v>0</v>
      </c>
      <c r="N521" s="2">
        <f>IF(AND(market_calendar[[#This Row],[is_eq_monthly_exp]]=1,MOD(market_calendar[[#This Row],[Month]],3)=0),1,0)</f>
        <v>0</v>
      </c>
      <c r="O521" s="2">
        <f t="shared" si="64"/>
        <v>0</v>
      </c>
      <c r="P521" s="2">
        <f>SUMIF(E$2:E521,E521,O$2:O521)</f>
        <v>0</v>
      </c>
      <c r="Q521" s="2">
        <f>IF(AND(market_calendar[[#This Row],[vix_weekly_exp_cumulative]]=3,market_calendar[[#This Row],[is_vix_weekly_exp]]=1),1,0)</f>
        <v>0</v>
      </c>
      <c r="R521" s="2">
        <f>IF(AND(market_calendar[[#This Row],[is_vix_monthly_exp]]=1,MOD(market_calendar[[#This Row],[Month]],3)=0),1,0)</f>
        <v>0</v>
      </c>
    </row>
    <row r="522" spans="1:18" x14ac:dyDescent="0.25">
      <c r="A522">
        <v>521</v>
      </c>
      <c r="B522" s="1">
        <v>42890</v>
      </c>
      <c r="C522" s="2">
        <f t="shared" si="65"/>
        <v>2017</v>
      </c>
      <c r="D522" s="2">
        <f t="shared" si="66"/>
        <v>6</v>
      </c>
      <c r="E522" s="2" t="str">
        <f t="shared" si="67"/>
        <v>2017-6</v>
      </c>
      <c r="F522" s="2">
        <f t="shared" si="68"/>
        <v>4</v>
      </c>
      <c r="G522" s="2">
        <f t="shared" si="69"/>
        <v>23</v>
      </c>
      <c r="H522" s="2">
        <f t="shared" si="70"/>
        <v>1</v>
      </c>
      <c r="I522" s="2" cm="1">
        <f t="array" ref="I522">_xlfn.IFNA(_xlfn.IFS(H522=7,1,H522=1,1),0)</f>
        <v>1</v>
      </c>
      <c r="J522" s="2">
        <v>0</v>
      </c>
      <c r="K522" s="2">
        <f t="shared" si="71"/>
        <v>0</v>
      </c>
      <c r="L522" s="2">
        <f>SUMIF(E$2:E522,E522,K$2:K522)</f>
        <v>1</v>
      </c>
      <c r="M522" s="2">
        <f>IF(AND(market_calendar[[#This Row],[eq_weekly_exp_cumulative]]=3,market_calendar[[#This Row],[is_eq_weekly_exp]]=1),1,0)</f>
        <v>0</v>
      </c>
      <c r="N522" s="2">
        <f>IF(AND(market_calendar[[#This Row],[is_eq_monthly_exp]]=1,MOD(market_calendar[[#This Row],[Month]],3)=0),1,0)</f>
        <v>0</v>
      </c>
      <c r="O522" s="2">
        <f t="shared" si="64"/>
        <v>0</v>
      </c>
      <c r="P522" s="2">
        <f>SUMIF(E$2:E522,E522,O$2:O522)</f>
        <v>0</v>
      </c>
      <c r="Q522" s="2">
        <f>IF(AND(market_calendar[[#This Row],[vix_weekly_exp_cumulative]]=3,market_calendar[[#This Row],[is_vix_weekly_exp]]=1),1,0)</f>
        <v>0</v>
      </c>
      <c r="R522" s="2">
        <f>IF(AND(market_calendar[[#This Row],[is_vix_monthly_exp]]=1,MOD(market_calendar[[#This Row],[Month]],3)=0),1,0)</f>
        <v>0</v>
      </c>
    </row>
    <row r="523" spans="1:18" x14ac:dyDescent="0.25">
      <c r="A523">
        <v>522</v>
      </c>
      <c r="B523" s="1">
        <v>42891</v>
      </c>
      <c r="C523" s="2">
        <f t="shared" si="65"/>
        <v>2017</v>
      </c>
      <c r="D523" s="2">
        <f t="shared" si="66"/>
        <v>6</v>
      </c>
      <c r="E523" s="2" t="str">
        <f t="shared" si="67"/>
        <v>2017-6</v>
      </c>
      <c r="F523" s="2">
        <f t="shared" si="68"/>
        <v>5</v>
      </c>
      <c r="G523" s="2">
        <f t="shared" si="69"/>
        <v>23</v>
      </c>
      <c r="H523" s="2">
        <f t="shared" si="70"/>
        <v>2</v>
      </c>
      <c r="I523" s="2" cm="1">
        <f t="array" ref="I523">_xlfn.IFNA(_xlfn.IFS(H523=7,1,H523=1,1),0)</f>
        <v>0</v>
      </c>
      <c r="J523" s="2">
        <v>0</v>
      </c>
      <c r="K523" s="2">
        <f t="shared" si="71"/>
        <v>0</v>
      </c>
      <c r="L523" s="2">
        <f>SUMIF(E$2:E523,E523,K$2:K523)</f>
        <v>1</v>
      </c>
      <c r="M523" s="2">
        <f>IF(AND(market_calendar[[#This Row],[eq_weekly_exp_cumulative]]=3,market_calendar[[#This Row],[is_eq_weekly_exp]]=1),1,0)</f>
        <v>0</v>
      </c>
      <c r="N523" s="2">
        <f>IF(AND(market_calendar[[#This Row],[is_eq_monthly_exp]]=1,MOD(market_calendar[[#This Row],[Month]],3)=0),1,0)</f>
        <v>0</v>
      </c>
      <c r="O523" s="2">
        <f t="shared" si="64"/>
        <v>0</v>
      </c>
      <c r="P523" s="2">
        <f>SUMIF(E$2:E523,E523,O$2:O523)</f>
        <v>0</v>
      </c>
      <c r="Q523" s="2">
        <f>IF(AND(market_calendar[[#This Row],[vix_weekly_exp_cumulative]]=3,market_calendar[[#This Row],[is_vix_weekly_exp]]=1),1,0)</f>
        <v>0</v>
      </c>
      <c r="R523" s="2">
        <f>IF(AND(market_calendar[[#This Row],[is_vix_monthly_exp]]=1,MOD(market_calendar[[#This Row],[Month]],3)=0),1,0)</f>
        <v>0</v>
      </c>
    </row>
    <row r="524" spans="1:18" x14ac:dyDescent="0.25">
      <c r="A524">
        <v>523</v>
      </c>
      <c r="B524" s="1">
        <v>42892</v>
      </c>
      <c r="C524" s="2">
        <f t="shared" si="65"/>
        <v>2017</v>
      </c>
      <c r="D524" s="2">
        <f t="shared" si="66"/>
        <v>6</v>
      </c>
      <c r="E524" s="2" t="str">
        <f t="shared" si="67"/>
        <v>2017-6</v>
      </c>
      <c r="F524" s="2">
        <f t="shared" si="68"/>
        <v>6</v>
      </c>
      <c r="G524" s="2">
        <f t="shared" si="69"/>
        <v>23</v>
      </c>
      <c r="H524" s="2">
        <f t="shared" si="70"/>
        <v>3</v>
      </c>
      <c r="I524" s="2" cm="1">
        <f t="array" ref="I524">_xlfn.IFNA(_xlfn.IFS(H524=7,1,H524=1,1),0)</f>
        <v>0</v>
      </c>
      <c r="J524" s="2">
        <v>0</v>
      </c>
      <c r="K524" s="2">
        <f t="shared" si="71"/>
        <v>0</v>
      </c>
      <c r="L524" s="2">
        <f>SUMIF(E$2:E524,E524,K$2:K524)</f>
        <v>1</v>
      </c>
      <c r="M524" s="2">
        <f>IF(AND(market_calendar[[#This Row],[eq_weekly_exp_cumulative]]=3,market_calendar[[#This Row],[is_eq_weekly_exp]]=1),1,0)</f>
        <v>0</v>
      </c>
      <c r="N524" s="2">
        <f>IF(AND(market_calendar[[#This Row],[is_eq_monthly_exp]]=1,MOD(market_calendar[[#This Row],[Month]],3)=0),1,0)</f>
        <v>0</v>
      </c>
      <c r="O524" s="2">
        <f t="shared" si="64"/>
        <v>1</v>
      </c>
      <c r="P524" s="2">
        <f>SUMIF(E$2:E524,E524,O$2:O524)</f>
        <v>1</v>
      </c>
      <c r="Q524" s="2">
        <f>IF(AND(market_calendar[[#This Row],[vix_weekly_exp_cumulative]]=3,market_calendar[[#This Row],[is_vix_weekly_exp]]=1),1,0)</f>
        <v>0</v>
      </c>
      <c r="R524" s="2">
        <f>IF(AND(market_calendar[[#This Row],[is_vix_monthly_exp]]=1,MOD(market_calendar[[#This Row],[Month]],3)=0),1,0)</f>
        <v>0</v>
      </c>
    </row>
    <row r="525" spans="1:18" x14ac:dyDescent="0.25">
      <c r="A525">
        <v>524</v>
      </c>
      <c r="B525" s="1">
        <v>42893</v>
      </c>
      <c r="C525" s="2">
        <f t="shared" si="65"/>
        <v>2017</v>
      </c>
      <c r="D525" s="2">
        <f t="shared" si="66"/>
        <v>6</v>
      </c>
      <c r="E525" s="2" t="str">
        <f t="shared" si="67"/>
        <v>2017-6</v>
      </c>
      <c r="F525" s="2">
        <f t="shared" si="68"/>
        <v>7</v>
      </c>
      <c r="G525" s="2">
        <f t="shared" si="69"/>
        <v>23</v>
      </c>
      <c r="H525" s="2">
        <f t="shared" si="70"/>
        <v>4</v>
      </c>
      <c r="I525" s="2" cm="1">
        <f t="array" ref="I525">_xlfn.IFNA(_xlfn.IFS(H525=7,1,H525=1,1),0)</f>
        <v>0</v>
      </c>
      <c r="J525" s="2">
        <v>0</v>
      </c>
      <c r="K525" s="2">
        <f t="shared" si="71"/>
        <v>0</v>
      </c>
      <c r="L525" s="2">
        <f>SUMIF(E$2:E525,E525,K$2:K525)</f>
        <v>1</v>
      </c>
      <c r="M525" s="2">
        <f>IF(AND(market_calendar[[#This Row],[eq_weekly_exp_cumulative]]=3,market_calendar[[#This Row],[is_eq_weekly_exp]]=1),1,0)</f>
        <v>0</v>
      </c>
      <c r="N525" s="2">
        <f>IF(AND(market_calendar[[#This Row],[is_eq_monthly_exp]]=1,MOD(market_calendar[[#This Row],[Month]],3)=0),1,0)</f>
        <v>0</v>
      </c>
      <c r="O525" s="2">
        <f t="shared" si="64"/>
        <v>0</v>
      </c>
      <c r="P525" s="2">
        <f>SUMIF(E$2:E525,E525,O$2:O525)</f>
        <v>1</v>
      </c>
      <c r="Q525" s="2">
        <f>IF(AND(market_calendar[[#This Row],[vix_weekly_exp_cumulative]]=3,market_calendar[[#This Row],[is_vix_weekly_exp]]=1),1,0)</f>
        <v>0</v>
      </c>
      <c r="R525" s="2">
        <f>IF(AND(market_calendar[[#This Row],[is_vix_monthly_exp]]=1,MOD(market_calendar[[#This Row],[Month]],3)=0),1,0)</f>
        <v>0</v>
      </c>
    </row>
    <row r="526" spans="1:18" x14ac:dyDescent="0.25">
      <c r="A526">
        <v>525</v>
      </c>
      <c r="B526" s="1">
        <v>42894</v>
      </c>
      <c r="C526" s="2">
        <f t="shared" si="65"/>
        <v>2017</v>
      </c>
      <c r="D526" s="2">
        <f t="shared" si="66"/>
        <v>6</v>
      </c>
      <c r="E526" s="2" t="str">
        <f t="shared" si="67"/>
        <v>2017-6</v>
      </c>
      <c r="F526" s="2">
        <f t="shared" si="68"/>
        <v>8</v>
      </c>
      <c r="G526" s="2">
        <f t="shared" si="69"/>
        <v>23</v>
      </c>
      <c r="H526" s="2">
        <f t="shared" si="70"/>
        <v>5</v>
      </c>
      <c r="I526" s="2" cm="1">
        <f t="array" ref="I526">_xlfn.IFNA(_xlfn.IFS(H526=7,1,H526=1,1),0)</f>
        <v>0</v>
      </c>
      <c r="J526" s="2">
        <v>0</v>
      </c>
      <c r="K526" s="2">
        <f t="shared" si="71"/>
        <v>0</v>
      </c>
      <c r="L526" s="2">
        <f>SUMIF(E$2:E526,E526,K$2:K526)</f>
        <v>1</v>
      </c>
      <c r="M526" s="2">
        <f>IF(AND(market_calendar[[#This Row],[eq_weekly_exp_cumulative]]=3,market_calendar[[#This Row],[is_eq_weekly_exp]]=1),1,0)</f>
        <v>0</v>
      </c>
      <c r="N526" s="2">
        <f>IF(AND(market_calendar[[#This Row],[is_eq_monthly_exp]]=1,MOD(market_calendar[[#This Row],[Month]],3)=0),1,0)</f>
        <v>0</v>
      </c>
      <c r="O526" s="2">
        <f t="shared" si="64"/>
        <v>0</v>
      </c>
      <c r="P526" s="2">
        <f>SUMIF(E$2:E526,E526,O$2:O526)</f>
        <v>1</v>
      </c>
      <c r="Q526" s="2">
        <f>IF(AND(market_calendar[[#This Row],[vix_weekly_exp_cumulative]]=3,market_calendar[[#This Row],[is_vix_weekly_exp]]=1),1,0)</f>
        <v>0</v>
      </c>
      <c r="R526" s="2">
        <f>IF(AND(market_calendar[[#This Row],[is_vix_monthly_exp]]=1,MOD(market_calendar[[#This Row],[Month]],3)=0),1,0)</f>
        <v>0</v>
      </c>
    </row>
    <row r="527" spans="1:18" x14ac:dyDescent="0.25">
      <c r="A527">
        <v>526</v>
      </c>
      <c r="B527" s="1">
        <v>42895</v>
      </c>
      <c r="C527" s="2">
        <f t="shared" si="65"/>
        <v>2017</v>
      </c>
      <c r="D527" s="2">
        <f t="shared" si="66"/>
        <v>6</v>
      </c>
      <c r="E527" s="2" t="str">
        <f t="shared" si="67"/>
        <v>2017-6</v>
      </c>
      <c r="F527" s="2">
        <f t="shared" si="68"/>
        <v>9</v>
      </c>
      <c r="G527" s="2">
        <f t="shared" si="69"/>
        <v>23</v>
      </c>
      <c r="H527" s="2">
        <f t="shared" si="70"/>
        <v>6</v>
      </c>
      <c r="I527" s="2" cm="1">
        <f t="array" ref="I527">_xlfn.IFNA(_xlfn.IFS(H527=7,1,H527=1,1),0)</f>
        <v>0</v>
      </c>
      <c r="J527" s="2">
        <v>0</v>
      </c>
      <c r="K527" s="2">
        <f t="shared" si="71"/>
        <v>1</v>
      </c>
      <c r="L527" s="2">
        <f>SUMIF(E$2:E527,E527,K$2:K527)</f>
        <v>2</v>
      </c>
      <c r="M527" s="2">
        <f>IF(AND(market_calendar[[#This Row],[eq_weekly_exp_cumulative]]=3,market_calendar[[#This Row],[is_eq_weekly_exp]]=1),1,0)</f>
        <v>0</v>
      </c>
      <c r="N527" s="2">
        <f>IF(AND(market_calendar[[#This Row],[is_eq_monthly_exp]]=1,MOD(market_calendar[[#This Row],[Month]],3)=0),1,0)</f>
        <v>0</v>
      </c>
      <c r="O527" s="2">
        <f t="shared" si="64"/>
        <v>0</v>
      </c>
      <c r="P527" s="2">
        <f>SUMIF(E$2:E527,E527,O$2:O527)</f>
        <v>1</v>
      </c>
      <c r="Q527" s="2">
        <f>IF(AND(market_calendar[[#This Row],[vix_weekly_exp_cumulative]]=3,market_calendar[[#This Row],[is_vix_weekly_exp]]=1),1,0)</f>
        <v>0</v>
      </c>
      <c r="R527" s="2">
        <f>IF(AND(market_calendar[[#This Row],[is_vix_monthly_exp]]=1,MOD(market_calendar[[#This Row],[Month]],3)=0),1,0)</f>
        <v>0</v>
      </c>
    </row>
    <row r="528" spans="1:18" x14ac:dyDescent="0.25">
      <c r="A528">
        <v>527</v>
      </c>
      <c r="B528" s="1">
        <v>42896</v>
      </c>
      <c r="C528" s="2">
        <f t="shared" si="65"/>
        <v>2017</v>
      </c>
      <c r="D528" s="2">
        <f t="shared" si="66"/>
        <v>6</v>
      </c>
      <c r="E528" s="2" t="str">
        <f t="shared" si="67"/>
        <v>2017-6</v>
      </c>
      <c r="F528" s="2">
        <f t="shared" si="68"/>
        <v>10</v>
      </c>
      <c r="G528" s="2">
        <f t="shared" si="69"/>
        <v>23</v>
      </c>
      <c r="H528" s="2">
        <f t="shared" si="70"/>
        <v>7</v>
      </c>
      <c r="I528" s="2" cm="1">
        <f t="array" ref="I528">_xlfn.IFNA(_xlfn.IFS(H528=7,1,H528=1,1),0)</f>
        <v>1</v>
      </c>
      <c r="J528" s="2">
        <v>0</v>
      </c>
      <c r="K528" s="2">
        <f t="shared" si="71"/>
        <v>0</v>
      </c>
      <c r="L528" s="2">
        <f>SUMIF(E$2:E528,E528,K$2:K528)</f>
        <v>2</v>
      </c>
      <c r="M528" s="2">
        <f>IF(AND(market_calendar[[#This Row],[eq_weekly_exp_cumulative]]=3,market_calendar[[#This Row],[is_eq_weekly_exp]]=1),1,0)</f>
        <v>0</v>
      </c>
      <c r="N528" s="2">
        <f>IF(AND(market_calendar[[#This Row],[is_eq_monthly_exp]]=1,MOD(market_calendar[[#This Row],[Month]],3)=0),1,0)</f>
        <v>0</v>
      </c>
      <c r="O528" s="2">
        <f t="shared" si="64"/>
        <v>0</v>
      </c>
      <c r="P528" s="2">
        <f>SUMIF(E$2:E528,E528,O$2:O528)</f>
        <v>1</v>
      </c>
      <c r="Q528" s="2">
        <f>IF(AND(market_calendar[[#This Row],[vix_weekly_exp_cumulative]]=3,market_calendar[[#This Row],[is_vix_weekly_exp]]=1),1,0)</f>
        <v>0</v>
      </c>
      <c r="R528" s="2">
        <f>IF(AND(market_calendar[[#This Row],[is_vix_monthly_exp]]=1,MOD(market_calendar[[#This Row],[Month]],3)=0),1,0)</f>
        <v>0</v>
      </c>
    </row>
    <row r="529" spans="1:18" x14ac:dyDescent="0.25">
      <c r="A529">
        <v>528</v>
      </c>
      <c r="B529" s="1">
        <v>42897</v>
      </c>
      <c r="C529" s="2">
        <f t="shared" si="65"/>
        <v>2017</v>
      </c>
      <c r="D529" s="2">
        <f t="shared" si="66"/>
        <v>6</v>
      </c>
      <c r="E529" s="2" t="str">
        <f t="shared" si="67"/>
        <v>2017-6</v>
      </c>
      <c r="F529" s="2">
        <f t="shared" si="68"/>
        <v>11</v>
      </c>
      <c r="G529" s="2">
        <f t="shared" si="69"/>
        <v>24</v>
      </c>
      <c r="H529" s="2">
        <f t="shared" si="70"/>
        <v>1</v>
      </c>
      <c r="I529" s="2" cm="1">
        <f t="array" ref="I529">_xlfn.IFNA(_xlfn.IFS(H529=7,1,H529=1,1),0)</f>
        <v>1</v>
      </c>
      <c r="J529" s="2">
        <v>0</v>
      </c>
      <c r="K529" s="2">
        <f t="shared" si="71"/>
        <v>0</v>
      </c>
      <c r="L529" s="2">
        <f>SUMIF(E$2:E529,E529,K$2:K529)</f>
        <v>2</v>
      </c>
      <c r="M529" s="2">
        <f>IF(AND(market_calendar[[#This Row],[eq_weekly_exp_cumulative]]=3,market_calendar[[#This Row],[is_eq_weekly_exp]]=1),1,0)</f>
        <v>0</v>
      </c>
      <c r="N529" s="2">
        <f>IF(AND(market_calendar[[#This Row],[is_eq_monthly_exp]]=1,MOD(market_calendar[[#This Row],[Month]],3)=0),1,0)</f>
        <v>0</v>
      </c>
      <c r="O529" s="2">
        <f t="shared" si="64"/>
        <v>0</v>
      </c>
      <c r="P529" s="2">
        <f>SUMIF(E$2:E529,E529,O$2:O529)</f>
        <v>1</v>
      </c>
      <c r="Q529" s="2">
        <f>IF(AND(market_calendar[[#This Row],[vix_weekly_exp_cumulative]]=3,market_calendar[[#This Row],[is_vix_weekly_exp]]=1),1,0)</f>
        <v>0</v>
      </c>
      <c r="R529" s="2">
        <f>IF(AND(market_calendar[[#This Row],[is_vix_monthly_exp]]=1,MOD(market_calendar[[#This Row],[Month]],3)=0),1,0)</f>
        <v>0</v>
      </c>
    </row>
    <row r="530" spans="1:18" x14ac:dyDescent="0.25">
      <c r="A530">
        <v>529</v>
      </c>
      <c r="B530" s="1">
        <v>42898</v>
      </c>
      <c r="C530" s="2">
        <f t="shared" si="65"/>
        <v>2017</v>
      </c>
      <c r="D530" s="2">
        <f t="shared" si="66"/>
        <v>6</v>
      </c>
      <c r="E530" s="2" t="str">
        <f t="shared" si="67"/>
        <v>2017-6</v>
      </c>
      <c r="F530" s="2">
        <f t="shared" si="68"/>
        <v>12</v>
      </c>
      <c r="G530" s="2">
        <f t="shared" si="69"/>
        <v>24</v>
      </c>
      <c r="H530" s="2">
        <f t="shared" si="70"/>
        <v>2</v>
      </c>
      <c r="I530" s="2" cm="1">
        <f t="array" ref="I530">_xlfn.IFNA(_xlfn.IFS(H530=7,1,H530=1,1),0)</f>
        <v>0</v>
      </c>
      <c r="J530" s="2">
        <v>0</v>
      </c>
      <c r="K530" s="2">
        <f t="shared" si="71"/>
        <v>0</v>
      </c>
      <c r="L530" s="2">
        <f>SUMIF(E$2:E530,E530,K$2:K530)</f>
        <v>2</v>
      </c>
      <c r="M530" s="2">
        <f>IF(AND(market_calendar[[#This Row],[eq_weekly_exp_cumulative]]=3,market_calendar[[#This Row],[is_eq_weekly_exp]]=1),1,0)</f>
        <v>0</v>
      </c>
      <c r="N530" s="2">
        <f>IF(AND(market_calendar[[#This Row],[is_eq_monthly_exp]]=1,MOD(market_calendar[[#This Row],[Month]],3)=0),1,0)</f>
        <v>0</v>
      </c>
      <c r="O530" s="2">
        <f t="shared" si="64"/>
        <v>0</v>
      </c>
      <c r="P530" s="2">
        <f>SUMIF(E$2:E530,E530,O$2:O530)</f>
        <v>1</v>
      </c>
      <c r="Q530" s="2">
        <f>IF(AND(market_calendar[[#This Row],[vix_weekly_exp_cumulative]]=3,market_calendar[[#This Row],[is_vix_weekly_exp]]=1),1,0)</f>
        <v>0</v>
      </c>
      <c r="R530" s="2">
        <f>IF(AND(market_calendar[[#This Row],[is_vix_monthly_exp]]=1,MOD(market_calendar[[#This Row],[Month]],3)=0),1,0)</f>
        <v>0</v>
      </c>
    </row>
    <row r="531" spans="1:18" x14ac:dyDescent="0.25">
      <c r="A531">
        <v>530</v>
      </c>
      <c r="B531" s="1">
        <v>42899</v>
      </c>
      <c r="C531" s="2">
        <f t="shared" si="65"/>
        <v>2017</v>
      </c>
      <c r="D531" s="2">
        <f t="shared" si="66"/>
        <v>6</v>
      </c>
      <c r="E531" s="2" t="str">
        <f t="shared" si="67"/>
        <v>2017-6</v>
      </c>
      <c r="F531" s="2">
        <f t="shared" si="68"/>
        <v>13</v>
      </c>
      <c r="G531" s="2">
        <f t="shared" si="69"/>
        <v>24</v>
      </c>
      <c r="H531" s="2">
        <f t="shared" si="70"/>
        <v>3</v>
      </c>
      <c r="I531" s="2" cm="1">
        <f t="array" ref="I531">_xlfn.IFNA(_xlfn.IFS(H531=7,1,H531=1,1),0)</f>
        <v>0</v>
      </c>
      <c r="J531" s="2">
        <v>0</v>
      </c>
      <c r="K531" s="2">
        <f t="shared" si="71"/>
        <v>0</v>
      </c>
      <c r="L531" s="2">
        <f>SUMIF(E$2:E531,E531,K$2:K531)</f>
        <v>2</v>
      </c>
      <c r="M531" s="2">
        <f>IF(AND(market_calendar[[#This Row],[eq_weekly_exp_cumulative]]=3,market_calendar[[#This Row],[is_eq_weekly_exp]]=1),1,0)</f>
        <v>0</v>
      </c>
      <c r="N531" s="2">
        <f>IF(AND(market_calendar[[#This Row],[is_eq_monthly_exp]]=1,MOD(market_calendar[[#This Row],[Month]],3)=0),1,0)</f>
        <v>0</v>
      </c>
      <c r="O531" s="2">
        <f t="shared" si="64"/>
        <v>1</v>
      </c>
      <c r="P531" s="2">
        <f>SUMIF(E$2:E531,E531,O$2:O531)</f>
        <v>2</v>
      </c>
      <c r="Q531" s="2">
        <f>IF(AND(market_calendar[[#This Row],[vix_weekly_exp_cumulative]]=3,market_calendar[[#This Row],[is_vix_weekly_exp]]=1),1,0)</f>
        <v>0</v>
      </c>
      <c r="R531" s="2">
        <f>IF(AND(market_calendar[[#This Row],[is_vix_monthly_exp]]=1,MOD(market_calendar[[#This Row],[Month]],3)=0),1,0)</f>
        <v>0</v>
      </c>
    </row>
    <row r="532" spans="1:18" x14ac:dyDescent="0.25">
      <c r="A532">
        <v>531</v>
      </c>
      <c r="B532" s="1">
        <v>42900</v>
      </c>
      <c r="C532" s="2">
        <f t="shared" si="65"/>
        <v>2017</v>
      </c>
      <c r="D532" s="2">
        <f t="shared" si="66"/>
        <v>6</v>
      </c>
      <c r="E532" s="2" t="str">
        <f t="shared" si="67"/>
        <v>2017-6</v>
      </c>
      <c r="F532" s="2">
        <f t="shared" si="68"/>
        <v>14</v>
      </c>
      <c r="G532" s="2">
        <f t="shared" si="69"/>
        <v>24</v>
      </c>
      <c r="H532" s="2">
        <f t="shared" si="70"/>
        <v>4</v>
      </c>
      <c r="I532" s="2" cm="1">
        <f t="array" ref="I532">_xlfn.IFNA(_xlfn.IFS(H532=7,1,H532=1,1),0)</f>
        <v>0</v>
      </c>
      <c r="J532" s="2">
        <v>0</v>
      </c>
      <c r="K532" s="2">
        <f t="shared" si="71"/>
        <v>0</v>
      </c>
      <c r="L532" s="2">
        <f>SUMIF(E$2:E532,E532,K$2:K532)</f>
        <v>2</v>
      </c>
      <c r="M532" s="2">
        <f>IF(AND(market_calendar[[#This Row],[eq_weekly_exp_cumulative]]=3,market_calendar[[#This Row],[is_eq_weekly_exp]]=1),1,0)</f>
        <v>0</v>
      </c>
      <c r="N532" s="2">
        <f>IF(AND(market_calendar[[#This Row],[is_eq_monthly_exp]]=1,MOD(market_calendar[[#This Row],[Month]],3)=0),1,0)</f>
        <v>0</v>
      </c>
      <c r="O532" s="2">
        <f t="shared" si="64"/>
        <v>0</v>
      </c>
      <c r="P532" s="2">
        <f>SUMIF(E$2:E532,E532,O$2:O532)</f>
        <v>2</v>
      </c>
      <c r="Q532" s="2">
        <f>IF(AND(market_calendar[[#This Row],[vix_weekly_exp_cumulative]]=3,market_calendar[[#This Row],[is_vix_weekly_exp]]=1),1,0)</f>
        <v>0</v>
      </c>
      <c r="R532" s="2">
        <f>IF(AND(market_calendar[[#This Row],[is_vix_monthly_exp]]=1,MOD(market_calendar[[#This Row],[Month]],3)=0),1,0)</f>
        <v>0</v>
      </c>
    </row>
    <row r="533" spans="1:18" x14ac:dyDescent="0.25">
      <c r="A533">
        <v>532</v>
      </c>
      <c r="B533" s="1">
        <v>42901</v>
      </c>
      <c r="C533" s="2">
        <f t="shared" si="65"/>
        <v>2017</v>
      </c>
      <c r="D533" s="2">
        <f t="shared" si="66"/>
        <v>6</v>
      </c>
      <c r="E533" s="2" t="str">
        <f t="shared" si="67"/>
        <v>2017-6</v>
      </c>
      <c r="F533" s="2">
        <f t="shared" si="68"/>
        <v>15</v>
      </c>
      <c r="G533" s="2">
        <f t="shared" si="69"/>
        <v>24</v>
      </c>
      <c r="H533" s="2">
        <f t="shared" si="70"/>
        <v>5</v>
      </c>
      <c r="I533" s="2" cm="1">
        <f t="array" ref="I533">_xlfn.IFNA(_xlfn.IFS(H533=7,1,H533=1,1),0)</f>
        <v>0</v>
      </c>
      <c r="J533" s="2">
        <v>0</v>
      </c>
      <c r="K533" s="2">
        <f t="shared" si="71"/>
        <v>0</v>
      </c>
      <c r="L533" s="2">
        <f>SUMIF(E$2:E533,E533,K$2:K533)</f>
        <v>2</v>
      </c>
      <c r="M533" s="2">
        <f>IF(AND(market_calendar[[#This Row],[eq_weekly_exp_cumulative]]=3,market_calendar[[#This Row],[is_eq_weekly_exp]]=1),1,0)</f>
        <v>0</v>
      </c>
      <c r="N533" s="2">
        <f>IF(AND(market_calendar[[#This Row],[is_eq_monthly_exp]]=1,MOD(market_calendar[[#This Row],[Month]],3)=0),1,0)</f>
        <v>0</v>
      </c>
      <c r="O533" s="2">
        <f t="shared" si="64"/>
        <v>0</v>
      </c>
      <c r="P533" s="2">
        <f>SUMIF(E$2:E533,E533,O$2:O533)</f>
        <v>2</v>
      </c>
      <c r="Q533" s="2">
        <f>IF(AND(market_calendar[[#This Row],[vix_weekly_exp_cumulative]]=3,market_calendar[[#This Row],[is_vix_weekly_exp]]=1),1,0)</f>
        <v>0</v>
      </c>
      <c r="R533" s="2">
        <f>IF(AND(market_calendar[[#This Row],[is_vix_monthly_exp]]=1,MOD(market_calendar[[#This Row],[Month]],3)=0),1,0)</f>
        <v>0</v>
      </c>
    </row>
    <row r="534" spans="1:18" x14ac:dyDescent="0.25">
      <c r="A534">
        <v>533</v>
      </c>
      <c r="B534" s="1">
        <v>42902</v>
      </c>
      <c r="C534" s="2">
        <f t="shared" si="65"/>
        <v>2017</v>
      </c>
      <c r="D534" s="2">
        <f t="shared" si="66"/>
        <v>6</v>
      </c>
      <c r="E534" s="2" t="str">
        <f t="shared" si="67"/>
        <v>2017-6</v>
      </c>
      <c r="F534" s="2">
        <f t="shared" si="68"/>
        <v>16</v>
      </c>
      <c r="G534" s="2">
        <f t="shared" si="69"/>
        <v>24</v>
      </c>
      <c r="H534" s="2">
        <f t="shared" si="70"/>
        <v>6</v>
      </c>
      <c r="I534" s="2" cm="1">
        <f t="array" ref="I534">_xlfn.IFNA(_xlfn.IFS(H534=7,1,H534=1,1),0)</f>
        <v>0</v>
      </c>
      <c r="J534" s="2">
        <v>0</v>
      </c>
      <c r="K534" s="2">
        <f t="shared" si="71"/>
        <v>1</v>
      </c>
      <c r="L534" s="2">
        <f>SUMIF(E$2:E534,E534,K$2:K534)</f>
        <v>3</v>
      </c>
      <c r="M534" s="2">
        <f>IF(AND(market_calendar[[#This Row],[eq_weekly_exp_cumulative]]=3,market_calendar[[#This Row],[is_eq_weekly_exp]]=1),1,0)</f>
        <v>1</v>
      </c>
      <c r="N534" s="2">
        <f>IF(AND(market_calendar[[#This Row],[is_eq_monthly_exp]]=1,MOD(market_calendar[[#This Row],[Month]],3)=0),1,0)</f>
        <v>1</v>
      </c>
      <c r="O534" s="2">
        <f t="shared" si="64"/>
        <v>0</v>
      </c>
      <c r="P534" s="2">
        <f>SUMIF(E$2:E534,E534,O$2:O534)</f>
        <v>2</v>
      </c>
      <c r="Q534" s="2">
        <f>IF(AND(market_calendar[[#This Row],[vix_weekly_exp_cumulative]]=3,market_calendar[[#This Row],[is_vix_weekly_exp]]=1),1,0)</f>
        <v>0</v>
      </c>
      <c r="R534" s="2">
        <f>IF(AND(market_calendar[[#This Row],[is_vix_monthly_exp]]=1,MOD(market_calendar[[#This Row],[Month]],3)=0),1,0)</f>
        <v>0</v>
      </c>
    </row>
    <row r="535" spans="1:18" x14ac:dyDescent="0.25">
      <c r="A535">
        <v>534</v>
      </c>
      <c r="B535" s="1">
        <v>42903</v>
      </c>
      <c r="C535" s="2">
        <f t="shared" si="65"/>
        <v>2017</v>
      </c>
      <c r="D535" s="2">
        <f t="shared" si="66"/>
        <v>6</v>
      </c>
      <c r="E535" s="2" t="str">
        <f t="shared" si="67"/>
        <v>2017-6</v>
      </c>
      <c r="F535" s="2">
        <f t="shared" si="68"/>
        <v>17</v>
      </c>
      <c r="G535" s="2">
        <f t="shared" si="69"/>
        <v>24</v>
      </c>
      <c r="H535" s="2">
        <f t="shared" si="70"/>
        <v>7</v>
      </c>
      <c r="I535" s="2" cm="1">
        <f t="array" ref="I535">_xlfn.IFNA(_xlfn.IFS(H535=7,1,H535=1,1),0)</f>
        <v>1</v>
      </c>
      <c r="J535" s="2">
        <v>0</v>
      </c>
      <c r="K535" s="2">
        <f t="shared" si="71"/>
        <v>0</v>
      </c>
      <c r="L535" s="2">
        <f>SUMIF(E$2:E535,E535,K$2:K535)</f>
        <v>3</v>
      </c>
      <c r="M535" s="2">
        <f>IF(AND(market_calendar[[#This Row],[eq_weekly_exp_cumulative]]=3,market_calendar[[#This Row],[is_eq_weekly_exp]]=1),1,0)</f>
        <v>0</v>
      </c>
      <c r="N535" s="2">
        <f>IF(AND(market_calendar[[#This Row],[is_eq_monthly_exp]]=1,MOD(market_calendar[[#This Row],[Month]],3)=0),1,0)</f>
        <v>0</v>
      </c>
      <c r="O535" s="2">
        <f t="shared" si="64"/>
        <v>0</v>
      </c>
      <c r="P535" s="2">
        <f>SUMIF(E$2:E535,E535,O$2:O535)</f>
        <v>2</v>
      </c>
      <c r="Q535" s="2">
        <f>IF(AND(market_calendar[[#This Row],[vix_weekly_exp_cumulative]]=3,market_calendar[[#This Row],[is_vix_weekly_exp]]=1),1,0)</f>
        <v>0</v>
      </c>
      <c r="R535" s="2">
        <f>IF(AND(market_calendar[[#This Row],[is_vix_monthly_exp]]=1,MOD(market_calendar[[#This Row],[Month]],3)=0),1,0)</f>
        <v>0</v>
      </c>
    </row>
    <row r="536" spans="1:18" x14ac:dyDescent="0.25">
      <c r="A536">
        <v>535</v>
      </c>
      <c r="B536" s="1">
        <v>42904</v>
      </c>
      <c r="C536" s="2">
        <f t="shared" si="65"/>
        <v>2017</v>
      </c>
      <c r="D536" s="2">
        <f t="shared" si="66"/>
        <v>6</v>
      </c>
      <c r="E536" s="2" t="str">
        <f t="shared" si="67"/>
        <v>2017-6</v>
      </c>
      <c r="F536" s="2">
        <f t="shared" si="68"/>
        <v>18</v>
      </c>
      <c r="G536" s="2">
        <f t="shared" si="69"/>
        <v>25</v>
      </c>
      <c r="H536" s="2">
        <f t="shared" si="70"/>
        <v>1</v>
      </c>
      <c r="I536" s="2" cm="1">
        <f t="array" ref="I536">_xlfn.IFNA(_xlfn.IFS(H536=7,1,H536=1,1),0)</f>
        <v>1</v>
      </c>
      <c r="J536" s="2">
        <v>0</v>
      </c>
      <c r="K536" s="2">
        <f t="shared" si="71"/>
        <v>0</v>
      </c>
      <c r="L536" s="2">
        <f>SUMIF(E$2:E536,E536,K$2:K536)</f>
        <v>3</v>
      </c>
      <c r="M536" s="2">
        <f>IF(AND(market_calendar[[#This Row],[eq_weekly_exp_cumulative]]=3,market_calendar[[#This Row],[is_eq_weekly_exp]]=1),1,0)</f>
        <v>0</v>
      </c>
      <c r="N536" s="2">
        <f>IF(AND(market_calendar[[#This Row],[is_eq_monthly_exp]]=1,MOD(market_calendar[[#This Row],[Month]],3)=0),1,0)</f>
        <v>0</v>
      </c>
      <c r="O536" s="2">
        <f t="shared" si="64"/>
        <v>0</v>
      </c>
      <c r="P536" s="2">
        <f>SUMIF(E$2:E536,E536,O$2:O536)</f>
        <v>2</v>
      </c>
      <c r="Q536" s="2">
        <f>IF(AND(market_calendar[[#This Row],[vix_weekly_exp_cumulative]]=3,market_calendar[[#This Row],[is_vix_weekly_exp]]=1),1,0)</f>
        <v>0</v>
      </c>
      <c r="R536" s="2">
        <f>IF(AND(market_calendar[[#This Row],[is_vix_monthly_exp]]=1,MOD(market_calendar[[#This Row],[Month]],3)=0),1,0)</f>
        <v>0</v>
      </c>
    </row>
    <row r="537" spans="1:18" x14ac:dyDescent="0.25">
      <c r="A537">
        <v>536</v>
      </c>
      <c r="B537" s="1">
        <v>42905</v>
      </c>
      <c r="C537" s="2">
        <f t="shared" si="65"/>
        <v>2017</v>
      </c>
      <c r="D537" s="2">
        <f t="shared" si="66"/>
        <v>6</v>
      </c>
      <c r="E537" s="2" t="str">
        <f t="shared" si="67"/>
        <v>2017-6</v>
      </c>
      <c r="F537" s="2">
        <f t="shared" si="68"/>
        <v>19</v>
      </c>
      <c r="G537" s="2">
        <f t="shared" si="69"/>
        <v>25</v>
      </c>
      <c r="H537" s="2">
        <f t="shared" si="70"/>
        <v>2</v>
      </c>
      <c r="I537" s="2" cm="1">
        <f t="array" ref="I537">_xlfn.IFNA(_xlfn.IFS(H537=7,1,H537=1,1),0)</f>
        <v>0</v>
      </c>
      <c r="J537" s="2">
        <v>0</v>
      </c>
      <c r="K537" s="2">
        <f t="shared" si="71"/>
        <v>0</v>
      </c>
      <c r="L537" s="2">
        <f>SUMIF(E$2:E537,E537,K$2:K537)</f>
        <v>3</v>
      </c>
      <c r="M537" s="2">
        <f>IF(AND(market_calendar[[#This Row],[eq_weekly_exp_cumulative]]=3,market_calendar[[#This Row],[is_eq_weekly_exp]]=1),1,0)</f>
        <v>0</v>
      </c>
      <c r="N537" s="2">
        <f>IF(AND(market_calendar[[#This Row],[is_eq_monthly_exp]]=1,MOD(market_calendar[[#This Row],[Month]],3)=0),1,0)</f>
        <v>0</v>
      </c>
      <c r="O537" s="2">
        <f t="shared" si="64"/>
        <v>0</v>
      </c>
      <c r="P537" s="2">
        <f>SUMIF(E$2:E537,E537,O$2:O537)</f>
        <v>2</v>
      </c>
      <c r="Q537" s="2">
        <f>IF(AND(market_calendar[[#This Row],[vix_weekly_exp_cumulative]]=3,market_calendar[[#This Row],[is_vix_weekly_exp]]=1),1,0)</f>
        <v>0</v>
      </c>
      <c r="R537" s="2">
        <f>IF(AND(market_calendar[[#This Row],[is_vix_monthly_exp]]=1,MOD(market_calendar[[#This Row],[Month]],3)=0),1,0)</f>
        <v>0</v>
      </c>
    </row>
    <row r="538" spans="1:18" x14ac:dyDescent="0.25">
      <c r="A538">
        <v>537</v>
      </c>
      <c r="B538" s="1">
        <v>42906</v>
      </c>
      <c r="C538" s="2">
        <f t="shared" si="65"/>
        <v>2017</v>
      </c>
      <c r="D538" s="2">
        <f t="shared" si="66"/>
        <v>6</v>
      </c>
      <c r="E538" s="2" t="str">
        <f t="shared" si="67"/>
        <v>2017-6</v>
      </c>
      <c r="F538" s="2">
        <f t="shared" si="68"/>
        <v>20</v>
      </c>
      <c r="G538" s="2">
        <f t="shared" si="69"/>
        <v>25</v>
      </c>
      <c r="H538" s="2">
        <f t="shared" si="70"/>
        <v>3</v>
      </c>
      <c r="I538" s="2" cm="1">
        <f t="array" ref="I538">_xlfn.IFNA(_xlfn.IFS(H538=7,1,H538=1,1),0)</f>
        <v>0</v>
      </c>
      <c r="J538" s="2">
        <v>0</v>
      </c>
      <c r="K538" s="2">
        <f t="shared" si="71"/>
        <v>0</v>
      </c>
      <c r="L538" s="2">
        <f>SUMIF(E$2:E538,E538,K$2:K538)</f>
        <v>3</v>
      </c>
      <c r="M538" s="2">
        <f>IF(AND(market_calendar[[#This Row],[eq_weekly_exp_cumulative]]=3,market_calendar[[#This Row],[is_eq_weekly_exp]]=1),1,0)</f>
        <v>0</v>
      </c>
      <c r="N538" s="2">
        <f>IF(AND(market_calendar[[#This Row],[is_eq_monthly_exp]]=1,MOD(market_calendar[[#This Row],[Month]],3)=0),1,0)</f>
        <v>0</v>
      </c>
      <c r="O538" s="2">
        <f t="shared" si="64"/>
        <v>1</v>
      </c>
      <c r="P538" s="2">
        <f>SUMIF(E$2:E538,E538,O$2:O538)</f>
        <v>3</v>
      </c>
      <c r="Q538" s="2">
        <f>IF(AND(market_calendar[[#This Row],[vix_weekly_exp_cumulative]]=3,market_calendar[[#This Row],[is_vix_weekly_exp]]=1),1,0)</f>
        <v>1</v>
      </c>
      <c r="R538" s="2">
        <f>IF(AND(market_calendar[[#This Row],[is_vix_monthly_exp]]=1,MOD(market_calendar[[#This Row],[Month]],3)=0),1,0)</f>
        <v>1</v>
      </c>
    </row>
    <row r="539" spans="1:18" x14ac:dyDescent="0.25">
      <c r="A539">
        <v>538</v>
      </c>
      <c r="B539" s="1">
        <v>42907</v>
      </c>
      <c r="C539" s="2">
        <f t="shared" si="65"/>
        <v>2017</v>
      </c>
      <c r="D539" s="2">
        <f t="shared" si="66"/>
        <v>6</v>
      </c>
      <c r="E539" s="2" t="str">
        <f t="shared" si="67"/>
        <v>2017-6</v>
      </c>
      <c r="F539" s="2">
        <f t="shared" si="68"/>
        <v>21</v>
      </c>
      <c r="G539" s="2">
        <f t="shared" si="69"/>
        <v>25</v>
      </c>
      <c r="H539" s="2">
        <f t="shared" si="70"/>
        <v>4</v>
      </c>
      <c r="I539" s="2" cm="1">
        <f t="array" ref="I539">_xlfn.IFNA(_xlfn.IFS(H539=7,1,H539=1,1),0)</f>
        <v>0</v>
      </c>
      <c r="J539" s="2">
        <v>0</v>
      </c>
      <c r="K539" s="2">
        <f t="shared" si="71"/>
        <v>0</v>
      </c>
      <c r="L539" s="2">
        <f>SUMIF(E$2:E539,E539,K$2:K539)</f>
        <v>3</v>
      </c>
      <c r="M539" s="2">
        <f>IF(AND(market_calendar[[#This Row],[eq_weekly_exp_cumulative]]=3,market_calendar[[#This Row],[is_eq_weekly_exp]]=1),1,0)</f>
        <v>0</v>
      </c>
      <c r="N539" s="2">
        <f>IF(AND(market_calendar[[#This Row],[is_eq_monthly_exp]]=1,MOD(market_calendar[[#This Row],[Month]],3)=0),1,0)</f>
        <v>0</v>
      </c>
      <c r="O539" s="2">
        <f t="shared" si="64"/>
        <v>0</v>
      </c>
      <c r="P539" s="2">
        <f>SUMIF(E$2:E539,E539,O$2:O539)</f>
        <v>3</v>
      </c>
      <c r="Q539" s="2">
        <f>IF(AND(market_calendar[[#This Row],[vix_weekly_exp_cumulative]]=3,market_calendar[[#This Row],[is_vix_weekly_exp]]=1),1,0)</f>
        <v>0</v>
      </c>
      <c r="R539" s="2">
        <f>IF(AND(market_calendar[[#This Row],[is_vix_monthly_exp]]=1,MOD(market_calendar[[#This Row],[Month]],3)=0),1,0)</f>
        <v>0</v>
      </c>
    </row>
    <row r="540" spans="1:18" x14ac:dyDescent="0.25">
      <c r="A540">
        <v>539</v>
      </c>
      <c r="B540" s="1">
        <v>42908</v>
      </c>
      <c r="C540" s="2">
        <f t="shared" si="65"/>
        <v>2017</v>
      </c>
      <c r="D540" s="2">
        <f t="shared" si="66"/>
        <v>6</v>
      </c>
      <c r="E540" s="2" t="str">
        <f t="shared" si="67"/>
        <v>2017-6</v>
      </c>
      <c r="F540" s="2">
        <f t="shared" si="68"/>
        <v>22</v>
      </c>
      <c r="G540" s="2">
        <f t="shared" si="69"/>
        <v>25</v>
      </c>
      <c r="H540" s="2">
        <f t="shared" si="70"/>
        <v>5</v>
      </c>
      <c r="I540" s="2" cm="1">
        <f t="array" ref="I540">_xlfn.IFNA(_xlfn.IFS(H540=7,1,H540=1,1),0)</f>
        <v>0</v>
      </c>
      <c r="J540" s="2">
        <v>0</v>
      </c>
      <c r="K540" s="2">
        <f t="shared" si="71"/>
        <v>0</v>
      </c>
      <c r="L540" s="2">
        <f>SUMIF(E$2:E540,E540,K$2:K540)</f>
        <v>3</v>
      </c>
      <c r="M540" s="2">
        <f>IF(AND(market_calendar[[#This Row],[eq_weekly_exp_cumulative]]=3,market_calendar[[#This Row],[is_eq_weekly_exp]]=1),1,0)</f>
        <v>0</v>
      </c>
      <c r="N540" s="2">
        <f>IF(AND(market_calendar[[#This Row],[is_eq_monthly_exp]]=1,MOD(market_calendar[[#This Row],[Month]],3)=0),1,0)</f>
        <v>0</v>
      </c>
      <c r="O540" s="2">
        <f t="shared" si="64"/>
        <v>0</v>
      </c>
      <c r="P540" s="2">
        <f>SUMIF(E$2:E540,E540,O$2:O540)</f>
        <v>3</v>
      </c>
      <c r="Q540" s="2">
        <f>IF(AND(market_calendar[[#This Row],[vix_weekly_exp_cumulative]]=3,market_calendar[[#This Row],[is_vix_weekly_exp]]=1),1,0)</f>
        <v>0</v>
      </c>
      <c r="R540" s="2">
        <f>IF(AND(market_calendar[[#This Row],[is_vix_monthly_exp]]=1,MOD(market_calendar[[#This Row],[Month]],3)=0),1,0)</f>
        <v>0</v>
      </c>
    </row>
    <row r="541" spans="1:18" x14ac:dyDescent="0.25">
      <c r="A541">
        <v>540</v>
      </c>
      <c r="B541" s="1">
        <v>42909</v>
      </c>
      <c r="C541" s="2">
        <f t="shared" si="65"/>
        <v>2017</v>
      </c>
      <c r="D541" s="2">
        <f t="shared" si="66"/>
        <v>6</v>
      </c>
      <c r="E541" s="2" t="str">
        <f t="shared" si="67"/>
        <v>2017-6</v>
      </c>
      <c r="F541" s="2">
        <f t="shared" si="68"/>
        <v>23</v>
      </c>
      <c r="G541" s="2">
        <f t="shared" si="69"/>
        <v>25</v>
      </c>
      <c r="H541" s="2">
        <f t="shared" si="70"/>
        <v>6</v>
      </c>
      <c r="I541" s="2" cm="1">
        <f t="array" ref="I541">_xlfn.IFNA(_xlfn.IFS(H541=7,1,H541=1,1),0)</f>
        <v>0</v>
      </c>
      <c r="J541" s="2">
        <v>0</v>
      </c>
      <c r="K541" s="2">
        <f t="shared" si="71"/>
        <v>1</v>
      </c>
      <c r="L541" s="2">
        <f>SUMIF(E$2:E541,E541,K$2:K541)</f>
        <v>4</v>
      </c>
      <c r="M541" s="2">
        <f>IF(AND(market_calendar[[#This Row],[eq_weekly_exp_cumulative]]=3,market_calendar[[#This Row],[is_eq_weekly_exp]]=1),1,0)</f>
        <v>0</v>
      </c>
      <c r="N541" s="2">
        <f>IF(AND(market_calendar[[#This Row],[is_eq_monthly_exp]]=1,MOD(market_calendar[[#This Row],[Month]],3)=0),1,0)</f>
        <v>0</v>
      </c>
      <c r="O541" s="2">
        <f t="shared" si="64"/>
        <v>0</v>
      </c>
      <c r="P541" s="2">
        <f>SUMIF(E$2:E541,E541,O$2:O541)</f>
        <v>3</v>
      </c>
      <c r="Q541" s="2">
        <f>IF(AND(market_calendar[[#This Row],[vix_weekly_exp_cumulative]]=3,market_calendar[[#This Row],[is_vix_weekly_exp]]=1),1,0)</f>
        <v>0</v>
      </c>
      <c r="R541" s="2">
        <f>IF(AND(market_calendar[[#This Row],[is_vix_monthly_exp]]=1,MOD(market_calendar[[#This Row],[Month]],3)=0),1,0)</f>
        <v>0</v>
      </c>
    </row>
    <row r="542" spans="1:18" x14ac:dyDescent="0.25">
      <c r="A542">
        <v>541</v>
      </c>
      <c r="B542" s="1">
        <v>42910</v>
      </c>
      <c r="C542" s="2">
        <f t="shared" si="65"/>
        <v>2017</v>
      </c>
      <c r="D542" s="2">
        <f t="shared" si="66"/>
        <v>6</v>
      </c>
      <c r="E542" s="2" t="str">
        <f t="shared" si="67"/>
        <v>2017-6</v>
      </c>
      <c r="F542" s="2">
        <f t="shared" si="68"/>
        <v>24</v>
      </c>
      <c r="G542" s="2">
        <f t="shared" si="69"/>
        <v>25</v>
      </c>
      <c r="H542" s="2">
        <f t="shared" si="70"/>
        <v>7</v>
      </c>
      <c r="I542" s="2" cm="1">
        <f t="array" ref="I542">_xlfn.IFNA(_xlfn.IFS(H542=7,1,H542=1,1),0)</f>
        <v>1</v>
      </c>
      <c r="J542" s="2">
        <v>0</v>
      </c>
      <c r="K542" s="2">
        <f t="shared" si="71"/>
        <v>0</v>
      </c>
      <c r="L542" s="2">
        <f>SUMIF(E$2:E542,E542,K$2:K542)</f>
        <v>4</v>
      </c>
      <c r="M542" s="2">
        <f>IF(AND(market_calendar[[#This Row],[eq_weekly_exp_cumulative]]=3,market_calendar[[#This Row],[is_eq_weekly_exp]]=1),1,0)</f>
        <v>0</v>
      </c>
      <c r="N542" s="2">
        <f>IF(AND(market_calendar[[#This Row],[is_eq_monthly_exp]]=1,MOD(market_calendar[[#This Row],[Month]],3)=0),1,0)</f>
        <v>0</v>
      </c>
      <c r="O542" s="2">
        <f t="shared" si="64"/>
        <v>0</v>
      </c>
      <c r="P542" s="2">
        <f>SUMIF(E$2:E542,E542,O$2:O542)</f>
        <v>3</v>
      </c>
      <c r="Q542" s="2">
        <f>IF(AND(market_calendar[[#This Row],[vix_weekly_exp_cumulative]]=3,market_calendar[[#This Row],[is_vix_weekly_exp]]=1),1,0)</f>
        <v>0</v>
      </c>
      <c r="R542" s="2">
        <f>IF(AND(market_calendar[[#This Row],[is_vix_monthly_exp]]=1,MOD(market_calendar[[#This Row],[Month]],3)=0),1,0)</f>
        <v>0</v>
      </c>
    </row>
    <row r="543" spans="1:18" x14ac:dyDescent="0.25">
      <c r="A543">
        <v>542</v>
      </c>
      <c r="B543" s="1">
        <v>42911</v>
      </c>
      <c r="C543" s="2">
        <f t="shared" si="65"/>
        <v>2017</v>
      </c>
      <c r="D543" s="2">
        <f t="shared" si="66"/>
        <v>6</v>
      </c>
      <c r="E543" s="2" t="str">
        <f t="shared" si="67"/>
        <v>2017-6</v>
      </c>
      <c r="F543" s="2">
        <f t="shared" si="68"/>
        <v>25</v>
      </c>
      <c r="G543" s="2">
        <f t="shared" si="69"/>
        <v>26</v>
      </c>
      <c r="H543" s="2">
        <f t="shared" si="70"/>
        <v>1</v>
      </c>
      <c r="I543" s="2" cm="1">
        <f t="array" ref="I543">_xlfn.IFNA(_xlfn.IFS(H543=7,1,H543=1,1),0)</f>
        <v>1</v>
      </c>
      <c r="J543" s="2">
        <v>0</v>
      </c>
      <c r="K543" s="2">
        <f t="shared" si="71"/>
        <v>0</v>
      </c>
      <c r="L543" s="2">
        <f>SUMIF(E$2:E543,E543,K$2:K543)</f>
        <v>4</v>
      </c>
      <c r="M543" s="2">
        <f>IF(AND(market_calendar[[#This Row],[eq_weekly_exp_cumulative]]=3,market_calendar[[#This Row],[is_eq_weekly_exp]]=1),1,0)</f>
        <v>0</v>
      </c>
      <c r="N543" s="2">
        <f>IF(AND(market_calendar[[#This Row],[is_eq_monthly_exp]]=1,MOD(market_calendar[[#This Row],[Month]],3)=0),1,0)</f>
        <v>0</v>
      </c>
      <c r="O543" s="2">
        <f t="shared" si="64"/>
        <v>0</v>
      </c>
      <c r="P543" s="2">
        <f>SUMIF(E$2:E543,E543,O$2:O543)</f>
        <v>3</v>
      </c>
      <c r="Q543" s="2">
        <f>IF(AND(market_calendar[[#This Row],[vix_weekly_exp_cumulative]]=3,market_calendar[[#This Row],[is_vix_weekly_exp]]=1),1,0)</f>
        <v>0</v>
      </c>
      <c r="R543" s="2">
        <f>IF(AND(market_calendar[[#This Row],[is_vix_monthly_exp]]=1,MOD(market_calendar[[#This Row],[Month]],3)=0),1,0)</f>
        <v>0</v>
      </c>
    </row>
    <row r="544" spans="1:18" x14ac:dyDescent="0.25">
      <c r="A544">
        <v>543</v>
      </c>
      <c r="B544" s="1">
        <v>42912</v>
      </c>
      <c r="C544" s="2">
        <f t="shared" si="65"/>
        <v>2017</v>
      </c>
      <c r="D544" s="2">
        <f t="shared" si="66"/>
        <v>6</v>
      </c>
      <c r="E544" s="2" t="str">
        <f t="shared" si="67"/>
        <v>2017-6</v>
      </c>
      <c r="F544" s="2">
        <f t="shared" si="68"/>
        <v>26</v>
      </c>
      <c r="G544" s="2">
        <f t="shared" si="69"/>
        <v>26</v>
      </c>
      <c r="H544" s="2">
        <f t="shared" si="70"/>
        <v>2</v>
      </c>
      <c r="I544" s="2" cm="1">
        <f t="array" ref="I544">_xlfn.IFNA(_xlfn.IFS(H544=7,1,H544=1,1),0)</f>
        <v>0</v>
      </c>
      <c r="J544" s="2">
        <v>0</v>
      </c>
      <c r="K544" s="2">
        <f t="shared" si="71"/>
        <v>0</v>
      </c>
      <c r="L544" s="2">
        <f>SUMIF(E$2:E544,E544,K$2:K544)</f>
        <v>4</v>
      </c>
      <c r="M544" s="2">
        <f>IF(AND(market_calendar[[#This Row],[eq_weekly_exp_cumulative]]=3,market_calendar[[#This Row],[is_eq_weekly_exp]]=1),1,0)</f>
        <v>0</v>
      </c>
      <c r="N544" s="2">
        <f>IF(AND(market_calendar[[#This Row],[is_eq_monthly_exp]]=1,MOD(market_calendar[[#This Row],[Month]],3)=0),1,0)</f>
        <v>0</v>
      </c>
      <c r="O544" s="2">
        <f t="shared" si="64"/>
        <v>0</v>
      </c>
      <c r="P544" s="2">
        <f>SUMIF(E$2:E544,E544,O$2:O544)</f>
        <v>3</v>
      </c>
      <c r="Q544" s="2">
        <f>IF(AND(market_calendar[[#This Row],[vix_weekly_exp_cumulative]]=3,market_calendar[[#This Row],[is_vix_weekly_exp]]=1),1,0)</f>
        <v>0</v>
      </c>
      <c r="R544" s="2">
        <f>IF(AND(market_calendar[[#This Row],[is_vix_monthly_exp]]=1,MOD(market_calendar[[#This Row],[Month]],3)=0),1,0)</f>
        <v>0</v>
      </c>
    </row>
    <row r="545" spans="1:18" x14ac:dyDescent="0.25">
      <c r="A545">
        <v>544</v>
      </c>
      <c r="B545" s="1">
        <v>42913</v>
      </c>
      <c r="C545" s="2">
        <f t="shared" si="65"/>
        <v>2017</v>
      </c>
      <c r="D545" s="2">
        <f t="shared" si="66"/>
        <v>6</v>
      </c>
      <c r="E545" s="2" t="str">
        <f t="shared" si="67"/>
        <v>2017-6</v>
      </c>
      <c r="F545" s="2">
        <f t="shared" si="68"/>
        <v>27</v>
      </c>
      <c r="G545" s="2">
        <f t="shared" si="69"/>
        <v>26</v>
      </c>
      <c r="H545" s="2">
        <f t="shared" si="70"/>
        <v>3</v>
      </c>
      <c r="I545" s="2" cm="1">
        <f t="array" ref="I545">_xlfn.IFNA(_xlfn.IFS(H545=7,1,H545=1,1),0)</f>
        <v>0</v>
      </c>
      <c r="J545" s="2">
        <v>0</v>
      </c>
      <c r="K545" s="2">
        <f t="shared" si="71"/>
        <v>0</v>
      </c>
      <c r="L545" s="2">
        <f>SUMIF(E$2:E545,E545,K$2:K545)</f>
        <v>4</v>
      </c>
      <c r="M545" s="2">
        <f>IF(AND(market_calendar[[#This Row],[eq_weekly_exp_cumulative]]=3,market_calendar[[#This Row],[is_eq_weekly_exp]]=1),1,0)</f>
        <v>0</v>
      </c>
      <c r="N545" s="2">
        <f>IF(AND(market_calendar[[#This Row],[is_eq_monthly_exp]]=1,MOD(market_calendar[[#This Row],[Month]],3)=0),1,0)</f>
        <v>0</v>
      </c>
      <c r="O545" s="2">
        <f t="shared" si="64"/>
        <v>1</v>
      </c>
      <c r="P545" s="2">
        <f>SUMIF(E$2:E545,E545,O$2:O545)</f>
        <v>4</v>
      </c>
      <c r="Q545" s="2">
        <f>IF(AND(market_calendar[[#This Row],[vix_weekly_exp_cumulative]]=3,market_calendar[[#This Row],[is_vix_weekly_exp]]=1),1,0)</f>
        <v>0</v>
      </c>
      <c r="R545" s="2">
        <f>IF(AND(market_calendar[[#This Row],[is_vix_monthly_exp]]=1,MOD(market_calendar[[#This Row],[Month]],3)=0),1,0)</f>
        <v>0</v>
      </c>
    </row>
    <row r="546" spans="1:18" x14ac:dyDescent="0.25">
      <c r="A546">
        <v>545</v>
      </c>
      <c r="B546" s="1">
        <v>42914</v>
      </c>
      <c r="C546" s="2">
        <f t="shared" si="65"/>
        <v>2017</v>
      </c>
      <c r="D546" s="2">
        <f t="shared" si="66"/>
        <v>6</v>
      </c>
      <c r="E546" s="2" t="str">
        <f t="shared" si="67"/>
        <v>2017-6</v>
      </c>
      <c r="F546" s="2">
        <f t="shared" si="68"/>
        <v>28</v>
      </c>
      <c r="G546" s="2">
        <f t="shared" si="69"/>
        <v>26</v>
      </c>
      <c r="H546" s="2">
        <f t="shared" si="70"/>
        <v>4</v>
      </c>
      <c r="I546" s="2" cm="1">
        <f t="array" ref="I546">_xlfn.IFNA(_xlfn.IFS(H546=7,1,H546=1,1),0)</f>
        <v>0</v>
      </c>
      <c r="J546" s="2">
        <v>0</v>
      </c>
      <c r="K546" s="2">
        <f t="shared" si="71"/>
        <v>0</v>
      </c>
      <c r="L546" s="2">
        <f>SUMIF(E$2:E546,E546,K$2:K546)</f>
        <v>4</v>
      </c>
      <c r="M546" s="2">
        <f>IF(AND(market_calendar[[#This Row],[eq_weekly_exp_cumulative]]=3,market_calendar[[#This Row],[is_eq_weekly_exp]]=1),1,0)</f>
        <v>0</v>
      </c>
      <c r="N546" s="2">
        <f>IF(AND(market_calendar[[#This Row],[is_eq_monthly_exp]]=1,MOD(market_calendar[[#This Row],[Month]],3)=0),1,0)</f>
        <v>0</v>
      </c>
      <c r="O546" s="2">
        <f t="shared" si="64"/>
        <v>0</v>
      </c>
      <c r="P546" s="2">
        <f>SUMIF(E$2:E546,E546,O$2:O546)</f>
        <v>4</v>
      </c>
      <c r="Q546" s="2">
        <f>IF(AND(market_calendar[[#This Row],[vix_weekly_exp_cumulative]]=3,market_calendar[[#This Row],[is_vix_weekly_exp]]=1),1,0)</f>
        <v>0</v>
      </c>
      <c r="R546" s="2">
        <f>IF(AND(market_calendar[[#This Row],[is_vix_monthly_exp]]=1,MOD(market_calendar[[#This Row],[Month]],3)=0),1,0)</f>
        <v>0</v>
      </c>
    </row>
    <row r="547" spans="1:18" x14ac:dyDescent="0.25">
      <c r="A547">
        <v>546</v>
      </c>
      <c r="B547" s="1">
        <v>42915</v>
      </c>
      <c r="C547" s="2">
        <f t="shared" si="65"/>
        <v>2017</v>
      </c>
      <c r="D547" s="2">
        <f t="shared" si="66"/>
        <v>6</v>
      </c>
      <c r="E547" s="2" t="str">
        <f t="shared" si="67"/>
        <v>2017-6</v>
      </c>
      <c r="F547" s="2">
        <f t="shared" si="68"/>
        <v>29</v>
      </c>
      <c r="G547" s="2">
        <f t="shared" si="69"/>
        <v>26</v>
      </c>
      <c r="H547" s="2">
        <f t="shared" si="70"/>
        <v>5</v>
      </c>
      <c r="I547" s="2" cm="1">
        <f t="array" ref="I547">_xlfn.IFNA(_xlfn.IFS(H547=7,1,H547=1,1),0)</f>
        <v>0</v>
      </c>
      <c r="J547" s="2">
        <v>0</v>
      </c>
      <c r="K547" s="2">
        <f t="shared" si="71"/>
        <v>0</v>
      </c>
      <c r="L547" s="2">
        <f>SUMIF(E$2:E547,E547,K$2:K547)</f>
        <v>4</v>
      </c>
      <c r="M547" s="2">
        <f>IF(AND(market_calendar[[#This Row],[eq_weekly_exp_cumulative]]=3,market_calendar[[#This Row],[is_eq_weekly_exp]]=1),1,0)</f>
        <v>0</v>
      </c>
      <c r="N547" s="2">
        <f>IF(AND(market_calendar[[#This Row],[is_eq_monthly_exp]]=1,MOD(market_calendar[[#This Row],[Month]],3)=0),1,0)</f>
        <v>0</v>
      </c>
      <c r="O547" s="2">
        <f t="shared" si="64"/>
        <v>0</v>
      </c>
      <c r="P547" s="2">
        <f>SUMIF(E$2:E547,E547,O$2:O547)</f>
        <v>4</v>
      </c>
      <c r="Q547" s="2">
        <f>IF(AND(market_calendar[[#This Row],[vix_weekly_exp_cumulative]]=3,market_calendar[[#This Row],[is_vix_weekly_exp]]=1),1,0)</f>
        <v>0</v>
      </c>
      <c r="R547" s="2">
        <f>IF(AND(market_calendar[[#This Row],[is_vix_monthly_exp]]=1,MOD(market_calendar[[#This Row],[Month]],3)=0),1,0)</f>
        <v>0</v>
      </c>
    </row>
    <row r="548" spans="1:18" x14ac:dyDescent="0.25">
      <c r="A548">
        <v>547</v>
      </c>
      <c r="B548" s="1">
        <v>42916</v>
      </c>
      <c r="C548" s="2">
        <f t="shared" si="65"/>
        <v>2017</v>
      </c>
      <c r="D548" s="2">
        <f t="shared" si="66"/>
        <v>6</v>
      </c>
      <c r="E548" s="2" t="str">
        <f t="shared" si="67"/>
        <v>2017-6</v>
      </c>
      <c r="F548" s="2">
        <f t="shared" si="68"/>
        <v>30</v>
      </c>
      <c r="G548" s="2">
        <f t="shared" si="69"/>
        <v>26</v>
      </c>
      <c r="H548" s="2">
        <f t="shared" si="70"/>
        <v>6</v>
      </c>
      <c r="I548" s="2" cm="1">
        <f t="array" ref="I548">_xlfn.IFNA(_xlfn.IFS(H548=7,1,H548=1,1),0)</f>
        <v>0</v>
      </c>
      <c r="J548" s="2">
        <v>0</v>
      </c>
      <c r="K548" s="2">
        <f t="shared" si="71"/>
        <v>1</v>
      </c>
      <c r="L548" s="2">
        <f>SUMIF(E$2:E548,E548,K$2:K548)</f>
        <v>5</v>
      </c>
      <c r="M548" s="2">
        <f>IF(AND(market_calendar[[#This Row],[eq_weekly_exp_cumulative]]=3,market_calendar[[#This Row],[is_eq_weekly_exp]]=1),1,0)</f>
        <v>0</v>
      </c>
      <c r="N548" s="2">
        <f>IF(AND(market_calendar[[#This Row],[is_eq_monthly_exp]]=1,MOD(market_calendar[[#This Row],[Month]],3)=0),1,0)</f>
        <v>0</v>
      </c>
      <c r="O548" s="2">
        <f t="shared" si="64"/>
        <v>0</v>
      </c>
      <c r="P548" s="2">
        <f>SUMIF(E$2:E548,E548,O$2:O548)</f>
        <v>4</v>
      </c>
      <c r="Q548" s="2">
        <f>IF(AND(market_calendar[[#This Row],[vix_weekly_exp_cumulative]]=3,market_calendar[[#This Row],[is_vix_weekly_exp]]=1),1,0)</f>
        <v>0</v>
      </c>
      <c r="R548" s="2">
        <f>IF(AND(market_calendar[[#This Row],[is_vix_monthly_exp]]=1,MOD(market_calendar[[#This Row],[Month]],3)=0),1,0)</f>
        <v>0</v>
      </c>
    </row>
    <row r="549" spans="1:18" x14ac:dyDescent="0.25">
      <c r="A549">
        <v>548</v>
      </c>
      <c r="B549" s="1">
        <v>42917</v>
      </c>
      <c r="C549" s="2">
        <f t="shared" si="65"/>
        <v>2017</v>
      </c>
      <c r="D549" s="2">
        <f t="shared" si="66"/>
        <v>7</v>
      </c>
      <c r="E549" s="2" t="str">
        <f t="shared" si="67"/>
        <v>2017-7</v>
      </c>
      <c r="F549" s="2">
        <f t="shared" si="68"/>
        <v>1</v>
      </c>
      <c r="G549" s="2">
        <f t="shared" si="69"/>
        <v>26</v>
      </c>
      <c r="H549" s="2">
        <f t="shared" si="70"/>
        <v>7</v>
      </c>
      <c r="I549" s="2" cm="1">
        <f t="array" ref="I549">_xlfn.IFNA(_xlfn.IFS(H549=7,1,H549=1,1),0)</f>
        <v>1</v>
      </c>
      <c r="J549" s="2">
        <v>0</v>
      </c>
      <c r="K549" s="2">
        <f t="shared" si="71"/>
        <v>0</v>
      </c>
      <c r="L549" s="2">
        <f>SUMIF(E$2:E549,E549,K$2:K549)</f>
        <v>0</v>
      </c>
      <c r="M549" s="2">
        <f>IF(AND(market_calendar[[#This Row],[eq_weekly_exp_cumulative]]=3,market_calendar[[#This Row],[is_eq_weekly_exp]]=1),1,0)</f>
        <v>0</v>
      </c>
      <c r="N549" s="2">
        <f>IF(AND(market_calendar[[#This Row],[is_eq_monthly_exp]]=1,MOD(market_calendar[[#This Row],[Month]],3)=0),1,0)</f>
        <v>0</v>
      </c>
      <c r="O549" s="2">
        <f t="shared" si="64"/>
        <v>0</v>
      </c>
      <c r="P549" s="2">
        <f>SUMIF(E$2:E549,E549,O$2:O549)</f>
        <v>0</v>
      </c>
      <c r="Q549" s="2">
        <f>IF(AND(market_calendar[[#This Row],[vix_weekly_exp_cumulative]]=3,market_calendar[[#This Row],[is_vix_weekly_exp]]=1),1,0)</f>
        <v>0</v>
      </c>
      <c r="R549" s="2">
        <f>IF(AND(market_calendar[[#This Row],[is_vix_monthly_exp]]=1,MOD(market_calendar[[#This Row],[Month]],3)=0),1,0)</f>
        <v>0</v>
      </c>
    </row>
    <row r="550" spans="1:18" x14ac:dyDescent="0.25">
      <c r="A550">
        <v>549</v>
      </c>
      <c r="B550" s="1">
        <v>42918</v>
      </c>
      <c r="C550" s="2">
        <f t="shared" si="65"/>
        <v>2017</v>
      </c>
      <c r="D550" s="2">
        <f t="shared" si="66"/>
        <v>7</v>
      </c>
      <c r="E550" s="2" t="str">
        <f t="shared" si="67"/>
        <v>2017-7</v>
      </c>
      <c r="F550" s="2">
        <f t="shared" si="68"/>
        <v>2</v>
      </c>
      <c r="G550" s="2">
        <f t="shared" si="69"/>
        <v>27</v>
      </c>
      <c r="H550" s="2">
        <f t="shared" si="70"/>
        <v>1</v>
      </c>
      <c r="I550" s="2" cm="1">
        <f t="array" ref="I550">_xlfn.IFNA(_xlfn.IFS(H550=7,1,H550=1,1),0)</f>
        <v>1</v>
      </c>
      <c r="J550" s="2">
        <v>0</v>
      </c>
      <c r="K550" s="2">
        <f t="shared" si="71"/>
        <v>0</v>
      </c>
      <c r="L550" s="2">
        <f>SUMIF(E$2:E550,E550,K$2:K550)</f>
        <v>0</v>
      </c>
      <c r="M550" s="2">
        <f>IF(AND(market_calendar[[#This Row],[eq_weekly_exp_cumulative]]=3,market_calendar[[#This Row],[is_eq_weekly_exp]]=1),1,0)</f>
        <v>0</v>
      </c>
      <c r="N550" s="2">
        <f>IF(AND(market_calendar[[#This Row],[is_eq_monthly_exp]]=1,MOD(market_calendar[[#This Row],[Month]],3)=0),1,0)</f>
        <v>0</v>
      </c>
      <c r="O550" s="2">
        <f t="shared" si="64"/>
        <v>0</v>
      </c>
      <c r="P550" s="2">
        <f>SUMIF(E$2:E550,E550,O$2:O550)</f>
        <v>0</v>
      </c>
      <c r="Q550" s="2">
        <f>IF(AND(market_calendar[[#This Row],[vix_weekly_exp_cumulative]]=3,market_calendar[[#This Row],[is_vix_weekly_exp]]=1),1,0)</f>
        <v>0</v>
      </c>
      <c r="R550" s="2">
        <f>IF(AND(market_calendar[[#This Row],[is_vix_monthly_exp]]=1,MOD(market_calendar[[#This Row],[Month]],3)=0),1,0)</f>
        <v>0</v>
      </c>
    </row>
    <row r="551" spans="1:18" x14ac:dyDescent="0.25">
      <c r="A551">
        <v>550</v>
      </c>
      <c r="B551" s="1">
        <v>42919</v>
      </c>
      <c r="C551" s="2">
        <f t="shared" si="65"/>
        <v>2017</v>
      </c>
      <c r="D551" s="2">
        <f t="shared" si="66"/>
        <v>7</v>
      </c>
      <c r="E551" s="2" t="str">
        <f t="shared" si="67"/>
        <v>2017-7</v>
      </c>
      <c r="F551" s="2">
        <f t="shared" si="68"/>
        <v>3</v>
      </c>
      <c r="G551" s="2">
        <f t="shared" si="69"/>
        <v>27</v>
      </c>
      <c r="H551" s="2">
        <f t="shared" si="70"/>
        <v>2</v>
      </c>
      <c r="I551" s="2" cm="1">
        <f t="array" ref="I551">_xlfn.IFNA(_xlfn.IFS(H551=7,1,H551=1,1),0)</f>
        <v>0</v>
      </c>
      <c r="J551" s="2">
        <v>0</v>
      </c>
      <c r="K551" s="2">
        <f t="shared" si="71"/>
        <v>0</v>
      </c>
      <c r="L551" s="2">
        <f>SUMIF(E$2:E551,E551,K$2:K551)</f>
        <v>0</v>
      </c>
      <c r="M551" s="2">
        <f>IF(AND(market_calendar[[#This Row],[eq_weekly_exp_cumulative]]=3,market_calendar[[#This Row],[is_eq_weekly_exp]]=1),1,0)</f>
        <v>0</v>
      </c>
      <c r="N551" s="2">
        <f>IF(AND(market_calendar[[#This Row],[is_eq_monthly_exp]]=1,MOD(market_calendar[[#This Row],[Month]],3)=0),1,0)</f>
        <v>0</v>
      </c>
      <c r="O551" s="2">
        <f t="shared" si="64"/>
        <v>0</v>
      </c>
      <c r="P551" s="2">
        <f>SUMIF(E$2:E551,E551,O$2:O551)</f>
        <v>0</v>
      </c>
      <c r="Q551" s="2">
        <f>IF(AND(market_calendar[[#This Row],[vix_weekly_exp_cumulative]]=3,market_calendar[[#This Row],[is_vix_weekly_exp]]=1),1,0)</f>
        <v>0</v>
      </c>
      <c r="R551" s="2">
        <f>IF(AND(market_calendar[[#This Row],[is_vix_monthly_exp]]=1,MOD(market_calendar[[#This Row],[Month]],3)=0),1,0)</f>
        <v>0</v>
      </c>
    </row>
    <row r="552" spans="1:18" x14ac:dyDescent="0.25">
      <c r="A552">
        <v>551</v>
      </c>
      <c r="B552" s="1">
        <v>42920</v>
      </c>
      <c r="C552" s="2">
        <f t="shared" si="65"/>
        <v>2017</v>
      </c>
      <c r="D552" s="2">
        <f t="shared" si="66"/>
        <v>7</v>
      </c>
      <c r="E552" s="2" t="str">
        <f t="shared" si="67"/>
        <v>2017-7</v>
      </c>
      <c r="F552" s="2">
        <f t="shared" si="68"/>
        <v>4</v>
      </c>
      <c r="G552" s="2">
        <f t="shared" si="69"/>
        <v>27</v>
      </c>
      <c r="H552" s="2">
        <f t="shared" si="70"/>
        <v>3</v>
      </c>
      <c r="I552" s="2" cm="1">
        <f t="array" ref="I552">_xlfn.IFNA(_xlfn.IFS(H552=7,1,H552=1,1),0)</f>
        <v>0</v>
      </c>
      <c r="J552" s="2">
        <v>0</v>
      </c>
      <c r="K552" s="2">
        <f t="shared" si="71"/>
        <v>0</v>
      </c>
      <c r="L552" s="2">
        <f>SUMIF(E$2:E552,E552,K$2:K552)</f>
        <v>0</v>
      </c>
      <c r="M552" s="2">
        <f>IF(AND(market_calendar[[#This Row],[eq_weekly_exp_cumulative]]=3,market_calendar[[#This Row],[is_eq_weekly_exp]]=1),1,0)</f>
        <v>0</v>
      </c>
      <c r="N552" s="2">
        <f>IF(AND(market_calendar[[#This Row],[is_eq_monthly_exp]]=1,MOD(market_calendar[[#This Row],[Month]],3)=0),1,0)</f>
        <v>0</v>
      </c>
      <c r="O552" s="2">
        <f t="shared" si="64"/>
        <v>1</v>
      </c>
      <c r="P552" s="2">
        <f>SUMIF(E$2:E552,E552,O$2:O552)</f>
        <v>1</v>
      </c>
      <c r="Q552" s="2">
        <f>IF(AND(market_calendar[[#This Row],[vix_weekly_exp_cumulative]]=3,market_calendar[[#This Row],[is_vix_weekly_exp]]=1),1,0)</f>
        <v>0</v>
      </c>
      <c r="R552" s="2">
        <f>IF(AND(market_calendar[[#This Row],[is_vix_monthly_exp]]=1,MOD(market_calendar[[#This Row],[Month]],3)=0),1,0)</f>
        <v>0</v>
      </c>
    </row>
    <row r="553" spans="1:18" x14ac:dyDescent="0.25">
      <c r="A553">
        <v>552</v>
      </c>
      <c r="B553" s="1">
        <v>42921</v>
      </c>
      <c r="C553" s="2">
        <f t="shared" si="65"/>
        <v>2017</v>
      </c>
      <c r="D553" s="2">
        <f t="shared" si="66"/>
        <v>7</v>
      </c>
      <c r="E553" s="2" t="str">
        <f t="shared" si="67"/>
        <v>2017-7</v>
      </c>
      <c r="F553" s="2">
        <f t="shared" si="68"/>
        <v>5</v>
      </c>
      <c r="G553" s="2">
        <f t="shared" si="69"/>
        <v>27</v>
      </c>
      <c r="H553" s="2">
        <f t="shared" si="70"/>
        <v>4</v>
      </c>
      <c r="I553" s="2" cm="1">
        <f t="array" ref="I553">_xlfn.IFNA(_xlfn.IFS(H553=7,1,H553=1,1),0)</f>
        <v>0</v>
      </c>
      <c r="J553" s="2">
        <v>0</v>
      </c>
      <c r="K553" s="2">
        <f t="shared" si="71"/>
        <v>0</v>
      </c>
      <c r="L553" s="2">
        <f>SUMIF(E$2:E553,E553,K$2:K553)</f>
        <v>0</v>
      </c>
      <c r="M553" s="2">
        <f>IF(AND(market_calendar[[#This Row],[eq_weekly_exp_cumulative]]=3,market_calendar[[#This Row],[is_eq_weekly_exp]]=1),1,0)</f>
        <v>0</v>
      </c>
      <c r="N553" s="2">
        <f>IF(AND(market_calendar[[#This Row],[is_eq_monthly_exp]]=1,MOD(market_calendar[[#This Row],[Month]],3)=0),1,0)</f>
        <v>0</v>
      </c>
      <c r="O553" s="2">
        <f t="shared" si="64"/>
        <v>0</v>
      </c>
      <c r="P553" s="2">
        <f>SUMIF(E$2:E553,E553,O$2:O553)</f>
        <v>1</v>
      </c>
      <c r="Q553" s="2">
        <f>IF(AND(market_calendar[[#This Row],[vix_weekly_exp_cumulative]]=3,market_calendar[[#This Row],[is_vix_weekly_exp]]=1),1,0)</f>
        <v>0</v>
      </c>
      <c r="R553" s="2">
        <f>IF(AND(market_calendar[[#This Row],[is_vix_monthly_exp]]=1,MOD(market_calendar[[#This Row],[Month]],3)=0),1,0)</f>
        <v>0</v>
      </c>
    </row>
    <row r="554" spans="1:18" x14ac:dyDescent="0.25">
      <c r="A554">
        <v>553</v>
      </c>
      <c r="B554" s="1">
        <v>42922</v>
      </c>
      <c r="C554" s="2">
        <f t="shared" si="65"/>
        <v>2017</v>
      </c>
      <c r="D554" s="2">
        <f t="shared" si="66"/>
        <v>7</v>
      </c>
      <c r="E554" s="2" t="str">
        <f t="shared" si="67"/>
        <v>2017-7</v>
      </c>
      <c r="F554" s="2">
        <f t="shared" si="68"/>
        <v>6</v>
      </c>
      <c r="G554" s="2">
        <f t="shared" si="69"/>
        <v>27</v>
      </c>
      <c r="H554" s="2">
        <f t="shared" si="70"/>
        <v>5</v>
      </c>
      <c r="I554" s="2" cm="1">
        <f t="array" ref="I554">_xlfn.IFNA(_xlfn.IFS(H554=7,1,H554=1,1),0)</f>
        <v>0</v>
      </c>
      <c r="J554" s="2">
        <v>0</v>
      </c>
      <c r="K554" s="2">
        <f t="shared" si="71"/>
        <v>0</v>
      </c>
      <c r="L554" s="2">
        <f>SUMIF(E$2:E554,E554,K$2:K554)</f>
        <v>0</v>
      </c>
      <c r="M554" s="2">
        <f>IF(AND(market_calendar[[#This Row],[eq_weekly_exp_cumulative]]=3,market_calendar[[#This Row],[is_eq_weekly_exp]]=1),1,0)</f>
        <v>0</v>
      </c>
      <c r="N554" s="2">
        <f>IF(AND(market_calendar[[#This Row],[is_eq_monthly_exp]]=1,MOD(market_calendar[[#This Row],[Month]],3)=0),1,0)</f>
        <v>0</v>
      </c>
      <c r="O554" s="2">
        <f t="shared" si="64"/>
        <v>0</v>
      </c>
      <c r="P554" s="2">
        <f>SUMIF(E$2:E554,E554,O$2:O554)</f>
        <v>1</v>
      </c>
      <c r="Q554" s="2">
        <f>IF(AND(market_calendar[[#This Row],[vix_weekly_exp_cumulative]]=3,market_calendar[[#This Row],[is_vix_weekly_exp]]=1),1,0)</f>
        <v>0</v>
      </c>
      <c r="R554" s="2">
        <f>IF(AND(market_calendar[[#This Row],[is_vix_monthly_exp]]=1,MOD(market_calendar[[#This Row],[Month]],3)=0),1,0)</f>
        <v>0</v>
      </c>
    </row>
    <row r="555" spans="1:18" x14ac:dyDescent="0.25">
      <c r="A555">
        <v>554</v>
      </c>
      <c r="B555" s="1">
        <v>42923</v>
      </c>
      <c r="C555" s="2">
        <f t="shared" si="65"/>
        <v>2017</v>
      </c>
      <c r="D555" s="2">
        <f t="shared" si="66"/>
        <v>7</v>
      </c>
      <c r="E555" s="2" t="str">
        <f t="shared" si="67"/>
        <v>2017-7</v>
      </c>
      <c r="F555" s="2">
        <f t="shared" si="68"/>
        <v>7</v>
      </c>
      <c r="G555" s="2">
        <f t="shared" si="69"/>
        <v>27</v>
      </c>
      <c r="H555" s="2">
        <f t="shared" si="70"/>
        <v>6</v>
      </c>
      <c r="I555" s="2" cm="1">
        <f t="array" ref="I555">_xlfn.IFNA(_xlfn.IFS(H555=7,1,H555=1,1),0)</f>
        <v>0</v>
      </c>
      <c r="J555" s="2">
        <v>0</v>
      </c>
      <c r="K555" s="2">
        <f t="shared" si="71"/>
        <v>1</v>
      </c>
      <c r="L555" s="2">
        <f>SUMIF(E$2:E555,E555,K$2:K555)</f>
        <v>1</v>
      </c>
      <c r="M555" s="2">
        <f>IF(AND(market_calendar[[#This Row],[eq_weekly_exp_cumulative]]=3,market_calendar[[#This Row],[is_eq_weekly_exp]]=1),1,0)</f>
        <v>0</v>
      </c>
      <c r="N555" s="2">
        <f>IF(AND(market_calendar[[#This Row],[is_eq_monthly_exp]]=1,MOD(market_calendar[[#This Row],[Month]],3)=0),1,0)</f>
        <v>0</v>
      </c>
      <c r="O555" s="2">
        <f t="shared" si="64"/>
        <v>0</v>
      </c>
      <c r="P555" s="2">
        <f>SUMIF(E$2:E555,E555,O$2:O555)</f>
        <v>1</v>
      </c>
      <c r="Q555" s="2">
        <f>IF(AND(market_calendar[[#This Row],[vix_weekly_exp_cumulative]]=3,market_calendar[[#This Row],[is_vix_weekly_exp]]=1),1,0)</f>
        <v>0</v>
      </c>
      <c r="R555" s="2">
        <f>IF(AND(market_calendar[[#This Row],[is_vix_monthly_exp]]=1,MOD(market_calendar[[#This Row],[Month]],3)=0),1,0)</f>
        <v>0</v>
      </c>
    </row>
    <row r="556" spans="1:18" x14ac:dyDescent="0.25">
      <c r="A556">
        <v>555</v>
      </c>
      <c r="B556" s="1">
        <v>42924</v>
      </c>
      <c r="C556" s="2">
        <f t="shared" si="65"/>
        <v>2017</v>
      </c>
      <c r="D556" s="2">
        <f t="shared" si="66"/>
        <v>7</v>
      </c>
      <c r="E556" s="2" t="str">
        <f t="shared" si="67"/>
        <v>2017-7</v>
      </c>
      <c r="F556" s="2">
        <f t="shared" si="68"/>
        <v>8</v>
      </c>
      <c r="G556" s="2">
        <f t="shared" si="69"/>
        <v>27</v>
      </c>
      <c r="H556" s="2">
        <f t="shared" si="70"/>
        <v>7</v>
      </c>
      <c r="I556" s="2" cm="1">
        <f t="array" ref="I556">_xlfn.IFNA(_xlfn.IFS(H556=7,1,H556=1,1),0)</f>
        <v>1</v>
      </c>
      <c r="J556" s="2">
        <v>0</v>
      </c>
      <c r="K556" s="2">
        <f t="shared" si="71"/>
        <v>0</v>
      </c>
      <c r="L556" s="2">
        <f>SUMIF(E$2:E556,E556,K$2:K556)</f>
        <v>1</v>
      </c>
      <c r="M556" s="2">
        <f>IF(AND(market_calendar[[#This Row],[eq_weekly_exp_cumulative]]=3,market_calendar[[#This Row],[is_eq_weekly_exp]]=1),1,0)</f>
        <v>0</v>
      </c>
      <c r="N556" s="2">
        <f>IF(AND(market_calendar[[#This Row],[is_eq_monthly_exp]]=1,MOD(market_calendar[[#This Row],[Month]],3)=0),1,0)</f>
        <v>0</v>
      </c>
      <c r="O556" s="2">
        <f t="shared" si="64"/>
        <v>0</v>
      </c>
      <c r="P556" s="2">
        <f>SUMIF(E$2:E556,E556,O$2:O556)</f>
        <v>1</v>
      </c>
      <c r="Q556" s="2">
        <f>IF(AND(market_calendar[[#This Row],[vix_weekly_exp_cumulative]]=3,market_calendar[[#This Row],[is_vix_weekly_exp]]=1),1,0)</f>
        <v>0</v>
      </c>
      <c r="R556" s="2">
        <f>IF(AND(market_calendar[[#This Row],[is_vix_monthly_exp]]=1,MOD(market_calendar[[#This Row],[Month]],3)=0),1,0)</f>
        <v>0</v>
      </c>
    </row>
    <row r="557" spans="1:18" x14ac:dyDescent="0.25">
      <c r="A557">
        <v>556</v>
      </c>
      <c r="B557" s="1">
        <v>42925</v>
      </c>
      <c r="C557" s="2">
        <f t="shared" si="65"/>
        <v>2017</v>
      </c>
      <c r="D557" s="2">
        <f t="shared" si="66"/>
        <v>7</v>
      </c>
      <c r="E557" s="2" t="str">
        <f t="shared" si="67"/>
        <v>2017-7</v>
      </c>
      <c r="F557" s="2">
        <f t="shared" si="68"/>
        <v>9</v>
      </c>
      <c r="G557" s="2">
        <f t="shared" si="69"/>
        <v>28</v>
      </c>
      <c r="H557" s="2">
        <f t="shared" si="70"/>
        <v>1</v>
      </c>
      <c r="I557" s="2" cm="1">
        <f t="array" ref="I557">_xlfn.IFNA(_xlfn.IFS(H557=7,1,H557=1,1),0)</f>
        <v>1</v>
      </c>
      <c r="J557" s="2">
        <v>0</v>
      </c>
      <c r="K557" s="2">
        <f t="shared" si="71"/>
        <v>0</v>
      </c>
      <c r="L557" s="2">
        <f>SUMIF(E$2:E557,E557,K$2:K557)</f>
        <v>1</v>
      </c>
      <c r="M557" s="2">
        <f>IF(AND(market_calendar[[#This Row],[eq_weekly_exp_cumulative]]=3,market_calendar[[#This Row],[is_eq_weekly_exp]]=1),1,0)</f>
        <v>0</v>
      </c>
      <c r="N557" s="2">
        <f>IF(AND(market_calendar[[#This Row],[is_eq_monthly_exp]]=1,MOD(market_calendar[[#This Row],[Month]],3)=0),1,0)</f>
        <v>0</v>
      </c>
      <c r="O557" s="2">
        <f t="shared" si="64"/>
        <v>0</v>
      </c>
      <c r="P557" s="2">
        <f>SUMIF(E$2:E557,E557,O$2:O557)</f>
        <v>1</v>
      </c>
      <c r="Q557" s="2">
        <f>IF(AND(market_calendar[[#This Row],[vix_weekly_exp_cumulative]]=3,market_calendar[[#This Row],[is_vix_weekly_exp]]=1),1,0)</f>
        <v>0</v>
      </c>
      <c r="R557" s="2">
        <f>IF(AND(market_calendar[[#This Row],[is_vix_monthly_exp]]=1,MOD(market_calendar[[#This Row],[Month]],3)=0),1,0)</f>
        <v>0</v>
      </c>
    </row>
    <row r="558" spans="1:18" x14ac:dyDescent="0.25">
      <c r="A558">
        <v>557</v>
      </c>
      <c r="B558" s="1">
        <v>42926</v>
      </c>
      <c r="C558" s="2">
        <f t="shared" si="65"/>
        <v>2017</v>
      </c>
      <c r="D558" s="2">
        <f t="shared" si="66"/>
        <v>7</v>
      </c>
      <c r="E558" s="2" t="str">
        <f t="shared" si="67"/>
        <v>2017-7</v>
      </c>
      <c r="F558" s="2">
        <f t="shared" si="68"/>
        <v>10</v>
      </c>
      <c r="G558" s="2">
        <f t="shared" si="69"/>
        <v>28</v>
      </c>
      <c r="H558" s="2">
        <f t="shared" si="70"/>
        <v>2</v>
      </c>
      <c r="I558" s="2" cm="1">
        <f t="array" ref="I558">_xlfn.IFNA(_xlfn.IFS(H558=7,1,H558=1,1),0)</f>
        <v>0</v>
      </c>
      <c r="J558" s="2">
        <v>0</v>
      </c>
      <c r="K558" s="2">
        <f t="shared" si="71"/>
        <v>0</v>
      </c>
      <c r="L558" s="2">
        <f>SUMIF(E$2:E558,E558,K$2:K558)</f>
        <v>1</v>
      </c>
      <c r="M558" s="2">
        <f>IF(AND(market_calendar[[#This Row],[eq_weekly_exp_cumulative]]=3,market_calendar[[#This Row],[is_eq_weekly_exp]]=1),1,0)</f>
        <v>0</v>
      </c>
      <c r="N558" s="2">
        <f>IF(AND(market_calendar[[#This Row],[is_eq_monthly_exp]]=1,MOD(market_calendar[[#This Row],[Month]],3)=0),1,0)</f>
        <v>0</v>
      </c>
      <c r="O558" s="2">
        <f t="shared" si="64"/>
        <v>0</v>
      </c>
      <c r="P558" s="2">
        <f>SUMIF(E$2:E558,E558,O$2:O558)</f>
        <v>1</v>
      </c>
      <c r="Q558" s="2">
        <f>IF(AND(market_calendar[[#This Row],[vix_weekly_exp_cumulative]]=3,market_calendar[[#This Row],[is_vix_weekly_exp]]=1),1,0)</f>
        <v>0</v>
      </c>
      <c r="R558" s="2">
        <f>IF(AND(market_calendar[[#This Row],[is_vix_monthly_exp]]=1,MOD(market_calendar[[#This Row],[Month]],3)=0),1,0)</f>
        <v>0</v>
      </c>
    </row>
    <row r="559" spans="1:18" x14ac:dyDescent="0.25">
      <c r="A559">
        <v>558</v>
      </c>
      <c r="B559" s="1">
        <v>42927</v>
      </c>
      <c r="C559" s="2">
        <f t="shared" si="65"/>
        <v>2017</v>
      </c>
      <c r="D559" s="2">
        <f t="shared" si="66"/>
        <v>7</v>
      </c>
      <c r="E559" s="2" t="str">
        <f t="shared" si="67"/>
        <v>2017-7</v>
      </c>
      <c r="F559" s="2">
        <f t="shared" si="68"/>
        <v>11</v>
      </c>
      <c r="G559" s="2">
        <f t="shared" si="69"/>
        <v>28</v>
      </c>
      <c r="H559" s="2">
        <f t="shared" si="70"/>
        <v>3</v>
      </c>
      <c r="I559" s="2" cm="1">
        <f t="array" ref="I559">_xlfn.IFNA(_xlfn.IFS(H559=7,1,H559=1,1),0)</f>
        <v>0</v>
      </c>
      <c r="J559" s="2">
        <v>0</v>
      </c>
      <c r="K559" s="2">
        <f t="shared" si="71"/>
        <v>0</v>
      </c>
      <c r="L559" s="2">
        <f>SUMIF(E$2:E559,E559,K$2:K559)</f>
        <v>1</v>
      </c>
      <c r="M559" s="2">
        <f>IF(AND(market_calendar[[#This Row],[eq_weekly_exp_cumulative]]=3,market_calendar[[#This Row],[is_eq_weekly_exp]]=1),1,0)</f>
        <v>0</v>
      </c>
      <c r="N559" s="2">
        <f>IF(AND(market_calendar[[#This Row],[is_eq_monthly_exp]]=1,MOD(market_calendar[[#This Row],[Month]],3)=0),1,0)</f>
        <v>0</v>
      </c>
      <c r="O559" s="2">
        <f t="shared" si="64"/>
        <v>1</v>
      </c>
      <c r="P559" s="2">
        <f>SUMIF(E$2:E559,E559,O$2:O559)</f>
        <v>2</v>
      </c>
      <c r="Q559" s="2">
        <f>IF(AND(market_calendar[[#This Row],[vix_weekly_exp_cumulative]]=3,market_calendar[[#This Row],[is_vix_weekly_exp]]=1),1,0)</f>
        <v>0</v>
      </c>
      <c r="R559" s="2">
        <f>IF(AND(market_calendar[[#This Row],[is_vix_monthly_exp]]=1,MOD(market_calendar[[#This Row],[Month]],3)=0),1,0)</f>
        <v>0</v>
      </c>
    </row>
    <row r="560" spans="1:18" x14ac:dyDescent="0.25">
      <c r="A560">
        <v>559</v>
      </c>
      <c r="B560" s="1">
        <v>42928</v>
      </c>
      <c r="C560" s="2">
        <f t="shared" si="65"/>
        <v>2017</v>
      </c>
      <c r="D560" s="2">
        <f t="shared" si="66"/>
        <v>7</v>
      </c>
      <c r="E560" s="2" t="str">
        <f t="shared" si="67"/>
        <v>2017-7</v>
      </c>
      <c r="F560" s="2">
        <f t="shared" si="68"/>
        <v>12</v>
      </c>
      <c r="G560" s="2">
        <f t="shared" si="69"/>
        <v>28</v>
      </c>
      <c r="H560" s="2">
        <f t="shared" si="70"/>
        <v>4</v>
      </c>
      <c r="I560" s="2" cm="1">
        <f t="array" ref="I560">_xlfn.IFNA(_xlfn.IFS(H560=7,1,H560=1,1),0)</f>
        <v>0</v>
      </c>
      <c r="J560" s="2">
        <v>0</v>
      </c>
      <c r="K560" s="2">
        <f t="shared" si="71"/>
        <v>0</v>
      </c>
      <c r="L560" s="2">
        <f>SUMIF(E$2:E560,E560,K$2:K560)</f>
        <v>1</v>
      </c>
      <c r="M560" s="2">
        <f>IF(AND(market_calendar[[#This Row],[eq_weekly_exp_cumulative]]=3,market_calendar[[#This Row],[is_eq_weekly_exp]]=1),1,0)</f>
        <v>0</v>
      </c>
      <c r="N560" s="2">
        <f>IF(AND(market_calendar[[#This Row],[is_eq_monthly_exp]]=1,MOD(market_calendar[[#This Row],[Month]],3)=0),1,0)</f>
        <v>0</v>
      </c>
      <c r="O560" s="2">
        <f t="shared" si="64"/>
        <v>0</v>
      </c>
      <c r="P560" s="2">
        <f>SUMIF(E$2:E560,E560,O$2:O560)</f>
        <v>2</v>
      </c>
      <c r="Q560" s="2">
        <f>IF(AND(market_calendar[[#This Row],[vix_weekly_exp_cumulative]]=3,market_calendar[[#This Row],[is_vix_weekly_exp]]=1),1,0)</f>
        <v>0</v>
      </c>
      <c r="R560" s="2">
        <f>IF(AND(market_calendar[[#This Row],[is_vix_monthly_exp]]=1,MOD(market_calendar[[#This Row],[Month]],3)=0),1,0)</f>
        <v>0</v>
      </c>
    </row>
    <row r="561" spans="1:18" x14ac:dyDescent="0.25">
      <c r="A561">
        <v>560</v>
      </c>
      <c r="B561" s="1">
        <v>42929</v>
      </c>
      <c r="C561" s="2">
        <f t="shared" si="65"/>
        <v>2017</v>
      </c>
      <c r="D561" s="2">
        <f t="shared" si="66"/>
        <v>7</v>
      </c>
      <c r="E561" s="2" t="str">
        <f t="shared" si="67"/>
        <v>2017-7</v>
      </c>
      <c r="F561" s="2">
        <f t="shared" si="68"/>
        <v>13</v>
      </c>
      <c r="G561" s="2">
        <f t="shared" si="69"/>
        <v>28</v>
      </c>
      <c r="H561" s="2">
        <f t="shared" si="70"/>
        <v>5</v>
      </c>
      <c r="I561" s="2" cm="1">
        <f t="array" ref="I561">_xlfn.IFNA(_xlfn.IFS(H561=7,1,H561=1,1),0)</f>
        <v>0</v>
      </c>
      <c r="J561" s="2">
        <v>0</v>
      </c>
      <c r="K561" s="2">
        <f t="shared" si="71"/>
        <v>0</v>
      </c>
      <c r="L561" s="2">
        <f>SUMIF(E$2:E561,E561,K$2:K561)</f>
        <v>1</v>
      </c>
      <c r="M561" s="2">
        <f>IF(AND(market_calendar[[#This Row],[eq_weekly_exp_cumulative]]=3,market_calendar[[#This Row],[is_eq_weekly_exp]]=1),1,0)</f>
        <v>0</v>
      </c>
      <c r="N561" s="2">
        <f>IF(AND(market_calendar[[#This Row],[is_eq_monthly_exp]]=1,MOD(market_calendar[[#This Row],[Month]],3)=0),1,0)</f>
        <v>0</v>
      </c>
      <c r="O561" s="2">
        <f t="shared" si="64"/>
        <v>0</v>
      </c>
      <c r="P561" s="2">
        <f>SUMIF(E$2:E561,E561,O$2:O561)</f>
        <v>2</v>
      </c>
      <c r="Q561" s="2">
        <f>IF(AND(market_calendar[[#This Row],[vix_weekly_exp_cumulative]]=3,market_calendar[[#This Row],[is_vix_weekly_exp]]=1),1,0)</f>
        <v>0</v>
      </c>
      <c r="R561" s="2">
        <f>IF(AND(market_calendar[[#This Row],[is_vix_monthly_exp]]=1,MOD(market_calendar[[#This Row],[Month]],3)=0),1,0)</f>
        <v>0</v>
      </c>
    </row>
    <row r="562" spans="1:18" x14ac:dyDescent="0.25">
      <c r="A562">
        <v>561</v>
      </c>
      <c r="B562" s="1">
        <v>42930</v>
      </c>
      <c r="C562" s="2">
        <f t="shared" si="65"/>
        <v>2017</v>
      </c>
      <c r="D562" s="2">
        <f t="shared" si="66"/>
        <v>7</v>
      </c>
      <c r="E562" s="2" t="str">
        <f t="shared" si="67"/>
        <v>2017-7</v>
      </c>
      <c r="F562" s="2">
        <f t="shared" si="68"/>
        <v>14</v>
      </c>
      <c r="G562" s="2">
        <f t="shared" si="69"/>
        <v>28</v>
      </c>
      <c r="H562" s="2">
        <f t="shared" si="70"/>
        <v>6</v>
      </c>
      <c r="I562" s="2" cm="1">
        <f t="array" ref="I562">_xlfn.IFNA(_xlfn.IFS(H562=7,1,H562=1,1),0)</f>
        <v>0</v>
      </c>
      <c r="J562" s="2">
        <v>0</v>
      </c>
      <c r="K562" s="2">
        <f t="shared" si="71"/>
        <v>1</v>
      </c>
      <c r="L562" s="2">
        <f>SUMIF(E$2:E562,E562,K$2:K562)</f>
        <v>2</v>
      </c>
      <c r="M562" s="2">
        <f>IF(AND(market_calendar[[#This Row],[eq_weekly_exp_cumulative]]=3,market_calendar[[#This Row],[is_eq_weekly_exp]]=1),1,0)</f>
        <v>0</v>
      </c>
      <c r="N562" s="2">
        <f>IF(AND(market_calendar[[#This Row],[is_eq_monthly_exp]]=1,MOD(market_calendar[[#This Row],[Month]],3)=0),1,0)</f>
        <v>0</v>
      </c>
      <c r="O562" s="2">
        <f t="shared" si="64"/>
        <v>0</v>
      </c>
      <c r="P562" s="2">
        <f>SUMIF(E$2:E562,E562,O$2:O562)</f>
        <v>2</v>
      </c>
      <c r="Q562" s="2">
        <f>IF(AND(market_calendar[[#This Row],[vix_weekly_exp_cumulative]]=3,market_calendar[[#This Row],[is_vix_weekly_exp]]=1),1,0)</f>
        <v>0</v>
      </c>
      <c r="R562" s="2">
        <f>IF(AND(market_calendar[[#This Row],[is_vix_monthly_exp]]=1,MOD(market_calendar[[#This Row],[Month]],3)=0),1,0)</f>
        <v>0</v>
      </c>
    </row>
    <row r="563" spans="1:18" x14ac:dyDescent="0.25">
      <c r="A563">
        <v>562</v>
      </c>
      <c r="B563" s="1">
        <v>42931</v>
      </c>
      <c r="C563" s="2">
        <f t="shared" si="65"/>
        <v>2017</v>
      </c>
      <c r="D563" s="2">
        <f t="shared" si="66"/>
        <v>7</v>
      </c>
      <c r="E563" s="2" t="str">
        <f t="shared" si="67"/>
        <v>2017-7</v>
      </c>
      <c r="F563" s="2">
        <f t="shared" si="68"/>
        <v>15</v>
      </c>
      <c r="G563" s="2">
        <f t="shared" si="69"/>
        <v>28</v>
      </c>
      <c r="H563" s="2">
        <f t="shared" si="70"/>
        <v>7</v>
      </c>
      <c r="I563" s="2" cm="1">
        <f t="array" ref="I563">_xlfn.IFNA(_xlfn.IFS(H563=7,1,H563=1,1),0)</f>
        <v>1</v>
      </c>
      <c r="J563" s="2">
        <v>0</v>
      </c>
      <c r="K563" s="2">
        <f t="shared" si="71"/>
        <v>0</v>
      </c>
      <c r="L563" s="2">
        <f>SUMIF(E$2:E563,E563,K$2:K563)</f>
        <v>2</v>
      </c>
      <c r="M563" s="2">
        <f>IF(AND(market_calendar[[#This Row],[eq_weekly_exp_cumulative]]=3,market_calendar[[#This Row],[is_eq_weekly_exp]]=1),1,0)</f>
        <v>0</v>
      </c>
      <c r="N563" s="2">
        <f>IF(AND(market_calendar[[#This Row],[is_eq_monthly_exp]]=1,MOD(market_calendar[[#This Row],[Month]],3)=0),1,0)</f>
        <v>0</v>
      </c>
      <c r="O563" s="2">
        <f t="shared" si="64"/>
        <v>0</v>
      </c>
      <c r="P563" s="2">
        <f>SUMIF(E$2:E563,E563,O$2:O563)</f>
        <v>2</v>
      </c>
      <c r="Q563" s="2">
        <f>IF(AND(market_calendar[[#This Row],[vix_weekly_exp_cumulative]]=3,market_calendar[[#This Row],[is_vix_weekly_exp]]=1),1,0)</f>
        <v>0</v>
      </c>
      <c r="R563" s="2">
        <f>IF(AND(market_calendar[[#This Row],[is_vix_monthly_exp]]=1,MOD(market_calendar[[#This Row],[Month]],3)=0),1,0)</f>
        <v>0</v>
      </c>
    </row>
    <row r="564" spans="1:18" x14ac:dyDescent="0.25">
      <c r="A564">
        <v>563</v>
      </c>
      <c r="B564" s="1">
        <v>42932</v>
      </c>
      <c r="C564" s="2">
        <f t="shared" si="65"/>
        <v>2017</v>
      </c>
      <c r="D564" s="2">
        <f t="shared" si="66"/>
        <v>7</v>
      </c>
      <c r="E564" s="2" t="str">
        <f t="shared" si="67"/>
        <v>2017-7</v>
      </c>
      <c r="F564" s="2">
        <f t="shared" si="68"/>
        <v>16</v>
      </c>
      <c r="G564" s="2">
        <f t="shared" si="69"/>
        <v>29</v>
      </c>
      <c r="H564" s="2">
        <f t="shared" si="70"/>
        <v>1</v>
      </c>
      <c r="I564" s="2" cm="1">
        <f t="array" ref="I564">_xlfn.IFNA(_xlfn.IFS(H564=7,1,H564=1,1),0)</f>
        <v>1</v>
      </c>
      <c r="J564" s="2">
        <v>0</v>
      </c>
      <c r="K564" s="2">
        <f t="shared" si="71"/>
        <v>0</v>
      </c>
      <c r="L564" s="2">
        <f>SUMIF(E$2:E564,E564,K$2:K564)</f>
        <v>2</v>
      </c>
      <c r="M564" s="2">
        <f>IF(AND(market_calendar[[#This Row],[eq_weekly_exp_cumulative]]=3,market_calendar[[#This Row],[is_eq_weekly_exp]]=1),1,0)</f>
        <v>0</v>
      </c>
      <c r="N564" s="2">
        <f>IF(AND(market_calendar[[#This Row],[is_eq_monthly_exp]]=1,MOD(market_calendar[[#This Row],[Month]],3)=0),1,0)</f>
        <v>0</v>
      </c>
      <c r="O564" s="2">
        <f t="shared" si="64"/>
        <v>0</v>
      </c>
      <c r="P564" s="2">
        <f>SUMIF(E$2:E564,E564,O$2:O564)</f>
        <v>2</v>
      </c>
      <c r="Q564" s="2">
        <f>IF(AND(market_calendar[[#This Row],[vix_weekly_exp_cumulative]]=3,market_calendar[[#This Row],[is_vix_weekly_exp]]=1),1,0)</f>
        <v>0</v>
      </c>
      <c r="R564" s="2">
        <f>IF(AND(market_calendar[[#This Row],[is_vix_monthly_exp]]=1,MOD(market_calendar[[#This Row],[Month]],3)=0),1,0)</f>
        <v>0</v>
      </c>
    </row>
    <row r="565" spans="1:18" x14ac:dyDescent="0.25">
      <c r="A565">
        <v>564</v>
      </c>
      <c r="B565" s="1">
        <v>42933</v>
      </c>
      <c r="C565" s="2">
        <f t="shared" si="65"/>
        <v>2017</v>
      </c>
      <c r="D565" s="2">
        <f t="shared" si="66"/>
        <v>7</v>
      </c>
      <c r="E565" s="2" t="str">
        <f t="shared" si="67"/>
        <v>2017-7</v>
      </c>
      <c r="F565" s="2">
        <f t="shared" si="68"/>
        <v>17</v>
      </c>
      <c r="G565" s="2">
        <f t="shared" si="69"/>
        <v>29</v>
      </c>
      <c r="H565" s="2">
        <f t="shared" si="70"/>
        <v>2</v>
      </c>
      <c r="I565" s="2" cm="1">
        <f t="array" ref="I565">_xlfn.IFNA(_xlfn.IFS(H565=7,1,H565=1,1),0)</f>
        <v>0</v>
      </c>
      <c r="J565" s="2">
        <v>0</v>
      </c>
      <c r="K565" s="2">
        <f t="shared" si="71"/>
        <v>0</v>
      </c>
      <c r="L565" s="2">
        <f>SUMIF(E$2:E565,E565,K$2:K565)</f>
        <v>2</v>
      </c>
      <c r="M565" s="2">
        <f>IF(AND(market_calendar[[#This Row],[eq_weekly_exp_cumulative]]=3,market_calendar[[#This Row],[is_eq_weekly_exp]]=1),1,0)</f>
        <v>0</v>
      </c>
      <c r="N565" s="2">
        <f>IF(AND(market_calendar[[#This Row],[is_eq_monthly_exp]]=1,MOD(market_calendar[[#This Row],[Month]],3)=0),1,0)</f>
        <v>0</v>
      </c>
      <c r="O565" s="2">
        <f t="shared" si="64"/>
        <v>0</v>
      </c>
      <c r="P565" s="2">
        <f>SUMIF(E$2:E565,E565,O$2:O565)</f>
        <v>2</v>
      </c>
      <c r="Q565" s="2">
        <f>IF(AND(market_calendar[[#This Row],[vix_weekly_exp_cumulative]]=3,market_calendar[[#This Row],[is_vix_weekly_exp]]=1),1,0)</f>
        <v>0</v>
      </c>
      <c r="R565" s="2">
        <f>IF(AND(market_calendar[[#This Row],[is_vix_monthly_exp]]=1,MOD(market_calendar[[#This Row],[Month]],3)=0),1,0)</f>
        <v>0</v>
      </c>
    </row>
    <row r="566" spans="1:18" x14ac:dyDescent="0.25">
      <c r="A566">
        <v>565</v>
      </c>
      <c r="B566" s="1">
        <v>42934</v>
      </c>
      <c r="C566" s="2">
        <f t="shared" si="65"/>
        <v>2017</v>
      </c>
      <c r="D566" s="2">
        <f t="shared" si="66"/>
        <v>7</v>
      </c>
      <c r="E566" s="2" t="str">
        <f t="shared" si="67"/>
        <v>2017-7</v>
      </c>
      <c r="F566" s="2">
        <f t="shared" si="68"/>
        <v>18</v>
      </c>
      <c r="G566" s="2">
        <f t="shared" si="69"/>
        <v>29</v>
      </c>
      <c r="H566" s="2">
        <f t="shared" si="70"/>
        <v>3</v>
      </c>
      <c r="I566" s="2" cm="1">
        <f t="array" ref="I566">_xlfn.IFNA(_xlfn.IFS(H566=7,1,H566=1,1),0)</f>
        <v>0</v>
      </c>
      <c r="J566" s="2">
        <v>0</v>
      </c>
      <c r="K566" s="2">
        <f t="shared" si="71"/>
        <v>0</v>
      </c>
      <c r="L566" s="2">
        <f>SUMIF(E$2:E566,E566,K$2:K566)</f>
        <v>2</v>
      </c>
      <c r="M566" s="2">
        <f>IF(AND(market_calendar[[#This Row],[eq_weekly_exp_cumulative]]=3,market_calendar[[#This Row],[is_eq_weekly_exp]]=1),1,0)</f>
        <v>0</v>
      </c>
      <c r="N566" s="2">
        <f>IF(AND(market_calendar[[#This Row],[is_eq_monthly_exp]]=1,MOD(market_calendar[[#This Row],[Month]],3)=0),1,0)</f>
        <v>0</v>
      </c>
      <c r="O566" s="2">
        <f t="shared" si="64"/>
        <v>1</v>
      </c>
      <c r="P566" s="2">
        <f>SUMIF(E$2:E566,E566,O$2:O566)</f>
        <v>3</v>
      </c>
      <c r="Q566" s="2">
        <f>IF(AND(market_calendar[[#This Row],[vix_weekly_exp_cumulative]]=3,market_calendar[[#This Row],[is_vix_weekly_exp]]=1),1,0)</f>
        <v>1</v>
      </c>
      <c r="R566" s="2">
        <f>IF(AND(market_calendar[[#This Row],[is_vix_monthly_exp]]=1,MOD(market_calendar[[#This Row],[Month]],3)=0),1,0)</f>
        <v>0</v>
      </c>
    </row>
    <row r="567" spans="1:18" x14ac:dyDescent="0.25">
      <c r="A567">
        <v>566</v>
      </c>
      <c r="B567" s="1">
        <v>42935</v>
      </c>
      <c r="C567" s="2">
        <f t="shared" si="65"/>
        <v>2017</v>
      </c>
      <c r="D567" s="2">
        <f t="shared" si="66"/>
        <v>7</v>
      </c>
      <c r="E567" s="2" t="str">
        <f t="shared" si="67"/>
        <v>2017-7</v>
      </c>
      <c r="F567" s="2">
        <f t="shared" si="68"/>
        <v>19</v>
      </c>
      <c r="G567" s="2">
        <f t="shared" si="69"/>
        <v>29</v>
      </c>
      <c r="H567" s="2">
        <f t="shared" si="70"/>
        <v>4</v>
      </c>
      <c r="I567" s="2" cm="1">
        <f t="array" ref="I567">_xlfn.IFNA(_xlfn.IFS(H567=7,1,H567=1,1),0)</f>
        <v>0</v>
      </c>
      <c r="J567" s="2">
        <v>0</v>
      </c>
      <c r="K567" s="2">
        <f t="shared" si="71"/>
        <v>0</v>
      </c>
      <c r="L567" s="2">
        <f>SUMIF(E$2:E567,E567,K$2:K567)</f>
        <v>2</v>
      </c>
      <c r="M567" s="2">
        <f>IF(AND(market_calendar[[#This Row],[eq_weekly_exp_cumulative]]=3,market_calendar[[#This Row],[is_eq_weekly_exp]]=1),1,0)</f>
        <v>0</v>
      </c>
      <c r="N567" s="2">
        <f>IF(AND(market_calendar[[#This Row],[is_eq_monthly_exp]]=1,MOD(market_calendar[[#This Row],[Month]],3)=0),1,0)</f>
        <v>0</v>
      </c>
      <c r="O567" s="2">
        <f t="shared" si="64"/>
        <v>0</v>
      </c>
      <c r="P567" s="2">
        <f>SUMIF(E$2:E567,E567,O$2:O567)</f>
        <v>3</v>
      </c>
      <c r="Q567" s="2">
        <f>IF(AND(market_calendar[[#This Row],[vix_weekly_exp_cumulative]]=3,market_calendar[[#This Row],[is_vix_weekly_exp]]=1),1,0)</f>
        <v>0</v>
      </c>
      <c r="R567" s="2">
        <f>IF(AND(market_calendar[[#This Row],[is_vix_monthly_exp]]=1,MOD(market_calendar[[#This Row],[Month]],3)=0),1,0)</f>
        <v>0</v>
      </c>
    </row>
    <row r="568" spans="1:18" x14ac:dyDescent="0.25">
      <c r="A568">
        <v>567</v>
      </c>
      <c r="B568" s="1">
        <v>42936</v>
      </c>
      <c r="C568" s="2">
        <f t="shared" si="65"/>
        <v>2017</v>
      </c>
      <c r="D568" s="2">
        <f t="shared" si="66"/>
        <v>7</v>
      </c>
      <c r="E568" s="2" t="str">
        <f t="shared" si="67"/>
        <v>2017-7</v>
      </c>
      <c r="F568" s="2">
        <f t="shared" si="68"/>
        <v>20</v>
      </c>
      <c r="G568" s="2">
        <f t="shared" si="69"/>
        <v>29</v>
      </c>
      <c r="H568" s="2">
        <f t="shared" si="70"/>
        <v>5</v>
      </c>
      <c r="I568" s="2" cm="1">
        <f t="array" ref="I568">_xlfn.IFNA(_xlfn.IFS(H568=7,1,H568=1,1),0)</f>
        <v>0</v>
      </c>
      <c r="J568" s="2">
        <v>0</v>
      </c>
      <c r="K568" s="2">
        <f t="shared" si="71"/>
        <v>0</v>
      </c>
      <c r="L568" s="2">
        <f>SUMIF(E$2:E568,E568,K$2:K568)</f>
        <v>2</v>
      </c>
      <c r="M568" s="2">
        <f>IF(AND(market_calendar[[#This Row],[eq_weekly_exp_cumulative]]=3,market_calendar[[#This Row],[is_eq_weekly_exp]]=1),1,0)</f>
        <v>0</v>
      </c>
      <c r="N568" s="2">
        <f>IF(AND(market_calendar[[#This Row],[is_eq_monthly_exp]]=1,MOD(market_calendar[[#This Row],[Month]],3)=0),1,0)</f>
        <v>0</v>
      </c>
      <c r="O568" s="2">
        <f t="shared" si="64"/>
        <v>0</v>
      </c>
      <c r="P568" s="2">
        <f>SUMIF(E$2:E568,E568,O$2:O568)</f>
        <v>3</v>
      </c>
      <c r="Q568" s="2">
        <f>IF(AND(market_calendar[[#This Row],[vix_weekly_exp_cumulative]]=3,market_calendar[[#This Row],[is_vix_weekly_exp]]=1),1,0)</f>
        <v>0</v>
      </c>
      <c r="R568" s="2">
        <f>IF(AND(market_calendar[[#This Row],[is_vix_monthly_exp]]=1,MOD(market_calendar[[#This Row],[Month]],3)=0),1,0)</f>
        <v>0</v>
      </c>
    </row>
    <row r="569" spans="1:18" x14ac:dyDescent="0.25">
      <c r="A569">
        <v>568</v>
      </c>
      <c r="B569" s="1">
        <v>42937</v>
      </c>
      <c r="C569" s="2">
        <f t="shared" si="65"/>
        <v>2017</v>
      </c>
      <c r="D569" s="2">
        <f t="shared" si="66"/>
        <v>7</v>
      </c>
      <c r="E569" s="2" t="str">
        <f t="shared" si="67"/>
        <v>2017-7</v>
      </c>
      <c r="F569" s="2">
        <f t="shared" si="68"/>
        <v>21</v>
      </c>
      <c r="G569" s="2">
        <f t="shared" si="69"/>
        <v>29</v>
      </c>
      <c r="H569" s="2">
        <f t="shared" si="70"/>
        <v>6</v>
      </c>
      <c r="I569" s="2" cm="1">
        <f t="array" ref="I569">_xlfn.IFNA(_xlfn.IFS(H569=7,1,H569=1,1),0)</f>
        <v>0</v>
      </c>
      <c r="J569" s="2">
        <v>0</v>
      </c>
      <c r="K569" s="2">
        <f t="shared" si="71"/>
        <v>1</v>
      </c>
      <c r="L569" s="2">
        <f>SUMIF(E$2:E569,E569,K$2:K569)</f>
        <v>3</v>
      </c>
      <c r="M569" s="2">
        <f>IF(AND(market_calendar[[#This Row],[eq_weekly_exp_cumulative]]=3,market_calendar[[#This Row],[is_eq_weekly_exp]]=1),1,0)</f>
        <v>1</v>
      </c>
      <c r="N569" s="2">
        <f>IF(AND(market_calendar[[#This Row],[is_eq_monthly_exp]]=1,MOD(market_calendar[[#This Row],[Month]],3)=0),1,0)</f>
        <v>0</v>
      </c>
      <c r="O569" s="2">
        <f t="shared" si="64"/>
        <v>0</v>
      </c>
      <c r="P569" s="2">
        <f>SUMIF(E$2:E569,E569,O$2:O569)</f>
        <v>3</v>
      </c>
      <c r="Q569" s="2">
        <f>IF(AND(market_calendar[[#This Row],[vix_weekly_exp_cumulative]]=3,market_calendar[[#This Row],[is_vix_weekly_exp]]=1),1,0)</f>
        <v>0</v>
      </c>
      <c r="R569" s="2">
        <f>IF(AND(market_calendar[[#This Row],[is_vix_monthly_exp]]=1,MOD(market_calendar[[#This Row],[Month]],3)=0),1,0)</f>
        <v>0</v>
      </c>
    </row>
    <row r="570" spans="1:18" x14ac:dyDescent="0.25">
      <c r="A570">
        <v>569</v>
      </c>
      <c r="B570" s="1">
        <v>42938</v>
      </c>
      <c r="C570" s="2">
        <f t="shared" si="65"/>
        <v>2017</v>
      </c>
      <c r="D570" s="2">
        <f t="shared" si="66"/>
        <v>7</v>
      </c>
      <c r="E570" s="2" t="str">
        <f t="shared" si="67"/>
        <v>2017-7</v>
      </c>
      <c r="F570" s="2">
        <f t="shared" si="68"/>
        <v>22</v>
      </c>
      <c r="G570" s="2">
        <f t="shared" si="69"/>
        <v>29</v>
      </c>
      <c r="H570" s="2">
        <f t="shared" si="70"/>
        <v>7</v>
      </c>
      <c r="I570" s="2" cm="1">
        <f t="array" ref="I570">_xlfn.IFNA(_xlfn.IFS(H570=7,1,H570=1,1),0)</f>
        <v>1</v>
      </c>
      <c r="J570" s="2">
        <v>0</v>
      </c>
      <c r="K570" s="2">
        <f t="shared" si="71"/>
        <v>0</v>
      </c>
      <c r="L570" s="2">
        <f>SUMIF(E$2:E570,E570,K$2:K570)</f>
        <v>3</v>
      </c>
      <c r="M570" s="2">
        <f>IF(AND(market_calendar[[#This Row],[eq_weekly_exp_cumulative]]=3,market_calendar[[#This Row],[is_eq_weekly_exp]]=1),1,0)</f>
        <v>0</v>
      </c>
      <c r="N570" s="2">
        <f>IF(AND(market_calendar[[#This Row],[is_eq_monthly_exp]]=1,MOD(market_calendar[[#This Row],[Month]],3)=0),1,0)</f>
        <v>0</v>
      </c>
      <c r="O570" s="2">
        <f t="shared" si="64"/>
        <v>0</v>
      </c>
      <c r="P570" s="2">
        <f>SUMIF(E$2:E570,E570,O$2:O570)</f>
        <v>3</v>
      </c>
      <c r="Q570" s="2">
        <f>IF(AND(market_calendar[[#This Row],[vix_weekly_exp_cumulative]]=3,market_calendar[[#This Row],[is_vix_weekly_exp]]=1),1,0)</f>
        <v>0</v>
      </c>
      <c r="R570" s="2">
        <f>IF(AND(market_calendar[[#This Row],[is_vix_monthly_exp]]=1,MOD(market_calendar[[#This Row],[Month]],3)=0),1,0)</f>
        <v>0</v>
      </c>
    </row>
    <row r="571" spans="1:18" x14ac:dyDescent="0.25">
      <c r="A571">
        <v>570</v>
      </c>
      <c r="B571" s="1">
        <v>42939</v>
      </c>
      <c r="C571" s="2">
        <f t="shared" si="65"/>
        <v>2017</v>
      </c>
      <c r="D571" s="2">
        <f t="shared" si="66"/>
        <v>7</v>
      </c>
      <c r="E571" s="2" t="str">
        <f t="shared" si="67"/>
        <v>2017-7</v>
      </c>
      <c r="F571" s="2">
        <f t="shared" si="68"/>
        <v>23</v>
      </c>
      <c r="G571" s="2">
        <f t="shared" si="69"/>
        <v>30</v>
      </c>
      <c r="H571" s="2">
        <f t="shared" si="70"/>
        <v>1</v>
      </c>
      <c r="I571" s="2" cm="1">
        <f t="array" ref="I571">_xlfn.IFNA(_xlfn.IFS(H571=7,1,H571=1,1),0)</f>
        <v>1</v>
      </c>
      <c r="J571" s="2">
        <v>0</v>
      </c>
      <c r="K571" s="2">
        <f t="shared" si="71"/>
        <v>0</v>
      </c>
      <c r="L571" s="2">
        <f>SUMIF(E$2:E571,E571,K$2:K571)</f>
        <v>3</v>
      </c>
      <c r="M571" s="2">
        <f>IF(AND(market_calendar[[#This Row],[eq_weekly_exp_cumulative]]=3,market_calendar[[#This Row],[is_eq_weekly_exp]]=1),1,0)</f>
        <v>0</v>
      </c>
      <c r="N571" s="2">
        <f>IF(AND(market_calendar[[#This Row],[is_eq_monthly_exp]]=1,MOD(market_calendar[[#This Row],[Month]],3)=0),1,0)</f>
        <v>0</v>
      </c>
      <c r="O571" s="2">
        <f t="shared" si="64"/>
        <v>0</v>
      </c>
      <c r="P571" s="2">
        <f>SUMIF(E$2:E571,E571,O$2:O571)</f>
        <v>3</v>
      </c>
      <c r="Q571" s="2">
        <f>IF(AND(market_calendar[[#This Row],[vix_weekly_exp_cumulative]]=3,market_calendar[[#This Row],[is_vix_weekly_exp]]=1),1,0)</f>
        <v>0</v>
      </c>
      <c r="R571" s="2">
        <f>IF(AND(market_calendar[[#This Row],[is_vix_monthly_exp]]=1,MOD(market_calendar[[#This Row],[Month]],3)=0),1,0)</f>
        <v>0</v>
      </c>
    </row>
    <row r="572" spans="1:18" x14ac:dyDescent="0.25">
      <c r="A572">
        <v>571</v>
      </c>
      <c r="B572" s="1">
        <v>42940</v>
      </c>
      <c r="C572" s="2">
        <f t="shared" si="65"/>
        <v>2017</v>
      </c>
      <c r="D572" s="2">
        <f t="shared" si="66"/>
        <v>7</v>
      </c>
      <c r="E572" s="2" t="str">
        <f t="shared" si="67"/>
        <v>2017-7</v>
      </c>
      <c r="F572" s="2">
        <f t="shared" si="68"/>
        <v>24</v>
      </c>
      <c r="G572" s="2">
        <f t="shared" si="69"/>
        <v>30</v>
      </c>
      <c r="H572" s="2">
        <f t="shared" si="70"/>
        <v>2</v>
      </c>
      <c r="I572" s="2" cm="1">
        <f t="array" ref="I572">_xlfn.IFNA(_xlfn.IFS(H572=7,1,H572=1,1),0)</f>
        <v>0</v>
      </c>
      <c r="J572" s="2">
        <v>0</v>
      </c>
      <c r="K572" s="2">
        <f t="shared" si="71"/>
        <v>0</v>
      </c>
      <c r="L572" s="2">
        <f>SUMIF(E$2:E572,E572,K$2:K572)</f>
        <v>3</v>
      </c>
      <c r="M572" s="2">
        <f>IF(AND(market_calendar[[#This Row],[eq_weekly_exp_cumulative]]=3,market_calendar[[#This Row],[is_eq_weekly_exp]]=1),1,0)</f>
        <v>0</v>
      </c>
      <c r="N572" s="2">
        <f>IF(AND(market_calendar[[#This Row],[is_eq_monthly_exp]]=1,MOD(market_calendar[[#This Row],[Month]],3)=0),1,0)</f>
        <v>0</v>
      </c>
      <c r="O572" s="2">
        <f t="shared" si="64"/>
        <v>0</v>
      </c>
      <c r="P572" s="2">
        <f>SUMIF(E$2:E572,E572,O$2:O572)</f>
        <v>3</v>
      </c>
      <c r="Q572" s="2">
        <f>IF(AND(market_calendar[[#This Row],[vix_weekly_exp_cumulative]]=3,market_calendar[[#This Row],[is_vix_weekly_exp]]=1),1,0)</f>
        <v>0</v>
      </c>
      <c r="R572" s="2">
        <f>IF(AND(market_calendar[[#This Row],[is_vix_monthly_exp]]=1,MOD(market_calendar[[#This Row],[Month]],3)=0),1,0)</f>
        <v>0</v>
      </c>
    </row>
    <row r="573" spans="1:18" x14ac:dyDescent="0.25">
      <c r="A573">
        <v>572</v>
      </c>
      <c r="B573" s="1">
        <v>42941</v>
      </c>
      <c r="C573" s="2">
        <f t="shared" si="65"/>
        <v>2017</v>
      </c>
      <c r="D573" s="2">
        <f t="shared" si="66"/>
        <v>7</v>
      </c>
      <c r="E573" s="2" t="str">
        <f t="shared" si="67"/>
        <v>2017-7</v>
      </c>
      <c r="F573" s="2">
        <f t="shared" si="68"/>
        <v>25</v>
      </c>
      <c r="G573" s="2">
        <f t="shared" si="69"/>
        <v>30</v>
      </c>
      <c r="H573" s="2">
        <f t="shared" si="70"/>
        <v>3</v>
      </c>
      <c r="I573" s="2" cm="1">
        <f t="array" ref="I573">_xlfn.IFNA(_xlfn.IFS(H573=7,1,H573=1,1),0)</f>
        <v>0</v>
      </c>
      <c r="J573" s="2">
        <v>0</v>
      </c>
      <c r="K573" s="2">
        <f t="shared" si="71"/>
        <v>0</v>
      </c>
      <c r="L573" s="2">
        <f>SUMIF(E$2:E573,E573,K$2:K573)</f>
        <v>3</v>
      </c>
      <c r="M573" s="2">
        <f>IF(AND(market_calendar[[#This Row],[eq_weekly_exp_cumulative]]=3,market_calendar[[#This Row],[is_eq_weekly_exp]]=1),1,0)</f>
        <v>0</v>
      </c>
      <c r="N573" s="2">
        <f>IF(AND(market_calendar[[#This Row],[is_eq_monthly_exp]]=1,MOD(market_calendar[[#This Row],[Month]],3)=0),1,0)</f>
        <v>0</v>
      </c>
      <c r="O573" s="2">
        <f t="shared" si="64"/>
        <v>1</v>
      </c>
      <c r="P573" s="2">
        <f>SUMIF(E$2:E573,E573,O$2:O573)</f>
        <v>4</v>
      </c>
      <c r="Q573" s="2">
        <f>IF(AND(market_calendar[[#This Row],[vix_weekly_exp_cumulative]]=3,market_calendar[[#This Row],[is_vix_weekly_exp]]=1),1,0)</f>
        <v>0</v>
      </c>
      <c r="R573" s="2">
        <f>IF(AND(market_calendar[[#This Row],[is_vix_monthly_exp]]=1,MOD(market_calendar[[#This Row],[Month]],3)=0),1,0)</f>
        <v>0</v>
      </c>
    </row>
    <row r="574" spans="1:18" x14ac:dyDescent="0.25">
      <c r="A574">
        <v>573</v>
      </c>
      <c r="B574" s="1">
        <v>42942</v>
      </c>
      <c r="C574" s="2">
        <f t="shared" si="65"/>
        <v>2017</v>
      </c>
      <c r="D574" s="2">
        <f t="shared" si="66"/>
        <v>7</v>
      </c>
      <c r="E574" s="2" t="str">
        <f t="shared" si="67"/>
        <v>2017-7</v>
      </c>
      <c r="F574" s="2">
        <f t="shared" si="68"/>
        <v>26</v>
      </c>
      <c r="G574" s="2">
        <f t="shared" si="69"/>
        <v>30</v>
      </c>
      <c r="H574" s="2">
        <f t="shared" si="70"/>
        <v>4</v>
      </c>
      <c r="I574" s="2" cm="1">
        <f t="array" ref="I574">_xlfn.IFNA(_xlfn.IFS(H574=7,1,H574=1,1),0)</f>
        <v>0</v>
      </c>
      <c r="J574" s="2">
        <v>0</v>
      </c>
      <c r="K574" s="2">
        <f t="shared" si="71"/>
        <v>0</v>
      </c>
      <c r="L574" s="2">
        <f>SUMIF(E$2:E574,E574,K$2:K574)</f>
        <v>3</v>
      </c>
      <c r="M574" s="2">
        <f>IF(AND(market_calendar[[#This Row],[eq_weekly_exp_cumulative]]=3,market_calendar[[#This Row],[is_eq_weekly_exp]]=1),1,0)</f>
        <v>0</v>
      </c>
      <c r="N574" s="2">
        <f>IF(AND(market_calendar[[#This Row],[is_eq_monthly_exp]]=1,MOD(market_calendar[[#This Row],[Month]],3)=0),1,0)</f>
        <v>0</v>
      </c>
      <c r="O574" s="2">
        <f t="shared" si="64"/>
        <v>0</v>
      </c>
      <c r="P574" s="2">
        <f>SUMIF(E$2:E574,E574,O$2:O574)</f>
        <v>4</v>
      </c>
      <c r="Q574" s="2">
        <f>IF(AND(market_calendar[[#This Row],[vix_weekly_exp_cumulative]]=3,market_calendar[[#This Row],[is_vix_weekly_exp]]=1),1,0)</f>
        <v>0</v>
      </c>
      <c r="R574" s="2">
        <f>IF(AND(market_calendar[[#This Row],[is_vix_monthly_exp]]=1,MOD(market_calendar[[#This Row],[Month]],3)=0),1,0)</f>
        <v>0</v>
      </c>
    </row>
    <row r="575" spans="1:18" x14ac:dyDescent="0.25">
      <c r="A575">
        <v>574</v>
      </c>
      <c r="B575" s="1">
        <v>42943</v>
      </c>
      <c r="C575" s="2">
        <f t="shared" si="65"/>
        <v>2017</v>
      </c>
      <c r="D575" s="2">
        <f t="shared" si="66"/>
        <v>7</v>
      </c>
      <c r="E575" s="2" t="str">
        <f t="shared" si="67"/>
        <v>2017-7</v>
      </c>
      <c r="F575" s="2">
        <f t="shared" si="68"/>
        <v>27</v>
      </c>
      <c r="G575" s="2">
        <f t="shared" si="69"/>
        <v>30</v>
      </c>
      <c r="H575" s="2">
        <f t="shared" si="70"/>
        <v>5</v>
      </c>
      <c r="I575" s="2" cm="1">
        <f t="array" ref="I575">_xlfn.IFNA(_xlfn.IFS(H575=7,1,H575=1,1),0)</f>
        <v>0</v>
      </c>
      <c r="J575" s="2">
        <v>0</v>
      </c>
      <c r="K575" s="2">
        <f t="shared" si="71"/>
        <v>0</v>
      </c>
      <c r="L575" s="2">
        <f>SUMIF(E$2:E575,E575,K$2:K575)</f>
        <v>3</v>
      </c>
      <c r="M575" s="2">
        <f>IF(AND(market_calendar[[#This Row],[eq_weekly_exp_cumulative]]=3,market_calendar[[#This Row],[is_eq_weekly_exp]]=1),1,0)</f>
        <v>0</v>
      </c>
      <c r="N575" s="2">
        <f>IF(AND(market_calendar[[#This Row],[is_eq_monthly_exp]]=1,MOD(market_calendar[[#This Row],[Month]],3)=0),1,0)</f>
        <v>0</v>
      </c>
      <c r="O575" s="2">
        <f t="shared" si="64"/>
        <v>0</v>
      </c>
      <c r="P575" s="2">
        <f>SUMIF(E$2:E575,E575,O$2:O575)</f>
        <v>4</v>
      </c>
      <c r="Q575" s="2">
        <f>IF(AND(market_calendar[[#This Row],[vix_weekly_exp_cumulative]]=3,market_calendar[[#This Row],[is_vix_weekly_exp]]=1),1,0)</f>
        <v>0</v>
      </c>
      <c r="R575" s="2">
        <f>IF(AND(market_calendar[[#This Row],[is_vix_monthly_exp]]=1,MOD(market_calendar[[#This Row],[Month]],3)=0),1,0)</f>
        <v>0</v>
      </c>
    </row>
    <row r="576" spans="1:18" x14ac:dyDescent="0.25">
      <c r="A576">
        <v>575</v>
      </c>
      <c r="B576" s="1">
        <v>42944</v>
      </c>
      <c r="C576" s="2">
        <f t="shared" si="65"/>
        <v>2017</v>
      </c>
      <c r="D576" s="2">
        <f t="shared" si="66"/>
        <v>7</v>
      </c>
      <c r="E576" s="2" t="str">
        <f t="shared" si="67"/>
        <v>2017-7</v>
      </c>
      <c r="F576" s="2">
        <f t="shared" si="68"/>
        <v>28</v>
      </c>
      <c r="G576" s="2">
        <f t="shared" si="69"/>
        <v>30</v>
      </c>
      <c r="H576" s="2">
        <f t="shared" si="70"/>
        <v>6</v>
      </c>
      <c r="I576" s="2" cm="1">
        <f t="array" ref="I576">_xlfn.IFNA(_xlfn.IFS(H576=7,1,H576=1,1),0)</f>
        <v>0</v>
      </c>
      <c r="J576" s="2">
        <v>0</v>
      </c>
      <c r="K576" s="2">
        <f t="shared" si="71"/>
        <v>1</v>
      </c>
      <c r="L576" s="2">
        <f>SUMIF(E$2:E576,E576,K$2:K576)</f>
        <v>4</v>
      </c>
      <c r="M576" s="2">
        <f>IF(AND(market_calendar[[#This Row],[eq_weekly_exp_cumulative]]=3,market_calendar[[#This Row],[is_eq_weekly_exp]]=1),1,0)</f>
        <v>0</v>
      </c>
      <c r="N576" s="2">
        <f>IF(AND(market_calendar[[#This Row],[is_eq_monthly_exp]]=1,MOD(market_calendar[[#This Row],[Month]],3)=0),1,0)</f>
        <v>0</v>
      </c>
      <c r="O576" s="2">
        <f t="shared" si="64"/>
        <v>0</v>
      </c>
      <c r="P576" s="2">
        <f>SUMIF(E$2:E576,E576,O$2:O576)</f>
        <v>4</v>
      </c>
      <c r="Q576" s="2">
        <f>IF(AND(market_calendar[[#This Row],[vix_weekly_exp_cumulative]]=3,market_calendar[[#This Row],[is_vix_weekly_exp]]=1),1,0)</f>
        <v>0</v>
      </c>
      <c r="R576" s="2">
        <f>IF(AND(market_calendar[[#This Row],[is_vix_monthly_exp]]=1,MOD(market_calendar[[#This Row],[Month]],3)=0),1,0)</f>
        <v>0</v>
      </c>
    </row>
    <row r="577" spans="1:18" x14ac:dyDescent="0.25">
      <c r="A577">
        <v>576</v>
      </c>
      <c r="B577" s="1">
        <v>42945</v>
      </c>
      <c r="C577" s="2">
        <f t="shared" si="65"/>
        <v>2017</v>
      </c>
      <c r="D577" s="2">
        <f t="shared" si="66"/>
        <v>7</v>
      </c>
      <c r="E577" s="2" t="str">
        <f t="shared" si="67"/>
        <v>2017-7</v>
      </c>
      <c r="F577" s="2">
        <f t="shared" si="68"/>
        <v>29</v>
      </c>
      <c r="G577" s="2">
        <f t="shared" si="69"/>
        <v>30</v>
      </c>
      <c r="H577" s="2">
        <f t="shared" si="70"/>
        <v>7</v>
      </c>
      <c r="I577" s="2" cm="1">
        <f t="array" ref="I577">_xlfn.IFNA(_xlfn.IFS(H577=7,1,H577=1,1),0)</f>
        <v>1</v>
      </c>
      <c r="J577" s="2">
        <v>0</v>
      </c>
      <c r="K577" s="2">
        <f t="shared" si="71"/>
        <v>0</v>
      </c>
      <c r="L577" s="2">
        <f>SUMIF(E$2:E577,E577,K$2:K577)</f>
        <v>4</v>
      </c>
      <c r="M577" s="2">
        <f>IF(AND(market_calendar[[#This Row],[eq_weekly_exp_cumulative]]=3,market_calendar[[#This Row],[is_eq_weekly_exp]]=1),1,0)</f>
        <v>0</v>
      </c>
      <c r="N577" s="2">
        <f>IF(AND(market_calendar[[#This Row],[is_eq_monthly_exp]]=1,MOD(market_calendar[[#This Row],[Month]],3)=0),1,0)</f>
        <v>0</v>
      </c>
      <c r="O577" s="2">
        <f t="shared" si="64"/>
        <v>0</v>
      </c>
      <c r="P577" s="2">
        <f>SUMIF(E$2:E577,E577,O$2:O577)</f>
        <v>4</v>
      </c>
      <c r="Q577" s="2">
        <f>IF(AND(market_calendar[[#This Row],[vix_weekly_exp_cumulative]]=3,market_calendar[[#This Row],[is_vix_weekly_exp]]=1),1,0)</f>
        <v>0</v>
      </c>
      <c r="R577" s="2">
        <f>IF(AND(market_calendar[[#This Row],[is_vix_monthly_exp]]=1,MOD(market_calendar[[#This Row],[Month]],3)=0),1,0)</f>
        <v>0</v>
      </c>
    </row>
    <row r="578" spans="1:18" x14ac:dyDescent="0.25">
      <c r="A578">
        <v>577</v>
      </c>
      <c r="B578" s="1">
        <v>42946</v>
      </c>
      <c r="C578" s="2">
        <f t="shared" si="65"/>
        <v>2017</v>
      </c>
      <c r="D578" s="2">
        <f t="shared" si="66"/>
        <v>7</v>
      </c>
      <c r="E578" s="2" t="str">
        <f t="shared" si="67"/>
        <v>2017-7</v>
      </c>
      <c r="F578" s="2">
        <f t="shared" si="68"/>
        <v>30</v>
      </c>
      <c r="G578" s="2">
        <f t="shared" si="69"/>
        <v>31</v>
      </c>
      <c r="H578" s="2">
        <f t="shared" si="70"/>
        <v>1</v>
      </c>
      <c r="I578" s="2" cm="1">
        <f t="array" ref="I578">_xlfn.IFNA(_xlfn.IFS(H578=7,1,H578=1,1),0)</f>
        <v>1</v>
      </c>
      <c r="J578" s="2">
        <v>0</v>
      </c>
      <c r="K578" s="2">
        <f t="shared" si="71"/>
        <v>0</v>
      </c>
      <c r="L578" s="2">
        <f>SUMIF(E$2:E578,E578,K$2:K578)</f>
        <v>4</v>
      </c>
      <c r="M578" s="2">
        <f>IF(AND(market_calendar[[#This Row],[eq_weekly_exp_cumulative]]=3,market_calendar[[#This Row],[is_eq_weekly_exp]]=1),1,0)</f>
        <v>0</v>
      </c>
      <c r="N578" s="2">
        <f>IF(AND(market_calendar[[#This Row],[is_eq_monthly_exp]]=1,MOD(market_calendar[[#This Row],[Month]],3)=0),1,0)</f>
        <v>0</v>
      </c>
      <c r="O578" s="2">
        <f t="shared" ref="O578:O641" si="72">IF(H578=3,1,0)</f>
        <v>0</v>
      </c>
      <c r="P578" s="2">
        <f>SUMIF(E$2:E578,E578,O$2:O578)</f>
        <v>4</v>
      </c>
      <c r="Q578" s="2">
        <f>IF(AND(market_calendar[[#This Row],[vix_weekly_exp_cumulative]]=3,market_calendar[[#This Row],[is_vix_weekly_exp]]=1),1,0)</f>
        <v>0</v>
      </c>
      <c r="R578" s="2">
        <f>IF(AND(market_calendar[[#This Row],[is_vix_monthly_exp]]=1,MOD(market_calendar[[#This Row],[Month]],3)=0),1,0)</f>
        <v>0</v>
      </c>
    </row>
    <row r="579" spans="1:18" x14ac:dyDescent="0.25">
      <c r="A579">
        <v>578</v>
      </c>
      <c r="B579" s="1">
        <v>42947</v>
      </c>
      <c r="C579" s="2">
        <f t="shared" ref="C579:C642" si="73">YEAR(B579)</f>
        <v>2017</v>
      </c>
      <c r="D579" s="2">
        <f t="shared" ref="D579:D642" si="74">MONTH(B579)</f>
        <v>7</v>
      </c>
      <c r="E579" s="2" t="str">
        <f t="shared" ref="E579:E642" si="75">_xlfn.CONCAT(YEAR(B579),"-",MONTH(B579))</f>
        <v>2017-7</v>
      </c>
      <c r="F579" s="2">
        <f t="shared" ref="F579:F642" si="76">DAY(B579)</f>
        <v>31</v>
      </c>
      <c r="G579" s="2">
        <f t="shared" ref="G579:G642" si="77">WEEKNUM(B579)</f>
        <v>31</v>
      </c>
      <c r="H579" s="2">
        <f t="shared" ref="H579:H642" si="78">WEEKDAY(B579)</f>
        <v>2</v>
      </c>
      <c r="I579" s="2" cm="1">
        <f t="array" ref="I579">_xlfn.IFNA(_xlfn.IFS(H579=7,1,H579=1,1),0)</f>
        <v>0</v>
      </c>
      <c r="J579" s="2">
        <v>0</v>
      </c>
      <c r="K579" s="2">
        <f t="shared" ref="K579:K642" si="79">IF(H579=6,1,0)</f>
        <v>0</v>
      </c>
      <c r="L579" s="2">
        <f>SUMIF(E$2:E579,E579,K$2:K579)</f>
        <v>4</v>
      </c>
      <c r="M579" s="2">
        <f>IF(AND(market_calendar[[#This Row],[eq_weekly_exp_cumulative]]=3,market_calendar[[#This Row],[is_eq_weekly_exp]]=1),1,0)</f>
        <v>0</v>
      </c>
      <c r="N579" s="2">
        <f>IF(AND(market_calendar[[#This Row],[is_eq_monthly_exp]]=1,MOD(market_calendar[[#This Row],[Month]],3)=0),1,0)</f>
        <v>0</v>
      </c>
      <c r="O579" s="2">
        <f t="shared" si="72"/>
        <v>0</v>
      </c>
      <c r="P579" s="2">
        <f>SUMIF(E$2:E579,E579,O$2:O579)</f>
        <v>4</v>
      </c>
      <c r="Q579" s="2">
        <f>IF(AND(market_calendar[[#This Row],[vix_weekly_exp_cumulative]]=3,market_calendar[[#This Row],[is_vix_weekly_exp]]=1),1,0)</f>
        <v>0</v>
      </c>
      <c r="R579" s="2">
        <f>IF(AND(market_calendar[[#This Row],[is_vix_monthly_exp]]=1,MOD(market_calendar[[#This Row],[Month]],3)=0),1,0)</f>
        <v>0</v>
      </c>
    </row>
    <row r="580" spans="1:18" x14ac:dyDescent="0.25">
      <c r="A580">
        <v>579</v>
      </c>
      <c r="B580" s="1">
        <v>42948</v>
      </c>
      <c r="C580" s="2">
        <f t="shared" si="73"/>
        <v>2017</v>
      </c>
      <c r="D580" s="2">
        <f t="shared" si="74"/>
        <v>8</v>
      </c>
      <c r="E580" s="2" t="str">
        <f t="shared" si="75"/>
        <v>2017-8</v>
      </c>
      <c r="F580" s="2">
        <f t="shared" si="76"/>
        <v>1</v>
      </c>
      <c r="G580" s="2">
        <f t="shared" si="77"/>
        <v>31</v>
      </c>
      <c r="H580" s="2">
        <f t="shared" si="78"/>
        <v>3</v>
      </c>
      <c r="I580" s="2" cm="1">
        <f t="array" ref="I580">_xlfn.IFNA(_xlfn.IFS(H580=7,1,H580=1,1),0)</f>
        <v>0</v>
      </c>
      <c r="J580" s="2">
        <v>0</v>
      </c>
      <c r="K580" s="2">
        <f t="shared" si="79"/>
        <v>0</v>
      </c>
      <c r="L580" s="2">
        <f>SUMIF(E$2:E580,E580,K$2:K580)</f>
        <v>0</v>
      </c>
      <c r="M580" s="2">
        <f>IF(AND(market_calendar[[#This Row],[eq_weekly_exp_cumulative]]=3,market_calendar[[#This Row],[is_eq_weekly_exp]]=1),1,0)</f>
        <v>0</v>
      </c>
      <c r="N580" s="2">
        <f>IF(AND(market_calendar[[#This Row],[is_eq_monthly_exp]]=1,MOD(market_calendar[[#This Row],[Month]],3)=0),1,0)</f>
        <v>0</v>
      </c>
      <c r="O580" s="2">
        <f t="shared" si="72"/>
        <v>1</v>
      </c>
      <c r="P580" s="2">
        <f>SUMIF(E$2:E580,E580,O$2:O580)</f>
        <v>1</v>
      </c>
      <c r="Q580" s="2">
        <f>IF(AND(market_calendar[[#This Row],[vix_weekly_exp_cumulative]]=3,market_calendar[[#This Row],[is_vix_weekly_exp]]=1),1,0)</f>
        <v>0</v>
      </c>
      <c r="R580" s="2">
        <f>IF(AND(market_calendar[[#This Row],[is_vix_monthly_exp]]=1,MOD(market_calendar[[#This Row],[Month]],3)=0),1,0)</f>
        <v>0</v>
      </c>
    </row>
    <row r="581" spans="1:18" x14ac:dyDescent="0.25">
      <c r="A581">
        <v>580</v>
      </c>
      <c r="B581" s="1">
        <v>42949</v>
      </c>
      <c r="C581" s="2">
        <f t="shared" si="73"/>
        <v>2017</v>
      </c>
      <c r="D581" s="2">
        <f t="shared" si="74"/>
        <v>8</v>
      </c>
      <c r="E581" s="2" t="str">
        <f t="shared" si="75"/>
        <v>2017-8</v>
      </c>
      <c r="F581" s="2">
        <f t="shared" si="76"/>
        <v>2</v>
      </c>
      <c r="G581" s="2">
        <f t="shared" si="77"/>
        <v>31</v>
      </c>
      <c r="H581" s="2">
        <f t="shared" si="78"/>
        <v>4</v>
      </c>
      <c r="I581" s="2" cm="1">
        <f t="array" ref="I581">_xlfn.IFNA(_xlfn.IFS(H581=7,1,H581=1,1),0)</f>
        <v>0</v>
      </c>
      <c r="J581" s="2">
        <v>0</v>
      </c>
      <c r="K581" s="2">
        <f t="shared" si="79"/>
        <v>0</v>
      </c>
      <c r="L581" s="2">
        <f>SUMIF(E$2:E581,E581,K$2:K581)</f>
        <v>0</v>
      </c>
      <c r="M581" s="2">
        <f>IF(AND(market_calendar[[#This Row],[eq_weekly_exp_cumulative]]=3,market_calendar[[#This Row],[is_eq_weekly_exp]]=1),1,0)</f>
        <v>0</v>
      </c>
      <c r="N581" s="2">
        <f>IF(AND(market_calendar[[#This Row],[is_eq_monthly_exp]]=1,MOD(market_calendar[[#This Row],[Month]],3)=0),1,0)</f>
        <v>0</v>
      </c>
      <c r="O581" s="2">
        <f t="shared" si="72"/>
        <v>0</v>
      </c>
      <c r="P581" s="2">
        <f>SUMIF(E$2:E581,E581,O$2:O581)</f>
        <v>1</v>
      </c>
      <c r="Q581" s="2">
        <f>IF(AND(market_calendar[[#This Row],[vix_weekly_exp_cumulative]]=3,market_calendar[[#This Row],[is_vix_weekly_exp]]=1),1,0)</f>
        <v>0</v>
      </c>
      <c r="R581" s="2">
        <f>IF(AND(market_calendar[[#This Row],[is_vix_monthly_exp]]=1,MOD(market_calendar[[#This Row],[Month]],3)=0),1,0)</f>
        <v>0</v>
      </c>
    </row>
    <row r="582" spans="1:18" x14ac:dyDescent="0.25">
      <c r="A582">
        <v>581</v>
      </c>
      <c r="B582" s="1">
        <v>42950</v>
      </c>
      <c r="C582" s="2">
        <f t="shared" si="73"/>
        <v>2017</v>
      </c>
      <c r="D582" s="2">
        <f t="shared" si="74"/>
        <v>8</v>
      </c>
      <c r="E582" s="2" t="str">
        <f t="shared" si="75"/>
        <v>2017-8</v>
      </c>
      <c r="F582" s="2">
        <f t="shared" si="76"/>
        <v>3</v>
      </c>
      <c r="G582" s="2">
        <f t="shared" si="77"/>
        <v>31</v>
      </c>
      <c r="H582" s="2">
        <f t="shared" si="78"/>
        <v>5</v>
      </c>
      <c r="I582" s="2" cm="1">
        <f t="array" ref="I582">_xlfn.IFNA(_xlfn.IFS(H582=7,1,H582=1,1),0)</f>
        <v>0</v>
      </c>
      <c r="J582" s="2">
        <v>0</v>
      </c>
      <c r="K582" s="2">
        <f t="shared" si="79"/>
        <v>0</v>
      </c>
      <c r="L582" s="2">
        <f>SUMIF(E$2:E582,E582,K$2:K582)</f>
        <v>0</v>
      </c>
      <c r="M582" s="2">
        <f>IF(AND(market_calendar[[#This Row],[eq_weekly_exp_cumulative]]=3,market_calendar[[#This Row],[is_eq_weekly_exp]]=1),1,0)</f>
        <v>0</v>
      </c>
      <c r="N582" s="2">
        <f>IF(AND(market_calendar[[#This Row],[is_eq_monthly_exp]]=1,MOD(market_calendar[[#This Row],[Month]],3)=0),1,0)</f>
        <v>0</v>
      </c>
      <c r="O582" s="2">
        <f t="shared" si="72"/>
        <v>0</v>
      </c>
      <c r="P582" s="2">
        <f>SUMIF(E$2:E582,E582,O$2:O582)</f>
        <v>1</v>
      </c>
      <c r="Q582" s="2">
        <f>IF(AND(market_calendar[[#This Row],[vix_weekly_exp_cumulative]]=3,market_calendar[[#This Row],[is_vix_weekly_exp]]=1),1,0)</f>
        <v>0</v>
      </c>
      <c r="R582" s="2">
        <f>IF(AND(market_calendar[[#This Row],[is_vix_monthly_exp]]=1,MOD(market_calendar[[#This Row],[Month]],3)=0),1,0)</f>
        <v>0</v>
      </c>
    </row>
    <row r="583" spans="1:18" x14ac:dyDescent="0.25">
      <c r="A583">
        <v>582</v>
      </c>
      <c r="B583" s="1">
        <v>42951</v>
      </c>
      <c r="C583" s="2">
        <f t="shared" si="73"/>
        <v>2017</v>
      </c>
      <c r="D583" s="2">
        <f t="shared" si="74"/>
        <v>8</v>
      </c>
      <c r="E583" s="2" t="str">
        <f t="shared" si="75"/>
        <v>2017-8</v>
      </c>
      <c r="F583" s="2">
        <f t="shared" si="76"/>
        <v>4</v>
      </c>
      <c r="G583" s="2">
        <f t="shared" si="77"/>
        <v>31</v>
      </c>
      <c r="H583" s="2">
        <f t="shared" si="78"/>
        <v>6</v>
      </c>
      <c r="I583" s="2" cm="1">
        <f t="array" ref="I583">_xlfn.IFNA(_xlfn.IFS(H583=7,1,H583=1,1),0)</f>
        <v>0</v>
      </c>
      <c r="J583" s="2">
        <v>0</v>
      </c>
      <c r="K583" s="2">
        <f t="shared" si="79"/>
        <v>1</v>
      </c>
      <c r="L583" s="2">
        <f>SUMIF(E$2:E583,E583,K$2:K583)</f>
        <v>1</v>
      </c>
      <c r="M583" s="2">
        <f>IF(AND(market_calendar[[#This Row],[eq_weekly_exp_cumulative]]=3,market_calendar[[#This Row],[is_eq_weekly_exp]]=1),1,0)</f>
        <v>0</v>
      </c>
      <c r="N583" s="2">
        <f>IF(AND(market_calendar[[#This Row],[is_eq_monthly_exp]]=1,MOD(market_calendar[[#This Row],[Month]],3)=0),1,0)</f>
        <v>0</v>
      </c>
      <c r="O583" s="2">
        <f t="shared" si="72"/>
        <v>0</v>
      </c>
      <c r="P583" s="2">
        <f>SUMIF(E$2:E583,E583,O$2:O583)</f>
        <v>1</v>
      </c>
      <c r="Q583" s="2">
        <f>IF(AND(market_calendar[[#This Row],[vix_weekly_exp_cumulative]]=3,market_calendar[[#This Row],[is_vix_weekly_exp]]=1),1,0)</f>
        <v>0</v>
      </c>
      <c r="R583" s="2">
        <f>IF(AND(market_calendar[[#This Row],[is_vix_monthly_exp]]=1,MOD(market_calendar[[#This Row],[Month]],3)=0),1,0)</f>
        <v>0</v>
      </c>
    </row>
    <row r="584" spans="1:18" x14ac:dyDescent="0.25">
      <c r="A584">
        <v>583</v>
      </c>
      <c r="B584" s="1">
        <v>42952</v>
      </c>
      <c r="C584" s="2">
        <f t="shared" si="73"/>
        <v>2017</v>
      </c>
      <c r="D584" s="2">
        <f t="shared" si="74"/>
        <v>8</v>
      </c>
      <c r="E584" s="2" t="str">
        <f t="shared" si="75"/>
        <v>2017-8</v>
      </c>
      <c r="F584" s="2">
        <f t="shared" si="76"/>
        <v>5</v>
      </c>
      <c r="G584" s="2">
        <f t="shared" si="77"/>
        <v>31</v>
      </c>
      <c r="H584" s="2">
        <f t="shared" si="78"/>
        <v>7</v>
      </c>
      <c r="I584" s="2" cm="1">
        <f t="array" ref="I584">_xlfn.IFNA(_xlfn.IFS(H584=7,1,H584=1,1),0)</f>
        <v>1</v>
      </c>
      <c r="J584" s="2">
        <v>0</v>
      </c>
      <c r="K584" s="2">
        <f t="shared" si="79"/>
        <v>0</v>
      </c>
      <c r="L584" s="2">
        <f>SUMIF(E$2:E584,E584,K$2:K584)</f>
        <v>1</v>
      </c>
      <c r="M584" s="2">
        <f>IF(AND(market_calendar[[#This Row],[eq_weekly_exp_cumulative]]=3,market_calendar[[#This Row],[is_eq_weekly_exp]]=1),1,0)</f>
        <v>0</v>
      </c>
      <c r="N584" s="2">
        <f>IF(AND(market_calendar[[#This Row],[is_eq_monthly_exp]]=1,MOD(market_calendar[[#This Row],[Month]],3)=0),1,0)</f>
        <v>0</v>
      </c>
      <c r="O584" s="2">
        <f t="shared" si="72"/>
        <v>0</v>
      </c>
      <c r="P584" s="2">
        <f>SUMIF(E$2:E584,E584,O$2:O584)</f>
        <v>1</v>
      </c>
      <c r="Q584" s="2">
        <f>IF(AND(market_calendar[[#This Row],[vix_weekly_exp_cumulative]]=3,market_calendar[[#This Row],[is_vix_weekly_exp]]=1),1,0)</f>
        <v>0</v>
      </c>
      <c r="R584" s="2">
        <f>IF(AND(market_calendar[[#This Row],[is_vix_monthly_exp]]=1,MOD(market_calendar[[#This Row],[Month]],3)=0),1,0)</f>
        <v>0</v>
      </c>
    </row>
    <row r="585" spans="1:18" x14ac:dyDescent="0.25">
      <c r="A585">
        <v>584</v>
      </c>
      <c r="B585" s="1">
        <v>42953</v>
      </c>
      <c r="C585" s="2">
        <f t="shared" si="73"/>
        <v>2017</v>
      </c>
      <c r="D585" s="2">
        <f t="shared" si="74"/>
        <v>8</v>
      </c>
      <c r="E585" s="2" t="str">
        <f t="shared" si="75"/>
        <v>2017-8</v>
      </c>
      <c r="F585" s="2">
        <f t="shared" si="76"/>
        <v>6</v>
      </c>
      <c r="G585" s="2">
        <f t="shared" si="77"/>
        <v>32</v>
      </c>
      <c r="H585" s="2">
        <f t="shared" si="78"/>
        <v>1</v>
      </c>
      <c r="I585" s="2" cm="1">
        <f t="array" ref="I585">_xlfn.IFNA(_xlfn.IFS(H585=7,1,H585=1,1),0)</f>
        <v>1</v>
      </c>
      <c r="J585" s="2">
        <v>0</v>
      </c>
      <c r="K585" s="2">
        <f t="shared" si="79"/>
        <v>0</v>
      </c>
      <c r="L585" s="2">
        <f>SUMIF(E$2:E585,E585,K$2:K585)</f>
        <v>1</v>
      </c>
      <c r="M585" s="2">
        <f>IF(AND(market_calendar[[#This Row],[eq_weekly_exp_cumulative]]=3,market_calendar[[#This Row],[is_eq_weekly_exp]]=1),1,0)</f>
        <v>0</v>
      </c>
      <c r="N585" s="2">
        <f>IF(AND(market_calendar[[#This Row],[is_eq_monthly_exp]]=1,MOD(market_calendar[[#This Row],[Month]],3)=0),1,0)</f>
        <v>0</v>
      </c>
      <c r="O585" s="2">
        <f t="shared" si="72"/>
        <v>0</v>
      </c>
      <c r="P585" s="2">
        <f>SUMIF(E$2:E585,E585,O$2:O585)</f>
        <v>1</v>
      </c>
      <c r="Q585" s="2">
        <f>IF(AND(market_calendar[[#This Row],[vix_weekly_exp_cumulative]]=3,market_calendar[[#This Row],[is_vix_weekly_exp]]=1),1,0)</f>
        <v>0</v>
      </c>
      <c r="R585" s="2">
        <f>IF(AND(market_calendar[[#This Row],[is_vix_monthly_exp]]=1,MOD(market_calendar[[#This Row],[Month]],3)=0),1,0)</f>
        <v>0</v>
      </c>
    </row>
    <row r="586" spans="1:18" x14ac:dyDescent="0.25">
      <c r="A586">
        <v>585</v>
      </c>
      <c r="B586" s="1">
        <v>42954</v>
      </c>
      <c r="C586" s="2">
        <f t="shared" si="73"/>
        <v>2017</v>
      </c>
      <c r="D586" s="2">
        <f t="shared" si="74"/>
        <v>8</v>
      </c>
      <c r="E586" s="2" t="str">
        <f t="shared" si="75"/>
        <v>2017-8</v>
      </c>
      <c r="F586" s="2">
        <f t="shared" si="76"/>
        <v>7</v>
      </c>
      <c r="G586" s="2">
        <f t="shared" si="77"/>
        <v>32</v>
      </c>
      <c r="H586" s="2">
        <f t="shared" si="78"/>
        <v>2</v>
      </c>
      <c r="I586" s="2" cm="1">
        <f t="array" ref="I586">_xlfn.IFNA(_xlfn.IFS(H586=7,1,H586=1,1),0)</f>
        <v>0</v>
      </c>
      <c r="J586" s="2">
        <v>0</v>
      </c>
      <c r="K586" s="2">
        <f t="shared" si="79"/>
        <v>0</v>
      </c>
      <c r="L586" s="2">
        <f>SUMIF(E$2:E586,E586,K$2:K586)</f>
        <v>1</v>
      </c>
      <c r="M586" s="2">
        <f>IF(AND(market_calendar[[#This Row],[eq_weekly_exp_cumulative]]=3,market_calendar[[#This Row],[is_eq_weekly_exp]]=1),1,0)</f>
        <v>0</v>
      </c>
      <c r="N586" s="2">
        <f>IF(AND(market_calendar[[#This Row],[is_eq_monthly_exp]]=1,MOD(market_calendar[[#This Row],[Month]],3)=0),1,0)</f>
        <v>0</v>
      </c>
      <c r="O586" s="2">
        <f t="shared" si="72"/>
        <v>0</v>
      </c>
      <c r="P586" s="2">
        <f>SUMIF(E$2:E586,E586,O$2:O586)</f>
        <v>1</v>
      </c>
      <c r="Q586" s="2">
        <f>IF(AND(market_calendar[[#This Row],[vix_weekly_exp_cumulative]]=3,market_calendar[[#This Row],[is_vix_weekly_exp]]=1),1,0)</f>
        <v>0</v>
      </c>
      <c r="R586" s="2">
        <f>IF(AND(market_calendar[[#This Row],[is_vix_monthly_exp]]=1,MOD(market_calendar[[#This Row],[Month]],3)=0),1,0)</f>
        <v>0</v>
      </c>
    </row>
    <row r="587" spans="1:18" x14ac:dyDescent="0.25">
      <c r="A587">
        <v>586</v>
      </c>
      <c r="B587" s="1">
        <v>42955</v>
      </c>
      <c r="C587" s="2">
        <f t="shared" si="73"/>
        <v>2017</v>
      </c>
      <c r="D587" s="2">
        <f t="shared" si="74"/>
        <v>8</v>
      </c>
      <c r="E587" s="2" t="str">
        <f t="shared" si="75"/>
        <v>2017-8</v>
      </c>
      <c r="F587" s="2">
        <f t="shared" si="76"/>
        <v>8</v>
      </c>
      <c r="G587" s="2">
        <f t="shared" si="77"/>
        <v>32</v>
      </c>
      <c r="H587" s="2">
        <f t="shared" si="78"/>
        <v>3</v>
      </c>
      <c r="I587" s="2" cm="1">
        <f t="array" ref="I587">_xlfn.IFNA(_xlfn.IFS(H587=7,1,H587=1,1),0)</f>
        <v>0</v>
      </c>
      <c r="J587" s="2">
        <v>0</v>
      </c>
      <c r="K587" s="2">
        <f t="shared" si="79"/>
        <v>0</v>
      </c>
      <c r="L587" s="2">
        <f>SUMIF(E$2:E587,E587,K$2:K587)</f>
        <v>1</v>
      </c>
      <c r="M587" s="2">
        <f>IF(AND(market_calendar[[#This Row],[eq_weekly_exp_cumulative]]=3,market_calendar[[#This Row],[is_eq_weekly_exp]]=1),1,0)</f>
        <v>0</v>
      </c>
      <c r="N587" s="2">
        <f>IF(AND(market_calendar[[#This Row],[is_eq_monthly_exp]]=1,MOD(market_calendar[[#This Row],[Month]],3)=0),1,0)</f>
        <v>0</v>
      </c>
      <c r="O587" s="2">
        <f t="shared" si="72"/>
        <v>1</v>
      </c>
      <c r="P587" s="2">
        <f>SUMIF(E$2:E587,E587,O$2:O587)</f>
        <v>2</v>
      </c>
      <c r="Q587" s="2">
        <f>IF(AND(market_calendar[[#This Row],[vix_weekly_exp_cumulative]]=3,market_calendar[[#This Row],[is_vix_weekly_exp]]=1),1,0)</f>
        <v>0</v>
      </c>
      <c r="R587" s="2">
        <f>IF(AND(market_calendar[[#This Row],[is_vix_monthly_exp]]=1,MOD(market_calendar[[#This Row],[Month]],3)=0),1,0)</f>
        <v>0</v>
      </c>
    </row>
    <row r="588" spans="1:18" x14ac:dyDescent="0.25">
      <c r="A588">
        <v>587</v>
      </c>
      <c r="B588" s="1">
        <v>42956</v>
      </c>
      <c r="C588" s="2">
        <f t="shared" si="73"/>
        <v>2017</v>
      </c>
      <c r="D588" s="2">
        <f t="shared" si="74"/>
        <v>8</v>
      </c>
      <c r="E588" s="2" t="str">
        <f t="shared" si="75"/>
        <v>2017-8</v>
      </c>
      <c r="F588" s="2">
        <f t="shared" si="76"/>
        <v>9</v>
      </c>
      <c r="G588" s="2">
        <f t="shared" si="77"/>
        <v>32</v>
      </c>
      <c r="H588" s="2">
        <f t="shared" si="78"/>
        <v>4</v>
      </c>
      <c r="I588" s="2" cm="1">
        <f t="array" ref="I588">_xlfn.IFNA(_xlfn.IFS(H588=7,1,H588=1,1),0)</f>
        <v>0</v>
      </c>
      <c r="J588" s="2">
        <v>0</v>
      </c>
      <c r="K588" s="2">
        <f t="shared" si="79"/>
        <v>0</v>
      </c>
      <c r="L588" s="2">
        <f>SUMIF(E$2:E588,E588,K$2:K588)</f>
        <v>1</v>
      </c>
      <c r="M588" s="2">
        <f>IF(AND(market_calendar[[#This Row],[eq_weekly_exp_cumulative]]=3,market_calendar[[#This Row],[is_eq_weekly_exp]]=1),1,0)</f>
        <v>0</v>
      </c>
      <c r="N588" s="2">
        <f>IF(AND(market_calendar[[#This Row],[is_eq_monthly_exp]]=1,MOD(market_calendar[[#This Row],[Month]],3)=0),1,0)</f>
        <v>0</v>
      </c>
      <c r="O588" s="2">
        <f t="shared" si="72"/>
        <v>0</v>
      </c>
      <c r="P588" s="2">
        <f>SUMIF(E$2:E588,E588,O$2:O588)</f>
        <v>2</v>
      </c>
      <c r="Q588" s="2">
        <f>IF(AND(market_calendar[[#This Row],[vix_weekly_exp_cumulative]]=3,market_calendar[[#This Row],[is_vix_weekly_exp]]=1),1,0)</f>
        <v>0</v>
      </c>
      <c r="R588" s="2">
        <f>IF(AND(market_calendar[[#This Row],[is_vix_monthly_exp]]=1,MOD(market_calendar[[#This Row],[Month]],3)=0),1,0)</f>
        <v>0</v>
      </c>
    </row>
    <row r="589" spans="1:18" x14ac:dyDescent="0.25">
      <c r="A589">
        <v>588</v>
      </c>
      <c r="B589" s="1">
        <v>42957</v>
      </c>
      <c r="C589" s="2">
        <f t="shared" si="73"/>
        <v>2017</v>
      </c>
      <c r="D589" s="2">
        <f t="shared" si="74"/>
        <v>8</v>
      </c>
      <c r="E589" s="2" t="str">
        <f t="shared" si="75"/>
        <v>2017-8</v>
      </c>
      <c r="F589" s="2">
        <f t="shared" si="76"/>
        <v>10</v>
      </c>
      <c r="G589" s="2">
        <f t="shared" si="77"/>
        <v>32</v>
      </c>
      <c r="H589" s="2">
        <f t="shared" si="78"/>
        <v>5</v>
      </c>
      <c r="I589" s="2" cm="1">
        <f t="array" ref="I589">_xlfn.IFNA(_xlfn.IFS(H589=7,1,H589=1,1),0)</f>
        <v>0</v>
      </c>
      <c r="J589" s="2">
        <v>0</v>
      </c>
      <c r="K589" s="2">
        <f t="shared" si="79"/>
        <v>0</v>
      </c>
      <c r="L589" s="2">
        <f>SUMIF(E$2:E589,E589,K$2:K589)</f>
        <v>1</v>
      </c>
      <c r="M589" s="2">
        <f>IF(AND(market_calendar[[#This Row],[eq_weekly_exp_cumulative]]=3,market_calendar[[#This Row],[is_eq_weekly_exp]]=1),1,0)</f>
        <v>0</v>
      </c>
      <c r="N589" s="2">
        <f>IF(AND(market_calendar[[#This Row],[is_eq_monthly_exp]]=1,MOD(market_calendar[[#This Row],[Month]],3)=0),1,0)</f>
        <v>0</v>
      </c>
      <c r="O589" s="2">
        <f t="shared" si="72"/>
        <v>0</v>
      </c>
      <c r="P589" s="2">
        <f>SUMIF(E$2:E589,E589,O$2:O589)</f>
        <v>2</v>
      </c>
      <c r="Q589" s="2">
        <f>IF(AND(market_calendar[[#This Row],[vix_weekly_exp_cumulative]]=3,market_calendar[[#This Row],[is_vix_weekly_exp]]=1),1,0)</f>
        <v>0</v>
      </c>
      <c r="R589" s="2">
        <f>IF(AND(market_calendar[[#This Row],[is_vix_monthly_exp]]=1,MOD(market_calendar[[#This Row],[Month]],3)=0),1,0)</f>
        <v>0</v>
      </c>
    </row>
    <row r="590" spans="1:18" x14ac:dyDescent="0.25">
      <c r="A590">
        <v>589</v>
      </c>
      <c r="B590" s="1">
        <v>42958</v>
      </c>
      <c r="C590" s="2">
        <f t="shared" si="73"/>
        <v>2017</v>
      </c>
      <c r="D590" s="2">
        <f t="shared" si="74"/>
        <v>8</v>
      </c>
      <c r="E590" s="2" t="str">
        <f t="shared" si="75"/>
        <v>2017-8</v>
      </c>
      <c r="F590" s="2">
        <f t="shared" si="76"/>
        <v>11</v>
      </c>
      <c r="G590" s="2">
        <f t="shared" si="77"/>
        <v>32</v>
      </c>
      <c r="H590" s="2">
        <f t="shared" si="78"/>
        <v>6</v>
      </c>
      <c r="I590" s="2" cm="1">
        <f t="array" ref="I590">_xlfn.IFNA(_xlfn.IFS(H590=7,1,H590=1,1),0)</f>
        <v>0</v>
      </c>
      <c r="J590" s="2">
        <v>0</v>
      </c>
      <c r="K590" s="2">
        <f t="shared" si="79"/>
        <v>1</v>
      </c>
      <c r="L590" s="2">
        <f>SUMIF(E$2:E590,E590,K$2:K590)</f>
        <v>2</v>
      </c>
      <c r="M590" s="2">
        <f>IF(AND(market_calendar[[#This Row],[eq_weekly_exp_cumulative]]=3,market_calendar[[#This Row],[is_eq_weekly_exp]]=1),1,0)</f>
        <v>0</v>
      </c>
      <c r="N590" s="2">
        <f>IF(AND(market_calendar[[#This Row],[is_eq_monthly_exp]]=1,MOD(market_calendar[[#This Row],[Month]],3)=0),1,0)</f>
        <v>0</v>
      </c>
      <c r="O590" s="2">
        <f t="shared" si="72"/>
        <v>0</v>
      </c>
      <c r="P590" s="2">
        <f>SUMIF(E$2:E590,E590,O$2:O590)</f>
        <v>2</v>
      </c>
      <c r="Q590" s="2">
        <f>IF(AND(market_calendar[[#This Row],[vix_weekly_exp_cumulative]]=3,market_calendar[[#This Row],[is_vix_weekly_exp]]=1),1,0)</f>
        <v>0</v>
      </c>
      <c r="R590" s="2">
        <f>IF(AND(market_calendar[[#This Row],[is_vix_monthly_exp]]=1,MOD(market_calendar[[#This Row],[Month]],3)=0),1,0)</f>
        <v>0</v>
      </c>
    </row>
    <row r="591" spans="1:18" x14ac:dyDescent="0.25">
      <c r="A591">
        <v>590</v>
      </c>
      <c r="B591" s="1">
        <v>42959</v>
      </c>
      <c r="C591" s="2">
        <f t="shared" si="73"/>
        <v>2017</v>
      </c>
      <c r="D591" s="2">
        <f t="shared" si="74"/>
        <v>8</v>
      </c>
      <c r="E591" s="2" t="str">
        <f t="shared" si="75"/>
        <v>2017-8</v>
      </c>
      <c r="F591" s="2">
        <f t="shared" si="76"/>
        <v>12</v>
      </c>
      <c r="G591" s="2">
        <f t="shared" si="77"/>
        <v>32</v>
      </c>
      <c r="H591" s="2">
        <f t="shared" si="78"/>
        <v>7</v>
      </c>
      <c r="I591" s="2" cm="1">
        <f t="array" ref="I591">_xlfn.IFNA(_xlfn.IFS(H591=7,1,H591=1,1),0)</f>
        <v>1</v>
      </c>
      <c r="J591" s="2">
        <v>0</v>
      </c>
      <c r="K591" s="2">
        <f t="shared" si="79"/>
        <v>0</v>
      </c>
      <c r="L591" s="2">
        <f>SUMIF(E$2:E591,E591,K$2:K591)</f>
        <v>2</v>
      </c>
      <c r="M591" s="2">
        <f>IF(AND(market_calendar[[#This Row],[eq_weekly_exp_cumulative]]=3,market_calendar[[#This Row],[is_eq_weekly_exp]]=1),1,0)</f>
        <v>0</v>
      </c>
      <c r="N591" s="2">
        <f>IF(AND(market_calendar[[#This Row],[is_eq_monthly_exp]]=1,MOD(market_calendar[[#This Row],[Month]],3)=0),1,0)</f>
        <v>0</v>
      </c>
      <c r="O591" s="2">
        <f t="shared" si="72"/>
        <v>0</v>
      </c>
      <c r="P591" s="2">
        <f>SUMIF(E$2:E591,E591,O$2:O591)</f>
        <v>2</v>
      </c>
      <c r="Q591" s="2">
        <f>IF(AND(market_calendar[[#This Row],[vix_weekly_exp_cumulative]]=3,market_calendar[[#This Row],[is_vix_weekly_exp]]=1),1,0)</f>
        <v>0</v>
      </c>
      <c r="R591" s="2">
        <f>IF(AND(market_calendar[[#This Row],[is_vix_monthly_exp]]=1,MOD(market_calendar[[#This Row],[Month]],3)=0),1,0)</f>
        <v>0</v>
      </c>
    </row>
    <row r="592" spans="1:18" x14ac:dyDescent="0.25">
      <c r="A592">
        <v>591</v>
      </c>
      <c r="B592" s="1">
        <v>42960</v>
      </c>
      <c r="C592" s="2">
        <f t="shared" si="73"/>
        <v>2017</v>
      </c>
      <c r="D592" s="2">
        <f t="shared" si="74"/>
        <v>8</v>
      </c>
      <c r="E592" s="2" t="str">
        <f t="shared" si="75"/>
        <v>2017-8</v>
      </c>
      <c r="F592" s="2">
        <f t="shared" si="76"/>
        <v>13</v>
      </c>
      <c r="G592" s="2">
        <f t="shared" si="77"/>
        <v>33</v>
      </c>
      <c r="H592" s="2">
        <f t="shared" si="78"/>
        <v>1</v>
      </c>
      <c r="I592" s="2" cm="1">
        <f t="array" ref="I592">_xlfn.IFNA(_xlfn.IFS(H592=7,1,H592=1,1),0)</f>
        <v>1</v>
      </c>
      <c r="J592" s="2">
        <v>0</v>
      </c>
      <c r="K592" s="2">
        <f t="shared" si="79"/>
        <v>0</v>
      </c>
      <c r="L592" s="2">
        <f>SUMIF(E$2:E592,E592,K$2:K592)</f>
        <v>2</v>
      </c>
      <c r="M592" s="2">
        <f>IF(AND(market_calendar[[#This Row],[eq_weekly_exp_cumulative]]=3,market_calendar[[#This Row],[is_eq_weekly_exp]]=1),1,0)</f>
        <v>0</v>
      </c>
      <c r="N592" s="2">
        <f>IF(AND(market_calendar[[#This Row],[is_eq_monthly_exp]]=1,MOD(market_calendar[[#This Row],[Month]],3)=0),1,0)</f>
        <v>0</v>
      </c>
      <c r="O592" s="2">
        <f t="shared" si="72"/>
        <v>0</v>
      </c>
      <c r="P592" s="2">
        <f>SUMIF(E$2:E592,E592,O$2:O592)</f>
        <v>2</v>
      </c>
      <c r="Q592" s="2">
        <f>IF(AND(market_calendar[[#This Row],[vix_weekly_exp_cumulative]]=3,market_calendar[[#This Row],[is_vix_weekly_exp]]=1),1,0)</f>
        <v>0</v>
      </c>
      <c r="R592" s="2">
        <f>IF(AND(market_calendar[[#This Row],[is_vix_monthly_exp]]=1,MOD(market_calendar[[#This Row],[Month]],3)=0),1,0)</f>
        <v>0</v>
      </c>
    </row>
    <row r="593" spans="1:18" x14ac:dyDescent="0.25">
      <c r="A593">
        <v>592</v>
      </c>
      <c r="B593" s="1">
        <v>42961</v>
      </c>
      <c r="C593" s="2">
        <f t="shared" si="73"/>
        <v>2017</v>
      </c>
      <c r="D593" s="2">
        <f t="shared" si="74"/>
        <v>8</v>
      </c>
      <c r="E593" s="2" t="str">
        <f t="shared" si="75"/>
        <v>2017-8</v>
      </c>
      <c r="F593" s="2">
        <f t="shared" si="76"/>
        <v>14</v>
      </c>
      <c r="G593" s="2">
        <f t="shared" si="77"/>
        <v>33</v>
      </c>
      <c r="H593" s="2">
        <f t="shared" si="78"/>
        <v>2</v>
      </c>
      <c r="I593" s="2" cm="1">
        <f t="array" ref="I593">_xlfn.IFNA(_xlfn.IFS(H593=7,1,H593=1,1),0)</f>
        <v>0</v>
      </c>
      <c r="J593" s="2">
        <v>0</v>
      </c>
      <c r="K593" s="2">
        <f t="shared" si="79"/>
        <v>0</v>
      </c>
      <c r="L593" s="2">
        <f>SUMIF(E$2:E593,E593,K$2:K593)</f>
        <v>2</v>
      </c>
      <c r="M593" s="2">
        <f>IF(AND(market_calendar[[#This Row],[eq_weekly_exp_cumulative]]=3,market_calendar[[#This Row],[is_eq_weekly_exp]]=1),1,0)</f>
        <v>0</v>
      </c>
      <c r="N593" s="2">
        <f>IF(AND(market_calendar[[#This Row],[is_eq_monthly_exp]]=1,MOD(market_calendar[[#This Row],[Month]],3)=0),1,0)</f>
        <v>0</v>
      </c>
      <c r="O593" s="2">
        <f t="shared" si="72"/>
        <v>0</v>
      </c>
      <c r="P593" s="2">
        <f>SUMIF(E$2:E593,E593,O$2:O593)</f>
        <v>2</v>
      </c>
      <c r="Q593" s="2">
        <f>IF(AND(market_calendar[[#This Row],[vix_weekly_exp_cumulative]]=3,market_calendar[[#This Row],[is_vix_weekly_exp]]=1),1,0)</f>
        <v>0</v>
      </c>
      <c r="R593" s="2">
        <f>IF(AND(market_calendar[[#This Row],[is_vix_monthly_exp]]=1,MOD(market_calendar[[#This Row],[Month]],3)=0),1,0)</f>
        <v>0</v>
      </c>
    </row>
    <row r="594" spans="1:18" x14ac:dyDescent="0.25">
      <c r="A594">
        <v>593</v>
      </c>
      <c r="B594" s="1">
        <v>42962</v>
      </c>
      <c r="C594" s="2">
        <f t="shared" si="73"/>
        <v>2017</v>
      </c>
      <c r="D594" s="2">
        <f t="shared" si="74"/>
        <v>8</v>
      </c>
      <c r="E594" s="2" t="str">
        <f t="shared" si="75"/>
        <v>2017-8</v>
      </c>
      <c r="F594" s="2">
        <f t="shared" si="76"/>
        <v>15</v>
      </c>
      <c r="G594" s="2">
        <f t="shared" si="77"/>
        <v>33</v>
      </c>
      <c r="H594" s="2">
        <f t="shared" si="78"/>
        <v>3</v>
      </c>
      <c r="I594" s="2" cm="1">
        <f t="array" ref="I594">_xlfn.IFNA(_xlfn.IFS(H594=7,1,H594=1,1),0)</f>
        <v>0</v>
      </c>
      <c r="J594" s="2">
        <v>0</v>
      </c>
      <c r="K594" s="2">
        <f t="shared" si="79"/>
        <v>0</v>
      </c>
      <c r="L594" s="2">
        <f>SUMIF(E$2:E594,E594,K$2:K594)</f>
        <v>2</v>
      </c>
      <c r="M594" s="2">
        <f>IF(AND(market_calendar[[#This Row],[eq_weekly_exp_cumulative]]=3,market_calendar[[#This Row],[is_eq_weekly_exp]]=1),1,0)</f>
        <v>0</v>
      </c>
      <c r="N594" s="2">
        <f>IF(AND(market_calendar[[#This Row],[is_eq_monthly_exp]]=1,MOD(market_calendar[[#This Row],[Month]],3)=0),1,0)</f>
        <v>0</v>
      </c>
      <c r="O594" s="2">
        <f t="shared" si="72"/>
        <v>1</v>
      </c>
      <c r="P594" s="2">
        <f>SUMIF(E$2:E594,E594,O$2:O594)</f>
        <v>3</v>
      </c>
      <c r="Q594" s="2">
        <f>IF(AND(market_calendar[[#This Row],[vix_weekly_exp_cumulative]]=3,market_calendar[[#This Row],[is_vix_weekly_exp]]=1),1,0)</f>
        <v>1</v>
      </c>
      <c r="R594" s="2">
        <f>IF(AND(market_calendar[[#This Row],[is_vix_monthly_exp]]=1,MOD(market_calendar[[#This Row],[Month]],3)=0),1,0)</f>
        <v>0</v>
      </c>
    </row>
    <row r="595" spans="1:18" x14ac:dyDescent="0.25">
      <c r="A595">
        <v>594</v>
      </c>
      <c r="B595" s="1">
        <v>42963</v>
      </c>
      <c r="C595" s="2">
        <f t="shared" si="73"/>
        <v>2017</v>
      </c>
      <c r="D595" s="2">
        <f t="shared" si="74"/>
        <v>8</v>
      </c>
      <c r="E595" s="2" t="str">
        <f t="shared" si="75"/>
        <v>2017-8</v>
      </c>
      <c r="F595" s="2">
        <f t="shared" si="76"/>
        <v>16</v>
      </c>
      <c r="G595" s="2">
        <f t="shared" si="77"/>
        <v>33</v>
      </c>
      <c r="H595" s="2">
        <f t="shared" si="78"/>
        <v>4</v>
      </c>
      <c r="I595" s="2" cm="1">
        <f t="array" ref="I595">_xlfn.IFNA(_xlfn.IFS(H595=7,1,H595=1,1),0)</f>
        <v>0</v>
      </c>
      <c r="J595" s="2">
        <v>0</v>
      </c>
      <c r="K595" s="2">
        <f t="shared" si="79"/>
        <v>0</v>
      </c>
      <c r="L595" s="2">
        <f>SUMIF(E$2:E595,E595,K$2:K595)</f>
        <v>2</v>
      </c>
      <c r="M595" s="2">
        <f>IF(AND(market_calendar[[#This Row],[eq_weekly_exp_cumulative]]=3,market_calendar[[#This Row],[is_eq_weekly_exp]]=1),1,0)</f>
        <v>0</v>
      </c>
      <c r="N595" s="2">
        <f>IF(AND(market_calendar[[#This Row],[is_eq_monthly_exp]]=1,MOD(market_calendar[[#This Row],[Month]],3)=0),1,0)</f>
        <v>0</v>
      </c>
      <c r="O595" s="2">
        <f t="shared" si="72"/>
        <v>0</v>
      </c>
      <c r="P595" s="2">
        <f>SUMIF(E$2:E595,E595,O$2:O595)</f>
        <v>3</v>
      </c>
      <c r="Q595" s="2">
        <f>IF(AND(market_calendar[[#This Row],[vix_weekly_exp_cumulative]]=3,market_calendar[[#This Row],[is_vix_weekly_exp]]=1),1,0)</f>
        <v>0</v>
      </c>
      <c r="R595" s="2">
        <f>IF(AND(market_calendar[[#This Row],[is_vix_monthly_exp]]=1,MOD(market_calendar[[#This Row],[Month]],3)=0),1,0)</f>
        <v>0</v>
      </c>
    </row>
    <row r="596" spans="1:18" x14ac:dyDescent="0.25">
      <c r="A596">
        <v>595</v>
      </c>
      <c r="B596" s="1">
        <v>42964</v>
      </c>
      <c r="C596" s="2">
        <f t="shared" si="73"/>
        <v>2017</v>
      </c>
      <c r="D596" s="2">
        <f t="shared" si="74"/>
        <v>8</v>
      </c>
      <c r="E596" s="2" t="str">
        <f t="shared" si="75"/>
        <v>2017-8</v>
      </c>
      <c r="F596" s="2">
        <f t="shared" si="76"/>
        <v>17</v>
      </c>
      <c r="G596" s="2">
        <f t="shared" si="77"/>
        <v>33</v>
      </c>
      <c r="H596" s="2">
        <f t="shared" si="78"/>
        <v>5</v>
      </c>
      <c r="I596" s="2" cm="1">
        <f t="array" ref="I596">_xlfn.IFNA(_xlfn.IFS(H596=7,1,H596=1,1),0)</f>
        <v>0</v>
      </c>
      <c r="J596" s="2">
        <v>0</v>
      </c>
      <c r="K596" s="2">
        <f t="shared" si="79"/>
        <v>0</v>
      </c>
      <c r="L596" s="2">
        <f>SUMIF(E$2:E596,E596,K$2:K596)</f>
        <v>2</v>
      </c>
      <c r="M596" s="2">
        <f>IF(AND(market_calendar[[#This Row],[eq_weekly_exp_cumulative]]=3,market_calendar[[#This Row],[is_eq_weekly_exp]]=1),1,0)</f>
        <v>0</v>
      </c>
      <c r="N596" s="2">
        <f>IF(AND(market_calendar[[#This Row],[is_eq_monthly_exp]]=1,MOD(market_calendar[[#This Row],[Month]],3)=0),1,0)</f>
        <v>0</v>
      </c>
      <c r="O596" s="2">
        <f t="shared" si="72"/>
        <v>0</v>
      </c>
      <c r="P596" s="2">
        <f>SUMIF(E$2:E596,E596,O$2:O596)</f>
        <v>3</v>
      </c>
      <c r="Q596" s="2">
        <f>IF(AND(market_calendar[[#This Row],[vix_weekly_exp_cumulative]]=3,market_calendar[[#This Row],[is_vix_weekly_exp]]=1),1,0)</f>
        <v>0</v>
      </c>
      <c r="R596" s="2">
        <f>IF(AND(market_calendar[[#This Row],[is_vix_monthly_exp]]=1,MOD(market_calendar[[#This Row],[Month]],3)=0),1,0)</f>
        <v>0</v>
      </c>
    </row>
    <row r="597" spans="1:18" x14ac:dyDescent="0.25">
      <c r="A597">
        <v>596</v>
      </c>
      <c r="B597" s="1">
        <v>42965</v>
      </c>
      <c r="C597" s="2">
        <f t="shared" si="73"/>
        <v>2017</v>
      </c>
      <c r="D597" s="2">
        <f t="shared" si="74"/>
        <v>8</v>
      </c>
      <c r="E597" s="2" t="str">
        <f t="shared" si="75"/>
        <v>2017-8</v>
      </c>
      <c r="F597" s="2">
        <f t="shared" si="76"/>
        <v>18</v>
      </c>
      <c r="G597" s="2">
        <f t="shared" si="77"/>
        <v>33</v>
      </c>
      <c r="H597" s="2">
        <f t="shared" si="78"/>
        <v>6</v>
      </c>
      <c r="I597" s="2" cm="1">
        <f t="array" ref="I597">_xlfn.IFNA(_xlfn.IFS(H597=7,1,H597=1,1),0)</f>
        <v>0</v>
      </c>
      <c r="J597" s="2">
        <v>0</v>
      </c>
      <c r="K597" s="2">
        <f t="shared" si="79"/>
        <v>1</v>
      </c>
      <c r="L597" s="2">
        <f>SUMIF(E$2:E597,E597,K$2:K597)</f>
        <v>3</v>
      </c>
      <c r="M597" s="2">
        <f>IF(AND(market_calendar[[#This Row],[eq_weekly_exp_cumulative]]=3,market_calendar[[#This Row],[is_eq_weekly_exp]]=1),1,0)</f>
        <v>1</v>
      </c>
      <c r="N597" s="2">
        <f>IF(AND(market_calendar[[#This Row],[is_eq_monthly_exp]]=1,MOD(market_calendar[[#This Row],[Month]],3)=0),1,0)</f>
        <v>0</v>
      </c>
      <c r="O597" s="2">
        <f t="shared" si="72"/>
        <v>0</v>
      </c>
      <c r="P597" s="2">
        <f>SUMIF(E$2:E597,E597,O$2:O597)</f>
        <v>3</v>
      </c>
      <c r="Q597" s="2">
        <f>IF(AND(market_calendar[[#This Row],[vix_weekly_exp_cumulative]]=3,market_calendar[[#This Row],[is_vix_weekly_exp]]=1),1,0)</f>
        <v>0</v>
      </c>
      <c r="R597" s="2">
        <f>IF(AND(market_calendar[[#This Row],[is_vix_monthly_exp]]=1,MOD(market_calendar[[#This Row],[Month]],3)=0),1,0)</f>
        <v>0</v>
      </c>
    </row>
    <row r="598" spans="1:18" x14ac:dyDescent="0.25">
      <c r="A598">
        <v>597</v>
      </c>
      <c r="B598" s="1">
        <v>42966</v>
      </c>
      <c r="C598" s="2">
        <f t="shared" si="73"/>
        <v>2017</v>
      </c>
      <c r="D598" s="2">
        <f t="shared" si="74"/>
        <v>8</v>
      </c>
      <c r="E598" s="2" t="str">
        <f t="shared" si="75"/>
        <v>2017-8</v>
      </c>
      <c r="F598" s="2">
        <f t="shared" si="76"/>
        <v>19</v>
      </c>
      <c r="G598" s="2">
        <f t="shared" si="77"/>
        <v>33</v>
      </c>
      <c r="H598" s="2">
        <f t="shared" si="78"/>
        <v>7</v>
      </c>
      <c r="I598" s="2" cm="1">
        <f t="array" ref="I598">_xlfn.IFNA(_xlfn.IFS(H598=7,1,H598=1,1),0)</f>
        <v>1</v>
      </c>
      <c r="J598" s="2">
        <v>0</v>
      </c>
      <c r="K598" s="2">
        <f t="shared" si="79"/>
        <v>0</v>
      </c>
      <c r="L598" s="2">
        <f>SUMIF(E$2:E598,E598,K$2:K598)</f>
        <v>3</v>
      </c>
      <c r="M598" s="2">
        <f>IF(AND(market_calendar[[#This Row],[eq_weekly_exp_cumulative]]=3,market_calendar[[#This Row],[is_eq_weekly_exp]]=1),1,0)</f>
        <v>0</v>
      </c>
      <c r="N598" s="2">
        <f>IF(AND(market_calendar[[#This Row],[is_eq_monthly_exp]]=1,MOD(market_calendar[[#This Row],[Month]],3)=0),1,0)</f>
        <v>0</v>
      </c>
      <c r="O598" s="2">
        <f t="shared" si="72"/>
        <v>0</v>
      </c>
      <c r="P598" s="2">
        <f>SUMIF(E$2:E598,E598,O$2:O598)</f>
        <v>3</v>
      </c>
      <c r="Q598" s="2">
        <f>IF(AND(market_calendar[[#This Row],[vix_weekly_exp_cumulative]]=3,market_calendar[[#This Row],[is_vix_weekly_exp]]=1),1,0)</f>
        <v>0</v>
      </c>
      <c r="R598" s="2">
        <f>IF(AND(market_calendar[[#This Row],[is_vix_monthly_exp]]=1,MOD(market_calendar[[#This Row],[Month]],3)=0),1,0)</f>
        <v>0</v>
      </c>
    </row>
    <row r="599" spans="1:18" x14ac:dyDescent="0.25">
      <c r="A599">
        <v>598</v>
      </c>
      <c r="B599" s="1">
        <v>42967</v>
      </c>
      <c r="C599" s="2">
        <f t="shared" si="73"/>
        <v>2017</v>
      </c>
      <c r="D599" s="2">
        <f t="shared" si="74"/>
        <v>8</v>
      </c>
      <c r="E599" s="2" t="str">
        <f t="shared" si="75"/>
        <v>2017-8</v>
      </c>
      <c r="F599" s="2">
        <f t="shared" si="76"/>
        <v>20</v>
      </c>
      <c r="G599" s="2">
        <f t="shared" si="77"/>
        <v>34</v>
      </c>
      <c r="H599" s="2">
        <f t="shared" si="78"/>
        <v>1</v>
      </c>
      <c r="I599" s="2" cm="1">
        <f t="array" ref="I599">_xlfn.IFNA(_xlfn.IFS(H599=7,1,H599=1,1),0)</f>
        <v>1</v>
      </c>
      <c r="J599" s="2">
        <v>0</v>
      </c>
      <c r="K599" s="2">
        <f t="shared" si="79"/>
        <v>0</v>
      </c>
      <c r="L599" s="2">
        <f>SUMIF(E$2:E599,E599,K$2:K599)</f>
        <v>3</v>
      </c>
      <c r="M599" s="2">
        <f>IF(AND(market_calendar[[#This Row],[eq_weekly_exp_cumulative]]=3,market_calendar[[#This Row],[is_eq_weekly_exp]]=1),1,0)</f>
        <v>0</v>
      </c>
      <c r="N599" s="2">
        <f>IF(AND(market_calendar[[#This Row],[is_eq_monthly_exp]]=1,MOD(market_calendar[[#This Row],[Month]],3)=0),1,0)</f>
        <v>0</v>
      </c>
      <c r="O599" s="2">
        <f t="shared" si="72"/>
        <v>0</v>
      </c>
      <c r="P599" s="2">
        <f>SUMIF(E$2:E599,E599,O$2:O599)</f>
        <v>3</v>
      </c>
      <c r="Q599" s="2">
        <f>IF(AND(market_calendar[[#This Row],[vix_weekly_exp_cumulative]]=3,market_calendar[[#This Row],[is_vix_weekly_exp]]=1),1,0)</f>
        <v>0</v>
      </c>
      <c r="R599" s="2">
        <f>IF(AND(market_calendar[[#This Row],[is_vix_monthly_exp]]=1,MOD(market_calendar[[#This Row],[Month]],3)=0),1,0)</f>
        <v>0</v>
      </c>
    </row>
    <row r="600" spans="1:18" x14ac:dyDescent="0.25">
      <c r="A600">
        <v>599</v>
      </c>
      <c r="B600" s="1">
        <v>42968</v>
      </c>
      <c r="C600" s="2">
        <f t="shared" si="73"/>
        <v>2017</v>
      </c>
      <c r="D600" s="2">
        <f t="shared" si="74"/>
        <v>8</v>
      </c>
      <c r="E600" s="2" t="str">
        <f t="shared" si="75"/>
        <v>2017-8</v>
      </c>
      <c r="F600" s="2">
        <f t="shared" si="76"/>
        <v>21</v>
      </c>
      <c r="G600" s="2">
        <f t="shared" si="77"/>
        <v>34</v>
      </c>
      <c r="H600" s="2">
        <f t="shared" si="78"/>
        <v>2</v>
      </c>
      <c r="I600" s="2" cm="1">
        <f t="array" ref="I600">_xlfn.IFNA(_xlfn.IFS(H600=7,1,H600=1,1),0)</f>
        <v>0</v>
      </c>
      <c r="J600" s="2">
        <v>0</v>
      </c>
      <c r="K600" s="2">
        <f t="shared" si="79"/>
        <v>0</v>
      </c>
      <c r="L600" s="2">
        <f>SUMIF(E$2:E600,E600,K$2:K600)</f>
        <v>3</v>
      </c>
      <c r="M600" s="2">
        <f>IF(AND(market_calendar[[#This Row],[eq_weekly_exp_cumulative]]=3,market_calendar[[#This Row],[is_eq_weekly_exp]]=1),1,0)</f>
        <v>0</v>
      </c>
      <c r="N600" s="2">
        <f>IF(AND(market_calendar[[#This Row],[is_eq_monthly_exp]]=1,MOD(market_calendar[[#This Row],[Month]],3)=0),1,0)</f>
        <v>0</v>
      </c>
      <c r="O600" s="2">
        <f t="shared" si="72"/>
        <v>0</v>
      </c>
      <c r="P600" s="2">
        <f>SUMIF(E$2:E600,E600,O$2:O600)</f>
        <v>3</v>
      </c>
      <c r="Q600" s="2">
        <f>IF(AND(market_calendar[[#This Row],[vix_weekly_exp_cumulative]]=3,market_calendar[[#This Row],[is_vix_weekly_exp]]=1),1,0)</f>
        <v>0</v>
      </c>
      <c r="R600" s="2">
        <f>IF(AND(market_calendar[[#This Row],[is_vix_monthly_exp]]=1,MOD(market_calendar[[#This Row],[Month]],3)=0),1,0)</f>
        <v>0</v>
      </c>
    </row>
    <row r="601" spans="1:18" x14ac:dyDescent="0.25">
      <c r="A601">
        <v>600</v>
      </c>
      <c r="B601" s="1">
        <v>42969</v>
      </c>
      <c r="C601" s="2">
        <f t="shared" si="73"/>
        <v>2017</v>
      </c>
      <c r="D601" s="2">
        <f t="shared" si="74"/>
        <v>8</v>
      </c>
      <c r="E601" s="2" t="str">
        <f t="shared" si="75"/>
        <v>2017-8</v>
      </c>
      <c r="F601" s="2">
        <f t="shared" si="76"/>
        <v>22</v>
      </c>
      <c r="G601" s="2">
        <f t="shared" si="77"/>
        <v>34</v>
      </c>
      <c r="H601" s="2">
        <f t="shared" si="78"/>
        <v>3</v>
      </c>
      <c r="I601" s="2" cm="1">
        <f t="array" ref="I601">_xlfn.IFNA(_xlfn.IFS(H601=7,1,H601=1,1),0)</f>
        <v>0</v>
      </c>
      <c r="J601" s="2">
        <v>0</v>
      </c>
      <c r="K601" s="2">
        <f t="shared" si="79"/>
        <v>0</v>
      </c>
      <c r="L601" s="2">
        <f>SUMIF(E$2:E601,E601,K$2:K601)</f>
        <v>3</v>
      </c>
      <c r="M601" s="2">
        <f>IF(AND(market_calendar[[#This Row],[eq_weekly_exp_cumulative]]=3,market_calendar[[#This Row],[is_eq_weekly_exp]]=1),1,0)</f>
        <v>0</v>
      </c>
      <c r="N601" s="2">
        <f>IF(AND(market_calendar[[#This Row],[is_eq_monthly_exp]]=1,MOD(market_calendar[[#This Row],[Month]],3)=0),1,0)</f>
        <v>0</v>
      </c>
      <c r="O601" s="2">
        <f t="shared" si="72"/>
        <v>1</v>
      </c>
      <c r="P601" s="2">
        <f>SUMIF(E$2:E601,E601,O$2:O601)</f>
        <v>4</v>
      </c>
      <c r="Q601" s="2">
        <f>IF(AND(market_calendar[[#This Row],[vix_weekly_exp_cumulative]]=3,market_calendar[[#This Row],[is_vix_weekly_exp]]=1),1,0)</f>
        <v>0</v>
      </c>
      <c r="R601" s="2">
        <f>IF(AND(market_calendar[[#This Row],[is_vix_monthly_exp]]=1,MOD(market_calendar[[#This Row],[Month]],3)=0),1,0)</f>
        <v>0</v>
      </c>
    </row>
    <row r="602" spans="1:18" x14ac:dyDescent="0.25">
      <c r="A602">
        <v>601</v>
      </c>
      <c r="B602" s="1">
        <v>42970</v>
      </c>
      <c r="C602" s="2">
        <f t="shared" si="73"/>
        <v>2017</v>
      </c>
      <c r="D602" s="2">
        <f t="shared" si="74"/>
        <v>8</v>
      </c>
      <c r="E602" s="2" t="str">
        <f t="shared" si="75"/>
        <v>2017-8</v>
      </c>
      <c r="F602" s="2">
        <f t="shared" si="76"/>
        <v>23</v>
      </c>
      <c r="G602" s="2">
        <f t="shared" si="77"/>
        <v>34</v>
      </c>
      <c r="H602" s="2">
        <f t="shared" si="78"/>
        <v>4</v>
      </c>
      <c r="I602" s="2" cm="1">
        <f t="array" ref="I602">_xlfn.IFNA(_xlfn.IFS(H602=7,1,H602=1,1),0)</f>
        <v>0</v>
      </c>
      <c r="J602" s="2">
        <v>0</v>
      </c>
      <c r="K602" s="2">
        <f t="shared" si="79"/>
        <v>0</v>
      </c>
      <c r="L602" s="2">
        <f>SUMIF(E$2:E602,E602,K$2:K602)</f>
        <v>3</v>
      </c>
      <c r="M602" s="2">
        <f>IF(AND(market_calendar[[#This Row],[eq_weekly_exp_cumulative]]=3,market_calendar[[#This Row],[is_eq_weekly_exp]]=1),1,0)</f>
        <v>0</v>
      </c>
      <c r="N602" s="2">
        <f>IF(AND(market_calendar[[#This Row],[is_eq_monthly_exp]]=1,MOD(market_calendar[[#This Row],[Month]],3)=0),1,0)</f>
        <v>0</v>
      </c>
      <c r="O602" s="2">
        <f t="shared" si="72"/>
        <v>0</v>
      </c>
      <c r="P602" s="2">
        <f>SUMIF(E$2:E602,E602,O$2:O602)</f>
        <v>4</v>
      </c>
      <c r="Q602" s="2">
        <f>IF(AND(market_calendar[[#This Row],[vix_weekly_exp_cumulative]]=3,market_calendar[[#This Row],[is_vix_weekly_exp]]=1),1,0)</f>
        <v>0</v>
      </c>
      <c r="R602" s="2">
        <f>IF(AND(market_calendar[[#This Row],[is_vix_monthly_exp]]=1,MOD(market_calendar[[#This Row],[Month]],3)=0),1,0)</f>
        <v>0</v>
      </c>
    </row>
    <row r="603" spans="1:18" x14ac:dyDescent="0.25">
      <c r="A603">
        <v>602</v>
      </c>
      <c r="B603" s="1">
        <v>42971</v>
      </c>
      <c r="C603" s="2">
        <f t="shared" si="73"/>
        <v>2017</v>
      </c>
      <c r="D603" s="2">
        <f t="shared" si="74"/>
        <v>8</v>
      </c>
      <c r="E603" s="2" t="str">
        <f t="shared" si="75"/>
        <v>2017-8</v>
      </c>
      <c r="F603" s="2">
        <f t="shared" si="76"/>
        <v>24</v>
      </c>
      <c r="G603" s="2">
        <f t="shared" si="77"/>
        <v>34</v>
      </c>
      <c r="H603" s="2">
        <f t="shared" si="78"/>
        <v>5</v>
      </c>
      <c r="I603" s="2" cm="1">
        <f t="array" ref="I603">_xlfn.IFNA(_xlfn.IFS(H603=7,1,H603=1,1),0)</f>
        <v>0</v>
      </c>
      <c r="J603" s="2">
        <v>0</v>
      </c>
      <c r="K603" s="2">
        <f t="shared" si="79"/>
        <v>0</v>
      </c>
      <c r="L603" s="2">
        <f>SUMIF(E$2:E603,E603,K$2:K603)</f>
        <v>3</v>
      </c>
      <c r="M603" s="2">
        <f>IF(AND(market_calendar[[#This Row],[eq_weekly_exp_cumulative]]=3,market_calendar[[#This Row],[is_eq_weekly_exp]]=1),1,0)</f>
        <v>0</v>
      </c>
      <c r="N603" s="2">
        <f>IF(AND(market_calendar[[#This Row],[is_eq_monthly_exp]]=1,MOD(market_calendar[[#This Row],[Month]],3)=0),1,0)</f>
        <v>0</v>
      </c>
      <c r="O603" s="2">
        <f t="shared" si="72"/>
        <v>0</v>
      </c>
      <c r="P603" s="2">
        <f>SUMIF(E$2:E603,E603,O$2:O603)</f>
        <v>4</v>
      </c>
      <c r="Q603" s="2">
        <f>IF(AND(market_calendar[[#This Row],[vix_weekly_exp_cumulative]]=3,market_calendar[[#This Row],[is_vix_weekly_exp]]=1),1,0)</f>
        <v>0</v>
      </c>
      <c r="R603" s="2">
        <f>IF(AND(market_calendar[[#This Row],[is_vix_monthly_exp]]=1,MOD(market_calendar[[#This Row],[Month]],3)=0),1,0)</f>
        <v>0</v>
      </c>
    </row>
    <row r="604" spans="1:18" x14ac:dyDescent="0.25">
      <c r="A604">
        <v>603</v>
      </c>
      <c r="B604" s="1">
        <v>42972</v>
      </c>
      <c r="C604" s="2">
        <f t="shared" si="73"/>
        <v>2017</v>
      </c>
      <c r="D604" s="2">
        <f t="shared" si="74"/>
        <v>8</v>
      </c>
      <c r="E604" s="2" t="str">
        <f t="shared" si="75"/>
        <v>2017-8</v>
      </c>
      <c r="F604" s="2">
        <f t="shared" si="76"/>
        <v>25</v>
      </c>
      <c r="G604" s="2">
        <f t="shared" si="77"/>
        <v>34</v>
      </c>
      <c r="H604" s="2">
        <f t="shared" si="78"/>
        <v>6</v>
      </c>
      <c r="I604" s="2" cm="1">
        <f t="array" ref="I604">_xlfn.IFNA(_xlfn.IFS(H604=7,1,H604=1,1),0)</f>
        <v>0</v>
      </c>
      <c r="J604" s="2">
        <v>0</v>
      </c>
      <c r="K604" s="2">
        <f t="shared" si="79"/>
        <v>1</v>
      </c>
      <c r="L604" s="2">
        <f>SUMIF(E$2:E604,E604,K$2:K604)</f>
        <v>4</v>
      </c>
      <c r="M604" s="2">
        <f>IF(AND(market_calendar[[#This Row],[eq_weekly_exp_cumulative]]=3,market_calendar[[#This Row],[is_eq_weekly_exp]]=1),1,0)</f>
        <v>0</v>
      </c>
      <c r="N604" s="2">
        <f>IF(AND(market_calendar[[#This Row],[is_eq_monthly_exp]]=1,MOD(market_calendar[[#This Row],[Month]],3)=0),1,0)</f>
        <v>0</v>
      </c>
      <c r="O604" s="2">
        <f t="shared" si="72"/>
        <v>0</v>
      </c>
      <c r="P604" s="2">
        <f>SUMIF(E$2:E604,E604,O$2:O604)</f>
        <v>4</v>
      </c>
      <c r="Q604" s="2">
        <f>IF(AND(market_calendar[[#This Row],[vix_weekly_exp_cumulative]]=3,market_calendar[[#This Row],[is_vix_weekly_exp]]=1),1,0)</f>
        <v>0</v>
      </c>
      <c r="R604" s="2">
        <f>IF(AND(market_calendar[[#This Row],[is_vix_monthly_exp]]=1,MOD(market_calendar[[#This Row],[Month]],3)=0),1,0)</f>
        <v>0</v>
      </c>
    </row>
    <row r="605" spans="1:18" x14ac:dyDescent="0.25">
      <c r="A605">
        <v>604</v>
      </c>
      <c r="B605" s="1">
        <v>42973</v>
      </c>
      <c r="C605" s="2">
        <f t="shared" si="73"/>
        <v>2017</v>
      </c>
      <c r="D605" s="2">
        <f t="shared" si="74"/>
        <v>8</v>
      </c>
      <c r="E605" s="2" t="str">
        <f t="shared" si="75"/>
        <v>2017-8</v>
      </c>
      <c r="F605" s="2">
        <f t="shared" si="76"/>
        <v>26</v>
      </c>
      <c r="G605" s="2">
        <f t="shared" si="77"/>
        <v>34</v>
      </c>
      <c r="H605" s="2">
        <f t="shared" si="78"/>
        <v>7</v>
      </c>
      <c r="I605" s="2" cm="1">
        <f t="array" ref="I605">_xlfn.IFNA(_xlfn.IFS(H605=7,1,H605=1,1),0)</f>
        <v>1</v>
      </c>
      <c r="J605" s="2">
        <v>0</v>
      </c>
      <c r="K605" s="2">
        <f t="shared" si="79"/>
        <v>0</v>
      </c>
      <c r="L605" s="2">
        <f>SUMIF(E$2:E605,E605,K$2:K605)</f>
        <v>4</v>
      </c>
      <c r="M605" s="2">
        <f>IF(AND(market_calendar[[#This Row],[eq_weekly_exp_cumulative]]=3,market_calendar[[#This Row],[is_eq_weekly_exp]]=1),1,0)</f>
        <v>0</v>
      </c>
      <c r="N605" s="2">
        <f>IF(AND(market_calendar[[#This Row],[is_eq_monthly_exp]]=1,MOD(market_calendar[[#This Row],[Month]],3)=0),1,0)</f>
        <v>0</v>
      </c>
      <c r="O605" s="2">
        <f t="shared" si="72"/>
        <v>0</v>
      </c>
      <c r="P605" s="2">
        <f>SUMIF(E$2:E605,E605,O$2:O605)</f>
        <v>4</v>
      </c>
      <c r="Q605" s="2">
        <f>IF(AND(market_calendar[[#This Row],[vix_weekly_exp_cumulative]]=3,market_calendar[[#This Row],[is_vix_weekly_exp]]=1),1,0)</f>
        <v>0</v>
      </c>
      <c r="R605" s="2">
        <f>IF(AND(market_calendar[[#This Row],[is_vix_monthly_exp]]=1,MOD(market_calendar[[#This Row],[Month]],3)=0),1,0)</f>
        <v>0</v>
      </c>
    </row>
    <row r="606" spans="1:18" x14ac:dyDescent="0.25">
      <c r="A606">
        <v>605</v>
      </c>
      <c r="B606" s="1">
        <v>42974</v>
      </c>
      <c r="C606" s="2">
        <f t="shared" si="73"/>
        <v>2017</v>
      </c>
      <c r="D606" s="2">
        <f t="shared" si="74"/>
        <v>8</v>
      </c>
      <c r="E606" s="2" t="str">
        <f t="shared" si="75"/>
        <v>2017-8</v>
      </c>
      <c r="F606" s="2">
        <f t="shared" si="76"/>
        <v>27</v>
      </c>
      <c r="G606" s="2">
        <f t="shared" si="77"/>
        <v>35</v>
      </c>
      <c r="H606" s="2">
        <f t="shared" si="78"/>
        <v>1</v>
      </c>
      <c r="I606" s="2" cm="1">
        <f t="array" ref="I606">_xlfn.IFNA(_xlfn.IFS(H606=7,1,H606=1,1),0)</f>
        <v>1</v>
      </c>
      <c r="J606" s="2">
        <v>0</v>
      </c>
      <c r="K606" s="2">
        <f t="shared" si="79"/>
        <v>0</v>
      </c>
      <c r="L606" s="2">
        <f>SUMIF(E$2:E606,E606,K$2:K606)</f>
        <v>4</v>
      </c>
      <c r="M606" s="2">
        <f>IF(AND(market_calendar[[#This Row],[eq_weekly_exp_cumulative]]=3,market_calendar[[#This Row],[is_eq_weekly_exp]]=1),1,0)</f>
        <v>0</v>
      </c>
      <c r="N606" s="2">
        <f>IF(AND(market_calendar[[#This Row],[is_eq_monthly_exp]]=1,MOD(market_calendar[[#This Row],[Month]],3)=0),1,0)</f>
        <v>0</v>
      </c>
      <c r="O606" s="2">
        <f t="shared" si="72"/>
        <v>0</v>
      </c>
      <c r="P606" s="2">
        <f>SUMIF(E$2:E606,E606,O$2:O606)</f>
        <v>4</v>
      </c>
      <c r="Q606" s="2">
        <f>IF(AND(market_calendar[[#This Row],[vix_weekly_exp_cumulative]]=3,market_calendar[[#This Row],[is_vix_weekly_exp]]=1),1,0)</f>
        <v>0</v>
      </c>
      <c r="R606" s="2">
        <f>IF(AND(market_calendar[[#This Row],[is_vix_monthly_exp]]=1,MOD(market_calendar[[#This Row],[Month]],3)=0),1,0)</f>
        <v>0</v>
      </c>
    </row>
    <row r="607" spans="1:18" x14ac:dyDescent="0.25">
      <c r="A607">
        <v>606</v>
      </c>
      <c r="B607" s="1">
        <v>42975</v>
      </c>
      <c r="C607" s="2">
        <f t="shared" si="73"/>
        <v>2017</v>
      </c>
      <c r="D607" s="2">
        <f t="shared" si="74"/>
        <v>8</v>
      </c>
      <c r="E607" s="2" t="str">
        <f t="shared" si="75"/>
        <v>2017-8</v>
      </c>
      <c r="F607" s="2">
        <f t="shared" si="76"/>
        <v>28</v>
      </c>
      <c r="G607" s="2">
        <f t="shared" si="77"/>
        <v>35</v>
      </c>
      <c r="H607" s="2">
        <f t="shared" si="78"/>
        <v>2</v>
      </c>
      <c r="I607" s="2" cm="1">
        <f t="array" ref="I607">_xlfn.IFNA(_xlfn.IFS(H607=7,1,H607=1,1),0)</f>
        <v>0</v>
      </c>
      <c r="J607" s="2">
        <v>0</v>
      </c>
      <c r="K607" s="2">
        <f t="shared" si="79"/>
        <v>0</v>
      </c>
      <c r="L607" s="2">
        <f>SUMIF(E$2:E607,E607,K$2:K607)</f>
        <v>4</v>
      </c>
      <c r="M607" s="2">
        <f>IF(AND(market_calendar[[#This Row],[eq_weekly_exp_cumulative]]=3,market_calendar[[#This Row],[is_eq_weekly_exp]]=1),1,0)</f>
        <v>0</v>
      </c>
      <c r="N607" s="2">
        <f>IF(AND(market_calendar[[#This Row],[is_eq_monthly_exp]]=1,MOD(market_calendar[[#This Row],[Month]],3)=0),1,0)</f>
        <v>0</v>
      </c>
      <c r="O607" s="2">
        <f t="shared" si="72"/>
        <v>0</v>
      </c>
      <c r="P607" s="2">
        <f>SUMIF(E$2:E607,E607,O$2:O607)</f>
        <v>4</v>
      </c>
      <c r="Q607" s="2">
        <f>IF(AND(market_calendar[[#This Row],[vix_weekly_exp_cumulative]]=3,market_calendar[[#This Row],[is_vix_weekly_exp]]=1),1,0)</f>
        <v>0</v>
      </c>
      <c r="R607" s="2">
        <f>IF(AND(market_calendar[[#This Row],[is_vix_monthly_exp]]=1,MOD(market_calendar[[#This Row],[Month]],3)=0),1,0)</f>
        <v>0</v>
      </c>
    </row>
    <row r="608" spans="1:18" x14ac:dyDescent="0.25">
      <c r="A608">
        <v>607</v>
      </c>
      <c r="B608" s="1">
        <v>42976</v>
      </c>
      <c r="C608" s="2">
        <f t="shared" si="73"/>
        <v>2017</v>
      </c>
      <c r="D608" s="2">
        <f t="shared" si="74"/>
        <v>8</v>
      </c>
      <c r="E608" s="2" t="str">
        <f t="shared" si="75"/>
        <v>2017-8</v>
      </c>
      <c r="F608" s="2">
        <f t="shared" si="76"/>
        <v>29</v>
      </c>
      <c r="G608" s="2">
        <f t="shared" si="77"/>
        <v>35</v>
      </c>
      <c r="H608" s="2">
        <f t="shared" si="78"/>
        <v>3</v>
      </c>
      <c r="I608" s="2" cm="1">
        <f t="array" ref="I608">_xlfn.IFNA(_xlfn.IFS(H608=7,1,H608=1,1),0)</f>
        <v>0</v>
      </c>
      <c r="J608" s="2">
        <v>0</v>
      </c>
      <c r="K608" s="2">
        <f t="shared" si="79"/>
        <v>0</v>
      </c>
      <c r="L608" s="2">
        <f>SUMIF(E$2:E608,E608,K$2:K608)</f>
        <v>4</v>
      </c>
      <c r="M608" s="2">
        <f>IF(AND(market_calendar[[#This Row],[eq_weekly_exp_cumulative]]=3,market_calendar[[#This Row],[is_eq_weekly_exp]]=1),1,0)</f>
        <v>0</v>
      </c>
      <c r="N608" s="2">
        <f>IF(AND(market_calendar[[#This Row],[is_eq_monthly_exp]]=1,MOD(market_calendar[[#This Row],[Month]],3)=0),1,0)</f>
        <v>0</v>
      </c>
      <c r="O608" s="2">
        <f t="shared" si="72"/>
        <v>1</v>
      </c>
      <c r="P608" s="2">
        <f>SUMIF(E$2:E608,E608,O$2:O608)</f>
        <v>5</v>
      </c>
      <c r="Q608" s="2">
        <f>IF(AND(market_calendar[[#This Row],[vix_weekly_exp_cumulative]]=3,market_calendar[[#This Row],[is_vix_weekly_exp]]=1),1,0)</f>
        <v>0</v>
      </c>
      <c r="R608" s="2">
        <f>IF(AND(market_calendar[[#This Row],[is_vix_monthly_exp]]=1,MOD(market_calendar[[#This Row],[Month]],3)=0),1,0)</f>
        <v>0</v>
      </c>
    </row>
    <row r="609" spans="1:18" x14ac:dyDescent="0.25">
      <c r="A609">
        <v>608</v>
      </c>
      <c r="B609" s="1">
        <v>42977</v>
      </c>
      <c r="C609" s="2">
        <f t="shared" si="73"/>
        <v>2017</v>
      </c>
      <c r="D609" s="2">
        <f t="shared" si="74"/>
        <v>8</v>
      </c>
      <c r="E609" s="2" t="str">
        <f t="shared" si="75"/>
        <v>2017-8</v>
      </c>
      <c r="F609" s="2">
        <f t="shared" si="76"/>
        <v>30</v>
      </c>
      <c r="G609" s="2">
        <f t="shared" si="77"/>
        <v>35</v>
      </c>
      <c r="H609" s="2">
        <f t="shared" si="78"/>
        <v>4</v>
      </c>
      <c r="I609" s="2" cm="1">
        <f t="array" ref="I609">_xlfn.IFNA(_xlfn.IFS(H609=7,1,H609=1,1),0)</f>
        <v>0</v>
      </c>
      <c r="J609" s="2">
        <v>0</v>
      </c>
      <c r="K609" s="2">
        <f t="shared" si="79"/>
        <v>0</v>
      </c>
      <c r="L609" s="2">
        <f>SUMIF(E$2:E609,E609,K$2:K609)</f>
        <v>4</v>
      </c>
      <c r="M609" s="2">
        <f>IF(AND(market_calendar[[#This Row],[eq_weekly_exp_cumulative]]=3,market_calendar[[#This Row],[is_eq_weekly_exp]]=1),1,0)</f>
        <v>0</v>
      </c>
      <c r="N609" s="2">
        <f>IF(AND(market_calendar[[#This Row],[is_eq_monthly_exp]]=1,MOD(market_calendar[[#This Row],[Month]],3)=0),1,0)</f>
        <v>0</v>
      </c>
      <c r="O609" s="2">
        <f t="shared" si="72"/>
        <v>0</v>
      </c>
      <c r="P609" s="2">
        <f>SUMIF(E$2:E609,E609,O$2:O609)</f>
        <v>5</v>
      </c>
      <c r="Q609" s="2">
        <f>IF(AND(market_calendar[[#This Row],[vix_weekly_exp_cumulative]]=3,market_calendar[[#This Row],[is_vix_weekly_exp]]=1),1,0)</f>
        <v>0</v>
      </c>
      <c r="R609" s="2">
        <f>IF(AND(market_calendar[[#This Row],[is_vix_monthly_exp]]=1,MOD(market_calendar[[#This Row],[Month]],3)=0),1,0)</f>
        <v>0</v>
      </c>
    </row>
    <row r="610" spans="1:18" x14ac:dyDescent="0.25">
      <c r="A610">
        <v>609</v>
      </c>
      <c r="B610" s="1">
        <v>42978</v>
      </c>
      <c r="C610" s="2">
        <f t="shared" si="73"/>
        <v>2017</v>
      </c>
      <c r="D610" s="2">
        <f t="shared" si="74"/>
        <v>8</v>
      </c>
      <c r="E610" s="2" t="str">
        <f t="shared" si="75"/>
        <v>2017-8</v>
      </c>
      <c r="F610" s="2">
        <f t="shared" si="76"/>
        <v>31</v>
      </c>
      <c r="G610" s="2">
        <f t="shared" si="77"/>
        <v>35</v>
      </c>
      <c r="H610" s="2">
        <f t="shared" si="78"/>
        <v>5</v>
      </c>
      <c r="I610" s="2" cm="1">
        <f t="array" ref="I610">_xlfn.IFNA(_xlfn.IFS(H610=7,1,H610=1,1),0)</f>
        <v>0</v>
      </c>
      <c r="J610" s="2">
        <v>0</v>
      </c>
      <c r="K610" s="2">
        <f t="shared" si="79"/>
        <v>0</v>
      </c>
      <c r="L610" s="2">
        <f>SUMIF(E$2:E610,E610,K$2:K610)</f>
        <v>4</v>
      </c>
      <c r="M610" s="2">
        <f>IF(AND(market_calendar[[#This Row],[eq_weekly_exp_cumulative]]=3,market_calendar[[#This Row],[is_eq_weekly_exp]]=1),1,0)</f>
        <v>0</v>
      </c>
      <c r="N610" s="2">
        <f>IF(AND(market_calendar[[#This Row],[is_eq_monthly_exp]]=1,MOD(market_calendar[[#This Row],[Month]],3)=0),1,0)</f>
        <v>0</v>
      </c>
      <c r="O610" s="2">
        <f t="shared" si="72"/>
        <v>0</v>
      </c>
      <c r="P610" s="2">
        <f>SUMIF(E$2:E610,E610,O$2:O610)</f>
        <v>5</v>
      </c>
      <c r="Q610" s="2">
        <f>IF(AND(market_calendar[[#This Row],[vix_weekly_exp_cumulative]]=3,market_calendar[[#This Row],[is_vix_weekly_exp]]=1),1,0)</f>
        <v>0</v>
      </c>
      <c r="R610" s="2">
        <f>IF(AND(market_calendar[[#This Row],[is_vix_monthly_exp]]=1,MOD(market_calendar[[#This Row],[Month]],3)=0),1,0)</f>
        <v>0</v>
      </c>
    </row>
    <row r="611" spans="1:18" x14ac:dyDescent="0.25">
      <c r="A611">
        <v>610</v>
      </c>
      <c r="B611" s="1">
        <v>42979</v>
      </c>
      <c r="C611" s="2">
        <f t="shared" si="73"/>
        <v>2017</v>
      </c>
      <c r="D611" s="2">
        <f t="shared" si="74"/>
        <v>9</v>
      </c>
      <c r="E611" s="2" t="str">
        <f t="shared" si="75"/>
        <v>2017-9</v>
      </c>
      <c r="F611" s="2">
        <f t="shared" si="76"/>
        <v>1</v>
      </c>
      <c r="G611" s="2">
        <f t="shared" si="77"/>
        <v>35</v>
      </c>
      <c r="H611" s="2">
        <f t="shared" si="78"/>
        <v>6</v>
      </c>
      <c r="I611" s="2" cm="1">
        <f t="array" ref="I611">_xlfn.IFNA(_xlfn.IFS(H611=7,1,H611=1,1),0)</f>
        <v>0</v>
      </c>
      <c r="J611" s="2">
        <v>0</v>
      </c>
      <c r="K611" s="2">
        <f t="shared" si="79"/>
        <v>1</v>
      </c>
      <c r="L611" s="2">
        <f>SUMIF(E$2:E611,E611,K$2:K611)</f>
        <v>1</v>
      </c>
      <c r="M611" s="2">
        <f>IF(AND(market_calendar[[#This Row],[eq_weekly_exp_cumulative]]=3,market_calendar[[#This Row],[is_eq_weekly_exp]]=1),1,0)</f>
        <v>0</v>
      </c>
      <c r="N611" s="2">
        <f>IF(AND(market_calendar[[#This Row],[is_eq_monthly_exp]]=1,MOD(market_calendar[[#This Row],[Month]],3)=0),1,0)</f>
        <v>0</v>
      </c>
      <c r="O611" s="2">
        <f t="shared" si="72"/>
        <v>0</v>
      </c>
      <c r="P611" s="2">
        <f>SUMIF(E$2:E611,E611,O$2:O611)</f>
        <v>0</v>
      </c>
      <c r="Q611" s="2">
        <f>IF(AND(market_calendar[[#This Row],[vix_weekly_exp_cumulative]]=3,market_calendar[[#This Row],[is_vix_weekly_exp]]=1),1,0)</f>
        <v>0</v>
      </c>
      <c r="R611" s="2">
        <f>IF(AND(market_calendar[[#This Row],[is_vix_monthly_exp]]=1,MOD(market_calendar[[#This Row],[Month]],3)=0),1,0)</f>
        <v>0</v>
      </c>
    </row>
    <row r="612" spans="1:18" x14ac:dyDescent="0.25">
      <c r="A612">
        <v>611</v>
      </c>
      <c r="B612" s="1">
        <v>42980</v>
      </c>
      <c r="C612" s="2">
        <f t="shared" si="73"/>
        <v>2017</v>
      </c>
      <c r="D612" s="2">
        <f t="shared" si="74"/>
        <v>9</v>
      </c>
      <c r="E612" s="2" t="str">
        <f t="shared" si="75"/>
        <v>2017-9</v>
      </c>
      <c r="F612" s="2">
        <f t="shared" si="76"/>
        <v>2</v>
      </c>
      <c r="G612" s="2">
        <f t="shared" si="77"/>
        <v>35</v>
      </c>
      <c r="H612" s="2">
        <f t="shared" si="78"/>
        <v>7</v>
      </c>
      <c r="I612" s="2" cm="1">
        <f t="array" ref="I612">_xlfn.IFNA(_xlfn.IFS(H612=7,1,H612=1,1),0)</f>
        <v>1</v>
      </c>
      <c r="J612" s="2">
        <v>0</v>
      </c>
      <c r="K612" s="2">
        <f t="shared" si="79"/>
        <v>0</v>
      </c>
      <c r="L612" s="2">
        <f>SUMIF(E$2:E612,E612,K$2:K612)</f>
        <v>1</v>
      </c>
      <c r="M612" s="2">
        <f>IF(AND(market_calendar[[#This Row],[eq_weekly_exp_cumulative]]=3,market_calendar[[#This Row],[is_eq_weekly_exp]]=1),1,0)</f>
        <v>0</v>
      </c>
      <c r="N612" s="2">
        <f>IF(AND(market_calendar[[#This Row],[is_eq_monthly_exp]]=1,MOD(market_calendar[[#This Row],[Month]],3)=0),1,0)</f>
        <v>0</v>
      </c>
      <c r="O612" s="2">
        <f t="shared" si="72"/>
        <v>0</v>
      </c>
      <c r="P612" s="2">
        <f>SUMIF(E$2:E612,E612,O$2:O612)</f>
        <v>0</v>
      </c>
      <c r="Q612" s="2">
        <f>IF(AND(market_calendar[[#This Row],[vix_weekly_exp_cumulative]]=3,market_calendar[[#This Row],[is_vix_weekly_exp]]=1),1,0)</f>
        <v>0</v>
      </c>
      <c r="R612" s="2">
        <f>IF(AND(market_calendar[[#This Row],[is_vix_monthly_exp]]=1,MOD(market_calendar[[#This Row],[Month]],3)=0),1,0)</f>
        <v>0</v>
      </c>
    </row>
    <row r="613" spans="1:18" x14ac:dyDescent="0.25">
      <c r="A613">
        <v>612</v>
      </c>
      <c r="B613" s="1">
        <v>42981</v>
      </c>
      <c r="C613" s="2">
        <f t="shared" si="73"/>
        <v>2017</v>
      </c>
      <c r="D613" s="2">
        <f t="shared" si="74"/>
        <v>9</v>
      </c>
      <c r="E613" s="2" t="str">
        <f t="shared" si="75"/>
        <v>2017-9</v>
      </c>
      <c r="F613" s="2">
        <f t="shared" si="76"/>
        <v>3</v>
      </c>
      <c r="G613" s="2">
        <f t="shared" si="77"/>
        <v>36</v>
      </c>
      <c r="H613" s="2">
        <f t="shared" si="78"/>
        <v>1</v>
      </c>
      <c r="I613" s="2" cm="1">
        <f t="array" ref="I613">_xlfn.IFNA(_xlfn.IFS(H613=7,1,H613=1,1),0)</f>
        <v>1</v>
      </c>
      <c r="J613" s="2">
        <v>0</v>
      </c>
      <c r="K613" s="2">
        <f t="shared" si="79"/>
        <v>0</v>
      </c>
      <c r="L613" s="2">
        <f>SUMIF(E$2:E613,E613,K$2:K613)</f>
        <v>1</v>
      </c>
      <c r="M613" s="2">
        <f>IF(AND(market_calendar[[#This Row],[eq_weekly_exp_cumulative]]=3,market_calendar[[#This Row],[is_eq_weekly_exp]]=1),1,0)</f>
        <v>0</v>
      </c>
      <c r="N613" s="2">
        <f>IF(AND(market_calendar[[#This Row],[is_eq_monthly_exp]]=1,MOD(market_calendar[[#This Row],[Month]],3)=0),1,0)</f>
        <v>0</v>
      </c>
      <c r="O613" s="2">
        <f t="shared" si="72"/>
        <v>0</v>
      </c>
      <c r="P613" s="2">
        <f>SUMIF(E$2:E613,E613,O$2:O613)</f>
        <v>0</v>
      </c>
      <c r="Q613" s="2">
        <f>IF(AND(market_calendar[[#This Row],[vix_weekly_exp_cumulative]]=3,market_calendar[[#This Row],[is_vix_weekly_exp]]=1),1,0)</f>
        <v>0</v>
      </c>
      <c r="R613" s="2">
        <f>IF(AND(market_calendar[[#This Row],[is_vix_monthly_exp]]=1,MOD(market_calendar[[#This Row],[Month]],3)=0),1,0)</f>
        <v>0</v>
      </c>
    </row>
    <row r="614" spans="1:18" x14ac:dyDescent="0.25">
      <c r="A614">
        <v>613</v>
      </c>
      <c r="B614" s="1">
        <v>42982</v>
      </c>
      <c r="C614" s="2">
        <f t="shared" si="73"/>
        <v>2017</v>
      </c>
      <c r="D614" s="2">
        <f t="shared" si="74"/>
        <v>9</v>
      </c>
      <c r="E614" s="2" t="str">
        <f t="shared" si="75"/>
        <v>2017-9</v>
      </c>
      <c r="F614" s="2">
        <f t="shared" si="76"/>
        <v>4</v>
      </c>
      <c r="G614" s="2">
        <f t="shared" si="77"/>
        <v>36</v>
      </c>
      <c r="H614" s="2">
        <f t="shared" si="78"/>
        <v>2</v>
      </c>
      <c r="I614" s="2" cm="1">
        <f t="array" ref="I614">_xlfn.IFNA(_xlfn.IFS(H614=7,1,H614=1,1),0)</f>
        <v>0</v>
      </c>
      <c r="J614" s="2">
        <v>0</v>
      </c>
      <c r="K614" s="2">
        <f t="shared" si="79"/>
        <v>0</v>
      </c>
      <c r="L614" s="2">
        <f>SUMIF(E$2:E614,E614,K$2:K614)</f>
        <v>1</v>
      </c>
      <c r="M614" s="2">
        <f>IF(AND(market_calendar[[#This Row],[eq_weekly_exp_cumulative]]=3,market_calendar[[#This Row],[is_eq_weekly_exp]]=1),1,0)</f>
        <v>0</v>
      </c>
      <c r="N614" s="2">
        <f>IF(AND(market_calendar[[#This Row],[is_eq_monthly_exp]]=1,MOD(market_calendar[[#This Row],[Month]],3)=0),1,0)</f>
        <v>0</v>
      </c>
      <c r="O614" s="2">
        <f t="shared" si="72"/>
        <v>0</v>
      </c>
      <c r="P614" s="2">
        <f>SUMIF(E$2:E614,E614,O$2:O614)</f>
        <v>0</v>
      </c>
      <c r="Q614" s="2">
        <f>IF(AND(market_calendar[[#This Row],[vix_weekly_exp_cumulative]]=3,market_calendar[[#This Row],[is_vix_weekly_exp]]=1),1,0)</f>
        <v>0</v>
      </c>
      <c r="R614" s="2">
        <f>IF(AND(market_calendar[[#This Row],[is_vix_monthly_exp]]=1,MOD(market_calendar[[#This Row],[Month]],3)=0),1,0)</f>
        <v>0</v>
      </c>
    </row>
    <row r="615" spans="1:18" x14ac:dyDescent="0.25">
      <c r="A615">
        <v>614</v>
      </c>
      <c r="B615" s="1">
        <v>42983</v>
      </c>
      <c r="C615" s="2">
        <f t="shared" si="73"/>
        <v>2017</v>
      </c>
      <c r="D615" s="2">
        <f t="shared" si="74"/>
        <v>9</v>
      </c>
      <c r="E615" s="2" t="str">
        <f t="shared" si="75"/>
        <v>2017-9</v>
      </c>
      <c r="F615" s="2">
        <f t="shared" si="76"/>
        <v>5</v>
      </c>
      <c r="G615" s="2">
        <f t="shared" si="77"/>
        <v>36</v>
      </c>
      <c r="H615" s="2">
        <f t="shared" si="78"/>
        <v>3</v>
      </c>
      <c r="I615" s="2" cm="1">
        <f t="array" ref="I615">_xlfn.IFNA(_xlfn.IFS(H615=7,1,H615=1,1),0)</f>
        <v>0</v>
      </c>
      <c r="J615" s="2">
        <v>0</v>
      </c>
      <c r="K615" s="2">
        <f t="shared" si="79"/>
        <v>0</v>
      </c>
      <c r="L615" s="2">
        <f>SUMIF(E$2:E615,E615,K$2:K615)</f>
        <v>1</v>
      </c>
      <c r="M615" s="2">
        <f>IF(AND(market_calendar[[#This Row],[eq_weekly_exp_cumulative]]=3,market_calendar[[#This Row],[is_eq_weekly_exp]]=1),1,0)</f>
        <v>0</v>
      </c>
      <c r="N615" s="2">
        <f>IF(AND(market_calendar[[#This Row],[is_eq_monthly_exp]]=1,MOD(market_calendar[[#This Row],[Month]],3)=0),1,0)</f>
        <v>0</v>
      </c>
      <c r="O615" s="2">
        <f t="shared" si="72"/>
        <v>1</v>
      </c>
      <c r="P615" s="2">
        <f>SUMIF(E$2:E615,E615,O$2:O615)</f>
        <v>1</v>
      </c>
      <c r="Q615" s="2">
        <f>IF(AND(market_calendar[[#This Row],[vix_weekly_exp_cumulative]]=3,market_calendar[[#This Row],[is_vix_weekly_exp]]=1),1,0)</f>
        <v>0</v>
      </c>
      <c r="R615" s="2">
        <f>IF(AND(market_calendar[[#This Row],[is_vix_monthly_exp]]=1,MOD(market_calendar[[#This Row],[Month]],3)=0),1,0)</f>
        <v>0</v>
      </c>
    </row>
    <row r="616" spans="1:18" x14ac:dyDescent="0.25">
      <c r="A616">
        <v>615</v>
      </c>
      <c r="B616" s="1">
        <v>42984</v>
      </c>
      <c r="C616" s="2">
        <f t="shared" si="73"/>
        <v>2017</v>
      </c>
      <c r="D616" s="2">
        <f t="shared" si="74"/>
        <v>9</v>
      </c>
      <c r="E616" s="2" t="str">
        <f t="shared" si="75"/>
        <v>2017-9</v>
      </c>
      <c r="F616" s="2">
        <f t="shared" si="76"/>
        <v>6</v>
      </c>
      <c r="G616" s="2">
        <f t="shared" si="77"/>
        <v>36</v>
      </c>
      <c r="H616" s="2">
        <f t="shared" si="78"/>
        <v>4</v>
      </c>
      <c r="I616" s="2" cm="1">
        <f t="array" ref="I616">_xlfn.IFNA(_xlfn.IFS(H616=7,1,H616=1,1),0)</f>
        <v>0</v>
      </c>
      <c r="J616" s="2">
        <v>0</v>
      </c>
      <c r="K616" s="2">
        <f t="shared" si="79"/>
        <v>0</v>
      </c>
      <c r="L616" s="2">
        <f>SUMIF(E$2:E616,E616,K$2:K616)</f>
        <v>1</v>
      </c>
      <c r="M616" s="2">
        <f>IF(AND(market_calendar[[#This Row],[eq_weekly_exp_cumulative]]=3,market_calendar[[#This Row],[is_eq_weekly_exp]]=1),1,0)</f>
        <v>0</v>
      </c>
      <c r="N616" s="2">
        <f>IF(AND(market_calendar[[#This Row],[is_eq_monthly_exp]]=1,MOD(market_calendar[[#This Row],[Month]],3)=0),1,0)</f>
        <v>0</v>
      </c>
      <c r="O616" s="2">
        <f t="shared" si="72"/>
        <v>0</v>
      </c>
      <c r="P616" s="2">
        <f>SUMIF(E$2:E616,E616,O$2:O616)</f>
        <v>1</v>
      </c>
      <c r="Q616" s="2">
        <f>IF(AND(market_calendar[[#This Row],[vix_weekly_exp_cumulative]]=3,market_calendar[[#This Row],[is_vix_weekly_exp]]=1),1,0)</f>
        <v>0</v>
      </c>
      <c r="R616" s="2">
        <f>IF(AND(market_calendar[[#This Row],[is_vix_monthly_exp]]=1,MOD(market_calendar[[#This Row],[Month]],3)=0),1,0)</f>
        <v>0</v>
      </c>
    </row>
    <row r="617" spans="1:18" x14ac:dyDescent="0.25">
      <c r="A617">
        <v>616</v>
      </c>
      <c r="B617" s="1">
        <v>42985</v>
      </c>
      <c r="C617" s="2">
        <f t="shared" si="73"/>
        <v>2017</v>
      </c>
      <c r="D617" s="2">
        <f t="shared" si="74"/>
        <v>9</v>
      </c>
      <c r="E617" s="2" t="str">
        <f t="shared" si="75"/>
        <v>2017-9</v>
      </c>
      <c r="F617" s="2">
        <f t="shared" si="76"/>
        <v>7</v>
      </c>
      <c r="G617" s="2">
        <f t="shared" si="77"/>
        <v>36</v>
      </c>
      <c r="H617" s="2">
        <f t="shared" si="78"/>
        <v>5</v>
      </c>
      <c r="I617" s="2" cm="1">
        <f t="array" ref="I617">_xlfn.IFNA(_xlfn.IFS(H617=7,1,H617=1,1),0)</f>
        <v>0</v>
      </c>
      <c r="J617" s="2">
        <v>0</v>
      </c>
      <c r="K617" s="2">
        <f t="shared" si="79"/>
        <v>0</v>
      </c>
      <c r="L617" s="2">
        <f>SUMIF(E$2:E617,E617,K$2:K617)</f>
        <v>1</v>
      </c>
      <c r="M617" s="2">
        <f>IF(AND(market_calendar[[#This Row],[eq_weekly_exp_cumulative]]=3,market_calendar[[#This Row],[is_eq_weekly_exp]]=1),1,0)</f>
        <v>0</v>
      </c>
      <c r="N617" s="2">
        <f>IF(AND(market_calendar[[#This Row],[is_eq_monthly_exp]]=1,MOD(market_calendar[[#This Row],[Month]],3)=0),1,0)</f>
        <v>0</v>
      </c>
      <c r="O617" s="2">
        <f t="shared" si="72"/>
        <v>0</v>
      </c>
      <c r="P617" s="2">
        <f>SUMIF(E$2:E617,E617,O$2:O617)</f>
        <v>1</v>
      </c>
      <c r="Q617" s="2">
        <f>IF(AND(market_calendar[[#This Row],[vix_weekly_exp_cumulative]]=3,market_calendar[[#This Row],[is_vix_weekly_exp]]=1),1,0)</f>
        <v>0</v>
      </c>
      <c r="R617" s="2">
        <f>IF(AND(market_calendar[[#This Row],[is_vix_monthly_exp]]=1,MOD(market_calendar[[#This Row],[Month]],3)=0),1,0)</f>
        <v>0</v>
      </c>
    </row>
    <row r="618" spans="1:18" x14ac:dyDescent="0.25">
      <c r="A618">
        <v>617</v>
      </c>
      <c r="B618" s="1">
        <v>42986</v>
      </c>
      <c r="C618" s="2">
        <f t="shared" si="73"/>
        <v>2017</v>
      </c>
      <c r="D618" s="2">
        <f t="shared" si="74"/>
        <v>9</v>
      </c>
      <c r="E618" s="2" t="str">
        <f t="shared" si="75"/>
        <v>2017-9</v>
      </c>
      <c r="F618" s="2">
        <f t="shared" si="76"/>
        <v>8</v>
      </c>
      <c r="G618" s="2">
        <f t="shared" si="77"/>
        <v>36</v>
      </c>
      <c r="H618" s="2">
        <f t="shared" si="78"/>
        <v>6</v>
      </c>
      <c r="I618" s="2" cm="1">
        <f t="array" ref="I618">_xlfn.IFNA(_xlfn.IFS(H618=7,1,H618=1,1),0)</f>
        <v>0</v>
      </c>
      <c r="J618" s="2">
        <v>0</v>
      </c>
      <c r="K618" s="2">
        <f t="shared" si="79"/>
        <v>1</v>
      </c>
      <c r="L618" s="2">
        <f>SUMIF(E$2:E618,E618,K$2:K618)</f>
        <v>2</v>
      </c>
      <c r="M618" s="2">
        <f>IF(AND(market_calendar[[#This Row],[eq_weekly_exp_cumulative]]=3,market_calendar[[#This Row],[is_eq_weekly_exp]]=1),1,0)</f>
        <v>0</v>
      </c>
      <c r="N618" s="2">
        <f>IF(AND(market_calendar[[#This Row],[is_eq_monthly_exp]]=1,MOD(market_calendar[[#This Row],[Month]],3)=0),1,0)</f>
        <v>0</v>
      </c>
      <c r="O618" s="2">
        <f t="shared" si="72"/>
        <v>0</v>
      </c>
      <c r="P618" s="2">
        <f>SUMIF(E$2:E618,E618,O$2:O618)</f>
        <v>1</v>
      </c>
      <c r="Q618" s="2">
        <f>IF(AND(market_calendar[[#This Row],[vix_weekly_exp_cumulative]]=3,market_calendar[[#This Row],[is_vix_weekly_exp]]=1),1,0)</f>
        <v>0</v>
      </c>
      <c r="R618" s="2">
        <f>IF(AND(market_calendar[[#This Row],[is_vix_monthly_exp]]=1,MOD(market_calendar[[#This Row],[Month]],3)=0),1,0)</f>
        <v>0</v>
      </c>
    </row>
    <row r="619" spans="1:18" x14ac:dyDescent="0.25">
      <c r="A619">
        <v>618</v>
      </c>
      <c r="B619" s="1">
        <v>42987</v>
      </c>
      <c r="C619" s="2">
        <f t="shared" si="73"/>
        <v>2017</v>
      </c>
      <c r="D619" s="2">
        <f t="shared" si="74"/>
        <v>9</v>
      </c>
      <c r="E619" s="2" t="str">
        <f t="shared" si="75"/>
        <v>2017-9</v>
      </c>
      <c r="F619" s="2">
        <f t="shared" si="76"/>
        <v>9</v>
      </c>
      <c r="G619" s="2">
        <f t="shared" si="77"/>
        <v>36</v>
      </c>
      <c r="H619" s="2">
        <f t="shared" si="78"/>
        <v>7</v>
      </c>
      <c r="I619" s="2" cm="1">
        <f t="array" ref="I619">_xlfn.IFNA(_xlfn.IFS(H619=7,1,H619=1,1),0)</f>
        <v>1</v>
      </c>
      <c r="J619" s="2">
        <v>0</v>
      </c>
      <c r="K619" s="2">
        <f t="shared" si="79"/>
        <v>0</v>
      </c>
      <c r="L619" s="2">
        <f>SUMIF(E$2:E619,E619,K$2:K619)</f>
        <v>2</v>
      </c>
      <c r="M619" s="2">
        <f>IF(AND(market_calendar[[#This Row],[eq_weekly_exp_cumulative]]=3,market_calendar[[#This Row],[is_eq_weekly_exp]]=1),1,0)</f>
        <v>0</v>
      </c>
      <c r="N619" s="2">
        <f>IF(AND(market_calendar[[#This Row],[is_eq_monthly_exp]]=1,MOD(market_calendar[[#This Row],[Month]],3)=0),1,0)</f>
        <v>0</v>
      </c>
      <c r="O619" s="2">
        <f t="shared" si="72"/>
        <v>0</v>
      </c>
      <c r="P619" s="2">
        <f>SUMIF(E$2:E619,E619,O$2:O619)</f>
        <v>1</v>
      </c>
      <c r="Q619" s="2">
        <f>IF(AND(market_calendar[[#This Row],[vix_weekly_exp_cumulative]]=3,market_calendar[[#This Row],[is_vix_weekly_exp]]=1),1,0)</f>
        <v>0</v>
      </c>
      <c r="R619" s="2">
        <f>IF(AND(market_calendar[[#This Row],[is_vix_monthly_exp]]=1,MOD(market_calendar[[#This Row],[Month]],3)=0),1,0)</f>
        <v>0</v>
      </c>
    </row>
    <row r="620" spans="1:18" x14ac:dyDescent="0.25">
      <c r="A620">
        <v>619</v>
      </c>
      <c r="B620" s="1">
        <v>42988</v>
      </c>
      <c r="C620" s="2">
        <f t="shared" si="73"/>
        <v>2017</v>
      </c>
      <c r="D620" s="2">
        <f t="shared" si="74"/>
        <v>9</v>
      </c>
      <c r="E620" s="2" t="str">
        <f t="shared" si="75"/>
        <v>2017-9</v>
      </c>
      <c r="F620" s="2">
        <f t="shared" si="76"/>
        <v>10</v>
      </c>
      <c r="G620" s="2">
        <f t="shared" si="77"/>
        <v>37</v>
      </c>
      <c r="H620" s="2">
        <f t="shared" si="78"/>
        <v>1</v>
      </c>
      <c r="I620" s="2" cm="1">
        <f t="array" ref="I620">_xlfn.IFNA(_xlfn.IFS(H620=7,1,H620=1,1),0)</f>
        <v>1</v>
      </c>
      <c r="J620" s="2">
        <v>0</v>
      </c>
      <c r="K620" s="2">
        <f t="shared" si="79"/>
        <v>0</v>
      </c>
      <c r="L620" s="2">
        <f>SUMIF(E$2:E620,E620,K$2:K620)</f>
        <v>2</v>
      </c>
      <c r="M620" s="2">
        <f>IF(AND(market_calendar[[#This Row],[eq_weekly_exp_cumulative]]=3,market_calendar[[#This Row],[is_eq_weekly_exp]]=1),1,0)</f>
        <v>0</v>
      </c>
      <c r="N620" s="2">
        <f>IF(AND(market_calendar[[#This Row],[is_eq_monthly_exp]]=1,MOD(market_calendar[[#This Row],[Month]],3)=0),1,0)</f>
        <v>0</v>
      </c>
      <c r="O620" s="2">
        <f t="shared" si="72"/>
        <v>0</v>
      </c>
      <c r="P620" s="2">
        <f>SUMIF(E$2:E620,E620,O$2:O620)</f>
        <v>1</v>
      </c>
      <c r="Q620" s="2">
        <f>IF(AND(market_calendar[[#This Row],[vix_weekly_exp_cumulative]]=3,market_calendar[[#This Row],[is_vix_weekly_exp]]=1),1,0)</f>
        <v>0</v>
      </c>
      <c r="R620" s="2">
        <f>IF(AND(market_calendar[[#This Row],[is_vix_monthly_exp]]=1,MOD(market_calendar[[#This Row],[Month]],3)=0),1,0)</f>
        <v>0</v>
      </c>
    </row>
    <row r="621" spans="1:18" x14ac:dyDescent="0.25">
      <c r="A621">
        <v>620</v>
      </c>
      <c r="B621" s="1">
        <v>42989</v>
      </c>
      <c r="C621" s="2">
        <f t="shared" si="73"/>
        <v>2017</v>
      </c>
      <c r="D621" s="2">
        <f t="shared" si="74"/>
        <v>9</v>
      </c>
      <c r="E621" s="2" t="str">
        <f t="shared" si="75"/>
        <v>2017-9</v>
      </c>
      <c r="F621" s="2">
        <f t="shared" si="76"/>
        <v>11</v>
      </c>
      <c r="G621" s="2">
        <f t="shared" si="77"/>
        <v>37</v>
      </c>
      <c r="H621" s="2">
        <f t="shared" si="78"/>
        <v>2</v>
      </c>
      <c r="I621" s="2" cm="1">
        <f t="array" ref="I621">_xlfn.IFNA(_xlfn.IFS(H621=7,1,H621=1,1),0)</f>
        <v>0</v>
      </c>
      <c r="J621" s="2">
        <v>0</v>
      </c>
      <c r="K621" s="2">
        <f t="shared" si="79"/>
        <v>0</v>
      </c>
      <c r="L621" s="2">
        <f>SUMIF(E$2:E621,E621,K$2:K621)</f>
        <v>2</v>
      </c>
      <c r="M621" s="2">
        <f>IF(AND(market_calendar[[#This Row],[eq_weekly_exp_cumulative]]=3,market_calendar[[#This Row],[is_eq_weekly_exp]]=1),1,0)</f>
        <v>0</v>
      </c>
      <c r="N621" s="2">
        <f>IF(AND(market_calendar[[#This Row],[is_eq_monthly_exp]]=1,MOD(market_calendar[[#This Row],[Month]],3)=0),1,0)</f>
        <v>0</v>
      </c>
      <c r="O621" s="2">
        <f t="shared" si="72"/>
        <v>0</v>
      </c>
      <c r="P621" s="2">
        <f>SUMIF(E$2:E621,E621,O$2:O621)</f>
        <v>1</v>
      </c>
      <c r="Q621" s="2">
        <f>IF(AND(market_calendar[[#This Row],[vix_weekly_exp_cumulative]]=3,market_calendar[[#This Row],[is_vix_weekly_exp]]=1),1,0)</f>
        <v>0</v>
      </c>
      <c r="R621" s="2">
        <f>IF(AND(market_calendar[[#This Row],[is_vix_monthly_exp]]=1,MOD(market_calendar[[#This Row],[Month]],3)=0),1,0)</f>
        <v>0</v>
      </c>
    </row>
    <row r="622" spans="1:18" x14ac:dyDescent="0.25">
      <c r="A622">
        <v>621</v>
      </c>
      <c r="B622" s="1">
        <v>42990</v>
      </c>
      <c r="C622" s="2">
        <f t="shared" si="73"/>
        <v>2017</v>
      </c>
      <c r="D622" s="2">
        <f t="shared" si="74"/>
        <v>9</v>
      </c>
      <c r="E622" s="2" t="str">
        <f t="shared" si="75"/>
        <v>2017-9</v>
      </c>
      <c r="F622" s="2">
        <f t="shared" si="76"/>
        <v>12</v>
      </c>
      <c r="G622" s="2">
        <f t="shared" si="77"/>
        <v>37</v>
      </c>
      <c r="H622" s="2">
        <f t="shared" si="78"/>
        <v>3</v>
      </c>
      <c r="I622" s="2" cm="1">
        <f t="array" ref="I622">_xlfn.IFNA(_xlfn.IFS(H622=7,1,H622=1,1),0)</f>
        <v>0</v>
      </c>
      <c r="J622" s="2">
        <v>0</v>
      </c>
      <c r="K622" s="2">
        <f t="shared" si="79"/>
        <v>0</v>
      </c>
      <c r="L622" s="2">
        <f>SUMIF(E$2:E622,E622,K$2:K622)</f>
        <v>2</v>
      </c>
      <c r="M622" s="2">
        <f>IF(AND(market_calendar[[#This Row],[eq_weekly_exp_cumulative]]=3,market_calendar[[#This Row],[is_eq_weekly_exp]]=1),1,0)</f>
        <v>0</v>
      </c>
      <c r="N622" s="2">
        <f>IF(AND(market_calendar[[#This Row],[is_eq_monthly_exp]]=1,MOD(market_calendar[[#This Row],[Month]],3)=0),1,0)</f>
        <v>0</v>
      </c>
      <c r="O622" s="2">
        <f t="shared" si="72"/>
        <v>1</v>
      </c>
      <c r="P622" s="2">
        <f>SUMIF(E$2:E622,E622,O$2:O622)</f>
        <v>2</v>
      </c>
      <c r="Q622" s="2">
        <f>IF(AND(market_calendar[[#This Row],[vix_weekly_exp_cumulative]]=3,market_calendar[[#This Row],[is_vix_weekly_exp]]=1),1,0)</f>
        <v>0</v>
      </c>
      <c r="R622" s="2">
        <f>IF(AND(market_calendar[[#This Row],[is_vix_monthly_exp]]=1,MOD(market_calendar[[#This Row],[Month]],3)=0),1,0)</f>
        <v>0</v>
      </c>
    </row>
    <row r="623" spans="1:18" x14ac:dyDescent="0.25">
      <c r="A623">
        <v>622</v>
      </c>
      <c r="B623" s="1">
        <v>42991</v>
      </c>
      <c r="C623" s="2">
        <f t="shared" si="73"/>
        <v>2017</v>
      </c>
      <c r="D623" s="2">
        <f t="shared" si="74"/>
        <v>9</v>
      </c>
      <c r="E623" s="2" t="str">
        <f t="shared" si="75"/>
        <v>2017-9</v>
      </c>
      <c r="F623" s="2">
        <f t="shared" si="76"/>
        <v>13</v>
      </c>
      <c r="G623" s="2">
        <f t="shared" si="77"/>
        <v>37</v>
      </c>
      <c r="H623" s="2">
        <f t="shared" si="78"/>
        <v>4</v>
      </c>
      <c r="I623" s="2" cm="1">
        <f t="array" ref="I623">_xlfn.IFNA(_xlfn.IFS(H623=7,1,H623=1,1),0)</f>
        <v>0</v>
      </c>
      <c r="J623" s="2">
        <v>0</v>
      </c>
      <c r="K623" s="2">
        <f t="shared" si="79"/>
        <v>0</v>
      </c>
      <c r="L623" s="2">
        <f>SUMIF(E$2:E623,E623,K$2:K623)</f>
        <v>2</v>
      </c>
      <c r="M623" s="2">
        <f>IF(AND(market_calendar[[#This Row],[eq_weekly_exp_cumulative]]=3,market_calendar[[#This Row],[is_eq_weekly_exp]]=1),1,0)</f>
        <v>0</v>
      </c>
      <c r="N623" s="2">
        <f>IF(AND(market_calendar[[#This Row],[is_eq_monthly_exp]]=1,MOD(market_calendar[[#This Row],[Month]],3)=0),1,0)</f>
        <v>0</v>
      </c>
      <c r="O623" s="2">
        <f t="shared" si="72"/>
        <v>0</v>
      </c>
      <c r="P623" s="2">
        <f>SUMIF(E$2:E623,E623,O$2:O623)</f>
        <v>2</v>
      </c>
      <c r="Q623" s="2">
        <f>IF(AND(market_calendar[[#This Row],[vix_weekly_exp_cumulative]]=3,market_calendar[[#This Row],[is_vix_weekly_exp]]=1),1,0)</f>
        <v>0</v>
      </c>
      <c r="R623" s="2">
        <f>IF(AND(market_calendar[[#This Row],[is_vix_monthly_exp]]=1,MOD(market_calendar[[#This Row],[Month]],3)=0),1,0)</f>
        <v>0</v>
      </c>
    </row>
    <row r="624" spans="1:18" x14ac:dyDescent="0.25">
      <c r="A624">
        <v>623</v>
      </c>
      <c r="B624" s="1">
        <v>42992</v>
      </c>
      <c r="C624" s="2">
        <f t="shared" si="73"/>
        <v>2017</v>
      </c>
      <c r="D624" s="2">
        <f t="shared" si="74"/>
        <v>9</v>
      </c>
      <c r="E624" s="2" t="str">
        <f t="shared" si="75"/>
        <v>2017-9</v>
      </c>
      <c r="F624" s="2">
        <f t="shared" si="76"/>
        <v>14</v>
      </c>
      <c r="G624" s="2">
        <f t="shared" si="77"/>
        <v>37</v>
      </c>
      <c r="H624" s="2">
        <f t="shared" si="78"/>
        <v>5</v>
      </c>
      <c r="I624" s="2" cm="1">
        <f t="array" ref="I624">_xlfn.IFNA(_xlfn.IFS(H624=7,1,H624=1,1),0)</f>
        <v>0</v>
      </c>
      <c r="J624" s="2">
        <v>0</v>
      </c>
      <c r="K624" s="2">
        <f t="shared" si="79"/>
        <v>0</v>
      </c>
      <c r="L624" s="2">
        <f>SUMIF(E$2:E624,E624,K$2:K624)</f>
        <v>2</v>
      </c>
      <c r="M624" s="2">
        <f>IF(AND(market_calendar[[#This Row],[eq_weekly_exp_cumulative]]=3,market_calendar[[#This Row],[is_eq_weekly_exp]]=1),1,0)</f>
        <v>0</v>
      </c>
      <c r="N624" s="2">
        <f>IF(AND(market_calendar[[#This Row],[is_eq_monthly_exp]]=1,MOD(market_calendar[[#This Row],[Month]],3)=0),1,0)</f>
        <v>0</v>
      </c>
      <c r="O624" s="2">
        <f t="shared" si="72"/>
        <v>0</v>
      </c>
      <c r="P624" s="2">
        <f>SUMIF(E$2:E624,E624,O$2:O624)</f>
        <v>2</v>
      </c>
      <c r="Q624" s="2">
        <f>IF(AND(market_calendar[[#This Row],[vix_weekly_exp_cumulative]]=3,market_calendar[[#This Row],[is_vix_weekly_exp]]=1),1,0)</f>
        <v>0</v>
      </c>
      <c r="R624" s="2">
        <f>IF(AND(market_calendar[[#This Row],[is_vix_monthly_exp]]=1,MOD(market_calendar[[#This Row],[Month]],3)=0),1,0)</f>
        <v>0</v>
      </c>
    </row>
    <row r="625" spans="1:18" x14ac:dyDescent="0.25">
      <c r="A625">
        <v>624</v>
      </c>
      <c r="B625" s="1">
        <v>42993</v>
      </c>
      <c r="C625" s="2">
        <f t="shared" si="73"/>
        <v>2017</v>
      </c>
      <c r="D625" s="2">
        <f t="shared" si="74"/>
        <v>9</v>
      </c>
      <c r="E625" s="2" t="str">
        <f t="shared" si="75"/>
        <v>2017-9</v>
      </c>
      <c r="F625" s="2">
        <f t="shared" si="76"/>
        <v>15</v>
      </c>
      <c r="G625" s="2">
        <f t="shared" si="77"/>
        <v>37</v>
      </c>
      <c r="H625" s="2">
        <f t="shared" si="78"/>
        <v>6</v>
      </c>
      <c r="I625" s="2" cm="1">
        <f t="array" ref="I625">_xlfn.IFNA(_xlfn.IFS(H625=7,1,H625=1,1),0)</f>
        <v>0</v>
      </c>
      <c r="J625" s="2">
        <v>0</v>
      </c>
      <c r="K625" s="2">
        <f t="shared" si="79"/>
        <v>1</v>
      </c>
      <c r="L625" s="2">
        <f>SUMIF(E$2:E625,E625,K$2:K625)</f>
        <v>3</v>
      </c>
      <c r="M625" s="2">
        <f>IF(AND(market_calendar[[#This Row],[eq_weekly_exp_cumulative]]=3,market_calendar[[#This Row],[is_eq_weekly_exp]]=1),1,0)</f>
        <v>1</v>
      </c>
      <c r="N625" s="2">
        <f>IF(AND(market_calendar[[#This Row],[is_eq_monthly_exp]]=1,MOD(market_calendar[[#This Row],[Month]],3)=0),1,0)</f>
        <v>1</v>
      </c>
      <c r="O625" s="2">
        <f t="shared" si="72"/>
        <v>0</v>
      </c>
      <c r="P625" s="2">
        <f>SUMIF(E$2:E625,E625,O$2:O625)</f>
        <v>2</v>
      </c>
      <c r="Q625" s="2">
        <f>IF(AND(market_calendar[[#This Row],[vix_weekly_exp_cumulative]]=3,market_calendar[[#This Row],[is_vix_weekly_exp]]=1),1,0)</f>
        <v>0</v>
      </c>
      <c r="R625" s="2">
        <f>IF(AND(market_calendar[[#This Row],[is_vix_monthly_exp]]=1,MOD(market_calendar[[#This Row],[Month]],3)=0),1,0)</f>
        <v>0</v>
      </c>
    </row>
    <row r="626" spans="1:18" x14ac:dyDescent="0.25">
      <c r="A626">
        <v>625</v>
      </c>
      <c r="B626" s="1">
        <v>42994</v>
      </c>
      <c r="C626" s="2">
        <f t="shared" si="73"/>
        <v>2017</v>
      </c>
      <c r="D626" s="2">
        <f t="shared" si="74"/>
        <v>9</v>
      </c>
      <c r="E626" s="2" t="str">
        <f t="shared" si="75"/>
        <v>2017-9</v>
      </c>
      <c r="F626" s="2">
        <f t="shared" si="76"/>
        <v>16</v>
      </c>
      <c r="G626" s="2">
        <f t="shared" si="77"/>
        <v>37</v>
      </c>
      <c r="H626" s="2">
        <f t="shared" si="78"/>
        <v>7</v>
      </c>
      <c r="I626" s="2" cm="1">
        <f t="array" ref="I626">_xlfn.IFNA(_xlfn.IFS(H626=7,1,H626=1,1),0)</f>
        <v>1</v>
      </c>
      <c r="J626" s="2">
        <v>0</v>
      </c>
      <c r="K626" s="2">
        <f t="shared" si="79"/>
        <v>0</v>
      </c>
      <c r="L626" s="2">
        <f>SUMIF(E$2:E626,E626,K$2:K626)</f>
        <v>3</v>
      </c>
      <c r="M626" s="2">
        <f>IF(AND(market_calendar[[#This Row],[eq_weekly_exp_cumulative]]=3,market_calendar[[#This Row],[is_eq_weekly_exp]]=1),1,0)</f>
        <v>0</v>
      </c>
      <c r="N626" s="2">
        <f>IF(AND(market_calendar[[#This Row],[is_eq_monthly_exp]]=1,MOD(market_calendar[[#This Row],[Month]],3)=0),1,0)</f>
        <v>0</v>
      </c>
      <c r="O626" s="2">
        <f t="shared" si="72"/>
        <v>0</v>
      </c>
      <c r="P626" s="2">
        <f>SUMIF(E$2:E626,E626,O$2:O626)</f>
        <v>2</v>
      </c>
      <c r="Q626" s="2">
        <f>IF(AND(market_calendar[[#This Row],[vix_weekly_exp_cumulative]]=3,market_calendar[[#This Row],[is_vix_weekly_exp]]=1),1,0)</f>
        <v>0</v>
      </c>
      <c r="R626" s="2">
        <f>IF(AND(market_calendar[[#This Row],[is_vix_monthly_exp]]=1,MOD(market_calendar[[#This Row],[Month]],3)=0),1,0)</f>
        <v>0</v>
      </c>
    </row>
    <row r="627" spans="1:18" x14ac:dyDescent="0.25">
      <c r="A627">
        <v>626</v>
      </c>
      <c r="B627" s="1">
        <v>42995</v>
      </c>
      <c r="C627" s="2">
        <f t="shared" si="73"/>
        <v>2017</v>
      </c>
      <c r="D627" s="2">
        <f t="shared" si="74"/>
        <v>9</v>
      </c>
      <c r="E627" s="2" t="str">
        <f t="shared" si="75"/>
        <v>2017-9</v>
      </c>
      <c r="F627" s="2">
        <f t="shared" si="76"/>
        <v>17</v>
      </c>
      <c r="G627" s="2">
        <f t="shared" si="77"/>
        <v>38</v>
      </c>
      <c r="H627" s="2">
        <f t="shared" si="78"/>
        <v>1</v>
      </c>
      <c r="I627" s="2" cm="1">
        <f t="array" ref="I627">_xlfn.IFNA(_xlfn.IFS(H627=7,1,H627=1,1),0)</f>
        <v>1</v>
      </c>
      <c r="J627" s="2">
        <v>0</v>
      </c>
      <c r="K627" s="2">
        <f t="shared" si="79"/>
        <v>0</v>
      </c>
      <c r="L627" s="2">
        <f>SUMIF(E$2:E627,E627,K$2:K627)</f>
        <v>3</v>
      </c>
      <c r="M627" s="2">
        <f>IF(AND(market_calendar[[#This Row],[eq_weekly_exp_cumulative]]=3,market_calendar[[#This Row],[is_eq_weekly_exp]]=1),1,0)</f>
        <v>0</v>
      </c>
      <c r="N627" s="2">
        <f>IF(AND(market_calendar[[#This Row],[is_eq_monthly_exp]]=1,MOD(market_calendar[[#This Row],[Month]],3)=0),1,0)</f>
        <v>0</v>
      </c>
      <c r="O627" s="2">
        <f t="shared" si="72"/>
        <v>0</v>
      </c>
      <c r="P627" s="2">
        <f>SUMIF(E$2:E627,E627,O$2:O627)</f>
        <v>2</v>
      </c>
      <c r="Q627" s="2">
        <f>IF(AND(market_calendar[[#This Row],[vix_weekly_exp_cumulative]]=3,market_calendar[[#This Row],[is_vix_weekly_exp]]=1),1,0)</f>
        <v>0</v>
      </c>
      <c r="R627" s="2">
        <f>IF(AND(market_calendar[[#This Row],[is_vix_monthly_exp]]=1,MOD(market_calendar[[#This Row],[Month]],3)=0),1,0)</f>
        <v>0</v>
      </c>
    </row>
    <row r="628" spans="1:18" x14ac:dyDescent="0.25">
      <c r="A628">
        <v>627</v>
      </c>
      <c r="B628" s="1">
        <v>42996</v>
      </c>
      <c r="C628" s="2">
        <f t="shared" si="73"/>
        <v>2017</v>
      </c>
      <c r="D628" s="2">
        <f t="shared" si="74"/>
        <v>9</v>
      </c>
      <c r="E628" s="2" t="str">
        <f t="shared" si="75"/>
        <v>2017-9</v>
      </c>
      <c r="F628" s="2">
        <f t="shared" si="76"/>
        <v>18</v>
      </c>
      <c r="G628" s="2">
        <f t="shared" si="77"/>
        <v>38</v>
      </c>
      <c r="H628" s="2">
        <f t="shared" si="78"/>
        <v>2</v>
      </c>
      <c r="I628" s="2" cm="1">
        <f t="array" ref="I628">_xlfn.IFNA(_xlfn.IFS(H628=7,1,H628=1,1),0)</f>
        <v>0</v>
      </c>
      <c r="J628" s="2">
        <v>0</v>
      </c>
      <c r="K628" s="2">
        <f t="shared" si="79"/>
        <v>0</v>
      </c>
      <c r="L628" s="2">
        <f>SUMIF(E$2:E628,E628,K$2:K628)</f>
        <v>3</v>
      </c>
      <c r="M628" s="2">
        <f>IF(AND(market_calendar[[#This Row],[eq_weekly_exp_cumulative]]=3,market_calendar[[#This Row],[is_eq_weekly_exp]]=1),1,0)</f>
        <v>0</v>
      </c>
      <c r="N628" s="2">
        <f>IF(AND(market_calendar[[#This Row],[is_eq_monthly_exp]]=1,MOD(market_calendar[[#This Row],[Month]],3)=0),1,0)</f>
        <v>0</v>
      </c>
      <c r="O628" s="2">
        <f t="shared" si="72"/>
        <v>0</v>
      </c>
      <c r="P628" s="2">
        <f>SUMIF(E$2:E628,E628,O$2:O628)</f>
        <v>2</v>
      </c>
      <c r="Q628" s="2">
        <f>IF(AND(market_calendar[[#This Row],[vix_weekly_exp_cumulative]]=3,market_calendar[[#This Row],[is_vix_weekly_exp]]=1),1,0)</f>
        <v>0</v>
      </c>
      <c r="R628" s="2">
        <f>IF(AND(market_calendar[[#This Row],[is_vix_monthly_exp]]=1,MOD(market_calendar[[#This Row],[Month]],3)=0),1,0)</f>
        <v>0</v>
      </c>
    </row>
    <row r="629" spans="1:18" x14ac:dyDescent="0.25">
      <c r="A629">
        <v>628</v>
      </c>
      <c r="B629" s="1">
        <v>42997</v>
      </c>
      <c r="C629" s="2">
        <f t="shared" si="73"/>
        <v>2017</v>
      </c>
      <c r="D629" s="2">
        <f t="shared" si="74"/>
        <v>9</v>
      </c>
      <c r="E629" s="2" t="str">
        <f t="shared" si="75"/>
        <v>2017-9</v>
      </c>
      <c r="F629" s="2">
        <f t="shared" si="76"/>
        <v>19</v>
      </c>
      <c r="G629" s="2">
        <f t="shared" si="77"/>
        <v>38</v>
      </c>
      <c r="H629" s="2">
        <f t="shared" si="78"/>
        <v>3</v>
      </c>
      <c r="I629" s="2" cm="1">
        <f t="array" ref="I629">_xlfn.IFNA(_xlfn.IFS(H629=7,1,H629=1,1),0)</f>
        <v>0</v>
      </c>
      <c r="J629" s="2">
        <v>0</v>
      </c>
      <c r="K629" s="2">
        <f t="shared" si="79"/>
        <v>0</v>
      </c>
      <c r="L629" s="2">
        <f>SUMIF(E$2:E629,E629,K$2:K629)</f>
        <v>3</v>
      </c>
      <c r="M629" s="2">
        <f>IF(AND(market_calendar[[#This Row],[eq_weekly_exp_cumulative]]=3,market_calendar[[#This Row],[is_eq_weekly_exp]]=1),1,0)</f>
        <v>0</v>
      </c>
      <c r="N629" s="2">
        <f>IF(AND(market_calendar[[#This Row],[is_eq_monthly_exp]]=1,MOD(market_calendar[[#This Row],[Month]],3)=0),1,0)</f>
        <v>0</v>
      </c>
      <c r="O629" s="2">
        <f t="shared" si="72"/>
        <v>1</v>
      </c>
      <c r="P629" s="2">
        <f>SUMIF(E$2:E629,E629,O$2:O629)</f>
        <v>3</v>
      </c>
      <c r="Q629" s="2">
        <f>IF(AND(market_calendar[[#This Row],[vix_weekly_exp_cumulative]]=3,market_calendar[[#This Row],[is_vix_weekly_exp]]=1),1,0)</f>
        <v>1</v>
      </c>
      <c r="R629" s="2">
        <f>IF(AND(market_calendar[[#This Row],[is_vix_monthly_exp]]=1,MOD(market_calendar[[#This Row],[Month]],3)=0),1,0)</f>
        <v>1</v>
      </c>
    </row>
    <row r="630" spans="1:18" x14ac:dyDescent="0.25">
      <c r="A630">
        <v>629</v>
      </c>
      <c r="B630" s="1">
        <v>42998</v>
      </c>
      <c r="C630" s="2">
        <f t="shared" si="73"/>
        <v>2017</v>
      </c>
      <c r="D630" s="2">
        <f t="shared" si="74"/>
        <v>9</v>
      </c>
      <c r="E630" s="2" t="str">
        <f t="shared" si="75"/>
        <v>2017-9</v>
      </c>
      <c r="F630" s="2">
        <f t="shared" si="76"/>
        <v>20</v>
      </c>
      <c r="G630" s="2">
        <f t="shared" si="77"/>
        <v>38</v>
      </c>
      <c r="H630" s="2">
        <f t="shared" si="78"/>
        <v>4</v>
      </c>
      <c r="I630" s="2" cm="1">
        <f t="array" ref="I630">_xlfn.IFNA(_xlfn.IFS(H630=7,1,H630=1,1),0)</f>
        <v>0</v>
      </c>
      <c r="J630" s="2">
        <v>0</v>
      </c>
      <c r="K630" s="2">
        <f t="shared" si="79"/>
        <v>0</v>
      </c>
      <c r="L630" s="2">
        <f>SUMIF(E$2:E630,E630,K$2:K630)</f>
        <v>3</v>
      </c>
      <c r="M630" s="2">
        <f>IF(AND(market_calendar[[#This Row],[eq_weekly_exp_cumulative]]=3,market_calendar[[#This Row],[is_eq_weekly_exp]]=1),1,0)</f>
        <v>0</v>
      </c>
      <c r="N630" s="2">
        <f>IF(AND(market_calendar[[#This Row],[is_eq_monthly_exp]]=1,MOD(market_calendar[[#This Row],[Month]],3)=0),1,0)</f>
        <v>0</v>
      </c>
      <c r="O630" s="2">
        <f t="shared" si="72"/>
        <v>0</v>
      </c>
      <c r="P630" s="2">
        <f>SUMIF(E$2:E630,E630,O$2:O630)</f>
        <v>3</v>
      </c>
      <c r="Q630" s="2">
        <f>IF(AND(market_calendar[[#This Row],[vix_weekly_exp_cumulative]]=3,market_calendar[[#This Row],[is_vix_weekly_exp]]=1),1,0)</f>
        <v>0</v>
      </c>
      <c r="R630" s="2">
        <f>IF(AND(market_calendar[[#This Row],[is_vix_monthly_exp]]=1,MOD(market_calendar[[#This Row],[Month]],3)=0),1,0)</f>
        <v>0</v>
      </c>
    </row>
    <row r="631" spans="1:18" x14ac:dyDescent="0.25">
      <c r="A631">
        <v>630</v>
      </c>
      <c r="B631" s="1">
        <v>42999</v>
      </c>
      <c r="C631" s="2">
        <f t="shared" si="73"/>
        <v>2017</v>
      </c>
      <c r="D631" s="2">
        <f t="shared" si="74"/>
        <v>9</v>
      </c>
      <c r="E631" s="2" t="str">
        <f t="shared" si="75"/>
        <v>2017-9</v>
      </c>
      <c r="F631" s="2">
        <f t="shared" si="76"/>
        <v>21</v>
      </c>
      <c r="G631" s="2">
        <f t="shared" si="77"/>
        <v>38</v>
      </c>
      <c r="H631" s="2">
        <f t="shared" si="78"/>
        <v>5</v>
      </c>
      <c r="I631" s="2" cm="1">
        <f t="array" ref="I631">_xlfn.IFNA(_xlfn.IFS(H631=7,1,H631=1,1),0)</f>
        <v>0</v>
      </c>
      <c r="J631" s="2">
        <v>0</v>
      </c>
      <c r="K631" s="2">
        <f t="shared" si="79"/>
        <v>0</v>
      </c>
      <c r="L631" s="2">
        <f>SUMIF(E$2:E631,E631,K$2:K631)</f>
        <v>3</v>
      </c>
      <c r="M631" s="2">
        <f>IF(AND(market_calendar[[#This Row],[eq_weekly_exp_cumulative]]=3,market_calendar[[#This Row],[is_eq_weekly_exp]]=1),1,0)</f>
        <v>0</v>
      </c>
      <c r="N631" s="2">
        <f>IF(AND(market_calendar[[#This Row],[is_eq_monthly_exp]]=1,MOD(market_calendar[[#This Row],[Month]],3)=0),1,0)</f>
        <v>0</v>
      </c>
      <c r="O631" s="2">
        <f t="shared" si="72"/>
        <v>0</v>
      </c>
      <c r="P631" s="2">
        <f>SUMIF(E$2:E631,E631,O$2:O631)</f>
        <v>3</v>
      </c>
      <c r="Q631" s="2">
        <f>IF(AND(market_calendar[[#This Row],[vix_weekly_exp_cumulative]]=3,market_calendar[[#This Row],[is_vix_weekly_exp]]=1),1,0)</f>
        <v>0</v>
      </c>
      <c r="R631" s="2">
        <f>IF(AND(market_calendar[[#This Row],[is_vix_monthly_exp]]=1,MOD(market_calendar[[#This Row],[Month]],3)=0),1,0)</f>
        <v>0</v>
      </c>
    </row>
    <row r="632" spans="1:18" x14ac:dyDescent="0.25">
      <c r="A632">
        <v>631</v>
      </c>
      <c r="B632" s="1">
        <v>43000</v>
      </c>
      <c r="C632" s="2">
        <f t="shared" si="73"/>
        <v>2017</v>
      </c>
      <c r="D632" s="2">
        <f t="shared" si="74"/>
        <v>9</v>
      </c>
      <c r="E632" s="2" t="str">
        <f t="shared" si="75"/>
        <v>2017-9</v>
      </c>
      <c r="F632" s="2">
        <f t="shared" si="76"/>
        <v>22</v>
      </c>
      <c r="G632" s="2">
        <f t="shared" si="77"/>
        <v>38</v>
      </c>
      <c r="H632" s="2">
        <f t="shared" si="78"/>
        <v>6</v>
      </c>
      <c r="I632" s="2" cm="1">
        <f t="array" ref="I632">_xlfn.IFNA(_xlfn.IFS(H632=7,1,H632=1,1),0)</f>
        <v>0</v>
      </c>
      <c r="J632" s="2">
        <v>0</v>
      </c>
      <c r="K632" s="2">
        <f t="shared" si="79"/>
        <v>1</v>
      </c>
      <c r="L632" s="2">
        <f>SUMIF(E$2:E632,E632,K$2:K632)</f>
        <v>4</v>
      </c>
      <c r="M632" s="2">
        <f>IF(AND(market_calendar[[#This Row],[eq_weekly_exp_cumulative]]=3,market_calendar[[#This Row],[is_eq_weekly_exp]]=1),1,0)</f>
        <v>0</v>
      </c>
      <c r="N632" s="2">
        <f>IF(AND(market_calendar[[#This Row],[is_eq_monthly_exp]]=1,MOD(market_calendar[[#This Row],[Month]],3)=0),1,0)</f>
        <v>0</v>
      </c>
      <c r="O632" s="2">
        <f t="shared" si="72"/>
        <v>0</v>
      </c>
      <c r="P632" s="2">
        <f>SUMIF(E$2:E632,E632,O$2:O632)</f>
        <v>3</v>
      </c>
      <c r="Q632" s="2">
        <f>IF(AND(market_calendar[[#This Row],[vix_weekly_exp_cumulative]]=3,market_calendar[[#This Row],[is_vix_weekly_exp]]=1),1,0)</f>
        <v>0</v>
      </c>
      <c r="R632" s="2">
        <f>IF(AND(market_calendar[[#This Row],[is_vix_monthly_exp]]=1,MOD(market_calendar[[#This Row],[Month]],3)=0),1,0)</f>
        <v>0</v>
      </c>
    </row>
    <row r="633" spans="1:18" x14ac:dyDescent="0.25">
      <c r="A633">
        <v>632</v>
      </c>
      <c r="B633" s="1">
        <v>43001</v>
      </c>
      <c r="C633" s="2">
        <f t="shared" si="73"/>
        <v>2017</v>
      </c>
      <c r="D633" s="2">
        <f t="shared" si="74"/>
        <v>9</v>
      </c>
      <c r="E633" s="2" t="str">
        <f t="shared" si="75"/>
        <v>2017-9</v>
      </c>
      <c r="F633" s="2">
        <f t="shared" si="76"/>
        <v>23</v>
      </c>
      <c r="G633" s="2">
        <f t="shared" si="77"/>
        <v>38</v>
      </c>
      <c r="H633" s="2">
        <f t="shared" si="78"/>
        <v>7</v>
      </c>
      <c r="I633" s="2" cm="1">
        <f t="array" ref="I633">_xlfn.IFNA(_xlfn.IFS(H633=7,1,H633=1,1),0)</f>
        <v>1</v>
      </c>
      <c r="J633" s="2">
        <v>0</v>
      </c>
      <c r="K633" s="2">
        <f t="shared" si="79"/>
        <v>0</v>
      </c>
      <c r="L633" s="2">
        <f>SUMIF(E$2:E633,E633,K$2:K633)</f>
        <v>4</v>
      </c>
      <c r="M633" s="2">
        <f>IF(AND(market_calendar[[#This Row],[eq_weekly_exp_cumulative]]=3,market_calendar[[#This Row],[is_eq_weekly_exp]]=1),1,0)</f>
        <v>0</v>
      </c>
      <c r="N633" s="2">
        <f>IF(AND(market_calendar[[#This Row],[is_eq_monthly_exp]]=1,MOD(market_calendar[[#This Row],[Month]],3)=0),1,0)</f>
        <v>0</v>
      </c>
      <c r="O633" s="2">
        <f t="shared" si="72"/>
        <v>0</v>
      </c>
      <c r="P633" s="2">
        <f>SUMIF(E$2:E633,E633,O$2:O633)</f>
        <v>3</v>
      </c>
      <c r="Q633" s="2">
        <f>IF(AND(market_calendar[[#This Row],[vix_weekly_exp_cumulative]]=3,market_calendar[[#This Row],[is_vix_weekly_exp]]=1),1,0)</f>
        <v>0</v>
      </c>
      <c r="R633" s="2">
        <f>IF(AND(market_calendar[[#This Row],[is_vix_monthly_exp]]=1,MOD(market_calendar[[#This Row],[Month]],3)=0),1,0)</f>
        <v>0</v>
      </c>
    </row>
    <row r="634" spans="1:18" x14ac:dyDescent="0.25">
      <c r="A634">
        <v>633</v>
      </c>
      <c r="B634" s="1">
        <v>43002</v>
      </c>
      <c r="C634" s="2">
        <f t="shared" si="73"/>
        <v>2017</v>
      </c>
      <c r="D634" s="2">
        <f t="shared" si="74"/>
        <v>9</v>
      </c>
      <c r="E634" s="2" t="str">
        <f t="shared" si="75"/>
        <v>2017-9</v>
      </c>
      <c r="F634" s="2">
        <f t="shared" si="76"/>
        <v>24</v>
      </c>
      <c r="G634" s="2">
        <f t="shared" si="77"/>
        <v>39</v>
      </c>
      <c r="H634" s="2">
        <f t="shared" si="78"/>
        <v>1</v>
      </c>
      <c r="I634" s="2" cm="1">
        <f t="array" ref="I634">_xlfn.IFNA(_xlfn.IFS(H634=7,1,H634=1,1),0)</f>
        <v>1</v>
      </c>
      <c r="J634" s="2">
        <v>0</v>
      </c>
      <c r="K634" s="2">
        <f t="shared" si="79"/>
        <v>0</v>
      </c>
      <c r="L634" s="2">
        <f>SUMIF(E$2:E634,E634,K$2:K634)</f>
        <v>4</v>
      </c>
      <c r="M634" s="2">
        <f>IF(AND(market_calendar[[#This Row],[eq_weekly_exp_cumulative]]=3,market_calendar[[#This Row],[is_eq_weekly_exp]]=1),1,0)</f>
        <v>0</v>
      </c>
      <c r="N634" s="2">
        <f>IF(AND(market_calendar[[#This Row],[is_eq_monthly_exp]]=1,MOD(market_calendar[[#This Row],[Month]],3)=0),1,0)</f>
        <v>0</v>
      </c>
      <c r="O634" s="2">
        <f t="shared" si="72"/>
        <v>0</v>
      </c>
      <c r="P634" s="2">
        <f>SUMIF(E$2:E634,E634,O$2:O634)</f>
        <v>3</v>
      </c>
      <c r="Q634" s="2">
        <f>IF(AND(market_calendar[[#This Row],[vix_weekly_exp_cumulative]]=3,market_calendar[[#This Row],[is_vix_weekly_exp]]=1),1,0)</f>
        <v>0</v>
      </c>
      <c r="R634" s="2">
        <f>IF(AND(market_calendar[[#This Row],[is_vix_monthly_exp]]=1,MOD(market_calendar[[#This Row],[Month]],3)=0),1,0)</f>
        <v>0</v>
      </c>
    </row>
    <row r="635" spans="1:18" x14ac:dyDescent="0.25">
      <c r="A635">
        <v>634</v>
      </c>
      <c r="B635" s="1">
        <v>43003</v>
      </c>
      <c r="C635" s="2">
        <f t="shared" si="73"/>
        <v>2017</v>
      </c>
      <c r="D635" s="2">
        <f t="shared" si="74"/>
        <v>9</v>
      </c>
      <c r="E635" s="2" t="str">
        <f t="shared" si="75"/>
        <v>2017-9</v>
      </c>
      <c r="F635" s="2">
        <f t="shared" si="76"/>
        <v>25</v>
      </c>
      <c r="G635" s="2">
        <f t="shared" si="77"/>
        <v>39</v>
      </c>
      <c r="H635" s="2">
        <f t="shared" si="78"/>
        <v>2</v>
      </c>
      <c r="I635" s="2" cm="1">
        <f t="array" ref="I635">_xlfn.IFNA(_xlfn.IFS(H635=7,1,H635=1,1),0)</f>
        <v>0</v>
      </c>
      <c r="J635" s="2">
        <v>0</v>
      </c>
      <c r="K635" s="2">
        <f t="shared" si="79"/>
        <v>0</v>
      </c>
      <c r="L635" s="2">
        <f>SUMIF(E$2:E635,E635,K$2:K635)</f>
        <v>4</v>
      </c>
      <c r="M635" s="2">
        <f>IF(AND(market_calendar[[#This Row],[eq_weekly_exp_cumulative]]=3,market_calendar[[#This Row],[is_eq_weekly_exp]]=1),1,0)</f>
        <v>0</v>
      </c>
      <c r="N635" s="2">
        <f>IF(AND(market_calendar[[#This Row],[is_eq_monthly_exp]]=1,MOD(market_calendar[[#This Row],[Month]],3)=0),1,0)</f>
        <v>0</v>
      </c>
      <c r="O635" s="2">
        <f t="shared" si="72"/>
        <v>0</v>
      </c>
      <c r="P635" s="2">
        <f>SUMIF(E$2:E635,E635,O$2:O635)</f>
        <v>3</v>
      </c>
      <c r="Q635" s="2">
        <f>IF(AND(market_calendar[[#This Row],[vix_weekly_exp_cumulative]]=3,market_calendar[[#This Row],[is_vix_weekly_exp]]=1),1,0)</f>
        <v>0</v>
      </c>
      <c r="R635" s="2">
        <f>IF(AND(market_calendar[[#This Row],[is_vix_monthly_exp]]=1,MOD(market_calendar[[#This Row],[Month]],3)=0),1,0)</f>
        <v>0</v>
      </c>
    </row>
    <row r="636" spans="1:18" x14ac:dyDescent="0.25">
      <c r="A636">
        <v>635</v>
      </c>
      <c r="B636" s="1">
        <v>43004</v>
      </c>
      <c r="C636" s="2">
        <f t="shared" si="73"/>
        <v>2017</v>
      </c>
      <c r="D636" s="2">
        <f t="shared" si="74"/>
        <v>9</v>
      </c>
      <c r="E636" s="2" t="str">
        <f t="shared" si="75"/>
        <v>2017-9</v>
      </c>
      <c r="F636" s="2">
        <f t="shared" si="76"/>
        <v>26</v>
      </c>
      <c r="G636" s="2">
        <f t="shared" si="77"/>
        <v>39</v>
      </c>
      <c r="H636" s="2">
        <f t="shared" si="78"/>
        <v>3</v>
      </c>
      <c r="I636" s="2" cm="1">
        <f t="array" ref="I636">_xlfn.IFNA(_xlfn.IFS(H636=7,1,H636=1,1),0)</f>
        <v>0</v>
      </c>
      <c r="J636" s="2">
        <v>0</v>
      </c>
      <c r="K636" s="2">
        <f t="shared" si="79"/>
        <v>0</v>
      </c>
      <c r="L636" s="2">
        <f>SUMIF(E$2:E636,E636,K$2:K636)</f>
        <v>4</v>
      </c>
      <c r="M636" s="2">
        <f>IF(AND(market_calendar[[#This Row],[eq_weekly_exp_cumulative]]=3,market_calendar[[#This Row],[is_eq_weekly_exp]]=1),1,0)</f>
        <v>0</v>
      </c>
      <c r="N636" s="2">
        <f>IF(AND(market_calendar[[#This Row],[is_eq_monthly_exp]]=1,MOD(market_calendar[[#This Row],[Month]],3)=0),1,0)</f>
        <v>0</v>
      </c>
      <c r="O636" s="2">
        <f t="shared" si="72"/>
        <v>1</v>
      </c>
      <c r="P636" s="2">
        <f>SUMIF(E$2:E636,E636,O$2:O636)</f>
        <v>4</v>
      </c>
      <c r="Q636" s="2">
        <f>IF(AND(market_calendar[[#This Row],[vix_weekly_exp_cumulative]]=3,market_calendar[[#This Row],[is_vix_weekly_exp]]=1),1,0)</f>
        <v>0</v>
      </c>
      <c r="R636" s="2">
        <f>IF(AND(market_calendar[[#This Row],[is_vix_monthly_exp]]=1,MOD(market_calendar[[#This Row],[Month]],3)=0),1,0)</f>
        <v>0</v>
      </c>
    </row>
    <row r="637" spans="1:18" x14ac:dyDescent="0.25">
      <c r="A637">
        <v>636</v>
      </c>
      <c r="B637" s="1">
        <v>43005</v>
      </c>
      <c r="C637" s="2">
        <f t="shared" si="73"/>
        <v>2017</v>
      </c>
      <c r="D637" s="2">
        <f t="shared" si="74"/>
        <v>9</v>
      </c>
      <c r="E637" s="2" t="str">
        <f t="shared" si="75"/>
        <v>2017-9</v>
      </c>
      <c r="F637" s="2">
        <f t="shared" si="76"/>
        <v>27</v>
      </c>
      <c r="G637" s="2">
        <f t="shared" si="77"/>
        <v>39</v>
      </c>
      <c r="H637" s="2">
        <f t="shared" si="78"/>
        <v>4</v>
      </c>
      <c r="I637" s="2" cm="1">
        <f t="array" ref="I637">_xlfn.IFNA(_xlfn.IFS(H637=7,1,H637=1,1),0)</f>
        <v>0</v>
      </c>
      <c r="J637" s="2">
        <v>0</v>
      </c>
      <c r="K637" s="2">
        <f t="shared" si="79"/>
        <v>0</v>
      </c>
      <c r="L637" s="2">
        <f>SUMIF(E$2:E637,E637,K$2:K637)</f>
        <v>4</v>
      </c>
      <c r="M637" s="2">
        <f>IF(AND(market_calendar[[#This Row],[eq_weekly_exp_cumulative]]=3,market_calendar[[#This Row],[is_eq_weekly_exp]]=1),1,0)</f>
        <v>0</v>
      </c>
      <c r="N637" s="2">
        <f>IF(AND(market_calendar[[#This Row],[is_eq_monthly_exp]]=1,MOD(market_calendar[[#This Row],[Month]],3)=0),1,0)</f>
        <v>0</v>
      </c>
      <c r="O637" s="2">
        <f t="shared" si="72"/>
        <v>0</v>
      </c>
      <c r="P637" s="2">
        <f>SUMIF(E$2:E637,E637,O$2:O637)</f>
        <v>4</v>
      </c>
      <c r="Q637" s="2">
        <f>IF(AND(market_calendar[[#This Row],[vix_weekly_exp_cumulative]]=3,market_calendar[[#This Row],[is_vix_weekly_exp]]=1),1,0)</f>
        <v>0</v>
      </c>
      <c r="R637" s="2">
        <f>IF(AND(market_calendar[[#This Row],[is_vix_monthly_exp]]=1,MOD(market_calendar[[#This Row],[Month]],3)=0),1,0)</f>
        <v>0</v>
      </c>
    </row>
    <row r="638" spans="1:18" x14ac:dyDescent="0.25">
      <c r="A638">
        <v>637</v>
      </c>
      <c r="B638" s="1">
        <v>43006</v>
      </c>
      <c r="C638" s="2">
        <f t="shared" si="73"/>
        <v>2017</v>
      </c>
      <c r="D638" s="2">
        <f t="shared" si="74"/>
        <v>9</v>
      </c>
      <c r="E638" s="2" t="str">
        <f t="shared" si="75"/>
        <v>2017-9</v>
      </c>
      <c r="F638" s="2">
        <f t="shared" si="76"/>
        <v>28</v>
      </c>
      <c r="G638" s="2">
        <f t="shared" si="77"/>
        <v>39</v>
      </c>
      <c r="H638" s="2">
        <f t="shared" si="78"/>
        <v>5</v>
      </c>
      <c r="I638" s="2" cm="1">
        <f t="array" ref="I638">_xlfn.IFNA(_xlfn.IFS(H638=7,1,H638=1,1),0)</f>
        <v>0</v>
      </c>
      <c r="J638" s="2">
        <v>0</v>
      </c>
      <c r="K638" s="2">
        <f t="shared" si="79"/>
        <v>0</v>
      </c>
      <c r="L638" s="2">
        <f>SUMIF(E$2:E638,E638,K$2:K638)</f>
        <v>4</v>
      </c>
      <c r="M638" s="2">
        <f>IF(AND(market_calendar[[#This Row],[eq_weekly_exp_cumulative]]=3,market_calendar[[#This Row],[is_eq_weekly_exp]]=1),1,0)</f>
        <v>0</v>
      </c>
      <c r="N638" s="2">
        <f>IF(AND(market_calendar[[#This Row],[is_eq_monthly_exp]]=1,MOD(market_calendar[[#This Row],[Month]],3)=0),1,0)</f>
        <v>0</v>
      </c>
      <c r="O638" s="2">
        <f t="shared" si="72"/>
        <v>0</v>
      </c>
      <c r="P638" s="2">
        <f>SUMIF(E$2:E638,E638,O$2:O638)</f>
        <v>4</v>
      </c>
      <c r="Q638" s="2">
        <f>IF(AND(market_calendar[[#This Row],[vix_weekly_exp_cumulative]]=3,market_calendar[[#This Row],[is_vix_weekly_exp]]=1),1,0)</f>
        <v>0</v>
      </c>
      <c r="R638" s="2">
        <f>IF(AND(market_calendar[[#This Row],[is_vix_monthly_exp]]=1,MOD(market_calendar[[#This Row],[Month]],3)=0),1,0)</f>
        <v>0</v>
      </c>
    </row>
    <row r="639" spans="1:18" x14ac:dyDescent="0.25">
      <c r="A639">
        <v>638</v>
      </c>
      <c r="B639" s="1">
        <v>43007</v>
      </c>
      <c r="C639" s="2">
        <f t="shared" si="73"/>
        <v>2017</v>
      </c>
      <c r="D639" s="2">
        <f t="shared" si="74"/>
        <v>9</v>
      </c>
      <c r="E639" s="2" t="str">
        <f t="shared" si="75"/>
        <v>2017-9</v>
      </c>
      <c r="F639" s="2">
        <f t="shared" si="76"/>
        <v>29</v>
      </c>
      <c r="G639" s="2">
        <f t="shared" si="77"/>
        <v>39</v>
      </c>
      <c r="H639" s="2">
        <f t="shared" si="78"/>
        <v>6</v>
      </c>
      <c r="I639" s="2" cm="1">
        <f t="array" ref="I639">_xlfn.IFNA(_xlfn.IFS(H639=7,1,H639=1,1),0)</f>
        <v>0</v>
      </c>
      <c r="J639" s="2">
        <v>0</v>
      </c>
      <c r="K639" s="2">
        <f t="shared" si="79"/>
        <v>1</v>
      </c>
      <c r="L639" s="2">
        <f>SUMIF(E$2:E639,E639,K$2:K639)</f>
        <v>5</v>
      </c>
      <c r="M639" s="2">
        <f>IF(AND(market_calendar[[#This Row],[eq_weekly_exp_cumulative]]=3,market_calendar[[#This Row],[is_eq_weekly_exp]]=1),1,0)</f>
        <v>0</v>
      </c>
      <c r="N639" s="2">
        <f>IF(AND(market_calendar[[#This Row],[is_eq_monthly_exp]]=1,MOD(market_calendar[[#This Row],[Month]],3)=0),1,0)</f>
        <v>0</v>
      </c>
      <c r="O639" s="2">
        <f t="shared" si="72"/>
        <v>0</v>
      </c>
      <c r="P639" s="2">
        <f>SUMIF(E$2:E639,E639,O$2:O639)</f>
        <v>4</v>
      </c>
      <c r="Q639" s="2">
        <f>IF(AND(market_calendar[[#This Row],[vix_weekly_exp_cumulative]]=3,market_calendar[[#This Row],[is_vix_weekly_exp]]=1),1,0)</f>
        <v>0</v>
      </c>
      <c r="R639" s="2">
        <f>IF(AND(market_calendar[[#This Row],[is_vix_monthly_exp]]=1,MOD(market_calendar[[#This Row],[Month]],3)=0),1,0)</f>
        <v>0</v>
      </c>
    </row>
    <row r="640" spans="1:18" x14ac:dyDescent="0.25">
      <c r="A640">
        <v>639</v>
      </c>
      <c r="B640" s="1">
        <v>43008</v>
      </c>
      <c r="C640" s="2">
        <f t="shared" si="73"/>
        <v>2017</v>
      </c>
      <c r="D640" s="2">
        <f t="shared" si="74"/>
        <v>9</v>
      </c>
      <c r="E640" s="2" t="str">
        <f t="shared" si="75"/>
        <v>2017-9</v>
      </c>
      <c r="F640" s="2">
        <f t="shared" si="76"/>
        <v>30</v>
      </c>
      <c r="G640" s="2">
        <f t="shared" si="77"/>
        <v>39</v>
      </c>
      <c r="H640" s="2">
        <f t="shared" si="78"/>
        <v>7</v>
      </c>
      <c r="I640" s="2" cm="1">
        <f t="array" ref="I640">_xlfn.IFNA(_xlfn.IFS(H640=7,1,H640=1,1),0)</f>
        <v>1</v>
      </c>
      <c r="J640" s="2">
        <v>0</v>
      </c>
      <c r="K640" s="2">
        <f t="shared" si="79"/>
        <v>0</v>
      </c>
      <c r="L640" s="2">
        <f>SUMIF(E$2:E640,E640,K$2:K640)</f>
        <v>5</v>
      </c>
      <c r="M640" s="2">
        <f>IF(AND(market_calendar[[#This Row],[eq_weekly_exp_cumulative]]=3,market_calendar[[#This Row],[is_eq_weekly_exp]]=1),1,0)</f>
        <v>0</v>
      </c>
      <c r="N640" s="2">
        <f>IF(AND(market_calendar[[#This Row],[is_eq_monthly_exp]]=1,MOD(market_calendar[[#This Row],[Month]],3)=0),1,0)</f>
        <v>0</v>
      </c>
      <c r="O640" s="2">
        <f t="shared" si="72"/>
        <v>0</v>
      </c>
      <c r="P640" s="2">
        <f>SUMIF(E$2:E640,E640,O$2:O640)</f>
        <v>4</v>
      </c>
      <c r="Q640" s="2">
        <f>IF(AND(market_calendar[[#This Row],[vix_weekly_exp_cumulative]]=3,market_calendar[[#This Row],[is_vix_weekly_exp]]=1),1,0)</f>
        <v>0</v>
      </c>
      <c r="R640" s="2">
        <f>IF(AND(market_calendar[[#This Row],[is_vix_monthly_exp]]=1,MOD(market_calendar[[#This Row],[Month]],3)=0),1,0)</f>
        <v>0</v>
      </c>
    </row>
    <row r="641" spans="1:18" x14ac:dyDescent="0.25">
      <c r="A641">
        <v>640</v>
      </c>
      <c r="B641" s="1">
        <v>43009</v>
      </c>
      <c r="C641" s="2">
        <f t="shared" si="73"/>
        <v>2017</v>
      </c>
      <c r="D641" s="2">
        <f t="shared" si="74"/>
        <v>10</v>
      </c>
      <c r="E641" s="2" t="str">
        <f t="shared" si="75"/>
        <v>2017-10</v>
      </c>
      <c r="F641" s="2">
        <f t="shared" si="76"/>
        <v>1</v>
      </c>
      <c r="G641" s="2">
        <f t="shared" si="77"/>
        <v>40</v>
      </c>
      <c r="H641" s="2">
        <f t="shared" si="78"/>
        <v>1</v>
      </c>
      <c r="I641" s="2" cm="1">
        <f t="array" ref="I641">_xlfn.IFNA(_xlfn.IFS(H641=7,1,H641=1,1),0)</f>
        <v>1</v>
      </c>
      <c r="J641" s="2">
        <v>0</v>
      </c>
      <c r="K641" s="2">
        <f t="shared" si="79"/>
        <v>0</v>
      </c>
      <c r="L641" s="2">
        <f>SUMIF(E$2:E641,E641,K$2:K641)</f>
        <v>0</v>
      </c>
      <c r="M641" s="2">
        <f>IF(AND(market_calendar[[#This Row],[eq_weekly_exp_cumulative]]=3,market_calendar[[#This Row],[is_eq_weekly_exp]]=1),1,0)</f>
        <v>0</v>
      </c>
      <c r="N641" s="2">
        <f>IF(AND(market_calendar[[#This Row],[is_eq_monthly_exp]]=1,MOD(market_calendar[[#This Row],[Month]],3)=0),1,0)</f>
        <v>0</v>
      </c>
      <c r="O641" s="2">
        <f t="shared" si="72"/>
        <v>0</v>
      </c>
      <c r="P641" s="2">
        <f>SUMIF(E$2:E641,E641,O$2:O641)</f>
        <v>0</v>
      </c>
      <c r="Q641" s="2">
        <f>IF(AND(market_calendar[[#This Row],[vix_weekly_exp_cumulative]]=3,market_calendar[[#This Row],[is_vix_weekly_exp]]=1),1,0)</f>
        <v>0</v>
      </c>
      <c r="R641" s="2">
        <f>IF(AND(market_calendar[[#This Row],[is_vix_monthly_exp]]=1,MOD(market_calendar[[#This Row],[Month]],3)=0),1,0)</f>
        <v>0</v>
      </c>
    </row>
    <row r="642" spans="1:18" x14ac:dyDescent="0.25">
      <c r="A642">
        <v>641</v>
      </c>
      <c r="B642" s="1">
        <v>43010</v>
      </c>
      <c r="C642" s="2">
        <f t="shared" si="73"/>
        <v>2017</v>
      </c>
      <c r="D642" s="2">
        <f t="shared" si="74"/>
        <v>10</v>
      </c>
      <c r="E642" s="2" t="str">
        <f t="shared" si="75"/>
        <v>2017-10</v>
      </c>
      <c r="F642" s="2">
        <f t="shared" si="76"/>
        <v>2</v>
      </c>
      <c r="G642" s="2">
        <f t="shared" si="77"/>
        <v>40</v>
      </c>
      <c r="H642" s="2">
        <f t="shared" si="78"/>
        <v>2</v>
      </c>
      <c r="I642" s="2" cm="1">
        <f t="array" ref="I642">_xlfn.IFNA(_xlfn.IFS(H642=7,1,H642=1,1),0)</f>
        <v>0</v>
      </c>
      <c r="J642" s="2">
        <v>0</v>
      </c>
      <c r="K642" s="2">
        <f t="shared" si="79"/>
        <v>0</v>
      </c>
      <c r="L642" s="2">
        <f>SUMIF(E$2:E642,E642,K$2:K642)</f>
        <v>0</v>
      </c>
      <c r="M642" s="2">
        <f>IF(AND(market_calendar[[#This Row],[eq_weekly_exp_cumulative]]=3,market_calendar[[#This Row],[is_eq_weekly_exp]]=1),1,0)</f>
        <v>0</v>
      </c>
      <c r="N642" s="2">
        <f>IF(AND(market_calendar[[#This Row],[is_eq_monthly_exp]]=1,MOD(market_calendar[[#This Row],[Month]],3)=0),1,0)</f>
        <v>0</v>
      </c>
      <c r="O642" s="2">
        <f t="shared" ref="O642:O705" si="80">IF(H642=3,1,0)</f>
        <v>0</v>
      </c>
      <c r="P642" s="2">
        <f>SUMIF(E$2:E642,E642,O$2:O642)</f>
        <v>0</v>
      </c>
      <c r="Q642" s="2">
        <f>IF(AND(market_calendar[[#This Row],[vix_weekly_exp_cumulative]]=3,market_calendar[[#This Row],[is_vix_weekly_exp]]=1),1,0)</f>
        <v>0</v>
      </c>
      <c r="R642" s="2">
        <f>IF(AND(market_calendar[[#This Row],[is_vix_monthly_exp]]=1,MOD(market_calendar[[#This Row],[Month]],3)=0),1,0)</f>
        <v>0</v>
      </c>
    </row>
    <row r="643" spans="1:18" x14ac:dyDescent="0.25">
      <c r="A643">
        <v>642</v>
      </c>
      <c r="B643" s="1">
        <v>43011</v>
      </c>
      <c r="C643" s="2">
        <f t="shared" ref="C643:C706" si="81">YEAR(B643)</f>
        <v>2017</v>
      </c>
      <c r="D643" s="2">
        <f t="shared" ref="D643:D706" si="82">MONTH(B643)</f>
        <v>10</v>
      </c>
      <c r="E643" s="2" t="str">
        <f t="shared" ref="E643:E706" si="83">_xlfn.CONCAT(YEAR(B643),"-",MONTH(B643))</f>
        <v>2017-10</v>
      </c>
      <c r="F643" s="2">
        <f t="shared" ref="F643:F706" si="84">DAY(B643)</f>
        <v>3</v>
      </c>
      <c r="G643" s="2">
        <f t="shared" ref="G643:G706" si="85">WEEKNUM(B643)</f>
        <v>40</v>
      </c>
      <c r="H643" s="2">
        <f t="shared" ref="H643:H706" si="86">WEEKDAY(B643)</f>
        <v>3</v>
      </c>
      <c r="I643" s="2" cm="1">
        <f t="array" ref="I643">_xlfn.IFNA(_xlfn.IFS(H643=7,1,H643=1,1),0)</f>
        <v>0</v>
      </c>
      <c r="J643" s="2">
        <v>0</v>
      </c>
      <c r="K643" s="2">
        <f t="shared" ref="K643:K706" si="87">IF(H643=6,1,0)</f>
        <v>0</v>
      </c>
      <c r="L643" s="2">
        <f>SUMIF(E$2:E643,E643,K$2:K643)</f>
        <v>0</v>
      </c>
      <c r="M643" s="2">
        <f>IF(AND(market_calendar[[#This Row],[eq_weekly_exp_cumulative]]=3,market_calendar[[#This Row],[is_eq_weekly_exp]]=1),1,0)</f>
        <v>0</v>
      </c>
      <c r="N643" s="2">
        <f>IF(AND(market_calendar[[#This Row],[is_eq_monthly_exp]]=1,MOD(market_calendar[[#This Row],[Month]],3)=0),1,0)</f>
        <v>0</v>
      </c>
      <c r="O643" s="2">
        <f t="shared" si="80"/>
        <v>1</v>
      </c>
      <c r="P643" s="2">
        <f>SUMIF(E$2:E643,E643,O$2:O643)</f>
        <v>1</v>
      </c>
      <c r="Q643" s="2">
        <f>IF(AND(market_calendar[[#This Row],[vix_weekly_exp_cumulative]]=3,market_calendar[[#This Row],[is_vix_weekly_exp]]=1),1,0)</f>
        <v>0</v>
      </c>
      <c r="R643" s="2">
        <f>IF(AND(market_calendar[[#This Row],[is_vix_monthly_exp]]=1,MOD(market_calendar[[#This Row],[Month]],3)=0),1,0)</f>
        <v>0</v>
      </c>
    </row>
    <row r="644" spans="1:18" x14ac:dyDescent="0.25">
      <c r="A644">
        <v>643</v>
      </c>
      <c r="B644" s="1">
        <v>43012</v>
      </c>
      <c r="C644" s="2">
        <f t="shared" si="81"/>
        <v>2017</v>
      </c>
      <c r="D644" s="2">
        <f t="shared" si="82"/>
        <v>10</v>
      </c>
      <c r="E644" s="2" t="str">
        <f t="shared" si="83"/>
        <v>2017-10</v>
      </c>
      <c r="F644" s="2">
        <f t="shared" si="84"/>
        <v>4</v>
      </c>
      <c r="G644" s="2">
        <f t="shared" si="85"/>
        <v>40</v>
      </c>
      <c r="H644" s="2">
        <f t="shared" si="86"/>
        <v>4</v>
      </c>
      <c r="I644" s="2" cm="1">
        <f t="array" ref="I644">_xlfn.IFNA(_xlfn.IFS(H644=7,1,H644=1,1),0)</f>
        <v>0</v>
      </c>
      <c r="J644" s="2">
        <v>0</v>
      </c>
      <c r="K644" s="2">
        <f t="shared" si="87"/>
        <v>0</v>
      </c>
      <c r="L644" s="2">
        <f>SUMIF(E$2:E644,E644,K$2:K644)</f>
        <v>0</v>
      </c>
      <c r="M644" s="2">
        <f>IF(AND(market_calendar[[#This Row],[eq_weekly_exp_cumulative]]=3,market_calendar[[#This Row],[is_eq_weekly_exp]]=1),1,0)</f>
        <v>0</v>
      </c>
      <c r="N644" s="2">
        <f>IF(AND(market_calendar[[#This Row],[is_eq_monthly_exp]]=1,MOD(market_calendar[[#This Row],[Month]],3)=0),1,0)</f>
        <v>0</v>
      </c>
      <c r="O644" s="2">
        <f t="shared" si="80"/>
        <v>0</v>
      </c>
      <c r="P644" s="2">
        <f>SUMIF(E$2:E644,E644,O$2:O644)</f>
        <v>1</v>
      </c>
      <c r="Q644" s="2">
        <f>IF(AND(market_calendar[[#This Row],[vix_weekly_exp_cumulative]]=3,market_calendar[[#This Row],[is_vix_weekly_exp]]=1),1,0)</f>
        <v>0</v>
      </c>
      <c r="R644" s="2">
        <f>IF(AND(market_calendar[[#This Row],[is_vix_monthly_exp]]=1,MOD(market_calendar[[#This Row],[Month]],3)=0),1,0)</f>
        <v>0</v>
      </c>
    </row>
    <row r="645" spans="1:18" x14ac:dyDescent="0.25">
      <c r="A645">
        <v>644</v>
      </c>
      <c r="B645" s="1">
        <v>43013</v>
      </c>
      <c r="C645" s="2">
        <f t="shared" si="81"/>
        <v>2017</v>
      </c>
      <c r="D645" s="2">
        <f t="shared" si="82"/>
        <v>10</v>
      </c>
      <c r="E645" s="2" t="str">
        <f t="shared" si="83"/>
        <v>2017-10</v>
      </c>
      <c r="F645" s="2">
        <f t="shared" si="84"/>
        <v>5</v>
      </c>
      <c r="G645" s="2">
        <f t="shared" si="85"/>
        <v>40</v>
      </c>
      <c r="H645" s="2">
        <f t="shared" si="86"/>
        <v>5</v>
      </c>
      <c r="I645" s="2" cm="1">
        <f t="array" ref="I645">_xlfn.IFNA(_xlfn.IFS(H645=7,1,H645=1,1),0)</f>
        <v>0</v>
      </c>
      <c r="J645" s="2">
        <v>0</v>
      </c>
      <c r="K645" s="2">
        <f t="shared" si="87"/>
        <v>0</v>
      </c>
      <c r="L645" s="2">
        <f>SUMIF(E$2:E645,E645,K$2:K645)</f>
        <v>0</v>
      </c>
      <c r="M645" s="2">
        <f>IF(AND(market_calendar[[#This Row],[eq_weekly_exp_cumulative]]=3,market_calendar[[#This Row],[is_eq_weekly_exp]]=1),1,0)</f>
        <v>0</v>
      </c>
      <c r="N645" s="2">
        <f>IF(AND(market_calendar[[#This Row],[is_eq_monthly_exp]]=1,MOD(market_calendar[[#This Row],[Month]],3)=0),1,0)</f>
        <v>0</v>
      </c>
      <c r="O645" s="2">
        <f t="shared" si="80"/>
        <v>0</v>
      </c>
      <c r="P645" s="2">
        <f>SUMIF(E$2:E645,E645,O$2:O645)</f>
        <v>1</v>
      </c>
      <c r="Q645" s="2">
        <f>IF(AND(market_calendar[[#This Row],[vix_weekly_exp_cumulative]]=3,market_calendar[[#This Row],[is_vix_weekly_exp]]=1),1,0)</f>
        <v>0</v>
      </c>
      <c r="R645" s="2">
        <f>IF(AND(market_calendar[[#This Row],[is_vix_monthly_exp]]=1,MOD(market_calendar[[#This Row],[Month]],3)=0),1,0)</f>
        <v>0</v>
      </c>
    </row>
    <row r="646" spans="1:18" x14ac:dyDescent="0.25">
      <c r="A646">
        <v>645</v>
      </c>
      <c r="B646" s="1">
        <v>43014</v>
      </c>
      <c r="C646" s="2">
        <f t="shared" si="81"/>
        <v>2017</v>
      </c>
      <c r="D646" s="2">
        <f t="shared" si="82"/>
        <v>10</v>
      </c>
      <c r="E646" s="2" t="str">
        <f t="shared" si="83"/>
        <v>2017-10</v>
      </c>
      <c r="F646" s="2">
        <f t="shared" si="84"/>
        <v>6</v>
      </c>
      <c r="G646" s="2">
        <f t="shared" si="85"/>
        <v>40</v>
      </c>
      <c r="H646" s="2">
        <f t="shared" si="86"/>
        <v>6</v>
      </c>
      <c r="I646" s="2" cm="1">
        <f t="array" ref="I646">_xlfn.IFNA(_xlfn.IFS(H646=7,1,H646=1,1),0)</f>
        <v>0</v>
      </c>
      <c r="J646" s="2">
        <v>0</v>
      </c>
      <c r="K646" s="2">
        <f t="shared" si="87"/>
        <v>1</v>
      </c>
      <c r="L646" s="2">
        <f>SUMIF(E$2:E646,E646,K$2:K646)</f>
        <v>1</v>
      </c>
      <c r="M646" s="2">
        <f>IF(AND(market_calendar[[#This Row],[eq_weekly_exp_cumulative]]=3,market_calendar[[#This Row],[is_eq_weekly_exp]]=1),1,0)</f>
        <v>0</v>
      </c>
      <c r="N646" s="2">
        <f>IF(AND(market_calendar[[#This Row],[is_eq_monthly_exp]]=1,MOD(market_calendar[[#This Row],[Month]],3)=0),1,0)</f>
        <v>0</v>
      </c>
      <c r="O646" s="2">
        <f t="shared" si="80"/>
        <v>0</v>
      </c>
      <c r="P646" s="2">
        <f>SUMIF(E$2:E646,E646,O$2:O646)</f>
        <v>1</v>
      </c>
      <c r="Q646" s="2">
        <f>IF(AND(market_calendar[[#This Row],[vix_weekly_exp_cumulative]]=3,market_calendar[[#This Row],[is_vix_weekly_exp]]=1),1,0)</f>
        <v>0</v>
      </c>
      <c r="R646" s="2">
        <f>IF(AND(market_calendar[[#This Row],[is_vix_monthly_exp]]=1,MOD(market_calendar[[#This Row],[Month]],3)=0),1,0)</f>
        <v>0</v>
      </c>
    </row>
    <row r="647" spans="1:18" x14ac:dyDescent="0.25">
      <c r="A647">
        <v>646</v>
      </c>
      <c r="B647" s="1">
        <v>43015</v>
      </c>
      <c r="C647" s="2">
        <f t="shared" si="81"/>
        <v>2017</v>
      </c>
      <c r="D647" s="2">
        <f t="shared" si="82"/>
        <v>10</v>
      </c>
      <c r="E647" s="2" t="str">
        <f t="shared" si="83"/>
        <v>2017-10</v>
      </c>
      <c r="F647" s="2">
        <f t="shared" si="84"/>
        <v>7</v>
      </c>
      <c r="G647" s="2">
        <f t="shared" si="85"/>
        <v>40</v>
      </c>
      <c r="H647" s="2">
        <f t="shared" si="86"/>
        <v>7</v>
      </c>
      <c r="I647" s="2" cm="1">
        <f t="array" ref="I647">_xlfn.IFNA(_xlfn.IFS(H647=7,1,H647=1,1),0)</f>
        <v>1</v>
      </c>
      <c r="J647" s="2">
        <v>0</v>
      </c>
      <c r="K647" s="2">
        <f t="shared" si="87"/>
        <v>0</v>
      </c>
      <c r="L647" s="2">
        <f>SUMIF(E$2:E647,E647,K$2:K647)</f>
        <v>1</v>
      </c>
      <c r="M647" s="2">
        <f>IF(AND(market_calendar[[#This Row],[eq_weekly_exp_cumulative]]=3,market_calendar[[#This Row],[is_eq_weekly_exp]]=1),1,0)</f>
        <v>0</v>
      </c>
      <c r="N647" s="2">
        <f>IF(AND(market_calendar[[#This Row],[is_eq_monthly_exp]]=1,MOD(market_calendar[[#This Row],[Month]],3)=0),1,0)</f>
        <v>0</v>
      </c>
      <c r="O647" s="2">
        <f t="shared" si="80"/>
        <v>0</v>
      </c>
      <c r="P647" s="2">
        <f>SUMIF(E$2:E647,E647,O$2:O647)</f>
        <v>1</v>
      </c>
      <c r="Q647" s="2">
        <f>IF(AND(market_calendar[[#This Row],[vix_weekly_exp_cumulative]]=3,market_calendar[[#This Row],[is_vix_weekly_exp]]=1),1,0)</f>
        <v>0</v>
      </c>
      <c r="R647" s="2">
        <f>IF(AND(market_calendar[[#This Row],[is_vix_monthly_exp]]=1,MOD(market_calendar[[#This Row],[Month]],3)=0),1,0)</f>
        <v>0</v>
      </c>
    </row>
    <row r="648" spans="1:18" x14ac:dyDescent="0.25">
      <c r="A648">
        <v>647</v>
      </c>
      <c r="B648" s="1">
        <v>43016</v>
      </c>
      <c r="C648" s="2">
        <f t="shared" si="81"/>
        <v>2017</v>
      </c>
      <c r="D648" s="2">
        <f t="shared" si="82"/>
        <v>10</v>
      </c>
      <c r="E648" s="2" t="str">
        <f t="shared" si="83"/>
        <v>2017-10</v>
      </c>
      <c r="F648" s="2">
        <f t="shared" si="84"/>
        <v>8</v>
      </c>
      <c r="G648" s="2">
        <f t="shared" si="85"/>
        <v>41</v>
      </c>
      <c r="H648" s="2">
        <f t="shared" si="86"/>
        <v>1</v>
      </c>
      <c r="I648" s="2" cm="1">
        <f t="array" ref="I648">_xlfn.IFNA(_xlfn.IFS(H648=7,1,H648=1,1),0)</f>
        <v>1</v>
      </c>
      <c r="J648" s="2">
        <v>0</v>
      </c>
      <c r="K648" s="2">
        <f t="shared" si="87"/>
        <v>0</v>
      </c>
      <c r="L648" s="2">
        <f>SUMIF(E$2:E648,E648,K$2:K648)</f>
        <v>1</v>
      </c>
      <c r="M648" s="2">
        <f>IF(AND(market_calendar[[#This Row],[eq_weekly_exp_cumulative]]=3,market_calendar[[#This Row],[is_eq_weekly_exp]]=1),1,0)</f>
        <v>0</v>
      </c>
      <c r="N648" s="2">
        <f>IF(AND(market_calendar[[#This Row],[is_eq_monthly_exp]]=1,MOD(market_calendar[[#This Row],[Month]],3)=0),1,0)</f>
        <v>0</v>
      </c>
      <c r="O648" s="2">
        <f t="shared" si="80"/>
        <v>0</v>
      </c>
      <c r="P648" s="2">
        <f>SUMIF(E$2:E648,E648,O$2:O648)</f>
        <v>1</v>
      </c>
      <c r="Q648" s="2">
        <f>IF(AND(market_calendar[[#This Row],[vix_weekly_exp_cumulative]]=3,market_calendar[[#This Row],[is_vix_weekly_exp]]=1),1,0)</f>
        <v>0</v>
      </c>
      <c r="R648" s="2">
        <f>IF(AND(market_calendar[[#This Row],[is_vix_monthly_exp]]=1,MOD(market_calendar[[#This Row],[Month]],3)=0),1,0)</f>
        <v>0</v>
      </c>
    </row>
    <row r="649" spans="1:18" x14ac:dyDescent="0.25">
      <c r="A649">
        <v>648</v>
      </c>
      <c r="B649" s="1">
        <v>43017</v>
      </c>
      <c r="C649" s="2">
        <f t="shared" si="81"/>
        <v>2017</v>
      </c>
      <c r="D649" s="2">
        <f t="shared" si="82"/>
        <v>10</v>
      </c>
      <c r="E649" s="2" t="str">
        <f t="shared" si="83"/>
        <v>2017-10</v>
      </c>
      <c r="F649" s="2">
        <f t="shared" si="84"/>
        <v>9</v>
      </c>
      <c r="G649" s="2">
        <f t="shared" si="85"/>
        <v>41</v>
      </c>
      <c r="H649" s="2">
        <f t="shared" si="86"/>
        <v>2</v>
      </c>
      <c r="I649" s="2" cm="1">
        <f t="array" ref="I649">_xlfn.IFNA(_xlfn.IFS(H649=7,1,H649=1,1),0)</f>
        <v>0</v>
      </c>
      <c r="J649" s="2">
        <v>0</v>
      </c>
      <c r="K649" s="2">
        <f t="shared" si="87"/>
        <v>0</v>
      </c>
      <c r="L649" s="2">
        <f>SUMIF(E$2:E649,E649,K$2:K649)</f>
        <v>1</v>
      </c>
      <c r="M649" s="2">
        <f>IF(AND(market_calendar[[#This Row],[eq_weekly_exp_cumulative]]=3,market_calendar[[#This Row],[is_eq_weekly_exp]]=1),1,0)</f>
        <v>0</v>
      </c>
      <c r="N649" s="2">
        <f>IF(AND(market_calendar[[#This Row],[is_eq_monthly_exp]]=1,MOD(market_calendar[[#This Row],[Month]],3)=0),1,0)</f>
        <v>0</v>
      </c>
      <c r="O649" s="2">
        <f t="shared" si="80"/>
        <v>0</v>
      </c>
      <c r="P649" s="2">
        <f>SUMIF(E$2:E649,E649,O$2:O649)</f>
        <v>1</v>
      </c>
      <c r="Q649" s="2">
        <f>IF(AND(market_calendar[[#This Row],[vix_weekly_exp_cumulative]]=3,market_calendar[[#This Row],[is_vix_weekly_exp]]=1),1,0)</f>
        <v>0</v>
      </c>
      <c r="R649" s="2">
        <f>IF(AND(market_calendar[[#This Row],[is_vix_monthly_exp]]=1,MOD(market_calendar[[#This Row],[Month]],3)=0),1,0)</f>
        <v>0</v>
      </c>
    </row>
    <row r="650" spans="1:18" x14ac:dyDescent="0.25">
      <c r="A650">
        <v>649</v>
      </c>
      <c r="B650" s="1">
        <v>43018</v>
      </c>
      <c r="C650" s="2">
        <f t="shared" si="81"/>
        <v>2017</v>
      </c>
      <c r="D650" s="2">
        <f t="shared" si="82"/>
        <v>10</v>
      </c>
      <c r="E650" s="2" t="str">
        <f t="shared" si="83"/>
        <v>2017-10</v>
      </c>
      <c r="F650" s="2">
        <f t="shared" si="84"/>
        <v>10</v>
      </c>
      <c r="G650" s="2">
        <f t="shared" si="85"/>
        <v>41</v>
      </c>
      <c r="H650" s="2">
        <f t="shared" si="86"/>
        <v>3</v>
      </c>
      <c r="I650" s="2" cm="1">
        <f t="array" ref="I650">_xlfn.IFNA(_xlfn.IFS(H650=7,1,H650=1,1),0)</f>
        <v>0</v>
      </c>
      <c r="J650" s="2">
        <v>0</v>
      </c>
      <c r="K650" s="2">
        <f t="shared" si="87"/>
        <v>0</v>
      </c>
      <c r="L650" s="2">
        <f>SUMIF(E$2:E650,E650,K$2:K650)</f>
        <v>1</v>
      </c>
      <c r="M650" s="2">
        <f>IF(AND(market_calendar[[#This Row],[eq_weekly_exp_cumulative]]=3,market_calendar[[#This Row],[is_eq_weekly_exp]]=1),1,0)</f>
        <v>0</v>
      </c>
      <c r="N650" s="2">
        <f>IF(AND(market_calendar[[#This Row],[is_eq_monthly_exp]]=1,MOD(market_calendar[[#This Row],[Month]],3)=0),1,0)</f>
        <v>0</v>
      </c>
      <c r="O650" s="2">
        <f t="shared" si="80"/>
        <v>1</v>
      </c>
      <c r="P650" s="2">
        <f>SUMIF(E$2:E650,E650,O$2:O650)</f>
        <v>2</v>
      </c>
      <c r="Q650" s="2">
        <f>IF(AND(market_calendar[[#This Row],[vix_weekly_exp_cumulative]]=3,market_calendar[[#This Row],[is_vix_weekly_exp]]=1),1,0)</f>
        <v>0</v>
      </c>
      <c r="R650" s="2">
        <f>IF(AND(market_calendar[[#This Row],[is_vix_monthly_exp]]=1,MOD(market_calendar[[#This Row],[Month]],3)=0),1,0)</f>
        <v>0</v>
      </c>
    </row>
    <row r="651" spans="1:18" x14ac:dyDescent="0.25">
      <c r="A651">
        <v>650</v>
      </c>
      <c r="B651" s="1">
        <v>43019</v>
      </c>
      <c r="C651" s="2">
        <f t="shared" si="81"/>
        <v>2017</v>
      </c>
      <c r="D651" s="2">
        <f t="shared" si="82"/>
        <v>10</v>
      </c>
      <c r="E651" s="2" t="str">
        <f t="shared" si="83"/>
        <v>2017-10</v>
      </c>
      <c r="F651" s="2">
        <f t="shared" si="84"/>
        <v>11</v>
      </c>
      <c r="G651" s="2">
        <f t="shared" si="85"/>
        <v>41</v>
      </c>
      <c r="H651" s="2">
        <f t="shared" si="86"/>
        <v>4</v>
      </c>
      <c r="I651" s="2" cm="1">
        <f t="array" ref="I651">_xlfn.IFNA(_xlfn.IFS(H651=7,1,H651=1,1),0)</f>
        <v>0</v>
      </c>
      <c r="J651" s="2">
        <v>0</v>
      </c>
      <c r="K651" s="2">
        <f t="shared" si="87"/>
        <v>0</v>
      </c>
      <c r="L651" s="2">
        <f>SUMIF(E$2:E651,E651,K$2:K651)</f>
        <v>1</v>
      </c>
      <c r="M651" s="2">
        <f>IF(AND(market_calendar[[#This Row],[eq_weekly_exp_cumulative]]=3,market_calendar[[#This Row],[is_eq_weekly_exp]]=1),1,0)</f>
        <v>0</v>
      </c>
      <c r="N651" s="2">
        <f>IF(AND(market_calendar[[#This Row],[is_eq_monthly_exp]]=1,MOD(market_calendar[[#This Row],[Month]],3)=0),1,0)</f>
        <v>0</v>
      </c>
      <c r="O651" s="2">
        <f t="shared" si="80"/>
        <v>0</v>
      </c>
      <c r="P651" s="2">
        <f>SUMIF(E$2:E651,E651,O$2:O651)</f>
        <v>2</v>
      </c>
      <c r="Q651" s="2">
        <f>IF(AND(market_calendar[[#This Row],[vix_weekly_exp_cumulative]]=3,market_calendar[[#This Row],[is_vix_weekly_exp]]=1),1,0)</f>
        <v>0</v>
      </c>
      <c r="R651" s="2">
        <f>IF(AND(market_calendar[[#This Row],[is_vix_monthly_exp]]=1,MOD(market_calendar[[#This Row],[Month]],3)=0),1,0)</f>
        <v>0</v>
      </c>
    </row>
    <row r="652" spans="1:18" x14ac:dyDescent="0.25">
      <c r="A652">
        <v>651</v>
      </c>
      <c r="B652" s="1">
        <v>43020</v>
      </c>
      <c r="C652" s="2">
        <f t="shared" si="81"/>
        <v>2017</v>
      </c>
      <c r="D652" s="2">
        <f t="shared" si="82"/>
        <v>10</v>
      </c>
      <c r="E652" s="2" t="str">
        <f t="shared" si="83"/>
        <v>2017-10</v>
      </c>
      <c r="F652" s="2">
        <f t="shared" si="84"/>
        <v>12</v>
      </c>
      <c r="G652" s="2">
        <f t="shared" si="85"/>
        <v>41</v>
      </c>
      <c r="H652" s="2">
        <f t="shared" si="86"/>
        <v>5</v>
      </c>
      <c r="I652" s="2" cm="1">
        <f t="array" ref="I652">_xlfn.IFNA(_xlfn.IFS(H652=7,1,H652=1,1),0)</f>
        <v>0</v>
      </c>
      <c r="J652" s="2">
        <v>0</v>
      </c>
      <c r="K652" s="2">
        <f t="shared" si="87"/>
        <v>0</v>
      </c>
      <c r="L652" s="2">
        <f>SUMIF(E$2:E652,E652,K$2:K652)</f>
        <v>1</v>
      </c>
      <c r="M652" s="2">
        <f>IF(AND(market_calendar[[#This Row],[eq_weekly_exp_cumulative]]=3,market_calendar[[#This Row],[is_eq_weekly_exp]]=1),1,0)</f>
        <v>0</v>
      </c>
      <c r="N652" s="2">
        <f>IF(AND(market_calendar[[#This Row],[is_eq_monthly_exp]]=1,MOD(market_calendar[[#This Row],[Month]],3)=0),1,0)</f>
        <v>0</v>
      </c>
      <c r="O652" s="2">
        <f t="shared" si="80"/>
        <v>0</v>
      </c>
      <c r="P652" s="2">
        <f>SUMIF(E$2:E652,E652,O$2:O652)</f>
        <v>2</v>
      </c>
      <c r="Q652" s="2">
        <f>IF(AND(market_calendar[[#This Row],[vix_weekly_exp_cumulative]]=3,market_calendar[[#This Row],[is_vix_weekly_exp]]=1),1,0)</f>
        <v>0</v>
      </c>
      <c r="R652" s="2">
        <f>IF(AND(market_calendar[[#This Row],[is_vix_monthly_exp]]=1,MOD(market_calendar[[#This Row],[Month]],3)=0),1,0)</f>
        <v>0</v>
      </c>
    </row>
    <row r="653" spans="1:18" x14ac:dyDescent="0.25">
      <c r="A653">
        <v>652</v>
      </c>
      <c r="B653" s="1">
        <v>43021</v>
      </c>
      <c r="C653" s="2">
        <f t="shared" si="81"/>
        <v>2017</v>
      </c>
      <c r="D653" s="2">
        <f t="shared" si="82"/>
        <v>10</v>
      </c>
      <c r="E653" s="2" t="str">
        <f t="shared" si="83"/>
        <v>2017-10</v>
      </c>
      <c r="F653" s="2">
        <f t="shared" si="84"/>
        <v>13</v>
      </c>
      <c r="G653" s="2">
        <f t="shared" si="85"/>
        <v>41</v>
      </c>
      <c r="H653" s="2">
        <f t="shared" si="86"/>
        <v>6</v>
      </c>
      <c r="I653" s="2" cm="1">
        <f t="array" ref="I653">_xlfn.IFNA(_xlfn.IFS(H653=7,1,H653=1,1),0)</f>
        <v>0</v>
      </c>
      <c r="J653" s="2">
        <v>0</v>
      </c>
      <c r="K653" s="2">
        <f t="shared" si="87"/>
        <v>1</v>
      </c>
      <c r="L653" s="2">
        <f>SUMIF(E$2:E653,E653,K$2:K653)</f>
        <v>2</v>
      </c>
      <c r="M653" s="2">
        <f>IF(AND(market_calendar[[#This Row],[eq_weekly_exp_cumulative]]=3,market_calendar[[#This Row],[is_eq_weekly_exp]]=1),1,0)</f>
        <v>0</v>
      </c>
      <c r="N653" s="2">
        <f>IF(AND(market_calendar[[#This Row],[is_eq_monthly_exp]]=1,MOD(market_calendar[[#This Row],[Month]],3)=0),1,0)</f>
        <v>0</v>
      </c>
      <c r="O653" s="2">
        <f t="shared" si="80"/>
        <v>0</v>
      </c>
      <c r="P653" s="2">
        <f>SUMIF(E$2:E653,E653,O$2:O653)</f>
        <v>2</v>
      </c>
      <c r="Q653" s="2">
        <f>IF(AND(market_calendar[[#This Row],[vix_weekly_exp_cumulative]]=3,market_calendar[[#This Row],[is_vix_weekly_exp]]=1),1,0)</f>
        <v>0</v>
      </c>
      <c r="R653" s="2">
        <f>IF(AND(market_calendar[[#This Row],[is_vix_monthly_exp]]=1,MOD(market_calendar[[#This Row],[Month]],3)=0),1,0)</f>
        <v>0</v>
      </c>
    </row>
    <row r="654" spans="1:18" x14ac:dyDescent="0.25">
      <c r="A654">
        <v>653</v>
      </c>
      <c r="B654" s="1">
        <v>43022</v>
      </c>
      <c r="C654" s="2">
        <f t="shared" si="81"/>
        <v>2017</v>
      </c>
      <c r="D654" s="2">
        <f t="shared" si="82"/>
        <v>10</v>
      </c>
      <c r="E654" s="2" t="str">
        <f t="shared" si="83"/>
        <v>2017-10</v>
      </c>
      <c r="F654" s="2">
        <f t="shared" si="84"/>
        <v>14</v>
      </c>
      <c r="G654" s="2">
        <f t="shared" si="85"/>
        <v>41</v>
      </c>
      <c r="H654" s="2">
        <f t="shared" si="86"/>
        <v>7</v>
      </c>
      <c r="I654" s="2" cm="1">
        <f t="array" ref="I654">_xlfn.IFNA(_xlfn.IFS(H654=7,1,H654=1,1),0)</f>
        <v>1</v>
      </c>
      <c r="J654" s="2">
        <v>0</v>
      </c>
      <c r="K654" s="2">
        <f t="shared" si="87"/>
        <v>0</v>
      </c>
      <c r="L654" s="2">
        <f>SUMIF(E$2:E654,E654,K$2:K654)</f>
        <v>2</v>
      </c>
      <c r="M654" s="2">
        <f>IF(AND(market_calendar[[#This Row],[eq_weekly_exp_cumulative]]=3,market_calendar[[#This Row],[is_eq_weekly_exp]]=1),1,0)</f>
        <v>0</v>
      </c>
      <c r="N654" s="2">
        <f>IF(AND(market_calendar[[#This Row],[is_eq_monthly_exp]]=1,MOD(market_calendar[[#This Row],[Month]],3)=0),1,0)</f>
        <v>0</v>
      </c>
      <c r="O654" s="2">
        <f t="shared" si="80"/>
        <v>0</v>
      </c>
      <c r="P654" s="2">
        <f>SUMIF(E$2:E654,E654,O$2:O654)</f>
        <v>2</v>
      </c>
      <c r="Q654" s="2">
        <f>IF(AND(market_calendar[[#This Row],[vix_weekly_exp_cumulative]]=3,market_calendar[[#This Row],[is_vix_weekly_exp]]=1),1,0)</f>
        <v>0</v>
      </c>
      <c r="R654" s="2">
        <f>IF(AND(market_calendar[[#This Row],[is_vix_monthly_exp]]=1,MOD(market_calendar[[#This Row],[Month]],3)=0),1,0)</f>
        <v>0</v>
      </c>
    </row>
    <row r="655" spans="1:18" x14ac:dyDescent="0.25">
      <c r="A655">
        <v>654</v>
      </c>
      <c r="B655" s="1">
        <v>43023</v>
      </c>
      <c r="C655" s="2">
        <f t="shared" si="81"/>
        <v>2017</v>
      </c>
      <c r="D655" s="2">
        <f t="shared" si="82"/>
        <v>10</v>
      </c>
      <c r="E655" s="2" t="str">
        <f t="shared" si="83"/>
        <v>2017-10</v>
      </c>
      <c r="F655" s="2">
        <f t="shared" si="84"/>
        <v>15</v>
      </c>
      <c r="G655" s="2">
        <f t="shared" si="85"/>
        <v>42</v>
      </c>
      <c r="H655" s="2">
        <f t="shared" si="86"/>
        <v>1</v>
      </c>
      <c r="I655" s="2" cm="1">
        <f t="array" ref="I655">_xlfn.IFNA(_xlfn.IFS(H655=7,1,H655=1,1),0)</f>
        <v>1</v>
      </c>
      <c r="J655" s="2">
        <v>0</v>
      </c>
      <c r="K655" s="2">
        <f t="shared" si="87"/>
        <v>0</v>
      </c>
      <c r="L655" s="2">
        <f>SUMIF(E$2:E655,E655,K$2:K655)</f>
        <v>2</v>
      </c>
      <c r="M655" s="2">
        <f>IF(AND(market_calendar[[#This Row],[eq_weekly_exp_cumulative]]=3,market_calendar[[#This Row],[is_eq_weekly_exp]]=1),1,0)</f>
        <v>0</v>
      </c>
      <c r="N655" s="2">
        <f>IF(AND(market_calendar[[#This Row],[is_eq_monthly_exp]]=1,MOD(market_calendar[[#This Row],[Month]],3)=0),1,0)</f>
        <v>0</v>
      </c>
      <c r="O655" s="2">
        <f t="shared" si="80"/>
        <v>0</v>
      </c>
      <c r="P655" s="2">
        <f>SUMIF(E$2:E655,E655,O$2:O655)</f>
        <v>2</v>
      </c>
      <c r="Q655" s="2">
        <f>IF(AND(market_calendar[[#This Row],[vix_weekly_exp_cumulative]]=3,market_calendar[[#This Row],[is_vix_weekly_exp]]=1),1,0)</f>
        <v>0</v>
      </c>
      <c r="R655" s="2">
        <f>IF(AND(market_calendar[[#This Row],[is_vix_monthly_exp]]=1,MOD(market_calendar[[#This Row],[Month]],3)=0),1,0)</f>
        <v>0</v>
      </c>
    </row>
    <row r="656" spans="1:18" x14ac:dyDescent="0.25">
      <c r="A656">
        <v>655</v>
      </c>
      <c r="B656" s="1">
        <v>43024</v>
      </c>
      <c r="C656" s="2">
        <f t="shared" si="81"/>
        <v>2017</v>
      </c>
      <c r="D656" s="2">
        <f t="shared" si="82"/>
        <v>10</v>
      </c>
      <c r="E656" s="2" t="str">
        <f t="shared" si="83"/>
        <v>2017-10</v>
      </c>
      <c r="F656" s="2">
        <f t="shared" si="84"/>
        <v>16</v>
      </c>
      <c r="G656" s="2">
        <f t="shared" si="85"/>
        <v>42</v>
      </c>
      <c r="H656" s="2">
        <f t="shared" si="86"/>
        <v>2</v>
      </c>
      <c r="I656" s="2" cm="1">
        <f t="array" ref="I656">_xlfn.IFNA(_xlfn.IFS(H656=7,1,H656=1,1),0)</f>
        <v>0</v>
      </c>
      <c r="J656" s="2">
        <v>0</v>
      </c>
      <c r="K656" s="2">
        <f t="shared" si="87"/>
        <v>0</v>
      </c>
      <c r="L656" s="2">
        <f>SUMIF(E$2:E656,E656,K$2:K656)</f>
        <v>2</v>
      </c>
      <c r="M656" s="2">
        <f>IF(AND(market_calendar[[#This Row],[eq_weekly_exp_cumulative]]=3,market_calendar[[#This Row],[is_eq_weekly_exp]]=1),1,0)</f>
        <v>0</v>
      </c>
      <c r="N656" s="2">
        <f>IF(AND(market_calendar[[#This Row],[is_eq_monthly_exp]]=1,MOD(market_calendar[[#This Row],[Month]],3)=0),1,0)</f>
        <v>0</v>
      </c>
      <c r="O656" s="2">
        <f t="shared" si="80"/>
        <v>0</v>
      </c>
      <c r="P656" s="2">
        <f>SUMIF(E$2:E656,E656,O$2:O656)</f>
        <v>2</v>
      </c>
      <c r="Q656" s="2">
        <f>IF(AND(market_calendar[[#This Row],[vix_weekly_exp_cumulative]]=3,market_calendar[[#This Row],[is_vix_weekly_exp]]=1),1,0)</f>
        <v>0</v>
      </c>
      <c r="R656" s="2">
        <f>IF(AND(market_calendar[[#This Row],[is_vix_monthly_exp]]=1,MOD(market_calendar[[#This Row],[Month]],3)=0),1,0)</f>
        <v>0</v>
      </c>
    </row>
    <row r="657" spans="1:18" x14ac:dyDescent="0.25">
      <c r="A657">
        <v>656</v>
      </c>
      <c r="B657" s="1">
        <v>43025</v>
      </c>
      <c r="C657" s="2">
        <f t="shared" si="81"/>
        <v>2017</v>
      </c>
      <c r="D657" s="2">
        <f t="shared" si="82"/>
        <v>10</v>
      </c>
      <c r="E657" s="2" t="str">
        <f t="shared" si="83"/>
        <v>2017-10</v>
      </c>
      <c r="F657" s="2">
        <f t="shared" si="84"/>
        <v>17</v>
      </c>
      <c r="G657" s="2">
        <f t="shared" si="85"/>
        <v>42</v>
      </c>
      <c r="H657" s="2">
        <f t="shared" si="86"/>
        <v>3</v>
      </c>
      <c r="I657" s="2" cm="1">
        <f t="array" ref="I657">_xlfn.IFNA(_xlfn.IFS(H657=7,1,H657=1,1),0)</f>
        <v>0</v>
      </c>
      <c r="J657" s="2">
        <v>0</v>
      </c>
      <c r="K657" s="2">
        <f t="shared" si="87"/>
        <v>0</v>
      </c>
      <c r="L657" s="2">
        <f>SUMIF(E$2:E657,E657,K$2:K657)</f>
        <v>2</v>
      </c>
      <c r="M657" s="2">
        <f>IF(AND(market_calendar[[#This Row],[eq_weekly_exp_cumulative]]=3,market_calendar[[#This Row],[is_eq_weekly_exp]]=1),1,0)</f>
        <v>0</v>
      </c>
      <c r="N657" s="2">
        <f>IF(AND(market_calendar[[#This Row],[is_eq_monthly_exp]]=1,MOD(market_calendar[[#This Row],[Month]],3)=0),1,0)</f>
        <v>0</v>
      </c>
      <c r="O657" s="2">
        <f t="shared" si="80"/>
        <v>1</v>
      </c>
      <c r="P657" s="2">
        <f>SUMIF(E$2:E657,E657,O$2:O657)</f>
        <v>3</v>
      </c>
      <c r="Q657" s="2">
        <f>IF(AND(market_calendar[[#This Row],[vix_weekly_exp_cumulative]]=3,market_calendar[[#This Row],[is_vix_weekly_exp]]=1),1,0)</f>
        <v>1</v>
      </c>
      <c r="R657" s="2">
        <f>IF(AND(market_calendar[[#This Row],[is_vix_monthly_exp]]=1,MOD(market_calendar[[#This Row],[Month]],3)=0),1,0)</f>
        <v>0</v>
      </c>
    </row>
    <row r="658" spans="1:18" x14ac:dyDescent="0.25">
      <c r="A658">
        <v>657</v>
      </c>
      <c r="B658" s="1">
        <v>43026</v>
      </c>
      <c r="C658" s="2">
        <f t="shared" si="81"/>
        <v>2017</v>
      </c>
      <c r="D658" s="2">
        <f t="shared" si="82"/>
        <v>10</v>
      </c>
      <c r="E658" s="2" t="str">
        <f t="shared" si="83"/>
        <v>2017-10</v>
      </c>
      <c r="F658" s="2">
        <f t="shared" si="84"/>
        <v>18</v>
      </c>
      <c r="G658" s="2">
        <f t="shared" si="85"/>
        <v>42</v>
      </c>
      <c r="H658" s="2">
        <f t="shared" si="86"/>
        <v>4</v>
      </c>
      <c r="I658" s="2" cm="1">
        <f t="array" ref="I658">_xlfn.IFNA(_xlfn.IFS(H658=7,1,H658=1,1),0)</f>
        <v>0</v>
      </c>
      <c r="J658" s="2">
        <v>0</v>
      </c>
      <c r="K658" s="2">
        <f t="shared" si="87"/>
        <v>0</v>
      </c>
      <c r="L658" s="2">
        <f>SUMIF(E$2:E658,E658,K$2:K658)</f>
        <v>2</v>
      </c>
      <c r="M658" s="2">
        <f>IF(AND(market_calendar[[#This Row],[eq_weekly_exp_cumulative]]=3,market_calendar[[#This Row],[is_eq_weekly_exp]]=1),1,0)</f>
        <v>0</v>
      </c>
      <c r="N658" s="2">
        <f>IF(AND(market_calendar[[#This Row],[is_eq_monthly_exp]]=1,MOD(market_calendar[[#This Row],[Month]],3)=0),1,0)</f>
        <v>0</v>
      </c>
      <c r="O658" s="2">
        <f t="shared" si="80"/>
        <v>0</v>
      </c>
      <c r="P658" s="2">
        <f>SUMIF(E$2:E658,E658,O$2:O658)</f>
        <v>3</v>
      </c>
      <c r="Q658" s="2">
        <f>IF(AND(market_calendar[[#This Row],[vix_weekly_exp_cumulative]]=3,market_calendar[[#This Row],[is_vix_weekly_exp]]=1),1,0)</f>
        <v>0</v>
      </c>
      <c r="R658" s="2">
        <f>IF(AND(market_calendar[[#This Row],[is_vix_monthly_exp]]=1,MOD(market_calendar[[#This Row],[Month]],3)=0),1,0)</f>
        <v>0</v>
      </c>
    </row>
    <row r="659" spans="1:18" x14ac:dyDescent="0.25">
      <c r="A659">
        <v>658</v>
      </c>
      <c r="B659" s="1">
        <v>43027</v>
      </c>
      <c r="C659" s="2">
        <f t="shared" si="81"/>
        <v>2017</v>
      </c>
      <c r="D659" s="2">
        <f t="shared" si="82"/>
        <v>10</v>
      </c>
      <c r="E659" s="2" t="str">
        <f t="shared" si="83"/>
        <v>2017-10</v>
      </c>
      <c r="F659" s="2">
        <f t="shared" si="84"/>
        <v>19</v>
      </c>
      <c r="G659" s="2">
        <f t="shared" si="85"/>
        <v>42</v>
      </c>
      <c r="H659" s="2">
        <f t="shared" si="86"/>
        <v>5</v>
      </c>
      <c r="I659" s="2" cm="1">
        <f t="array" ref="I659">_xlfn.IFNA(_xlfn.IFS(H659=7,1,H659=1,1),0)</f>
        <v>0</v>
      </c>
      <c r="J659" s="2">
        <v>0</v>
      </c>
      <c r="K659" s="2">
        <f t="shared" si="87"/>
        <v>0</v>
      </c>
      <c r="L659" s="2">
        <f>SUMIF(E$2:E659,E659,K$2:K659)</f>
        <v>2</v>
      </c>
      <c r="M659" s="2">
        <f>IF(AND(market_calendar[[#This Row],[eq_weekly_exp_cumulative]]=3,market_calendar[[#This Row],[is_eq_weekly_exp]]=1),1,0)</f>
        <v>0</v>
      </c>
      <c r="N659" s="2">
        <f>IF(AND(market_calendar[[#This Row],[is_eq_monthly_exp]]=1,MOD(market_calendar[[#This Row],[Month]],3)=0),1,0)</f>
        <v>0</v>
      </c>
      <c r="O659" s="2">
        <f t="shared" si="80"/>
        <v>0</v>
      </c>
      <c r="P659" s="2">
        <f>SUMIF(E$2:E659,E659,O$2:O659)</f>
        <v>3</v>
      </c>
      <c r="Q659" s="2">
        <f>IF(AND(market_calendar[[#This Row],[vix_weekly_exp_cumulative]]=3,market_calendar[[#This Row],[is_vix_weekly_exp]]=1),1,0)</f>
        <v>0</v>
      </c>
      <c r="R659" s="2">
        <f>IF(AND(market_calendar[[#This Row],[is_vix_monthly_exp]]=1,MOD(market_calendar[[#This Row],[Month]],3)=0),1,0)</f>
        <v>0</v>
      </c>
    </row>
    <row r="660" spans="1:18" x14ac:dyDescent="0.25">
      <c r="A660">
        <v>659</v>
      </c>
      <c r="B660" s="1">
        <v>43028</v>
      </c>
      <c r="C660" s="2">
        <f t="shared" si="81"/>
        <v>2017</v>
      </c>
      <c r="D660" s="2">
        <f t="shared" si="82"/>
        <v>10</v>
      </c>
      <c r="E660" s="2" t="str">
        <f t="shared" si="83"/>
        <v>2017-10</v>
      </c>
      <c r="F660" s="2">
        <f t="shared" si="84"/>
        <v>20</v>
      </c>
      <c r="G660" s="2">
        <f t="shared" si="85"/>
        <v>42</v>
      </c>
      <c r="H660" s="2">
        <f t="shared" si="86"/>
        <v>6</v>
      </c>
      <c r="I660" s="2" cm="1">
        <f t="array" ref="I660">_xlfn.IFNA(_xlfn.IFS(H660=7,1,H660=1,1),0)</f>
        <v>0</v>
      </c>
      <c r="J660" s="2">
        <v>0</v>
      </c>
      <c r="K660" s="2">
        <f t="shared" si="87"/>
        <v>1</v>
      </c>
      <c r="L660" s="2">
        <f>SUMIF(E$2:E660,E660,K$2:K660)</f>
        <v>3</v>
      </c>
      <c r="M660" s="2">
        <f>IF(AND(market_calendar[[#This Row],[eq_weekly_exp_cumulative]]=3,market_calendar[[#This Row],[is_eq_weekly_exp]]=1),1,0)</f>
        <v>1</v>
      </c>
      <c r="N660" s="2">
        <f>IF(AND(market_calendar[[#This Row],[is_eq_monthly_exp]]=1,MOD(market_calendar[[#This Row],[Month]],3)=0),1,0)</f>
        <v>0</v>
      </c>
      <c r="O660" s="2">
        <f t="shared" si="80"/>
        <v>0</v>
      </c>
      <c r="P660" s="2">
        <f>SUMIF(E$2:E660,E660,O$2:O660)</f>
        <v>3</v>
      </c>
      <c r="Q660" s="2">
        <f>IF(AND(market_calendar[[#This Row],[vix_weekly_exp_cumulative]]=3,market_calendar[[#This Row],[is_vix_weekly_exp]]=1),1,0)</f>
        <v>0</v>
      </c>
      <c r="R660" s="2">
        <f>IF(AND(market_calendar[[#This Row],[is_vix_monthly_exp]]=1,MOD(market_calendar[[#This Row],[Month]],3)=0),1,0)</f>
        <v>0</v>
      </c>
    </row>
    <row r="661" spans="1:18" x14ac:dyDescent="0.25">
      <c r="A661">
        <v>660</v>
      </c>
      <c r="B661" s="1">
        <v>43029</v>
      </c>
      <c r="C661" s="2">
        <f t="shared" si="81"/>
        <v>2017</v>
      </c>
      <c r="D661" s="2">
        <f t="shared" si="82"/>
        <v>10</v>
      </c>
      <c r="E661" s="2" t="str">
        <f t="shared" si="83"/>
        <v>2017-10</v>
      </c>
      <c r="F661" s="2">
        <f t="shared" si="84"/>
        <v>21</v>
      </c>
      <c r="G661" s="2">
        <f t="shared" si="85"/>
        <v>42</v>
      </c>
      <c r="H661" s="2">
        <f t="shared" si="86"/>
        <v>7</v>
      </c>
      <c r="I661" s="2" cm="1">
        <f t="array" ref="I661">_xlfn.IFNA(_xlfn.IFS(H661=7,1,H661=1,1),0)</f>
        <v>1</v>
      </c>
      <c r="J661" s="2">
        <v>0</v>
      </c>
      <c r="K661" s="2">
        <f t="shared" si="87"/>
        <v>0</v>
      </c>
      <c r="L661" s="2">
        <f>SUMIF(E$2:E661,E661,K$2:K661)</f>
        <v>3</v>
      </c>
      <c r="M661" s="2">
        <f>IF(AND(market_calendar[[#This Row],[eq_weekly_exp_cumulative]]=3,market_calendar[[#This Row],[is_eq_weekly_exp]]=1),1,0)</f>
        <v>0</v>
      </c>
      <c r="N661" s="2">
        <f>IF(AND(market_calendar[[#This Row],[is_eq_monthly_exp]]=1,MOD(market_calendar[[#This Row],[Month]],3)=0),1,0)</f>
        <v>0</v>
      </c>
      <c r="O661" s="2">
        <f t="shared" si="80"/>
        <v>0</v>
      </c>
      <c r="P661" s="2">
        <f>SUMIF(E$2:E661,E661,O$2:O661)</f>
        <v>3</v>
      </c>
      <c r="Q661" s="2">
        <f>IF(AND(market_calendar[[#This Row],[vix_weekly_exp_cumulative]]=3,market_calendar[[#This Row],[is_vix_weekly_exp]]=1),1,0)</f>
        <v>0</v>
      </c>
      <c r="R661" s="2">
        <f>IF(AND(market_calendar[[#This Row],[is_vix_monthly_exp]]=1,MOD(market_calendar[[#This Row],[Month]],3)=0),1,0)</f>
        <v>0</v>
      </c>
    </row>
    <row r="662" spans="1:18" x14ac:dyDescent="0.25">
      <c r="A662">
        <v>661</v>
      </c>
      <c r="B662" s="1">
        <v>43030</v>
      </c>
      <c r="C662" s="2">
        <f t="shared" si="81"/>
        <v>2017</v>
      </c>
      <c r="D662" s="2">
        <f t="shared" si="82"/>
        <v>10</v>
      </c>
      <c r="E662" s="2" t="str">
        <f t="shared" si="83"/>
        <v>2017-10</v>
      </c>
      <c r="F662" s="2">
        <f t="shared" si="84"/>
        <v>22</v>
      </c>
      <c r="G662" s="2">
        <f t="shared" si="85"/>
        <v>43</v>
      </c>
      <c r="H662" s="2">
        <f t="shared" si="86"/>
        <v>1</v>
      </c>
      <c r="I662" s="2" cm="1">
        <f t="array" ref="I662">_xlfn.IFNA(_xlfn.IFS(H662=7,1,H662=1,1),0)</f>
        <v>1</v>
      </c>
      <c r="J662" s="2">
        <v>0</v>
      </c>
      <c r="K662" s="2">
        <f t="shared" si="87"/>
        <v>0</v>
      </c>
      <c r="L662" s="2">
        <f>SUMIF(E$2:E662,E662,K$2:K662)</f>
        <v>3</v>
      </c>
      <c r="M662" s="2">
        <f>IF(AND(market_calendar[[#This Row],[eq_weekly_exp_cumulative]]=3,market_calendar[[#This Row],[is_eq_weekly_exp]]=1),1,0)</f>
        <v>0</v>
      </c>
      <c r="N662" s="2">
        <f>IF(AND(market_calendar[[#This Row],[is_eq_monthly_exp]]=1,MOD(market_calendar[[#This Row],[Month]],3)=0),1,0)</f>
        <v>0</v>
      </c>
      <c r="O662" s="2">
        <f t="shared" si="80"/>
        <v>0</v>
      </c>
      <c r="P662" s="2">
        <f>SUMIF(E$2:E662,E662,O$2:O662)</f>
        <v>3</v>
      </c>
      <c r="Q662" s="2">
        <f>IF(AND(market_calendar[[#This Row],[vix_weekly_exp_cumulative]]=3,market_calendar[[#This Row],[is_vix_weekly_exp]]=1),1,0)</f>
        <v>0</v>
      </c>
      <c r="R662" s="2">
        <f>IF(AND(market_calendar[[#This Row],[is_vix_monthly_exp]]=1,MOD(market_calendar[[#This Row],[Month]],3)=0),1,0)</f>
        <v>0</v>
      </c>
    </row>
    <row r="663" spans="1:18" x14ac:dyDescent="0.25">
      <c r="A663">
        <v>662</v>
      </c>
      <c r="B663" s="1">
        <v>43031</v>
      </c>
      <c r="C663" s="2">
        <f t="shared" si="81"/>
        <v>2017</v>
      </c>
      <c r="D663" s="2">
        <f t="shared" si="82"/>
        <v>10</v>
      </c>
      <c r="E663" s="2" t="str">
        <f t="shared" si="83"/>
        <v>2017-10</v>
      </c>
      <c r="F663" s="2">
        <f t="shared" si="84"/>
        <v>23</v>
      </c>
      <c r="G663" s="2">
        <f t="shared" si="85"/>
        <v>43</v>
      </c>
      <c r="H663" s="2">
        <f t="shared" si="86"/>
        <v>2</v>
      </c>
      <c r="I663" s="2" cm="1">
        <f t="array" ref="I663">_xlfn.IFNA(_xlfn.IFS(H663=7,1,H663=1,1),0)</f>
        <v>0</v>
      </c>
      <c r="J663" s="2">
        <v>0</v>
      </c>
      <c r="K663" s="2">
        <f t="shared" si="87"/>
        <v>0</v>
      </c>
      <c r="L663" s="2">
        <f>SUMIF(E$2:E663,E663,K$2:K663)</f>
        <v>3</v>
      </c>
      <c r="M663" s="2">
        <f>IF(AND(market_calendar[[#This Row],[eq_weekly_exp_cumulative]]=3,market_calendar[[#This Row],[is_eq_weekly_exp]]=1),1,0)</f>
        <v>0</v>
      </c>
      <c r="N663" s="2">
        <f>IF(AND(market_calendar[[#This Row],[is_eq_monthly_exp]]=1,MOD(market_calendar[[#This Row],[Month]],3)=0),1,0)</f>
        <v>0</v>
      </c>
      <c r="O663" s="2">
        <f t="shared" si="80"/>
        <v>0</v>
      </c>
      <c r="P663" s="2">
        <f>SUMIF(E$2:E663,E663,O$2:O663)</f>
        <v>3</v>
      </c>
      <c r="Q663" s="2">
        <f>IF(AND(market_calendar[[#This Row],[vix_weekly_exp_cumulative]]=3,market_calendar[[#This Row],[is_vix_weekly_exp]]=1),1,0)</f>
        <v>0</v>
      </c>
      <c r="R663" s="2">
        <f>IF(AND(market_calendar[[#This Row],[is_vix_monthly_exp]]=1,MOD(market_calendar[[#This Row],[Month]],3)=0),1,0)</f>
        <v>0</v>
      </c>
    </row>
    <row r="664" spans="1:18" x14ac:dyDescent="0.25">
      <c r="A664">
        <v>663</v>
      </c>
      <c r="B664" s="1">
        <v>43032</v>
      </c>
      <c r="C664" s="2">
        <f t="shared" si="81"/>
        <v>2017</v>
      </c>
      <c r="D664" s="2">
        <f t="shared" si="82"/>
        <v>10</v>
      </c>
      <c r="E664" s="2" t="str">
        <f t="shared" si="83"/>
        <v>2017-10</v>
      </c>
      <c r="F664" s="2">
        <f t="shared" si="84"/>
        <v>24</v>
      </c>
      <c r="G664" s="2">
        <f t="shared" si="85"/>
        <v>43</v>
      </c>
      <c r="H664" s="2">
        <f t="shared" si="86"/>
        <v>3</v>
      </c>
      <c r="I664" s="2" cm="1">
        <f t="array" ref="I664">_xlfn.IFNA(_xlfn.IFS(H664=7,1,H664=1,1),0)</f>
        <v>0</v>
      </c>
      <c r="J664" s="2">
        <v>0</v>
      </c>
      <c r="K664" s="2">
        <f t="shared" si="87"/>
        <v>0</v>
      </c>
      <c r="L664" s="2">
        <f>SUMIF(E$2:E664,E664,K$2:K664)</f>
        <v>3</v>
      </c>
      <c r="M664" s="2">
        <f>IF(AND(market_calendar[[#This Row],[eq_weekly_exp_cumulative]]=3,market_calendar[[#This Row],[is_eq_weekly_exp]]=1),1,0)</f>
        <v>0</v>
      </c>
      <c r="N664" s="2">
        <f>IF(AND(market_calendar[[#This Row],[is_eq_monthly_exp]]=1,MOD(market_calendar[[#This Row],[Month]],3)=0),1,0)</f>
        <v>0</v>
      </c>
      <c r="O664" s="2">
        <f t="shared" si="80"/>
        <v>1</v>
      </c>
      <c r="P664" s="2">
        <f>SUMIF(E$2:E664,E664,O$2:O664)</f>
        <v>4</v>
      </c>
      <c r="Q664" s="2">
        <f>IF(AND(market_calendar[[#This Row],[vix_weekly_exp_cumulative]]=3,market_calendar[[#This Row],[is_vix_weekly_exp]]=1),1,0)</f>
        <v>0</v>
      </c>
      <c r="R664" s="2">
        <f>IF(AND(market_calendar[[#This Row],[is_vix_monthly_exp]]=1,MOD(market_calendar[[#This Row],[Month]],3)=0),1,0)</f>
        <v>0</v>
      </c>
    </row>
    <row r="665" spans="1:18" x14ac:dyDescent="0.25">
      <c r="A665">
        <v>664</v>
      </c>
      <c r="B665" s="1">
        <v>43033</v>
      </c>
      <c r="C665" s="2">
        <f t="shared" si="81"/>
        <v>2017</v>
      </c>
      <c r="D665" s="2">
        <f t="shared" si="82"/>
        <v>10</v>
      </c>
      <c r="E665" s="2" t="str">
        <f t="shared" si="83"/>
        <v>2017-10</v>
      </c>
      <c r="F665" s="2">
        <f t="shared" si="84"/>
        <v>25</v>
      </c>
      <c r="G665" s="2">
        <f t="shared" si="85"/>
        <v>43</v>
      </c>
      <c r="H665" s="2">
        <f t="shared" si="86"/>
        <v>4</v>
      </c>
      <c r="I665" s="2" cm="1">
        <f t="array" ref="I665">_xlfn.IFNA(_xlfn.IFS(H665=7,1,H665=1,1),0)</f>
        <v>0</v>
      </c>
      <c r="J665" s="2">
        <v>0</v>
      </c>
      <c r="K665" s="2">
        <f t="shared" si="87"/>
        <v>0</v>
      </c>
      <c r="L665" s="2">
        <f>SUMIF(E$2:E665,E665,K$2:K665)</f>
        <v>3</v>
      </c>
      <c r="M665" s="2">
        <f>IF(AND(market_calendar[[#This Row],[eq_weekly_exp_cumulative]]=3,market_calendar[[#This Row],[is_eq_weekly_exp]]=1),1,0)</f>
        <v>0</v>
      </c>
      <c r="N665" s="2">
        <f>IF(AND(market_calendar[[#This Row],[is_eq_monthly_exp]]=1,MOD(market_calendar[[#This Row],[Month]],3)=0),1,0)</f>
        <v>0</v>
      </c>
      <c r="O665" s="2">
        <f t="shared" si="80"/>
        <v>0</v>
      </c>
      <c r="P665" s="2">
        <f>SUMIF(E$2:E665,E665,O$2:O665)</f>
        <v>4</v>
      </c>
      <c r="Q665" s="2">
        <f>IF(AND(market_calendar[[#This Row],[vix_weekly_exp_cumulative]]=3,market_calendar[[#This Row],[is_vix_weekly_exp]]=1),1,0)</f>
        <v>0</v>
      </c>
      <c r="R665" s="2">
        <f>IF(AND(market_calendar[[#This Row],[is_vix_monthly_exp]]=1,MOD(market_calendar[[#This Row],[Month]],3)=0),1,0)</f>
        <v>0</v>
      </c>
    </row>
    <row r="666" spans="1:18" x14ac:dyDescent="0.25">
      <c r="A666">
        <v>665</v>
      </c>
      <c r="B666" s="1">
        <v>43034</v>
      </c>
      <c r="C666" s="2">
        <f t="shared" si="81"/>
        <v>2017</v>
      </c>
      <c r="D666" s="2">
        <f t="shared" si="82"/>
        <v>10</v>
      </c>
      <c r="E666" s="2" t="str">
        <f t="shared" si="83"/>
        <v>2017-10</v>
      </c>
      <c r="F666" s="2">
        <f t="shared" si="84"/>
        <v>26</v>
      </c>
      <c r="G666" s="2">
        <f t="shared" si="85"/>
        <v>43</v>
      </c>
      <c r="H666" s="2">
        <f t="shared" si="86"/>
        <v>5</v>
      </c>
      <c r="I666" s="2" cm="1">
        <f t="array" ref="I666">_xlfn.IFNA(_xlfn.IFS(H666=7,1,H666=1,1),0)</f>
        <v>0</v>
      </c>
      <c r="J666" s="2">
        <v>0</v>
      </c>
      <c r="K666" s="2">
        <f t="shared" si="87"/>
        <v>0</v>
      </c>
      <c r="L666" s="2">
        <f>SUMIF(E$2:E666,E666,K$2:K666)</f>
        <v>3</v>
      </c>
      <c r="M666" s="2">
        <f>IF(AND(market_calendar[[#This Row],[eq_weekly_exp_cumulative]]=3,market_calendar[[#This Row],[is_eq_weekly_exp]]=1),1,0)</f>
        <v>0</v>
      </c>
      <c r="N666" s="2">
        <f>IF(AND(market_calendar[[#This Row],[is_eq_monthly_exp]]=1,MOD(market_calendar[[#This Row],[Month]],3)=0),1,0)</f>
        <v>0</v>
      </c>
      <c r="O666" s="2">
        <f t="shared" si="80"/>
        <v>0</v>
      </c>
      <c r="P666" s="2">
        <f>SUMIF(E$2:E666,E666,O$2:O666)</f>
        <v>4</v>
      </c>
      <c r="Q666" s="2">
        <f>IF(AND(market_calendar[[#This Row],[vix_weekly_exp_cumulative]]=3,market_calendar[[#This Row],[is_vix_weekly_exp]]=1),1,0)</f>
        <v>0</v>
      </c>
      <c r="R666" s="2">
        <f>IF(AND(market_calendar[[#This Row],[is_vix_monthly_exp]]=1,MOD(market_calendar[[#This Row],[Month]],3)=0),1,0)</f>
        <v>0</v>
      </c>
    </row>
    <row r="667" spans="1:18" x14ac:dyDescent="0.25">
      <c r="A667">
        <v>666</v>
      </c>
      <c r="B667" s="1">
        <v>43035</v>
      </c>
      <c r="C667" s="2">
        <f t="shared" si="81"/>
        <v>2017</v>
      </c>
      <c r="D667" s="2">
        <f t="shared" si="82"/>
        <v>10</v>
      </c>
      <c r="E667" s="2" t="str">
        <f t="shared" si="83"/>
        <v>2017-10</v>
      </c>
      <c r="F667" s="2">
        <f t="shared" si="84"/>
        <v>27</v>
      </c>
      <c r="G667" s="2">
        <f t="shared" si="85"/>
        <v>43</v>
      </c>
      <c r="H667" s="2">
        <f t="shared" si="86"/>
        <v>6</v>
      </c>
      <c r="I667" s="2" cm="1">
        <f t="array" ref="I667">_xlfn.IFNA(_xlfn.IFS(H667=7,1,H667=1,1),0)</f>
        <v>0</v>
      </c>
      <c r="J667" s="2">
        <v>0</v>
      </c>
      <c r="K667" s="2">
        <f t="shared" si="87"/>
        <v>1</v>
      </c>
      <c r="L667" s="2">
        <f>SUMIF(E$2:E667,E667,K$2:K667)</f>
        <v>4</v>
      </c>
      <c r="M667" s="2">
        <f>IF(AND(market_calendar[[#This Row],[eq_weekly_exp_cumulative]]=3,market_calendar[[#This Row],[is_eq_weekly_exp]]=1),1,0)</f>
        <v>0</v>
      </c>
      <c r="N667" s="2">
        <f>IF(AND(market_calendar[[#This Row],[is_eq_monthly_exp]]=1,MOD(market_calendar[[#This Row],[Month]],3)=0),1,0)</f>
        <v>0</v>
      </c>
      <c r="O667" s="2">
        <f t="shared" si="80"/>
        <v>0</v>
      </c>
      <c r="P667" s="2">
        <f>SUMIF(E$2:E667,E667,O$2:O667)</f>
        <v>4</v>
      </c>
      <c r="Q667" s="2">
        <f>IF(AND(market_calendar[[#This Row],[vix_weekly_exp_cumulative]]=3,market_calendar[[#This Row],[is_vix_weekly_exp]]=1),1,0)</f>
        <v>0</v>
      </c>
      <c r="R667" s="2">
        <f>IF(AND(market_calendar[[#This Row],[is_vix_monthly_exp]]=1,MOD(market_calendar[[#This Row],[Month]],3)=0),1,0)</f>
        <v>0</v>
      </c>
    </row>
    <row r="668" spans="1:18" x14ac:dyDescent="0.25">
      <c r="A668">
        <v>667</v>
      </c>
      <c r="B668" s="1">
        <v>43036</v>
      </c>
      <c r="C668" s="2">
        <f t="shared" si="81"/>
        <v>2017</v>
      </c>
      <c r="D668" s="2">
        <f t="shared" si="82"/>
        <v>10</v>
      </c>
      <c r="E668" s="2" t="str">
        <f t="shared" si="83"/>
        <v>2017-10</v>
      </c>
      <c r="F668" s="2">
        <f t="shared" si="84"/>
        <v>28</v>
      </c>
      <c r="G668" s="2">
        <f t="shared" si="85"/>
        <v>43</v>
      </c>
      <c r="H668" s="2">
        <f t="shared" si="86"/>
        <v>7</v>
      </c>
      <c r="I668" s="2" cm="1">
        <f t="array" ref="I668">_xlfn.IFNA(_xlfn.IFS(H668=7,1,H668=1,1),0)</f>
        <v>1</v>
      </c>
      <c r="J668" s="2">
        <v>0</v>
      </c>
      <c r="K668" s="2">
        <f t="shared" si="87"/>
        <v>0</v>
      </c>
      <c r="L668" s="2">
        <f>SUMIF(E$2:E668,E668,K$2:K668)</f>
        <v>4</v>
      </c>
      <c r="M668" s="2">
        <f>IF(AND(market_calendar[[#This Row],[eq_weekly_exp_cumulative]]=3,market_calendar[[#This Row],[is_eq_weekly_exp]]=1),1,0)</f>
        <v>0</v>
      </c>
      <c r="N668" s="2">
        <f>IF(AND(market_calendar[[#This Row],[is_eq_monthly_exp]]=1,MOD(market_calendar[[#This Row],[Month]],3)=0),1,0)</f>
        <v>0</v>
      </c>
      <c r="O668" s="2">
        <f t="shared" si="80"/>
        <v>0</v>
      </c>
      <c r="P668" s="2">
        <f>SUMIF(E$2:E668,E668,O$2:O668)</f>
        <v>4</v>
      </c>
      <c r="Q668" s="2">
        <f>IF(AND(market_calendar[[#This Row],[vix_weekly_exp_cumulative]]=3,market_calendar[[#This Row],[is_vix_weekly_exp]]=1),1,0)</f>
        <v>0</v>
      </c>
      <c r="R668" s="2">
        <f>IF(AND(market_calendar[[#This Row],[is_vix_monthly_exp]]=1,MOD(market_calendar[[#This Row],[Month]],3)=0),1,0)</f>
        <v>0</v>
      </c>
    </row>
    <row r="669" spans="1:18" x14ac:dyDescent="0.25">
      <c r="A669">
        <v>668</v>
      </c>
      <c r="B669" s="1">
        <v>43037</v>
      </c>
      <c r="C669" s="2">
        <f t="shared" si="81"/>
        <v>2017</v>
      </c>
      <c r="D669" s="2">
        <f t="shared" si="82"/>
        <v>10</v>
      </c>
      <c r="E669" s="2" t="str">
        <f t="shared" si="83"/>
        <v>2017-10</v>
      </c>
      <c r="F669" s="2">
        <f t="shared" si="84"/>
        <v>29</v>
      </c>
      <c r="G669" s="2">
        <f t="shared" si="85"/>
        <v>44</v>
      </c>
      <c r="H669" s="2">
        <f t="shared" si="86"/>
        <v>1</v>
      </c>
      <c r="I669" s="2" cm="1">
        <f t="array" ref="I669">_xlfn.IFNA(_xlfn.IFS(H669=7,1,H669=1,1),0)</f>
        <v>1</v>
      </c>
      <c r="J669" s="2">
        <v>0</v>
      </c>
      <c r="K669" s="2">
        <f t="shared" si="87"/>
        <v>0</v>
      </c>
      <c r="L669" s="2">
        <f>SUMIF(E$2:E669,E669,K$2:K669)</f>
        <v>4</v>
      </c>
      <c r="M669" s="2">
        <f>IF(AND(market_calendar[[#This Row],[eq_weekly_exp_cumulative]]=3,market_calendar[[#This Row],[is_eq_weekly_exp]]=1),1,0)</f>
        <v>0</v>
      </c>
      <c r="N669" s="2">
        <f>IF(AND(market_calendar[[#This Row],[is_eq_monthly_exp]]=1,MOD(market_calendar[[#This Row],[Month]],3)=0),1,0)</f>
        <v>0</v>
      </c>
      <c r="O669" s="2">
        <f t="shared" si="80"/>
        <v>0</v>
      </c>
      <c r="P669" s="2">
        <f>SUMIF(E$2:E669,E669,O$2:O669)</f>
        <v>4</v>
      </c>
      <c r="Q669" s="2">
        <f>IF(AND(market_calendar[[#This Row],[vix_weekly_exp_cumulative]]=3,market_calendar[[#This Row],[is_vix_weekly_exp]]=1),1,0)</f>
        <v>0</v>
      </c>
      <c r="R669" s="2">
        <f>IF(AND(market_calendar[[#This Row],[is_vix_monthly_exp]]=1,MOD(market_calendar[[#This Row],[Month]],3)=0),1,0)</f>
        <v>0</v>
      </c>
    </row>
    <row r="670" spans="1:18" x14ac:dyDescent="0.25">
      <c r="A670">
        <v>669</v>
      </c>
      <c r="B670" s="1">
        <v>43038</v>
      </c>
      <c r="C670" s="2">
        <f t="shared" si="81"/>
        <v>2017</v>
      </c>
      <c r="D670" s="2">
        <f t="shared" si="82"/>
        <v>10</v>
      </c>
      <c r="E670" s="2" t="str">
        <f t="shared" si="83"/>
        <v>2017-10</v>
      </c>
      <c r="F670" s="2">
        <f t="shared" si="84"/>
        <v>30</v>
      </c>
      <c r="G670" s="2">
        <f t="shared" si="85"/>
        <v>44</v>
      </c>
      <c r="H670" s="2">
        <f t="shared" si="86"/>
        <v>2</v>
      </c>
      <c r="I670" s="2" cm="1">
        <f t="array" ref="I670">_xlfn.IFNA(_xlfn.IFS(H670=7,1,H670=1,1),0)</f>
        <v>0</v>
      </c>
      <c r="J670" s="2">
        <v>0</v>
      </c>
      <c r="K670" s="2">
        <f t="shared" si="87"/>
        <v>0</v>
      </c>
      <c r="L670" s="2">
        <f>SUMIF(E$2:E670,E670,K$2:K670)</f>
        <v>4</v>
      </c>
      <c r="M670" s="2">
        <f>IF(AND(market_calendar[[#This Row],[eq_weekly_exp_cumulative]]=3,market_calendar[[#This Row],[is_eq_weekly_exp]]=1),1,0)</f>
        <v>0</v>
      </c>
      <c r="N670" s="2">
        <f>IF(AND(market_calendar[[#This Row],[is_eq_monthly_exp]]=1,MOD(market_calendar[[#This Row],[Month]],3)=0),1,0)</f>
        <v>0</v>
      </c>
      <c r="O670" s="2">
        <f t="shared" si="80"/>
        <v>0</v>
      </c>
      <c r="P670" s="2">
        <f>SUMIF(E$2:E670,E670,O$2:O670)</f>
        <v>4</v>
      </c>
      <c r="Q670" s="2">
        <f>IF(AND(market_calendar[[#This Row],[vix_weekly_exp_cumulative]]=3,market_calendar[[#This Row],[is_vix_weekly_exp]]=1),1,0)</f>
        <v>0</v>
      </c>
      <c r="R670" s="2">
        <f>IF(AND(market_calendar[[#This Row],[is_vix_monthly_exp]]=1,MOD(market_calendar[[#This Row],[Month]],3)=0),1,0)</f>
        <v>0</v>
      </c>
    </row>
    <row r="671" spans="1:18" x14ac:dyDescent="0.25">
      <c r="A671">
        <v>670</v>
      </c>
      <c r="B671" s="1">
        <v>43039</v>
      </c>
      <c r="C671" s="2">
        <f t="shared" si="81"/>
        <v>2017</v>
      </c>
      <c r="D671" s="2">
        <f t="shared" si="82"/>
        <v>10</v>
      </c>
      <c r="E671" s="2" t="str">
        <f t="shared" si="83"/>
        <v>2017-10</v>
      </c>
      <c r="F671" s="2">
        <f t="shared" si="84"/>
        <v>31</v>
      </c>
      <c r="G671" s="2">
        <f t="shared" si="85"/>
        <v>44</v>
      </c>
      <c r="H671" s="2">
        <f t="shared" si="86"/>
        <v>3</v>
      </c>
      <c r="I671" s="2" cm="1">
        <f t="array" ref="I671">_xlfn.IFNA(_xlfn.IFS(H671=7,1,H671=1,1),0)</f>
        <v>0</v>
      </c>
      <c r="J671" s="2">
        <v>0</v>
      </c>
      <c r="K671" s="2">
        <f t="shared" si="87"/>
        <v>0</v>
      </c>
      <c r="L671" s="2">
        <f>SUMIF(E$2:E671,E671,K$2:K671)</f>
        <v>4</v>
      </c>
      <c r="M671" s="2">
        <f>IF(AND(market_calendar[[#This Row],[eq_weekly_exp_cumulative]]=3,market_calendar[[#This Row],[is_eq_weekly_exp]]=1),1,0)</f>
        <v>0</v>
      </c>
      <c r="N671" s="2">
        <f>IF(AND(market_calendar[[#This Row],[is_eq_monthly_exp]]=1,MOD(market_calendar[[#This Row],[Month]],3)=0),1,0)</f>
        <v>0</v>
      </c>
      <c r="O671" s="2">
        <f t="shared" si="80"/>
        <v>1</v>
      </c>
      <c r="P671" s="2">
        <f>SUMIF(E$2:E671,E671,O$2:O671)</f>
        <v>5</v>
      </c>
      <c r="Q671" s="2">
        <f>IF(AND(market_calendar[[#This Row],[vix_weekly_exp_cumulative]]=3,market_calendar[[#This Row],[is_vix_weekly_exp]]=1),1,0)</f>
        <v>0</v>
      </c>
      <c r="R671" s="2">
        <f>IF(AND(market_calendar[[#This Row],[is_vix_monthly_exp]]=1,MOD(market_calendar[[#This Row],[Month]],3)=0),1,0)</f>
        <v>0</v>
      </c>
    </row>
    <row r="672" spans="1:18" x14ac:dyDescent="0.25">
      <c r="A672">
        <v>671</v>
      </c>
      <c r="B672" s="1">
        <v>43040</v>
      </c>
      <c r="C672" s="2">
        <f t="shared" si="81"/>
        <v>2017</v>
      </c>
      <c r="D672" s="2">
        <f t="shared" si="82"/>
        <v>11</v>
      </c>
      <c r="E672" s="2" t="str">
        <f t="shared" si="83"/>
        <v>2017-11</v>
      </c>
      <c r="F672" s="2">
        <f t="shared" si="84"/>
        <v>1</v>
      </c>
      <c r="G672" s="2">
        <f t="shared" si="85"/>
        <v>44</v>
      </c>
      <c r="H672" s="2">
        <f t="shared" si="86"/>
        <v>4</v>
      </c>
      <c r="I672" s="2" cm="1">
        <f t="array" ref="I672">_xlfn.IFNA(_xlfn.IFS(H672=7,1,H672=1,1),0)</f>
        <v>0</v>
      </c>
      <c r="J672" s="2">
        <v>0</v>
      </c>
      <c r="K672" s="2">
        <f t="shared" si="87"/>
        <v>0</v>
      </c>
      <c r="L672" s="2">
        <f>SUMIF(E$2:E672,E672,K$2:K672)</f>
        <v>0</v>
      </c>
      <c r="M672" s="2">
        <f>IF(AND(market_calendar[[#This Row],[eq_weekly_exp_cumulative]]=3,market_calendar[[#This Row],[is_eq_weekly_exp]]=1),1,0)</f>
        <v>0</v>
      </c>
      <c r="N672" s="2">
        <f>IF(AND(market_calendar[[#This Row],[is_eq_monthly_exp]]=1,MOD(market_calendar[[#This Row],[Month]],3)=0),1,0)</f>
        <v>0</v>
      </c>
      <c r="O672" s="2">
        <f t="shared" si="80"/>
        <v>0</v>
      </c>
      <c r="P672" s="2">
        <f>SUMIF(E$2:E672,E672,O$2:O672)</f>
        <v>0</v>
      </c>
      <c r="Q672" s="2">
        <f>IF(AND(market_calendar[[#This Row],[vix_weekly_exp_cumulative]]=3,market_calendar[[#This Row],[is_vix_weekly_exp]]=1),1,0)</f>
        <v>0</v>
      </c>
      <c r="R672" s="2">
        <f>IF(AND(market_calendar[[#This Row],[is_vix_monthly_exp]]=1,MOD(market_calendar[[#This Row],[Month]],3)=0),1,0)</f>
        <v>0</v>
      </c>
    </row>
    <row r="673" spans="1:18" x14ac:dyDescent="0.25">
      <c r="A673">
        <v>672</v>
      </c>
      <c r="B673" s="1">
        <v>43041</v>
      </c>
      <c r="C673" s="2">
        <f t="shared" si="81"/>
        <v>2017</v>
      </c>
      <c r="D673" s="2">
        <f t="shared" si="82"/>
        <v>11</v>
      </c>
      <c r="E673" s="2" t="str">
        <f t="shared" si="83"/>
        <v>2017-11</v>
      </c>
      <c r="F673" s="2">
        <f t="shared" si="84"/>
        <v>2</v>
      </c>
      <c r="G673" s="2">
        <f t="shared" si="85"/>
        <v>44</v>
      </c>
      <c r="H673" s="2">
        <f t="shared" si="86"/>
        <v>5</v>
      </c>
      <c r="I673" s="2" cm="1">
        <f t="array" ref="I673">_xlfn.IFNA(_xlfn.IFS(H673=7,1,H673=1,1),0)</f>
        <v>0</v>
      </c>
      <c r="J673" s="2">
        <v>0</v>
      </c>
      <c r="K673" s="2">
        <f t="shared" si="87"/>
        <v>0</v>
      </c>
      <c r="L673" s="2">
        <f>SUMIF(E$2:E673,E673,K$2:K673)</f>
        <v>0</v>
      </c>
      <c r="M673" s="2">
        <f>IF(AND(market_calendar[[#This Row],[eq_weekly_exp_cumulative]]=3,market_calendar[[#This Row],[is_eq_weekly_exp]]=1),1,0)</f>
        <v>0</v>
      </c>
      <c r="N673" s="2">
        <f>IF(AND(market_calendar[[#This Row],[is_eq_monthly_exp]]=1,MOD(market_calendar[[#This Row],[Month]],3)=0),1,0)</f>
        <v>0</v>
      </c>
      <c r="O673" s="2">
        <f t="shared" si="80"/>
        <v>0</v>
      </c>
      <c r="P673" s="2">
        <f>SUMIF(E$2:E673,E673,O$2:O673)</f>
        <v>0</v>
      </c>
      <c r="Q673" s="2">
        <f>IF(AND(market_calendar[[#This Row],[vix_weekly_exp_cumulative]]=3,market_calendar[[#This Row],[is_vix_weekly_exp]]=1),1,0)</f>
        <v>0</v>
      </c>
      <c r="R673" s="2">
        <f>IF(AND(market_calendar[[#This Row],[is_vix_monthly_exp]]=1,MOD(market_calendar[[#This Row],[Month]],3)=0),1,0)</f>
        <v>0</v>
      </c>
    </row>
    <row r="674" spans="1:18" x14ac:dyDescent="0.25">
      <c r="A674">
        <v>673</v>
      </c>
      <c r="B674" s="1">
        <v>43042</v>
      </c>
      <c r="C674" s="2">
        <f t="shared" si="81"/>
        <v>2017</v>
      </c>
      <c r="D674" s="2">
        <f t="shared" si="82"/>
        <v>11</v>
      </c>
      <c r="E674" s="2" t="str">
        <f t="shared" si="83"/>
        <v>2017-11</v>
      </c>
      <c r="F674" s="2">
        <f t="shared" si="84"/>
        <v>3</v>
      </c>
      <c r="G674" s="2">
        <f t="shared" si="85"/>
        <v>44</v>
      </c>
      <c r="H674" s="2">
        <f t="shared" si="86"/>
        <v>6</v>
      </c>
      <c r="I674" s="2" cm="1">
        <f t="array" ref="I674">_xlfn.IFNA(_xlfn.IFS(H674=7,1,H674=1,1),0)</f>
        <v>0</v>
      </c>
      <c r="J674" s="2">
        <v>0</v>
      </c>
      <c r="K674" s="2">
        <f t="shared" si="87"/>
        <v>1</v>
      </c>
      <c r="L674" s="2">
        <f>SUMIF(E$2:E674,E674,K$2:K674)</f>
        <v>1</v>
      </c>
      <c r="M674" s="2">
        <f>IF(AND(market_calendar[[#This Row],[eq_weekly_exp_cumulative]]=3,market_calendar[[#This Row],[is_eq_weekly_exp]]=1),1,0)</f>
        <v>0</v>
      </c>
      <c r="N674" s="2">
        <f>IF(AND(market_calendar[[#This Row],[is_eq_monthly_exp]]=1,MOD(market_calendar[[#This Row],[Month]],3)=0),1,0)</f>
        <v>0</v>
      </c>
      <c r="O674" s="2">
        <f t="shared" si="80"/>
        <v>0</v>
      </c>
      <c r="P674" s="2">
        <f>SUMIF(E$2:E674,E674,O$2:O674)</f>
        <v>0</v>
      </c>
      <c r="Q674" s="2">
        <f>IF(AND(market_calendar[[#This Row],[vix_weekly_exp_cumulative]]=3,market_calendar[[#This Row],[is_vix_weekly_exp]]=1),1,0)</f>
        <v>0</v>
      </c>
      <c r="R674" s="2">
        <f>IF(AND(market_calendar[[#This Row],[is_vix_monthly_exp]]=1,MOD(market_calendar[[#This Row],[Month]],3)=0),1,0)</f>
        <v>0</v>
      </c>
    </row>
    <row r="675" spans="1:18" x14ac:dyDescent="0.25">
      <c r="A675">
        <v>674</v>
      </c>
      <c r="B675" s="1">
        <v>43043</v>
      </c>
      <c r="C675" s="2">
        <f t="shared" si="81"/>
        <v>2017</v>
      </c>
      <c r="D675" s="2">
        <f t="shared" si="82"/>
        <v>11</v>
      </c>
      <c r="E675" s="2" t="str">
        <f t="shared" si="83"/>
        <v>2017-11</v>
      </c>
      <c r="F675" s="2">
        <f t="shared" si="84"/>
        <v>4</v>
      </c>
      <c r="G675" s="2">
        <f t="shared" si="85"/>
        <v>44</v>
      </c>
      <c r="H675" s="2">
        <f t="shared" si="86"/>
        <v>7</v>
      </c>
      <c r="I675" s="2" cm="1">
        <f t="array" ref="I675">_xlfn.IFNA(_xlfn.IFS(H675=7,1,H675=1,1),0)</f>
        <v>1</v>
      </c>
      <c r="J675" s="2">
        <v>0</v>
      </c>
      <c r="K675" s="2">
        <f t="shared" si="87"/>
        <v>0</v>
      </c>
      <c r="L675" s="2">
        <f>SUMIF(E$2:E675,E675,K$2:K675)</f>
        <v>1</v>
      </c>
      <c r="M675" s="2">
        <f>IF(AND(market_calendar[[#This Row],[eq_weekly_exp_cumulative]]=3,market_calendar[[#This Row],[is_eq_weekly_exp]]=1),1,0)</f>
        <v>0</v>
      </c>
      <c r="N675" s="2">
        <f>IF(AND(market_calendar[[#This Row],[is_eq_monthly_exp]]=1,MOD(market_calendar[[#This Row],[Month]],3)=0),1,0)</f>
        <v>0</v>
      </c>
      <c r="O675" s="2">
        <f t="shared" si="80"/>
        <v>0</v>
      </c>
      <c r="P675" s="2">
        <f>SUMIF(E$2:E675,E675,O$2:O675)</f>
        <v>0</v>
      </c>
      <c r="Q675" s="2">
        <f>IF(AND(market_calendar[[#This Row],[vix_weekly_exp_cumulative]]=3,market_calendar[[#This Row],[is_vix_weekly_exp]]=1),1,0)</f>
        <v>0</v>
      </c>
      <c r="R675" s="2">
        <f>IF(AND(market_calendar[[#This Row],[is_vix_monthly_exp]]=1,MOD(market_calendar[[#This Row],[Month]],3)=0),1,0)</f>
        <v>0</v>
      </c>
    </row>
    <row r="676" spans="1:18" x14ac:dyDescent="0.25">
      <c r="A676">
        <v>675</v>
      </c>
      <c r="B676" s="1">
        <v>43044</v>
      </c>
      <c r="C676" s="2">
        <f t="shared" si="81"/>
        <v>2017</v>
      </c>
      <c r="D676" s="2">
        <f t="shared" si="82"/>
        <v>11</v>
      </c>
      <c r="E676" s="2" t="str">
        <f t="shared" si="83"/>
        <v>2017-11</v>
      </c>
      <c r="F676" s="2">
        <f t="shared" si="84"/>
        <v>5</v>
      </c>
      <c r="G676" s="2">
        <f t="shared" si="85"/>
        <v>45</v>
      </c>
      <c r="H676" s="2">
        <f t="shared" si="86"/>
        <v>1</v>
      </c>
      <c r="I676" s="2" cm="1">
        <f t="array" ref="I676">_xlfn.IFNA(_xlfn.IFS(H676=7,1,H676=1,1),0)</f>
        <v>1</v>
      </c>
      <c r="J676" s="2">
        <v>0</v>
      </c>
      <c r="K676" s="2">
        <f t="shared" si="87"/>
        <v>0</v>
      </c>
      <c r="L676" s="2">
        <f>SUMIF(E$2:E676,E676,K$2:K676)</f>
        <v>1</v>
      </c>
      <c r="M676" s="2">
        <f>IF(AND(market_calendar[[#This Row],[eq_weekly_exp_cumulative]]=3,market_calendar[[#This Row],[is_eq_weekly_exp]]=1),1,0)</f>
        <v>0</v>
      </c>
      <c r="N676" s="2">
        <f>IF(AND(market_calendar[[#This Row],[is_eq_monthly_exp]]=1,MOD(market_calendar[[#This Row],[Month]],3)=0),1,0)</f>
        <v>0</v>
      </c>
      <c r="O676" s="2">
        <f t="shared" si="80"/>
        <v>0</v>
      </c>
      <c r="P676" s="2">
        <f>SUMIF(E$2:E676,E676,O$2:O676)</f>
        <v>0</v>
      </c>
      <c r="Q676" s="2">
        <f>IF(AND(market_calendar[[#This Row],[vix_weekly_exp_cumulative]]=3,market_calendar[[#This Row],[is_vix_weekly_exp]]=1),1,0)</f>
        <v>0</v>
      </c>
      <c r="R676" s="2">
        <f>IF(AND(market_calendar[[#This Row],[is_vix_monthly_exp]]=1,MOD(market_calendar[[#This Row],[Month]],3)=0),1,0)</f>
        <v>0</v>
      </c>
    </row>
    <row r="677" spans="1:18" x14ac:dyDescent="0.25">
      <c r="A677">
        <v>676</v>
      </c>
      <c r="B677" s="1">
        <v>43045</v>
      </c>
      <c r="C677" s="2">
        <f t="shared" si="81"/>
        <v>2017</v>
      </c>
      <c r="D677" s="2">
        <f t="shared" si="82"/>
        <v>11</v>
      </c>
      <c r="E677" s="2" t="str">
        <f t="shared" si="83"/>
        <v>2017-11</v>
      </c>
      <c r="F677" s="2">
        <f t="shared" si="84"/>
        <v>6</v>
      </c>
      <c r="G677" s="2">
        <f t="shared" si="85"/>
        <v>45</v>
      </c>
      <c r="H677" s="2">
        <f t="shared" si="86"/>
        <v>2</v>
      </c>
      <c r="I677" s="2" cm="1">
        <f t="array" ref="I677">_xlfn.IFNA(_xlfn.IFS(H677=7,1,H677=1,1),0)</f>
        <v>0</v>
      </c>
      <c r="J677" s="2">
        <v>0</v>
      </c>
      <c r="K677" s="2">
        <f t="shared" si="87"/>
        <v>0</v>
      </c>
      <c r="L677" s="2">
        <f>SUMIF(E$2:E677,E677,K$2:K677)</f>
        <v>1</v>
      </c>
      <c r="M677" s="2">
        <f>IF(AND(market_calendar[[#This Row],[eq_weekly_exp_cumulative]]=3,market_calendar[[#This Row],[is_eq_weekly_exp]]=1),1,0)</f>
        <v>0</v>
      </c>
      <c r="N677" s="2">
        <f>IF(AND(market_calendar[[#This Row],[is_eq_monthly_exp]]=1,MOD(market_calendar[[#This Row],[Month]],3)=0),1,0)</f>
        <v>0</v>
      </c>
      <c r="O677" s="2">
        <f t="shared" si="80"/>
        <v>0</v>
      </c>
      <c r="P677" s="2">
        <f>SUMIF(E$2:E677,E677,O$2:O677)</f>
        <v>0</v>
      </c>
      <c r="Q677" s="2">
        <f>IF(AND(market_calendar[[#This Row],[vix_weekly_exp_cumulative]]=3,market_calendar[[#This Row],[is_vix_weekly_exp]]=1),1,0)</f>
        <v>0</v>
      </c>
      <c r="R677" s="2">
        <f>IF(AND(market_calendar[[#This Row],[is_vix_monthly_exp]]=1,MOD(market_calendar[[#This Row],[Month]],3)=0),1,0)</f>
        <v>0</v>
      </c>
    </row>
    <row r="678" spans="1:18" x14ac:dyDescent="0.25">
      <c r="A678">
        <v>677</v>
      </c>
      <c r="B678" s="1">
        <v>43046</v>
      </c>
      <c r="C678" s="2">
        <f t="shared" si="81"/>
        <v>2017</v>
      </c>
      <c r="D678" s="2">
        <f t="shared" si="82"/>
        <v>11</v>
      </c>
      <c r="E678" s="2" t="str">
        <f t="shared" si="83"/>
        <v>2017-11</v>
      </c>
      <c r="F678" s="2">
        <f t="shared" si="84"/>
        <v>7</v>
      </c>
      <c r="G678" s="2">
        <f t="shared" si="85"/>
        <v>45</v>
      </c>
      <c r="H678" s="2">
        <f t="shared" si="86"/>
        <v>3</v>
      </c>
      <c r="I678" s="2" cm="1">
        <f t="array" ref="I678">_xlfn.IFNA(_xlfn.IFS(H678=7,1,H678=1,1),0)</f>
        <v>0</v>
      </c>
      <c r="J678" s="2">
        <v>0</v>
      </c>
      <c r="K678" s="2">
        <f t="shared" si="87"/>
        <v>0</v>
      </c>
      <c r="L678" s="2">
        <f>SUMIF(E$2:E678,E678,K$2:K678)</f>
        <v>1</v>
      </c>
      <c r="M678" s="2">
        <f>IF(AND(market_calendar[[#This Row],[eq_weekly_exp_cumulative]]=3,market_calendar[[#This Row],[is_eq_weekly_exp]]=1),1,0)</f>
        <v>0</v>
      </c>
      <c r="N678" s="2">
        <f>IF(AND(market_calendar[[#This Row],[is_eq_monthly_exp]]=1,MOD(market_calendar[[#This Row],[Month]],3)=0),1,0)</f>
        <v>0</v>
      </c>
      <c r="O678" s="2">
        <f t="shared" si="80"/>
        <v>1</v>
      </c>
      <c r="P678" s="2">
        <f>SUMIF(E$2:E678,E678,O$2:O678)</f>
        <v>1</v>
      </c>
      <c r="Q678" s="2">
        <f>IF(AND(market_calendar[[#This Row],[vix_weekly_exp_cumulative]]=3,market_calendar[[#This Row],[is_vix_weekly_exp]]=1),1,0)</f>
        <v>0</v>
      </c>
      <c r="R678" s="2">
        <f>IF(AND(market_calendar[[#This Row],[is_vix_monthly_exp]]=1,MOD(market_calendar[[#This Row],[Month]],3)=0),1,0)</f>
        <v>0</v>
      </c>
    </row>
    <row r="679" spans="1:18" x14ac:dyDescent="0.25">
      <c r="A679">
        <v>678</v>
      </c>
      <c r="B679" s="1">
        <v>43047</v>
      </c>
      <c r="C679" s="2">
        <f t="shared" si="81"/>
        <v>2017</v>
      </c>
      <c r="D679" s="2">
        <f t="shared" si="82"/>
        <v>11</v>
      </c>
      <c r="E679" s="2" t="str">
        <f t="shared" si="83"/>
        <v>2017-11</v>
      </c>
      <c r="F679" s="2">
        <f t="shared" si="84"/>
        <v>8</v>
      </c>
      <c r="G679" s="2">
        <f t="shared" si="85"/>
        <v>45</v>
      </c>
      <c r="H679" s="2">
        <f t="shared" si="86"/>
        <v>4</v>
      </c>
      <c r="I679" s="2" cm="1">
        <f t="array" ref="I679">_xlfn.IFNA(_xlfn.IFS(H679=7,1,H679=1,1),0)</f>
        <v>0</v>
      </c>
      <c r="J679" s="2">
        <v>0</v>
      </c>
      <c r="K679" s="2">
        <f t="shared" si="87"/>
        <v>0</v>
      </c>
      <c r="L679" s="2">
        <f>SUMIF(E$2:E679,E679,K$2:K679)</f>
        <v>1</v>
      </c>
      <c r="M679" s="2">
        <f>IF(AND(market_calendar[[#This Row],[eq_weekly_exp_cumulative]]=3,market_calendar[[#This Row],[is_eq_weekly_exp]]=1),1,0)</f>
        <v>0</v>
      </c>
      <c r="N679" s="2">
        <f>IF(AND(market_calendar[[#This Row],[is_eq_monthly_exp]]=1,MOD(market_calendar[[#This Row],[Month]],3)=0),1,0)</f>
        <v>0</v>
      </c>
      <c r="O679" s="2">
        <f t="shared" si="80"/>
        <v>0</v>
      </c>
      <c r="P679" s="2">
        <f>SUMIF(E$2:E679,E679,O$2:O679)</f>
        <v>1</v>
      </c>
      <c r="Q679" s="2">
        <f>IF(AND(market_calendar[[#This Row],[vix_weekly_exp_cumulative]]=3,market_calendar[[#This Row],[is_vix_weekly_exp]]=1),1,0)</f>
        <v>0</v>
      </c>
      <c r="R679" s="2">
        <f>IF(AND(market_calendar[[#This Row],[is_vix_monthly_exp]]=1,MOD(market_calendar[[#This Row],[Month]],3)=0),1,0)</f>
        <v>0</v>
      </c>
    </row>
    <row r="680" spans="1:18" x14ac:dyDescent="0.25">
      <c r="A680">
        <v>679</v>
      </c>
      <c r="B680" s="1">
        <v>43048</v>
      </c>
      <c r="C680" s="2">
        <f t="shared" si="81"/>
        <v>2017</v>
      </c>
      <c r="D680" s="2">
        <f t="shared" si="82"/>
        <v>11</v>
      </c>
      <c r="E680" s="2" t="str">
        <f t="shared" si="83"/>
        <v>2017-11</v>
      </c>
      <c r="F680" s="2">
        <f t="shared" si="84"/>
        <v>9</v>
      </c>
      <c r="G680" s="2">
        <f t="shared" si="85"/>
        <v>45</v>
      </c>
      <c r="H680" s="2">
        <f t="shared" si="86"/>
        <v>5</v>
      </c>
      <c r="I680" s="2" cm="1">
        <f t="array" ref="I680">_xlfn.IFNA(_xlfn.IFS(H680=7,1,H680=1,1),0)</f>
        <v>0</v>
      </c>
      <c r="J680" s="2">
        <v>0</v>
      </c>
      <c r="K680" s="2">
        <f t="shared" si="87"/>
        <v>0</v>
      </c>
      <c r="L680" s="2">
        <f>SUMIF(E$2:E680,E680,K$2:K680)</f>
        <v>1</v>
      </c>
      <c r="M680" s="2">
        <f>IF(AND(market_calendar[[#This Row],[eq_weekly_exp_cumulative]]=3,market_calendar[[#This Row],[is_eq_weekly_exp]]=1),1,0)</f>
        <v>0</v>
      </c>
      <c r="N680" s="2">
        <f>IF(AND(market_calendar[[#This Row],[is_eq_monthly_exp]]=1,MOD(market_calendar[[#This Row],[Month]],3)=0),1,0)</f>
        <v>0</v>
      </c>
      <c r="O680" s="2">
        <f t="shared" si="80"/>
        <v>0</v>
      </c>
      <c r="P680" s="2">
        <f>SUMIF(E$2:E680,E680,O$2:O680)</f>
        <v>1</v>
      </c>
      <c r="Q680" s="2">
        <f>IF(AND(market_calendar[[#This Row],[vix_weekly_exp_cumulative]]=3,market_calendar[[#This Row],[is_vix_weekly_exp]]=1),1,0)</f>
        <v>0</v>
      </c>
      <c r="R680" s="2">
        <f>IF(AND(market_calendar[[#This Row],[is_vix_monthly_exp]]=1,MOD(market_calendar[[#This Row],[Month]],3)=0),1,0)</f>
        <v>0</v>
      </c>
    </row>
    <row r="681" spans="1:18" x14ac:dyDescent="0.25">
      <c r="A681">
        <v>680</v>
      </c>
      <c r="B681" s="1">
        <v>43049</v>
      </c>
      <c r="C681" s="2">
        <f t="shared" si="81"/>
        <v>2017</v>
      </c>
      <c r="D681" s="2">
        <f t="shared" si="82"/>
        <v>11</v>
      </c>
      <c r="E681" s="2" t="str">
        <f t="shared" si="83"/>
        <v>2017-11</v>
      </c>
      <c r="F681" s="2">
        <f t="shared" si="84"/>
        <v>10</v>
      </c>
      <c r="G681" s="2">
        <f t="shared" si="85"/>
        <v>45</v>
      </c>
      <c r="H681" s="2">
        <f t="shared" si="86"/>
        <v>6</v>
      </c>
      <c r="I681" s="2" cm="1">
        <f t="array" ref="I681">_xlfn.IFNA(_xlfn.IFS(H681=7,1,H681=1,1),0)</f>
        <v>0</v>
      </c>
      <c r="J681" s="2">
        <v>0</v>
      </c>
      <c r="K681" s="2">
        <f t="shared" si="87"/>
        <v>1</v>
      </c>
      <c r="L681" s="2">
        <f>SUMIF(E$2:E681,E681,K$2:K681)</f>
        <v>2</v>
      </c>
      <c r="M681" s="2">
        <f>IF(AND(market_calendar[[#This Row],[eq_weekly_exp_cumulative]]=3,market_calendar[[#This Row],[is_eq_weekly_exp]]=1),1,0)</f>
        <v>0</v>
      </c>
      <c r="N681" s="2">
        <f>IF(AND(market_calendar[[#This Row],[is_eq_monthly_exp]]=1,MOD(market_calendar[[#This Row],[Month]],3)=0),1,0)</f>
        <v>0</v>
      </c>
      <c r="O681" s="2">
        <f t="shared" si="80"/>
        <v>0</v>
      </c>
      <c r="P681" s="2">
        <f>SUMIF(E$2:E681,E681,O$2:O681)</f>
        <v>1</v>
      </c>
      <c r="Q681" s="2">
        <f>IF(AND(market_calendar[[#This Row],[vix_weekly_exp_cumulative]]=3,market_calendar[[#This Row],[is_vix_weekly_exp]]=1),1,0)</f>
        <v>0</v>
      </c>
      <c r="R681" s="2">
        <f>IF(AND(market_calendar[[#This Row],[is_vix_monthly_exp]]=1,MOD(market_calendar[[#This Row],[Month]],3)=0),1,0)</f>
        <v>0</v>
      </c>
    </row>
    <row r="682" spans="1:18" x14ac:dyDescent="0.25">
      <c r="A682">
        <v>681</v>
      </c>
      <c r="B682" s="1">
        <v>43050</v>
      </c>
      <c r="C682" s="2">
        <f t="shared" si="81"/>
        <v>2017</v>
      </c>
      <c r="D682" s="2">
        <f t="shared" si="82"/>
        <v>11</v>
      </c>
      <c r="E682" s="2" t="str">
        <f t="shared" si="83"/>
        <v>2017-11</v>
      </c>
      <c r="F682" s="2">
        <f t="shared" si="84"/>
        <v>11</v>
      </c>
      <c r="G682" s="2">
        <f t="shared" si="85"/>
        <v>45</v>
      </c>
      <c r="H682" s="2">
        <f t="shared" si="86"/>
        <v>7</v>
      </c>
      <c r="I682" s="2" cm="1">
        <f t="array" ref="I682">_xlfn.IFNA(_xlfn.IFS(H682=7,1,H682=1,1),0)</f>
        <v>1</v>
      </c>
      <c r="J682" s="2">
        <v>0</v>
      </c>
      <c r="K682" s="2">
        <f t="shared" si="87"/>
        <v>0</v>
      </c>
      <c r="L682" s="2">
        <f>SUMIF(E$2:E682,E682,K$2:K682)</f>
        <v>2</v>
      </c>
      <c r="M682" s="2">
        <f>IF(AND(market_calendar[[#This Row],[eq_weekly_exp_cumulative]]=3,market_calendar[[#This Row],[is_eq_weekly_exp]]=1),1,0)</f>
        <v>0</v>
      </c>
      <c r="N682" s="2">
        <f>IF(AND(market_calendar[[#This Row],[is_eq_monthly_exp]]=1,MOD(market_calendar[[#This Row],[Month]],3)=0),1,0)</f>
        <v>0</v>
      </c>
      <c r="O682" s="2">
        <f t="shared" si="80"/>
        <v>0</v>
      </c>
      <c r="P682" s="2">
        <f>SUMIF(E$2:E682,E682,O$2:O682)</f>
        <v>1</v>
      </c>
      <c r="Q682" s="2">
        <f>IF(AND(market_calendar[[#This Row],[vix_weekly_exp_cumulative]]=3,market_calendar[[#This Row],[is_vix_weekly_exp]]=1),1,0)</f>
        <v>0</v>
      </c>
      <c r="R682" s="2">
        <f>IF(AND(market_calendar[[#This Row],[is_vix_monthly_exp]]=1,MOD(market_calendar[[#This Row],[Month]],3)=0),1,0)</f>
        <v>0</v>
      </c>
    </row>
    <row r="683" spans="1:18" x14ac:dyDescent="0.25">
      <c r="A683">
        <v>682</v>
      </c>
      <c r="B683" s="1">
        <v>43051</v>
      </c>
      <c r="C683" s="2">
        <f t="shared" si="81"/>
        <v>2017</v>
      </c>
      <c r="D683" s="2">
        <f t="shared" si="82"/>
        <v>11</v>
      </c>
      <c r="E683" s="2" t="str">
        <f t="shared" si="83"/>
        <v>2017-11</v>
      </c>
      <c r="F683" s="2">
        <f t="shared" si="84"/>
        <v>12</v>
      </c>
      <c r="G683" s="2">
        <f t="shared" si="85"/>
        <v>46</v>
      </c>
      <c r="H683" s="2">
        <f t="shared" si="86"/>
        <v>1</v>
      </c>
      <c r="I683" s="2" cm="1">
        <f t="array" ref="I683">_xlfn.IFNA(_xlfn.IFS(H683=7,1,H683=1,1),0)</f>
        <v>1</v>
      </c>
      <c r="J683" s="2">
        <v>0</v>
      </c>
      <c r="K683" s="2">
        <f t="shared" si="87"/>
        <v>0</v>
      </c>
      <c r="L683" s="2">
        <f>SUMIF(E$2:E683,E683,K$2:K683)</f>
        <v>2</v>
      </c>
      <c r="M683" s="2">
        <f>IF(AND(market_calendar[[#This Row],[eq_weekly_exp_cumulative]]=3,market_calendar[[#This Row],[is_eq_weekly_exp]]=1),1,0)</f>
        <v>0</v>
      </c>
      <c r="N683" s="2">
        <f>IF(AND(market_calendar[[#This Row],[is_eq_monthly_exp]]=1,MOD(market_calendar[[#This Row],[Month]],3)=0),1,0)</f>
        <v>0</v>
      </c>
      <c r="O683" s="2">
        <f t="shared" si="80"/>
        <v>0</v>
      </c>
      <c r="P683" s="2">
        <f>SUMIF(E$2:E683,E683,O$2:O683)</f>
        <v>1</v>
      </c>
      <c r="Q683" s="2">
        <f>IF(AND(market_calendar[[#This Row],[vix_weekly_exp_cumulative]]=3,market_calendar[[#This Row],[is_vix_weekly_exp]]=1),1,0)</f>
        <v>0</v>
      </c>
      <c r="R683" s="2">
        <f>IF(AND(market_calendar[[#This Row],[is_vix_monthly_exp]]=1,MOD(market_calendar[[#This Row],[Month]],3)=0),1,0)</f>
        <v>0</v>
      </c>
    </row>
    <row r="684" spans="1:18" x14ac:dyDescent="0.25">
      <c r="A684">
        <v>683</v>
      </c>
      <c r="B684" s="1">
        <v>43052</v>
      </c>
      <c r="C684" s="2">
        <f t="shared" si="81"/>
        <v>2017</v>
      </c>
      <c r="D684" s="2">
        <f t="shared" si="82"/>
        <v>11</v>
      </c>
      <c r="E684" s="2" t="str">
        <f t="shared" si="83"/>
        <v>2017-11</v>
      </c>
      <c r="F684" s="2">
        <f t="shared" si="84"/>
        <v>13</v>
      </c>
      <c r="G684" s="2">
        <f t="shared" si="85"/>
        <v>46</v>
      </c>
      <c r="H684" s="2">
        <f t="shared" si="86"/>
        <v>2</v>
      </c>
      <c r="I684" s="2" cm="1">
        <f t="array" ref="I684">_xlfn.IFNA(_xlfn.IFS(H684=7,1,H684=1,1),0)</f>
        <v>0</v>
      </c>
      <c r="J684" s="2">
        <v>0</v>
      </c>
      <c r="K684" s="2">
        <f t="shared" si="87"/>
        <v>0</v>
      </c>
      <c r="L684" s="2">
        <f>SUMIF(E$2:E684,E684,K$2:K684)</f>
        <v>2</v>
      </c>
      <c r="M684" s="2">
        <f>IF(AND(market_calendar[[#This Row],[eq_weekly_exp_cumulative]]=3,market_calendar[[#This Row],[is_eq_weekly_exp]]=1),1,0)</f>
        <v>0</v>
      </c>
      <c r="N684" s="2">
        <f>IF(AND(market_calendar[[#This Row],[is_eq_monthly_exp]]=1,MOD(market_calendar[[#This Row],[Month]],3)=0),1,0)</f>
        <v>0</v>
      </c>
      <c r="O684" s="2">
        <f t="shared" si="80"/>
        <v>0</v>
      </c>
      <c r="P684" s="2">
        <f>SUMIF(E$2:E684,E684,O$2:O684)</f>
        <v>1</v>
      </c>
      <c r="Q684" s="2">
        <f>IF(AND(market_calendar[[#This Row],[vix_weekly_exp_cumulative]]=3,market_calendar[[#This Row],[is_vix_weekly_exp]]=1),1,0)</f>
        <v>0</v>
      </c>
      <c r="R684" s="2">
        <f>IF(AND(market_calendar[[#This Row],[is_vix_monthly_exp]]=1,MOD(market_calendar[[#This Row],[Month]],3)=0),1,0)</f>
        <v>0</v>
      </c>
    </row>
    <row r="685" spans="1:18" x14ac:dyDescent="0.25">
      <c r="A685">
        <v>684</v>
      </c>
      <c r="B685" s="1">
        <v>43053</v>
      </c>
      <c r="C685" s="2">
        <f t="shared" si="81"/>
        <v>2017</v>
      </c>
      <c r="D685" s="2">
        <f t="shared" si="82"/>
        <v>11</v>
      </c>
      <c r="E685" s="2" t="str">
        <f t="shared" si="83"/>
        <v>2017-11</v>
      </c>
      <c r="F685" s="2">
        <f t="shared" si="84"/>
        <v>14</v>
      </c>
      <c r="G685" s="2">
        <f t="shared" si="85"/>
        <v>46</v>
      </c>
      <c r="H685" s="2">
        <f t="shared" si="86"/>
        <v>3</v>
      </c>
      <c r="I685" s="2" cm="1">
        <f t="array" ref="I685">_xlfn.IFNA(_xlfn.IFS(H685=7,1,H685=1,1),0)</f>
        <v>0</v>
      </c>
      <c r="J685" s="2">
        <v>0</v>
      </c>
      <c r="K685" s="2">
        <f t="shared" si="87"/>
        <v>0</v>
      </c>
      <c r="L685" s="2">
        <f>SUMIF(E$2:E685,E685,K$2:K685)</f>
        <v>2</v>
      </c>
      <c r="M685" s="2">
        <f>IF(AND(market_calendar[[#This Row],[eq_weekly_exp_cumulative]]=3,market_calendar[[#This Row],[is_eq_weekly_exp]]=1),1,0)</f>
        <v>0</v>
      </c>
      <c r="N685" s="2">
        <f>IF(AND(market_calendar[[#This Row],[is_eq_monthly_exp]]=1,MOD(market_calendar[[#This Row],[Month]],3)=0),1,0)</f>
        <v>0</v>
      </c>
      <c r="O685" s="2">
        <f t="shared" si="80"/>
        <v>1</v>
      </c>
      <c r="P685" s="2">
        <f>SUMIF(E$2:E685,E685,O$2:O685)</f>
        <v>2</v>
      </c>
      <c r="Q685" s="2">
        <f>IF(AND(market_calendar[[#This Row],[vix_weekly_exp_cumulative]]=3,market_calendar[[#This Row],[is_vix_weekly_exp]]=1),1,0)</f>
        <v>0</v>
      </c>
      <c r="R685" s="2">
        <f>IF(AND(market_calendar[[#This Row],[is_vix_monthly_exp]]=1,MOD(market_calendar[[#This Row],[Month]],3)=0),1,0)</f>
        <v>0</v>
      </c>
    </row>
    <row r="686" spans="1:18" x14ac:dyDescent="0.25">
      <c r="A686">
        <v>685</v>
      </c>
      <c r="B686" s="1">
        <v>43054</v>
      </c>
      <c r="C686" s="2">
        <f t="shared" si="81"/>
        <v>2017</v>
      </c>
      <c r="D686" s="2">
        <f t="shared" si="82"/>
        <v>11</v>
      </c>
      <c r="E686" s="2" t="str">
        <f t="shared" si="83"/>
        <v>2017-11</v>
      </c>
      <c r="F686" s="2">
        <f t="shared" si="84"/>
        <v>15</v>
      </c>
      <c r="G686" s="2">
        <f t="shared" si="85"/>
        <v>46</v>
      </c>
      <c r="H686" s="2">
        <f t="shared" si="86"/>
        <v>4</v>
      </c>
      <c r="I686" s="2" cm="1">
        <f t="array" ref="I686">_xlfn.IFNA(_xlfn.IFS(H686=7,1,H686=1,1),0)</f>
        <v>0</v>
      </c>
      <c r="J686" s="2">
        <v>0</v>
      </c>
      <c r="K686" s="2">
        <f t="shared" si="87"/>
        <v>0</v>
      </c>
      <c r="L686" s="2">
        <f>SUMIF(E$2:E686,E686,K$2:K686)</f>
        <v>2</v>
      </c>
      <c r="M686" s="2">
        <f>IF(AND(market_calendar[[#This Row],[eq_weekly_exp_cumulative]]=3,market_calendar[[#This Row],[is_eq_weekly_exp]]=1),1,0)</f>
        <v>0</v>
      </c>
      <c r="N686" s="2">
        <f>IF(AND(market_calendar[[#This Row],[is_eq_monthly_exp]]=1,MOD(market_calendar[[#This Row],[Month]],3)=0),1,0)</f>
        <v>0</v>
      </c>
      <c r="O686" s="2">
        <f t="shared" si="80"/>
        <v>0</v>
      </c>
      <c r="P686" s="2">
        <f>SUMIF(E$2:E686,E686,O$2:O686)</f>
        <v>2</v>
      </c>
      <c r="Q686" s="2">
        <f>IF(AND(market_calendar[[#This Row],[vix_weekly_exp_cumulative]]=3,market_calendar[[#This Row],[is_vix_weekly_exp]]=1),1,0)</f>
        <v>0</v>
      </c>
      <c r="R686" s="2">
        <f>IF(AND(market_calendar[[#This Row],[is_vix_monthly_exp]]=1,MOD(market_calendar[[#This Row],[Month]],3)=0),1,0)</f>
        <v>0</v>
      </c>
    </row>
    <row r="687" spans="1:18" x14ac:dyDescent="0.25">
      <c r="A687">
        <v>686</v>
      </c>
      <c r="B687" s="1">
        <v>43055</v>
      </c>
      <c r="C687" s="2">
        <f t="shared" si="81"/>
        <v>2017</v>
      </c>
      <c r="D687" s="2">
        <f t="shared" si="82"/>
        <v>11</v>
      </c>
      <c r="E687" s="2" t="str">
        <f t="shared" si="83"/>
        <v>2017-11</v>
      </c>
      <c r="F687" s="2">
        <f t="shared" si="84"/>
        <v>16</v>
      </c>
      <c r="G687" s="2">
        <f t="shared" si="85"/>
        <v>46</v>
      </c>
      <c r="H687" s="2">
        <f t="shared" si="86"/>
        <v>5</v>
      </c>
      <c r="I687" s="2" cm="1">
        <f t="array" ref="I687">_xlfn.IFNA(_xlfn.IFS(H687=7,1,H687=1,1),0)</f>
        <v>0</v>
      </c>
      <c r="J687" s="2">
        <v>0</v>
      </c>
      <c r="K687" s="2">
        <f t="shared" si="87"/>
        <v>0</v>
      </c>
      <c r="L687" s="2">
        <f>SUMIF(E$2:E687,E687,K$2:K687)</f>
        <v>2</v>
      </c>
      <c r="M687" s="2">
        <f>IF(AND(market_calendar[[#This Row],[eq_weekly_exp_cumulative]]=3,market_calendar[[#This Row],[is_eq_weekly_exp]]=1),1,0)</f>
        <v>0</v>
      </c>
      <c r="N687" s="2">
        <f>IF(AND(market_calendar[[#This Row],[is_eq_monthly_exp]]=1,MOD(market_calendar[[#This Row],[Month]],3)=0),1,0)</f>
        <v>0</v>
      </c>
      <c r="O687" s="2">
        <f t="shared" si="80"/>
        <v>0</v>
      </c>
      <c r="P687" s="2">
        <f>SUMIF(E$2:E687,E687,O$2:O687)</f>
        <v>2</v>
      </c>
      <c r="Q687" s="2">
        <f>IF(AND(market_calendar[[#This Row],[vix_weekly_exp_cumulative]]=3,market_calendar[[#This Row],[is_vix_weekly_exp]]=1),1,0)</f>
        <v>0</v>
      </c>
      <c r="R687" s="2">
        <f>IF(AND(market_calendar[[#This Row],[is_vix_monthly_exp]]=1,MOD(market_calendar[[#This Row],[Month]],3)=0),1,0)</f>
        <v>0</v>
      </c>
    </row>
    <row r="688" spans="1:18" x14ac:dyDescent="0.25">
      <c r="A688">
        <v>687</v>
      </c>
      <c r="B688" s="1">
        <v>43056</v>
      </c>
      <c r="C688" s="2">
        <f t="shared" si="81"/>
        <v>2017</v>
      </c>
      <c r="D688" s="2">
        <f t="shared" si="82"/>
        <v>11</v>
      </c>
      <c r="E688" s="2" t="str">
        <f t="shared" si="83"/>
        <v>2017-11</v>
      </c>
      <c r="F688" s="2">
        <f t="shared" si="84"/>
        <v>17</v>
      </c>
      <c r="G688" s="2">
        <f t="shared" si="85"/>
        <v>46</v>
      </c>
      <c r="H688" s="2">
        <f t="shared" si="86"/>
        <v>6</v>
      </c>
      <c r="I688" s="2" cm="1">
        <f t="array" ref="I688">_xlfn.IFNA(_xlfn.IFS(H688=7,1,H688=1,1),0)</f>
        <v>0</v>
      </c>
      <c r="J688" s="2">
        <v>0</v>
      </c>
      <c r="K688" s="2">
        <f t="shared" si="87"/>
        <v>1</v>
      </c>
      <c r="L688" s="2">
        <f>SUMIF(E$2:E688,E688,K$2:K688)</f>
        <v>3</v>
      </c>
      <c r="M688" s="2">
        <f>IF(AND(market_calendar[[#This Row],[eq_weekly_exp_cumulative]]=3,market_calendar[[#This Row],[is_eq_weekly_exp]]=1),1,0)</f>
        <v>1</v>
      </c>
      <c r="N688" s="2">
        <f>IF(AND(market_calendar[[#This Row],[is_eq_monthly_exp]]=1,MOD(market_calendar[[#This Row],[Month]],3)=0),1,0)</f>
        <v>0</v>
      </c>
      <c r="O688" s="2">
        <f t="shared" si="80"/>
        <v>0</v>
      </c>
      <c r="P688" s="2">
        <f>SUMIF(E$2:E688,E688,O$2:O688)</f>
        <v>2</v>
      </c>
      <c r="Q688" s="2">
        <f>IF(AND(market_calendar[[#This Row],[vix_weekly_exp_cumulative]]=3,market_calendar[[#This Row],[is_vix_weekly_exp]]=1),1,0)</f>
        <v>0</v>
      </c>
      <c r="R688" s="2">
        <f>IF(AND(market_calendar[[#This Row],[is_vix_monthly_exp]]=1,MOD(market_calendar[[#This Row],[Month]],3)=0),1,0)</f>
        <v>0</v>
      </c>
    </row>
    <row r="689" spans="1:18" x14ac:dyDescent="0.25">
      <c r="A689">
        <v>688</v>
      </c>
      <c r="B689" s="1">
        <v>43057</v>
      </c>
      <c r="C689" s="2">
        <f t="shared" si="81"/>
        <v>2017</v>
      </c>
      <c r="D689" s="2">
        <f t="shared" si="82"/>
        <v>11</v>
      </c>
      <c r="E689" s="2" t="str">
        <f t="shared" si="83"/>
        <v>2017-11</v>
      </c>
      <c r="F689" s="2">
        <f t="shared" si="84"/>
        <v>18</v>
      </c>
      <c r="G689" s="2">
        <f t="shared" si="85"/>
        <v>46</v>
      </c>
      <c r="H689" s="2">
        <f t="shared" si="86"/>
        <v>7</v>
      </c>
      <c r="I689" s="2" cm="1">
        <f t="array" ref="I689">_xlfn.IFNA(_xlfn.IFS(H689=7,1,H689=1,1),0)</f>
        <v>1</v>
      </c>
      <c r="J689" s="2">
        <v>0</v>
      </c>
      <c r="K689" s="2">
        <f t="shared" si="87"/>
        <v>0</v>
      </c>
      <c r="L689" s="2">
        <f>SUMIF(E$2:E689,E689,K$2:K689)</f>
        <v>3</v>
      </c>
      <c r="M689" s="2">
        <f>IF(AND(market_calendar[[#This Row],[eq_weekly_exp_cumulative]]=3,market_calendar[[#This Row],[is_eq_weekly_exp]]=1),1,0)</f>
        <v>0</v>
      </c>
      <c r="N689" s="2">
        <f>IF(AND(market_calendar[[#This Row],[is_eq_monthly_exp]]=1,MOD(market_calendar[[#This Row],[Month]],3)=0),1,0)</f>
        <v>0</v>
      </c>
      <c r="O689" s="2">
        <f t="shared" si="80"/>
        <v>0</v>
      </c>
      <c r="P689" s="2">
        <f>SUMIF(E$2:E689,E689,O$2:O689)</f>
        <v>2</v>
      </c>
      <c r="Q689" s="2">
        <f>IF(AND(market_calendar[[#This Row],[vix_weekly_exp_cumulative]]=3,market_calendar[[#This Row],[is_vix_weekly_exp]]=1),1,0)</f>
        <v>0</v>
      </c>
      <c r="R689" s="2">
        <f>IF(AND(market_calendar[[#This Row],[is_vix_monthly_exp]]=1,MOD(market_calendar[[#This Row],[Month]],3)=0),1,0)</f>
        <v>0</v>
      </c>
    </row>
    <row r="690" spans="1:18" x14ac:dyDescent="0.25">
      <c r="A690">
        <v>689</v>
      </c>
      <c r="B690" s="1">
        <v>43058</v>
      </c>
      <c r="C690" s="2">
        <f t="shared" si="81"/>
        <v>2017</v>
      </c>
      <c r="D690" s="2">
        <f t="shared" si="82"/>
        <v>11</v>
      </c>
      <c r="E690" s="2" t="str">
        <f t="shared" si="83"/>
        <v>2017-11</v>
      </c>
      <c r="F690" s="2">
        <f t="shared" si="84"/>
        <v>19</v>
      </c>
      <c r="G690" s="2">
        <f t="shared" si="85"/>
        <v>47</v>
      </c>
      <c r="H690" s="2">
        <f t="shared" si="86"/>
        <v>1</v>
      </c>
      <c r="I690" s="2" cm="1">
        <f t="array" ref="I690">_xlfn.IFNA(_xlfn.IFS(H690=7,1,H690=1,1),0)</f>
        <v>1</v>
      </c>
      <c r="J690" s="2">
        <v>0</v>
      </c>
      <c r="K690" s="2">
        <f t="shared" si="87"/>
        <v>0</v>
      </c>
      <c r="L690" s="2">
        <f>SUMIF(E$2:E690,E690,K$2:K690)</f>
        <v>3</v>
      </c>
      <c r="M690" s="2">
        <f>IF(AND(market_calendar[[#This Row],[eq_weekly_exp_cumulative]]=3,market_calendar[[#This Row],[is_eq_weekly_exp]]=1),1,0)</f>
        <v>0</v>
      </c>
      <c r="N690" s="2">
        <f>IF(AND(market_calendar[[#This Row],[is_eq_monthly_exp]]=1,MOD(market_calendar[[#This Row],[Month]],3)=0),1,0)</f>
        <v>0</v>
      </c>
      <c r="O690" s="2">
        <f t="shared" si="80"/>
        <v>0</v>
      </c>
      <c r="P690" s="2">
        <f>SUMIF(E$2:E690,E690,O$2:O690)</f>
        <v>2</v>
      </c>
      <c r="Q690" s="2">
        <f>IF(AND(market_calendar[[#This Row],[vix_weekly_exp_cumulative]]=3,market_calendar[[#This Row],[is_vix_weekly_exp]]=1),1,0)</f>
        <v>0</v>
      </c>
      <c r="R690" s="2">
        <f>IF(AND(market_calendar[[#This Row],[is_vix_monthly_exp]]=1,MOD(market_calendar[[#This Row],[Month]],3)=0),1,0)</f>
        <v>0</v>
      </c>
    </row>
    <row r="691" spans="1:18" x14ac:dyDescent="0.25">
      <c r="A691">
        <v>690</v>
      </c>
      <c r="B691" s="1">
        <v>43059</v>
      </c>
      <c r="C691" s="2">
        <f t="shared" si="81"/>
        <v>2017</v>
      </c>
      <c r="D691" s="2">
        <f t="shared" si="82"/>
        <v>11</v>
      </c>
      <c r="E691" s="2" t="str">
        <f t="shared" si="83"/>
        <v>2017-11</v>
      </c>
      <c r="F691" s="2">
        <f t="shared" si="84"/>
        <v>20</v>
      </c>
      <c r="G691" s="2">
        <f t="shared" si="85"/>
        <v>47</v>
      </c>
      <c r="H691" s="2">
        <f t="shared" si="86"/>
        <v>2</v>
      </c>
      <c r="I691" s="2" cm="1">
        <f t="array" ref="I691">_xlfn.IFNA(_xlfn.IFS(H691=7,1,H691=1,1),0)</f>
        <v>0</v>
      </c>
      <c r="J691" s="2">
        <v>0</v>
      </c>
      <c r="K691" s="2">
        <f t="shared" si="87"/>
        <v>0</v>
      </c>
      <c r="L691" s="2">
        <f>SUMIF(E$2:E691,E691,K$2:K691)</f>
        <v>3</v>
      </c>
      <c r="M691" s="2">
        <f>IF(AND(market_calendar[[#This Row],[eq_weekly_exp_cumulative]]=3,market_calendar[[#This Row],[is_eq_weekly_exp]]=1),1,0)</f>
        <v>0</v>
      </c>
      <c r="N691" s="2">
        <f>IF(AND(market_calendar[[#This Row],[is_eq_monthly_exp]]=1,MOD(market_calendar[[#This Row],[Month]],3)=0),1,0)</f>
        <v>0</v>
      </c>
      <c r="O691" s="2">
        <f t="shared" si="80"/>
        <v>0</v>
      </c>
      <c r="P691" s="2">
        <f>SUMIF(E$2:E691,E691,O$2:O691)</f>
        <v>2</v>
      </c>
      <c r="Q691" s="2">
        <f>IF(AND(market_calendar[[#This Row],[vix_weekly_exp_cumulative]]=3,market_calendar[[#This Row],[is_vix_weekly_exp]]=1),1,0)</f>
        <v>0</v>
      </c>
      <c r="R691" s="2">
        <f>IF(AND(market_calendar[[#This Row],[is_vix_monthly_exp]]=1,MOD(market_calendar[[#This Row],[Month]],3)=0),1,0)</f>
        <v>0</v>
      </c>
    </row>
    <row r="692" spans="1:18" x14ac:dyDescent="0.25">
      <c r="A692">
        <v>691</v>
      </c>
      <c r="B692" s="1">
        <v>43060</v>
      </c>
      <c r="C692" s="2">
        <f t="shared" si="81"/>
        <v>2017</v>
      </c>
      <c r="D692" s="2">
        <f t="shared" si="82"/>
        <v>11</v>
      </c>
      <c r="E692" s="2" t="str">
        <f t="shared" si="83"/>
        <v>2017-11</v>
      </c>
      <c r="F692" s="2">
        <f t="shared" si="84"/>
        <v>21</v>
      </c>
      <c r="G692" s="2">
        <f t="shared" si="85"/>
        <v>47</v>
      </c>
      <c r="H692" s="2">
        <f t="shared" si="86"/>
        <v>3</v>
      </c>
      <c r="I692" s="2" cm="1">
        <f t="array" ref="I692">_xlfn.IFNA(_xlfn.IFS(H692=7,1,H692=1,1),0)</f>
        <v>0</v>
      </c>
      <c r="J692" s="2">
        <v>0</v>
      </c>
      <c r="K692" s="2">
        <f t="shared" si="87"/>
        <v>0</v>
      </c>
      <c r="L692" s="2">
        <f>SUMIF(E$2:E692,E692,K$2:K692)</f>
        <v>3</v>
      </c>
      <c r="M692" s="2">
        <f>IF(AND(market_calendar[[#This Row],[eq_weekly_exp_cumulative]]=3,market_calendar[[#This Row],[is_eq_weekly_exp]]=1),1,0)</f>
        <v>0</v>
      </c>
      <c r="N692" s="2">
        <f>IF(AND(market_calendar[[#This Row],[is_eq_monthly_exp]]=1,MOD(market_calendar[[#This Row],[Month]],3)=0),1,0)</f>
        <v>0</v>
      </c>
      <c r="O692" s="2">
        <f t="shared" si="80"/>
        <v>1</v>
      </c>
      <c r="P692" s="2">
        <f>SUMIF(E$2:E692,E692,O$2:O692)</f>
        <v>3</v>
      </c>
      <c r="Q692" s="2">
        <f>IF(AND(market_calendar[[#This Row],[vix_weekly_exp_cumulative]]=3,market_calendar[[#This Row],[is_vix_weekly_exp]]=1),1,0)</f>
        <v>1</v>
      </c>
      <c r="R692" s="2">
        <f>IF(AND(market_calendar[[#This Row],[is_vix_monthly_exp]]=1,MOD(market_calendar[[#This Row],[Month]],3)=0),1,0)</f>
        <v>0</v>
      </c>
    </row>
    <row r="693" spans="1:18" x14ac:dyDescent="0.25">
      <c r="A693">
        <v>692</v>
      </c>
      <c r="B693" s="1">
        <v>43061</v>
      </c>
      <c r="C693" s="2">
        <f t="shared" si="81"/>
        <v>2017</v>
      </c>
      <c r="D693" s="2">
        <f t="shared" si="82"/>
        <v>11</v>
      </c>
      <c r="E693" s="2" t="str">
        <f t="shared" si="83"/>
        <v>2017-11</v>
      </c>
      <c r="F693" s="2">
        <f t="shared" si="84"/>
        <v>22</v>
      </c>
      <c r="G693" s="2">
        <f t="shared" si="85"/>
        <v>47</v>
      </c>
      <c r="H693" s="2">
        <f t="shared" si="86"/>
        <v>4</v>
      </c>
      <c r="I693" s="2" cm="1">
        <f t="array" ref="I693">_xlfn.IFNA(_xlfn.IFS(H693=7,1,H693=1,1),0)</f>
        <v>0</v>
      </c>
      <c r="J693" s="2">
        <v>0</v>
      </c>
      <c r="K693" s="2">
        <f t="shared" si="87"/>
        <v>0</v>
      </c>
      <c r="L693" s="2">
        <f>SUMIF(E$2:E693,E693,K$2:K693)</f>
        <v>3</v>
      </c>
      <c r="M693" s="2">
        <f>IF(AND(market_calendar[[#This Row],[eq_weekly_exp_cumulative]]=3,market_calendar[[#This Row],[is_eq_weekly_exp]]=1),1,0)</f>
        <v>0</v>
      </c>
      <c r="N693" s="2">
        <f>IF(AND(market_calendar[[#This Row],[is_eq_monthly_exp]]=1,MOD(market_calendar[[#This Row],[Month]],3)=0),1,0)</f>
        <v>0</v>
      </c>
      <c r="O693" s="2">
        <f t="shared" si="80"/>
        <v>0</v>
      </c>
      <c r="P693" s="2">
        <f>SUMIF(E$2:E693,E693,O$2:O693)</f>
        <v>3</v>
      </c>
      <c r="Q693" s="2">
        <f>IF(AND(market_calendar[[#This Row],[vix_weekly_exp_cumulative]]=3,market_calendar[[#This Row],[is_vix_weekly_exp]]=1),1,0)</f>
        <v>0</v>
      </c>
      <c r="R693" s="2">
        <f>IF(AND(market_calendar[[#This Row],[is_vix_monthly_exp]]=1,MOD(market_calendar[[#This Row],[Month]],3)=0),1,0)</f>
        <v>0</v>
      </c>
    </row>
    <row r="694" spans="1:18" x14ac:dyDescent="0.25">
      <c r="A694">
        <v>693</v>
      </c>
      <c r="B694" s="1">
        <v>43062</v>
      </c>
      <c r="C694" s="2">
        <f t="shared" si="81"/>
        <v>2017</v>
      </c>
      <c r="D694" s="2">
        <f t="shared" si="82"/>
        <v>11</v>
      </c>
      <c r="E694" s="2" t="str">
        <f t="shared" si="83"/>
        <v>2017-11</v>
      </c>
      <c r="F694" s="2">
        <f t="shared" si="84"/>
        <v>23</v>
      </c>
      <c r="G694" s="2">
        <f t="shared" si="85"/>
        <v>47</v>
      </c>
      <c r="H694" s="2">
        <f t="shared" si="86"/>
        <v>5</v>
      </c>
      <c r="I694" s="2" cm="1">
        <f t="array" ref="I694">_xlfn.IFNA(_xlfn.IFS(H694=7,1,H694=1,1),0)</f>
        <v>0</v>
      </c>
      <c r="J694" s="2">
        <v>0</v>
      </c>
      <c r="K694" s="2">
        <f t="shared" si="87"/>
        <v>0</v>
      </c>
      <c r="L694" s="2">
        <f>SUMIF(E$2:E694,E694,K$2:K694)</f>
        <v>3</v>
      </c>
      <c r="M694" s="2">
        <f>IF(AND(market_calendar[[#This Row],[eq_weekly_exp_cumulative]]=3,market_calendar[[#This Row],[is_eq_weekly_exp]]=1),1,0)</f>
        <v>0</v>
      </c>
      <c r="N694" s="2">
        <f>IF(AND(market_calendar[[#This Row],[is_eq_monthly_exp]]=1,MOD(market_calendar[[#This Row],[Month]],3)=0),1,0)</f>
        <v>0</v>
      </c>
      <c r="O694" s="2">
        <f t="shared" si="80"/>
        <v>0</v>
      </c>
      <c r="P694" s="2">
        <f>SUMIF(E$2:E694,E694,O$2:O694)</f>
        <v>3</v>
      </c>
      <c r="Q694" s="2">
        <f>IF(AND(market_calendar[[#This Row],[vix_weekly_exp_cumulative]]=3,market_calendar[[#This Row],[is_vix_weekly_exp]]=1),1,0)</f>
        <v>0</v>
      </c>
      <c r="R694" s="2">
        <f>IF(AND(market_calendar[[#This Row],[is_vix_monthly_exp]]=1,MOD(market_calendar[[#This Row],[Month]],3)=0),1,0)</f>
        <v>0</v>
      </c>
    </row>
    <row r="695" spans="1:18" x14ac:dyDescent="0.25">
      <c r="A695">
        <v>694</v>
      </c>
      <c r="B695" s="1">
        <v>43063</v>
      </c>
      <c r="C695" s="2">
        <f t="shared" si="81"/>
        <v>2017</v>
      </c>
      <c r="D695" s="2">
        <f t="shared" si="82"/>
        <v>11</v>
      </c>
      <c r="E695" s="2" t="str">
        <f t="shared" si="83"/>
        <v>2017-11</v>
      </c>
      <c r="F695" s="2">
        <f t="shared" si="84"/>
        <v>24</v>
      </c>
      <c r="G695" s="2">
        <f t="shared" si="85"/>
        <v>47</v>
      </c>
      <c r="H695" s="2">
        <f t="shared" si="86"/>
        <v>6</v>
      </c>
      <c r="I695" s="2" cm="1">
        <f t="array" ref="I695">_xlfn.IFNA(_xlfn.IFS(H695=7,1,H695=1,1),0)</f>
        <v>0</v>
      </c>
      <c r="J695" s="2">
        <v>0</v>
      </c>
      <c r="K695" s="2">
        <f t="shared" si="87"/>
        <v>1</v>
      </c>
      <c r="L695" s="2">
        <f>SUMIF(E$2:E695,E695,K$2:K695)</f>
        <v>4</v>
      </c>
      <c r="M695" s="2">
        <f>IF(AND(market_calendar[[#This Row],[eq_weekly_exp_cumulative]]=3,market_calendar[[#This Row],[is_eq_weekly_exp]]=1),1,0)</f>
        <v>0</v>
      </c>
      <c r="N695" s="2">
        <f>IF(AND(market_calendar[[#This Row],[is_eq_monthly_exp]]=1,MOD(market_calendar[[#This Row],[Month]],3)=0),1,0)</f>
        <v>0</v>
      </c>
      <c r="O695" s="2">
        <f t="shared" si="80"/>
        <v>0</v>
      </c>
      <c r="P695" s="2">
        <f>SUMIF(E$2:E695,E695,O$2:O695)</f>
        <v>3</v>
      </c>
      <c r="Q695" s="2">
        <f>IF(AND(market_calendar[[#This Row],[vix_weekly_exp_cumulative]]=3,market_calendar[[#This Row],[is_vix_weekly_exp]]=1),1,0)</f>
        <v>0</v>
      </c>
      <c r="R695" s="2">
        <f>IF(AND(market_calendar[[#This Row],[is_vix_monthly_exp]]=1,MOD(market_calendar[[#This Row],[Month]],3)=0),1,0)</f>
        <v>0</v>
      </c>
    </row>
    <row r="696" spans="1:18" x14ac:dyDescent="0.25">
      <c r="A696">
        <v>695</v>
      </c>
      <c r="B696" s="1">
        <v>43064</v>
      </c>
      <c r="C696" s="2">
        <f t="shared" si="81"/>
        <v>2017</v>
      </c>
      <c r="D696" s="2">
        <f t="shared" si="82"/>
        <v>11</v>
      </c>
      <c r="E696" s="2" t="str">
        <f t="shared" si="83"/>
        <v>2017-11</v>
      </c>
      <c r="F696" s="2">
        <f t="shared" si="84"/>
        <v>25</v>
      </c>
      <c r="G696" s="2">
        <f t="shared" si="85"/>
        <v>47</v>
      </c>
      <c r="H696" s="2">
        <f t="shared" si="86"/>
        <v>7</v>
      </c>
      <c r="I696" s="2" cm="1">
        <f t="array" ref="I696">_xlfn.IFNA(_xlfn.IFS(H696=7,1,H696=1,1),0)</f>
        <v>1</v>
      </c>
      <c r="J696" s="2">
        <v>0</v>
      </c>
      <c r="K696" s="2">
        <f t="shared" si="87"/>
        <v>0</v>
      </c>
      <c r="L696" s="2">
        <f>SUMIF(E$2:E696,E696,K$2:K696)</f>
        <v>4</v>
      </c>
      <c r="M696" s="2">
        <f>IF(AND(market_calendar[[#This Row],[eq_weekly_exp_cumulative]]=3,market_calendar[[#This Row],[is_eq_weekly_exp]]=1),1,0)</f>
        <v>0</v>
      </c>
      <c r="N696" s="2">
        <f>IF(AND(market_calendar[[#This Row],[is_eq_monthly_exp]]=1,MOD(market_calendar[[#This Row],[Month]],3)=0),1,0)</f>
        <v>0</v>
      </c>
      <c r="O696" s="2">
        <f t="shared" si="80"/>
        <v>0</v>
      </c>
      <c r="P696" s="2">
        <f>SUMIF(E$2:E696,E696,O$2:O696)</f>
        <v>3</v>
      </c>
      <c r="Q696" s="2">
        <f>IF(AND(market_calendar[[#This Row],[vix_weekly_exp_cumulative]]=3,market_calendar[[#This Row],[is_vix_weekly_exp]]=1),1,0)</f>
        <v>0</v>
      </c>
      <c r="R696" s="2">
        <f>IF(AND(market_calendar[[#This Row],[is_vix_monthly_exp]]=1,MOD(market_calendar[[#This Row],[Month]],3)=0),1,0)</f>
        <v>0</v>
      </c>
    </row>
    <row r="697" spans="1:18" x14ac:dyDescent="0.25">
      <c r="A697">
        <v>696</v>
      </c>
      <c r="B697" s="1">
        <v>43065</v>
      </c>
      <c r="C697" s="2">
        <f t="shared" si="81"/>
        <v>2017</v>
      </c>
      <c r="D697" s="2">
        <f t="shared" si="82"/>
        <v>11</v>
      </c>
      <c r="E697" s="2" t="str">
        <f t="shared" si="83"/>
        <v>2017-11</v>
      </c>
      <c r="F697" s="2">
        <f t="shared" si="84"/>
        <v>26</v>
      </c>
      <c r="G697" s="2">
        <f t="shared" si="85"/>
        <v>48</v>
      </c>
      <c r="H697" s="2">
        <f t="shared" si="86"/>
        <v>1</v>
      </c>
      <c r="I697" s="2" cm="1">
        <f t="array" ref="I697">_xlfn.IFNA(_xlfn.IFS(H697=7,1,H697=1,1),0)</f>
        <v>1</v>
      </c>
      <c r="J697" s="2">
        <v>0</v>
      </c>
      <c r="K697" s="2">
        <f t="shared" si="87"/>
        <v>0</v>
      </c>
      <c r="L697" s="2">
        <f>SUMIF(E$2:E697,E697,K$2:K697)</f>
        <v>4</v>
      </c>
      <c r="M697" s="2">
        <f>IF(AND(market_calendar[[#This Row],[eq_weekly_exp_cumulative]]=3,market_calendar[[#This Row],[is_eq_weekly_exp]]=1),1,0)</f>
        <v>0</v>
      </c>
      <c r="N697" s="2">
        <f>IF(AND(market_calendar[[#This Row],[is_eq_monthly_exp]]=1,MOD(market_calendar[[#This Row],[Month]],3)=0),1,0)</f>
        <v>0</v>
      </c>
      <c r="O697" s="2">
        <f t="shared" si="80"/>
        <v>0</v>
      </c>
      <c r="P697" s="2">
        <f>SUMIF(E$2:E697,E697,O$2:O697)</f>
        <v>3</v>
      </c>
      <c r="Q697" s="2">
        <f>IF(AND(market_calendar[[#This Row],[vix_weekly_exp_cumulative]]=3,market_calendar[[#This Row],[is_vix_weekly_exp]]=1),1,0)</f>
        <v>0</v>
      </c>
      <c r="R697" s="2">
        <f>IF(AND(market_calendar[[#This Row],[is_vix_monthly_exp]]=1,MOD(market_calendar[[#This Row],[Month]],3)=0),1,0)</f>
        <v>0</v>
      </c>
    </row>
    <row r="698" spans="1:18" x14ac:dyDescent="0.25">
      <c r="A698">
        <v>697</v>
      </c>
      <c r="B698" s="1">
        <v>43066</v>
      </c>
      <c r="C698" s="2">
        <f t="shared" si="81"/>
        <v>2017</v>
      </c>
      <c r="D698" s="2">
        <f t="shared" si="82"/>
        <v>11</v>
      </c>
      <c r="E698" s="2" t="str">
        <f t="shared" si="83"/>
        <v>2017-11</v>
      </c>
      <c r="F698" s="2">
        <f t="shared" si="84"/>
        <v>27</v>
      </c>
      <c r="G698" s="2">
        <f t="shared" si="85"/>
        <v>48</v>
      </c>
      <c r="H698" s="2">
        <f t="shared" si="86"/>
        <v>2</v>
      </c>
      <c r="I698" s="2" cm="1">
        <f t="array" ref="I698">_xlfn.IFNA(_xlfn.IFS(H698=7,1,H698=1,1),0)</f>
        <v>0</v>
      </c>
      <c r="J698" s="2">
        <v>0</v>
      </c>
      <c r="K698" s="2">
        <f t="shared" si="87"/>
        <v>0</v>
      </c>
      <c r="L698" s="2">
        <f>SUMIF(E$2:E698,E698,K$2:K698)</f>
        <v>4</v>
      </c>
      <c r="M698" s="2">
        <f>IF(AND(market_calendar[[#This Row],[eq_weekly_exp_cumulative]]=3,market_calendar[[#This Row],[is_eq_weekly_exp]]=1),1,0)</f>
        <v>0</v>
      </c>
      <c r="N698" s="2">
        <f>IF(AND(market_calendar[[#This Row],[is_eq_monthly_exp]]=1,MOD(market_calendar[[#This Row],[Month]],3)=0),1,0)</f>
        <v>0</v>
      </c>
      <c r="O698" s="2">
        <f t="shared" si="80"/>
        <v>0</v>
      </c>
      <c r="P698" s="2">
        <f>SUMIF(E$2:E698,E698,O$2:O698)</f>
        <v>3</v>
      </c>
      <c r="Q698" s="2">
        <f>IF(AND(market_calendar[[#This Row],[vix_weekly_exp_cumulative]]=3,market_calendar[[#This Row],[is_vix_weekly_exp]]=1),1,0)</f>
        <v>0</v>
      </c>
      <c r="R698" s="2">
        <f>IF(AND(market_calendar[[#This Row],[is_vix_monthly_exp]]=1,MOD(market_calendar[[#This Row],[Month]],3)=0),1,0)</f>
        <v>0</v>
      </c>
    </row>
    <row r="699" spans="1:18" x14ac:dyDescent="0.25">
      <c r="A699">
        <v>698</v>
      </c>
      <c r="B699" s="1">
        <v>43067</v>
      </c>
      <c r="C699" s="2">
        <f t="shared" si="81"/>
        <v>2017</v>
      </c>
      <c r="D699" s="2">
        <f t="shared" si="82"/>
        <v>11</v>
      </c>
      <c r="E699" s="2" t="str">
        <f t="shared" si="83"/>
        <v>2017-11</v>
      </c>
      <c r="F699" s="2">
        <f t="shared" si="84"/>
        <v>28</v>
      </c>
      <c r="G699" s="2">
        <f t="shared" si="85"/>
        <v>48</v>
      </c>
      <c r="H699" s="2">
        <f t="shared" si="86"/>
        <v>3</v>
      </c>
      <c r="I699" s="2" cm="1">
        <f t="array" ref="I699">_xlfn.IFNA(_xlfn.IFS(H699=7,1,H699=1,1),0)</f>
        <v>0</v>
      </c>
      <c r="J699" s="2">
        <v>0</v>
      </c>
      <c r="K699" s="2">
        <f t="shared" si="87"/>
        <v>0</v>
      </c>
      <c r="L699" s="2">
        <f>SUMIF(E$2:E699,E699,K$2:K699)</f>
        <v>4</v>
      </c>
      <c r="M699" s="2">
        <f>IF(AND(market_calendar[[#This Row],[eq_weekly_exp_cumulative]]=3,market_calendar[[#This Row],[is_eq_weekly_exp]]=1),1,0)</f>
        <v>0</v>
      </c>
      <c r="N699" s="2">
        <f>IF(AND(market_calendar[[#This Row],[is_eq_monthly_exp]]=1,MOD(market_calendar[[#This Row],[Month]],3)=0),1,0)</f>
        <v>0</v>
      </c>
      <c r="O699" s="2">
        <f t="shared" si="80"/>
        <v>1</v>
      </c>
      <c r="P699" s="2">
        <f>SUMIF(E$2:E699,E699,O$2:O699)</f>
        <v>4</v>
      </c>
      <c r="Q699" s="2">
        <f>IF(AND(market_calendar[[#This Row],[vix_weekly_exp_cumulative]]=3,market_calendar[[#This Row],[is_vix_weekly_exp]]=1),1,0)</f>
        <v>0</v>
      </c>
      <c r="R699" s="2">
        <f>IF(AND(market_calendar[[#This Row],[is_vix_monthly_exp]]=1,MOD(market_calendar[[#This Row],[Month]],3)=0),1,0)</f>
        <v>0</v>
      </c>
    </row>
    <row r="700" spans="1:18" x14ac:dyDescent="0.25">
      <c r="A700">
        <v>699</v>
      </c>
      <c r="B700" s="1">
        <v>43068</v>
      </c>
      <c r="C700" s="2">
        <f t="shared" si="81"/>
        <v>2017</v>
      </c>
      <c r="D700" s="2">
        <f t="shared" si="82"/>
        <v>11</v>
      </c>
      <c r="E700" s="2" t="str">
        <f t="shared" si="83"/>
        <v>2017-11</v>
      </c>
      <c r="F700" s="2">
        <f t="shared" si="84"/>
        <v>29</v>
      </c>
      <c r="G700" s="2">
        <f t="shared" si="85"/>
        <v>48</v>
      </c>
      <c r="H700" s="2">
        <f t="shared" si="86"/>
        <v>4</v>
      </c>
      <c r="I700" s="2" cm="1">
        <f t="array" ref="I700">_xlfn.IFNA(_xlfn.IFS(H700=7,1,H700=1,1),0)</f>
        <v>0</v>
      </c>
      <c r="J700" s="2">
        <v>0</v>
      </c>
      <c r="K700" s="2">
        <f t="shared" si="87"/>
        <v>0</v>
      </c>
      <c r="L700" s="2">
        <f>SUMIF(E$2:E700,E700,K$2:K700)</f>
        <v>4</v>
      </c>
      <c r="M700" s="2">
        <f>IF(AND(market_calendar[[#This Row],[eq_weekly_exp_cumulative]]=3,market_calendar[[#This Row],[is_eq_weekly_exp]]=1),1,0)</f>
        <v>0</v>
      </c>
      <c r="N700" s="2">
        <f>IF(AND(market_calendar[[#This Row],[is_eq_monthly_exp]]=1,MOD(market_calendar[[#This Row],[Month]],3)=0),1,0)</f>
        <v>0</v>
      </c>
      <c r="O700" s="2">
        <f t="shared" si="80"/>
        <v>0</v>
      </c>
      <c r="P700" s="2">
        <f>SUMIF(E$2:E700,E700,O$2:O700)</f>
        <v>4</v>
      </c>
      <c r="Q700" s="2">
        <f>IF(AND(market_calendar[[#This Row],[vix_weekly_exp_cumulative]]=3,market_calendar[[#This Row],[is_vix_weekly_exp]]=1),1,0)</f>
        <v>0</v>
      </c>
      <c r="R700" s="2">
        <f>IF(AND(market_calendar[[#This Row],[is_vix_monthly_exp]]=1,MOD(market_calendar[[#This Row],[Month]],3)=0),1,0)</f>
        <v>0</v>
      </c>
    </row>
    <row r="701" spans="1:18" x14ac:dyDescent="0.25">
      <c r="A701">
        <v>700</v>
      </c>
      <c r="B701" s="1">
        <v>43069</v>
      </c>
      <c r="C701" s="2">
        <f t="shared" si="81"/>
        <v>2017</v>
      </c>
      <c r="D701" s="2">
        <f t="shared" si="82"/>
        <v>11</v>
      </c>
      <c r="E701" s="2" t="str">
        <f t="shared" si="83"/>
        <v>2017-11</v>
      </c>
      <c r="F701" s="2">
        <f t="shared" si="84"/>
        <v>30</v>
      </c>
      <c r="G701" s="2">
        <f t="shared" si="85"/>
        <v>48</v>
      </c>
      <c r="H701" s="2">
        <f t="shared" si="86"/>
        <v>5</v>
      </c>
      <c r="I701" s="2" cm="1">
        <f t="array" ref="I701">_xlfn.IFNA(_xlfn.IFS(H701=7,1,H701=1,1),0)</f>
        <v>0</v>
      </c>
      <c r="J701" s="2">
        <v>0</v>
      </c>
      <c r="K701" s="2">
        <f t="shared" si="87"/>
        <v>0</v>
      </c>
      <c r="L701" s="2">
        <f>SUMIF(E$2:E701,E701,K$2:K701)</f>
        <v>4</v>
      </c>
      <c r="M701" s="2">
        <f>IF(AND(market_calendar[[#This Row],[eq_weekly_exp_cumulative]]=3,market_calendar[[#This Row],[is_eq_weekly_exp]]=1),1,0)</f>
        <v>0</v>
      </c>
      <c r="N701" s="2">
        <f>IF(AND(market_calendar[[#This Row],[is_eq_monthly_exp]]=1,MOD(market_calendar[[#This Row],[Month]],3)=0),1,0)</f>
        <v>0</v>
      </c>
      <c r="O701" s="2">
        <f t="shared" si="80"/>
        <v>0</v>
      </c>
      <c r="P701" s="2">
        <f>SUMIF(E$2:E701,E701,O$2:O701)</f>
        <v>4</v>
      </c>
      <c r="Q701" s="2">
        <f>IF(AND(market_calendar[[#This Row],[vix_weekly_exp_cumulative]]=3,market_calendar[[#This Row],[is_vix_weekly_exp]]=1),1,0)</f>
        <v>0</v>
      </c>
      <c r="R701" s="2">
        <f>IF(AND(market_calendar[[#This Row],[is_vix_monthly_exp]]=1,MOD(market_calendar[[#This Row],[Month]],3)=0),1,0)</f>
        <v>0</v>
      </c>
    </row>
    <row r="702" spans="1:18" x14ac:dyDescent="0.25">
      <c r="A702">
        <v>701</v>
      </c>
      <c r="B702" s="1">
        <v>43070</v>
      </c>
      <c r="C702" s="2">
        <f t="shared" si="81"/>
        <v>2017</v>
      </c>
      <c r="D702" s="2">
        <f t="shared" si="82"/>
        <v>12</v>
      </c>
      <c r="E702" s="2" t="str">
        <f t="shared" si="83"/>
        <v>2017-12</v>
      </c>
      <c r="F702" s="2">
        <f t="shared" si="84"/>
        <v>1</v>
      </c>
      <c r="G702" s="2">
        <f t="shared" si="85"/>
        <v>48</v>
      </c>
      <c r="H702" s="2">
        <f t="shared" si="86"/>
        <v>6</v>
      </c>
      <c r="I702" s="2" cm="1">
        <f t="array" ref="I702">_xlfn.IFNA(_xlfn.IFS(H702=7,1,H702=1,1),0)</f>
        <v>0</v>
      </c>
      <c r="J702" s="2">
        <v>0</v>
      </c>
      <c r="K702" s="2">
        <f t="shared" si="87"/>
        <v>1</v>
      </c>
      <c r="L702" s="2">
        <f>SUMIF(E$2:E702,E702,K$2:K702)</f>
        <v>1</v>
      </c>
      <c r="M702" s="2">
        <f>IF(AND(market_calendar[[#This Row],[eq_weekly_exp_cumulative]]=3,market_calendar[[#This Row],[is_eq_weekly_exp]]=1),1,0)</f>
        <v>0</v>
      </c>
      <c r="N702" s="2">
        <f>IF(AND(market_calendar[[#This Row],[is_eq_monthly_exp]]=1,MOD(market_calendar[[#This Row],[Month]],3)=0),1,0)</f>
        <v>0</v>
      </c>
      <c r="O702" s="2">
        <f t="shared" si="80"/>
        <v>0</v>
      </c>
      <c r="P702" s="2">
        <f>SUMIF(E$2:E702,E702,O$2:O702)</f>
        <v>0</v>
      </c>
      <c r="Q702" s="2">
        <f>IF(AND(market_calendar[[#This Row],[vix_weekly_exp_cumulative]]=3,market_calendar[[#This Row],[is_vix_weekly_exp]]=1),1,0)</f>
        <v>0</v>
      </c>
      <c r="R702" s="2">
        <f>IF(AND(market_calendar[[#This Row],[is_vix_monthly_exp]]=1,MOD(market_calendar[[#This Row],[Month]],3)=0),1,0)</f>
        <v>0</v>
      </c>
    </row>
    <row r="703" spans="1:18" x14ac:dyDescent="0.25">
      <c r="A703">
        <v>702</v>
      </c>
      <c r="B703" s="1">
        <v>43071</v>
      </c>
      <c r="C703" s="2">
        <f t="shared" si="81"/>
        <v>2017</v>
      </c>
      <c r="D703" s="2">
        <f t="shared" si="82"/>
        <v>12</v>
      </c>
      <c r="E703" s="2" t="str">
        <f t="shared" si="83"/>
        <v>2017-12</v>
      </c>
      <c r="F703" s="2">
        <f t="shared" si="84"/>
        <v>2</v>
      </c>
      <c r="G703" s="2">
        <f t="shared" si="85"/>
        <v>48</v>
      </c>
      <c r="H703" s="2">
        <f t="shared" si="86"/>
        <v>7</v>
      </c>
      <c r="I703" s="2" cm="1">
        <f t="array" ref="I703">_xlfn.IFNA(_xlfn.IFS(H703=7,1,H703=1,1),0)</f>
        <v>1</v>
      </c>
      <c r="J703" s="2">
        <v>0</v>
      </c>
      <c r="K703" s="2">
        <f t="shared" si="87"/>
        <v>0</v>
      </c>
      <c r="L703" s="2">
        <f>SUMIF(E$2:E703,E703,K$2:K703)</f>
        <v>1</v>
      </c>
      <c r="M703" s="2">
        <f>IF(AND(market_calendar[[#This Row],[eq_weekly_exp_cumulative]]=3,market_calendar[[#This Row],[is_eq_weekly_exp]]=1),1,0)</f>
        <v>0</v>
      </c>
      <c r="N703" s="2">
        <f>IF(AND(market_calendar[[#This Row],[is_eq_monthly_exp]]=1,MOD(market_calendar[[#This Row],[Month]],3)=0),1,0)</f>
        <v>0</v>
      </c>
      <c r="O703" s="2">
        <f t="shared" si="80"/>
        <v>0</v>
      </c>
      <c r="P703" s="2">
        <f>SUMIF(E$2:E703,E703,O$2:O703)</f>
        <v>0</v>
      </c>
      <c r="Q703" s="2">
        <f>IF(AND(market_calendar[[#This Row],[vix_weekly_exp_cumulative]]=3,market_calendar[[#This Row],[is_vix_weekly_exp]]=1),1,0)</f>
        <v>0</v>
      </c>
      <c r="R703" s="2">
        <f>IF(AND(market_calendar[[#This Row],[is_vix_monthly_exp]]=1,MOD(market_calendar[[#This Row],[Month]],3)=0),1,0)</f>
        <v>0</v>
      </c>
    </row>
    <row r="704" spans="1:18" x14ac:dyDescent="0.25">
      <c r="A704">
        <v>703</v>
      </c>
      <c r="B704" s="1">
        <v>43072</v>
      </c>
      <c r="C704" s="2">
        <f t="shared" si="81"/>
        <v>2017</v>
      </c>
      <c r="D704" s="2">
        <f t="shared" si="82"/>
        <v>12</v>
      </c>
      <c r="E704" s="2" t="str">
        <f t="shared" si="83"/>
        <v>2017-12</v>
      </c>
      <c r="F704" s="2">
        <f t="shared" si="84"/>
        <v>3</v>
      </c>
      <c r="G704" s="2">
        <f t="shared" si="85"/>
        <v>49</v>
      </c>
      <c r="H704" s="2">
        <f t="shared" si="86"/>
        <v>1</v>
      </c>
      <c r="I704" s="2" cm="1">
        <f t="array" ref="I704">_xlfn.IFNA(_xlfn.IFS(H704=7,1,H704=1,1),0)</f>
        <v>1</v>
      </c>
      <c r="J704" s="2">
        <v>0</v>
      </c>
      <c r="K704" s="2">
        <f t="shared" si="87"/>
        <v>0</v>
      </c>
      <c r="L704" s="2">
        <f>SUMIF(E$2:E704,E704,K$2:K704)</f>
        <v>1</v>
      </c>
      <c r="M704" s="2">
        <f>IF(AND(market_calendar[[#This Row],[eq_weekly_exp_cumulative]]=3,market_calendar[[#This Row],[is_eq_weekly_exp]]=1),1,0)</f>
        <v>0</v>
      </c>
      <c r="N704" s="2">
        <f>IF(AND(market_calendar[[#This Row],[is_eq_monthly_exp]]=1,MOD(market_calendar[[#This Row],[Month]],3)=0),1,0)</f>
        <v>0</v>
      </c>
      <c r="O704" s="2">
        <f t="shared" si="80"/>
        <v>0</v>
      </c>
      <c r="P704" s="2">
        <f>SUMIF(E$2:E704,E704,O$2:O704)</f>
        <v>0</v>
      </c>
      <c r="Q704" s="2">
        <f>IF(AND(market_calendar[[#This Row],[vix_weekly_exp_cumulative]]=3,market_calendar[[#This Row],[is_vix_weekly_exp]]=1),1,0)</f>
        <v>0</v>
      </c>
      <c r="R704" s="2">
        <f>IF(AND(market_calendar[[#This Row],[is_vix_monthly_exp]]=1,MOD(market_calendar[[#This Row],[Month]],3)=0),1,0)</f>
        <v>0</v>
      </c>
    </row>
    <row r="705" spans="1:18" x14ac:dyDescent="0.25">
      <c r="A705">
        <v>704</v>
      </c>
      <c r="B705" s="1">
        <v>43073</v>
      </c>
      <c r="C705" s="2">
        <f t="shared" si="81"/>
        <v>2017</v>
      </c>
      <c r="D705" s="2">
        <f t="shared" si="82"/>
        <v>12</v>
      </c>
      <c r="E705" s="2" t="str">
        <f t="shared" si="83"/>
        <v>2017-12</v>
      </c>
      <c r="F705" s="2">
        <f t="shared" si="84"/>
        <v>4</v>
      </c>
      <c r="G705" s="2">
        <f t="shared" si="85"/>
        <v>49</v>
      </c>
      <c r="H705" s="2">
        <f t="shared" si="86"/>
        <v>2</v>
      </c>
      <c r="I705" s="2" cm="1">
        <f t="array" ref="I705">_xlfn.IFNA(_xlfn.IFS(H705=7,1,H705=1,1),0)</f>
        <v>0</v>
      </c>
      <c r="J705" s="2">
        <v>0</v>
      </c>
      <c r="K705" s="2">
        <f t="shared" si="87"/>
        <v>0</v>
      </c>
      <c r="L705" s="2">
        <f>SUMIF(E$2:E705,E705,K$2:K705)</f>
        <v>1</v>
      </c>
      <c r="M705" s="2">
        <f>IF(AND(market_calendar[[#This Row],[eq_weekly_exp_cumulative]]=3,market_calendar[[#This Row],[is_eq_weekly_exp]]=1),1,0)</f>
        <v>0</v>
      </c>
      <c r="N705" s="2">
        <f>IF(AND(market_calendar[[#This Row],[is_eq_monthly_exp]]=1,MOD(market_calendar[[#This Row],[Month]],3)=0),1,0)</f>
        <v>0</v>
      </c>
      <c r="O705" s="2">
        <f t="shared" si="80"/>
        <v>0</v>
      </c>
      <c r="P705" s="2">
        <f>SUMIF(E$2:E705,E705,O$2:O705)</f>
        <v>0</v>
      </c>
      <c r="Q705" s="2">
        <f>IF(AND(market_calendar[[#This Row],[vix_weekly_exp_cumulative]]=3,market_calendar[[#This Row],[is_vix_weekly_exp]]=1),1,0)</f>
        <v>0</v>
      </c>
      <c r="R705" s="2">
        <f>IF(AND(market_calendar[[#This Row],[is_vix_monthly_exp]]=1,MOD(market_calendar[[#This Row],[Month]],3)=0),1,0)</f>
        <v>0</v>
      </c>
    </row>
    <row r="706" spans="1:18" x14ac:dyDescent="0.25">
      <c r="A706">
        <v>705</v>
      </c>
      <c r="B706" s="1">
        <v>43074</v>
      </c>
      <c r="C706" s="2">
        <f t="shared" si="81"/>
        <v>2017</v>
      </c>
      <c r="D706" s="2">
        <f t="shared" si="82"/>
        <v>12</v>
      </c>
      <c r="E706" s="2" t="str">
        <f t="shared" si="83"/>
        <v>2017-12</v>
      </c>
      <c r="F706" s="2">
        <f t="shared" si="84"/>
        <v>5</v>
      </c>
      <c r="G706" s="2">
        <f t="shared" si="85"/>
        <v>49</v>
      </c>
      <c r="H706" s="2">
        <f t="shared" si="86"/>
        <v>3</v>
      </c>
      <c r="I706" s="2" cm="1">
        <f t="array" ref="I706">_xlfn.IFNA(_xlfn.IFS(H706=7,1,H706=1,1),0)</f>
        <v>0</v>
      </c>
      <c r="J706" s="2">
        <v>0</v>
      </c>
      <c r="K706" s="2">
        <f t="shared" si="87"/>
        <v>0</v>
      </c>
      <c r="L706" s="2">
        <f>SUMIF(E$2:E706,E706,K$2:K706)</f>
        <v>1</v>
      </c>
      <c r="M706" s="2">
        <f>IF(AND(market_calendar[[#This Row],[eq_weekly_exp_cumulative]]=3,market_calendar[[#This Row],[is_eq_weekly_exp]]=1),1,0)</f>
        <v>0</v>
      </c>
      <c r="N706" s="2">
        <f>IF(AND(market_calendar[[#This Row],[is_eq_monthly_exp]]=1,MOD(market_calendar[[#This Row],[Month]],3)=0),1,0)</f>
        <v>0</v>
      </c>
      <c r="O706" s="2">
        <f t="shared" ref="O706:O769" si="88">IF(H706=3,1,0)</f>
        <v>1</v>
      </c>
      <c r="P706" s="2">
        <f>SUMIF(E$2:E706,E706,O$2:O706)</f>
        <v>1</v>
      </c>
      <c r="Q706" s="2">
        <f>IF(AND(market_calendar[[#This Row],[vix_weekly_exp_cumulative]]=3,market_calendar[[#This Row],[is_vix_weekly_exp]]=1),1,0)</f>
        <v>0</v>
      </c>
      <c r="R706" s="2">
        <f>IF(AND(market_calendar[[#This Row],[is_vix_monthly_exp]]=1,MOD(market_calendar[[#This Row],[Month]],3)=0),1,0)</f>
        <v>0</v>
      </c>
    </row>
    <row r="707" spans="1:18" x14ac:dyDescent="0.25">
      <c r="A707">
        <v>706</v>
      </c>
      <c r="B707" s="1">
        <v>43075</v>
      </c>
      <c r="C707" s="2">
        <f t="shared" ref="C707:C770" si="89">YEAR(B707)</f>
        <v>2017</v>
      </c>
      <c r="D707" s="2">
        <f t="shared" ref="D707:D770" si="90">MONTH(B707)</f>
        <v>12</v>
      </c>
      <c r="E707" s="2" t="str">
        <f t="shared" ref="E707:E770" si="91">_xlfn.CONCAT(YEAR(B707),"-",MONTH(B707))</f>
        <v>2017-12</v>
      </c>
      <c r="F707" s="2">
        <f t="shared" ref="F707:F770" si="92">DAY(B707)</f>
        <v>6</v>
      </c>
      <c r="G707" s="2">
        <f t="shared" ref="G707:G770" si="93">WEEKNUM(B707)</f>
        <v>49</v>
      </c>
      <c r="H707" s="2">
        <f t="shared" ref="H707:H770" si="94">WEEKDAY(B707)</f>
        <v>4</v>
      </c>
      <c r="I707" s="2" cm="1">
        <f t="array" ref="I707">_xlfn.IFNA(_xlfn.IFS(H707=7,1,H707=1,1),0)</f>
        <v>0</v>
      </c>
      <c r="J707" s="2">
        <v>0</v>
      </c>
      <c r="K707" s="2">
        <f t="shared" ref="K707:K770" si="95">IF(H707=6,1,0)</f>
        <v>0</v>
      </c>
      <c r="L707" s="2">
        <f>SUMIF(E$2:E707,E707,K$2:K707)</f>
        <v>1</v>
      </c>
      <c r="M707" s="2">
        <f>IF(AND(market_calendar[[#This Row],[eq_weekly_exp_cumulative]]=3,market_calendar[[#This Row],[is_eq_weekly_exp]]=1),1,0)</f>
        <v>0</v>
      </c>
      <c r="N707" s="2">
        <f>IF(AND(market_calendar[[#This Row],[is_eq_monthly_exp]]=1,MOD(market_calendar[[#This Row],[Month]],3)=0),1,0)</f>
        <v>0</v>
      </c>
      <c r="O707" s="2">
        <f t="shared" si="88"/>
        <v>0</v>
      </c>
      <c r="P707" s="2">
        <f>SUMIF(E$2:E707,E707,O$2:O707)</f>
        <v>1</v>
      </c>
      <c r="Q707" s="2">
        <f>IF(AND(market_calendar[[#This Row],[vix_weekly_exp_cumulative]]=3,market_calendar[[#This Row],[is_vix_weekly_exp]]=1),1,0)</f>
        <v>0</v>
      </c>
      <c r="R707" s="2">
        <f>IF(AND(market_calendar[[#This Row],[is_vix_monthly_exp]]=1,MOD(market_calendar[[#This Row],[Month]],3)=0),1,0)</f>
        <v>0</v>
      </c>
    </row>
    <row r="708" spans="1:18" x14ac:dyDescent="0.25">
      <c r="A708">
        <v>707</v>
      </c>
      <c r="B708" s="1">
        <v>43076</v>
      </c>
      <c r="C708" s="2">
        <f t="shared" si="89"/>
        <v>2017</v>
      </c>
      <c r="D708" s="2">
        <f t="shared" si="90"/>
        <v>12</v>
      </c>
      <c r="E708" s="2" t="str">
        <f t="shared" si="91"/>
        <v>2017-12</v>
      </c>
      <c r="F708" s="2">
        <f t="shared" si="92"/>
        <v>7</v>
      </c>
      <c r="G708" s="2">
        <f t="shared" si="93"/>
        <v>49</v>
      </c>
      <c r="H708" s="2">
        <f t="shared" si="94"/>
        <v>5</v>
      </c>
      <c r="I708" s="2" cm="1">
        <f t="array" ref="I708">_xlfn.IFNA(_xlfn.IFS(H708=7,1,H708=1,1),0)</f>
        <v>0</v>
      </c>
      <c r="J708" s="2">
        <v>0</v>
      </c>
      <c r="K708" s="2">
        <f t="shared" si="95"/>
        <v>0</v>
      </c>
      <c r="L708" s="2">
        <f>SUMIF(E$2:E708,E708,K$2:K708)</f>
        <v>1</v>
      </c>
      <c r="M708" s="2">
        <f>IF(AND(market_calendar[[#This Row],[eq_weekly_exp_cumulative]]=3,market_calendar[[#This Row],[is_eq_weekly_exp]]=1),1,0)</f>
        <v>0</v>
      </c>
      <c r="N708" s="2">
        <f>IF(AND(market_calendar[[#This Row],[is_eq_monthly_exp]]=1,MOD(market_calendar[[#This Row],[Month]],3)=0),1,0)</f>
        <v>0</v>
      </c>
      <c r="O708" s="2">
        <f t="shared" si="88"/>
        <v>0</v>
      </c>
      <c r="P708" s="2">
        <f>SUMIF(E$2:E708,E708,O$2:O708)</f>
        <v>1</v>
      </c>
      <c r="Q708" s="2">
        <f>IF(AND(market_calendar[[#This Row],[vix_weekly_exp_cumulative]]=3,market_calendar[[#This Row],[is_vix_weekly_exp]]=1),1,0)</f>
        <v>0</v>
      </c>
      <c r="R708" s="2">
        <f>IF(AND(market_calendar[[#This Row],[is_vix_monthly_exp]]=1,MOD(market_calendar[[#This Row],[Month]],3)=0),1,0)</f>
        <v>0</v>
      </c>
    </row>
    <row r="709" spans="1:18" x14ac:dyDescent="0.25">
      <c r="A709">
        <v>708</v>
      </c>
      <c r="B709" s="1">
        <v>43077</v>
      </c>
      <c r="C709" s="2">
        <f t="shared" si="89"/>
        <v>2017</v>
      </c>
      <c r="D709" s="2">
        <f t="shared" si="90"/>
        <v>12</v>
      </c>
      <c r="E709" s="2" t="str">
        <f t="shared" si="91"/>
        <v>2017-12</v>
      </c>
      <c r="F709" s="2">
        <f t="shared" si="92"/>
        <v>8</v>
      </c>
      <c r="G709" s="2">
        <f t="shared" si="93"/>
        <v>49</v>
      </c>
      <c r="H709" s="2">
        <f t="shared" si="94"/>
        <v>6</v>
      </c>
      <c r="I709" s="2" cm="1">
        <f t="array" ref="I709">_xlfn.IFNA(_xlfn.IFS(H709=7,1,H709=1,1),0)</f>
        <v>0</v>
      </c>
      <c r="J709" s="2">
        <v>0</v>
      </c>
      <c r="K709" s="2">
        <f t="shared" si="95"/>
        <v>1</v>
      </c>
      <c r="L709" s="2">
        <f>SUMIF(E$2:E709,E709,K$2:K709)</f>
        <v>2</v>
      </c>
      <c r="M709" s="2">
        <f>IF(AND(market_calendar[[#This Row],[eq_weekly_exp_cumulative]]=3,market_calendar[[#This Row],[is_eq_weekly_exp]]=1),1,0)</f>
        <v>0</v>
      </c>
      <c r="N709" s="2">
        <f>IF(AND(market_calendar[[#This Row],[is_eq_monthly_exp]]=1,MOD(market_calendar[[#This Row],[Month]],3)=0),1,0)</f>
        <v>0</v>
      </c>
      <c r="O709" s="2">
        <f t="shared" si="88"/>
        <v>0</v>
      </c>
      <c r="P709" s="2">
        <f>SUMIF(E$2:E709,E709,O$2:O709)</f>
        <v>1</v>
      </c>
      <c r="Q709" s="2">
        <f>IF(AND(market_calendar[[#This Row],[vix_weekly_exp_cumulative]]=3,market_calendar[[#This Row],[is_vix_weekly_exp]]=1),1,0)</f>
        <v>0</v>
      </c>
      <c r="R709" s="2">
        <f>IF(AND(market_calendar[[#This Row],[is_vix_monthly_exp]]=1,MOD(market_calendar[[#This Row],[Month]],3)=0),1,0)</f>
        <v>0</v>
      </c>
    </row>
    <row r="710" spans="1:18" x14ac:dyDescent="0.25">
      <c r="A710">
        <v>709</v>
      </c>
      <c r="B710" s="1">
        <v>43078</v>
      </c>
      <c r="C710" s="2">
        <f t="shared" si="89"/>
        <v>2017</v>
      </c>
      <c r="D710" s="2">
        <f t="shared" si="90"/>
        <v>12</v>
      </c>
      <c r="E710" s="2" t="str">
        <f t="shared" si="91"/>
        <v>2017-12</v>
      </c>
      <c r="F710" s="2">
        <f t="shared" si="92"/>
        <v>9</v>
      </c>
      <c r="G710" s="2">
        <f t="shared" si="93"/>
        <v>49</v>
      </c>
      <c r="H710" s="2">
        <f t="shared" si="94"/>
        <v>7</v>
      </c>
      <c r="I710" s="2" cm="1">
        <f t="array" ref="I710">_xlfn.IFNA(_xlfn.IFS(H710=7,1,H710=1,1),0)</f>
        <v>1</v>
      </c>
      <c r="J710" s="2">
        <v>0</v>
      </c>
      <c r="K710" s="2">
        <f t="shared" si="95"/>
        <v>0</v>
      </c>
      <c r="L710" s="2">
        <f>SUMIF(E$2:E710,E710,K$2:K710)</f>
        <v>2</v>
      </c>
      <c r="M710" s="2">
        <f>IF(AND(market_calendar[[#This Row],[eq_weekly_exp_cumulative]]=3,market_calendar[[#This Row],[is_eq_weekly_exp]]=1),1,0)</f>
        <v>0</v>
      </c>
      <c r="N710" s="2">
        <f>IF(AND(market_calendar[[#This Row],[is_eq_monthly_exp]]=1,MOD(market_calendar[[#This Row],[Month]],3)=0),1,0)</f>
        <v>0</v>
      </c>
      <c r="O710" s="2">
        <f t="shared" si="88"/>
        <v>0</v>
      </c>
      <c r="P710" s="2">
        <f>SUMIF(E$2:E710,E710,O$2:O710)</f>
        <v>1</v>
      </c>
      <c r="Q710" s="2">
        <f>IF(AND(market_calendar[[#This Row],[vix_weekly_exp_cumulative]]=3,market_calendar[[#This Row],[is_vix_weekly_exp]]=1),1,0)</f>
        <v>0</v>
      </c>
      <c r="R710" s="2">
        <f>IF(AND(market_calendar[[#This Row],[is_vix_monthly_exp]]=1,MOD(market_calendar[[#This Row],[Month]],3)=0),1,0)</f>
        <v>0</v>
      </c>
    </row>
    <row r="711" spans="1:18" x14ac:dyDescent="0.25">
      <c r="A711">
        <v>710</v>
      </c>
      <c r="B711" s="1">
        <v>43079</v>
      </c>
      <c r="C711" s="2">
        <f t="shared" si="89"/>
        <v>2017</v>
      </c>
      <c r="D711" s="2">
        <f t="shared" si="90"/>
        <v>12</v>
      </c>
      <c r="E711" s="2" t="str">
        <f t="shared" si="91"/>
        <v>2017-12</v>
      </c>
      <c r="F711" s="2">
        <f t="shared" si="92"/>
        <v>10</v>
      </c>
      <c r="G711" s="2">
        <f t="shared" si="93"/>
        <v>50</v>
      </c>
      <c r="H711" s="2">
        <f t="shared" si="94"/>
        <v>1</v>
      </c>
      <c r="I711" s="2" cm="1">
        <f t="array" ref="I711">_xlfn.IFNA(_xlfn.IFS(H711=7,1,H711=1,1),0)</f>
        <v>1</v>
      </c>
      <c r="J711" s="2">
        <v>0</v>
      </c>
      <c r="K711" s="2">
        <f t="shared" si="95"/>
        <v>0</v>
      </c>
      <c r="L711" s="2">
        <f>SUMIF(E$2:E711,E711,K$2:K711)</f>
        <v>2</v>
      </c>
      <c r="M711" s="2">
        <f>IF(AND(market_calendar[[#This Row],[eq_weekly_exp_cumulative]]=3,market_calendar[[#This Row],[is_eq_weekly_exp]]=1),1,0)</f>
        <v>0</v>
      </c>
      <c r="N711" s="2">
        <f>IF(AND(market_calendar[[#This Row],[is_eq_monthly_exp]]=1,MOD(market_calendar[[#This Row],[Month]],3)=0),1,0)</f>
        <v>0</v>
      </c>
      <c r="O711" s="2">
        <f t="shared" si="88"/>
        <v>0</v>
      </c>
      <c r="P711" s="2">
        <f>SUMIF(E$2:E711,E711,O$2:O711)</f>
        <v>1</v>
      </c>
      <c r="Q711" s="2">
        <f>IF(AND(market_calendar[[#This Row],[vix_weekly_exp_cumulative]]=3,market_calendar[[#This Row],[is_vix_weekly_exp]]=1),1,0)</f>
        <v>0</v>
      </c>
      <c r="R711" s="2">
        <f>IF(AND(market_calendar[[#This Row],[is_vix_monthly_exp]]=1,MOD(market_calendar[[#This Row],[Month]],3)=0),1,0)</f>
        <v>0</v>
      </c>
    </row>
    <row r="712" spans="1:18" x14ac:dyDescent="0.25">
      <c r="A712">
        <v>711</v>
      </c>
      <c r="B712" s="1">
        <v>43080</v>
      </c>
      <c r="C712" s="2">
        <f t="shared" si="89"/>
        <v>2017</v>
      </c>
      <c r="D712" s="2">
        <f t="shared" si="90"/>
        <v>12</v>
      </c>
      <c r="E712" s="2" t="str">
        <f t="shared" si="91"/>
        <v>2017-12</v>
      </c>
      <c r="F712" s="2">
        <f t="shared" si="92"/>
        <v>11</v>
      </c>
      <c r="G712" s="2">
        <f t="shared" si="93"/>
        <v>50</v>
      </c>
      <c r="H712" s="2">
        <f t="shared" si="94"/>
        <v>2</v>
      </c>
      <c r="I712" s="2" cm="1">
        <f t="array" ref="I712">_xlfn.IFNA(_xlfn.IFS(H712=7,1,H712=1,1),0)</f>
        <v>0</v>
      </c>
      <c r="J712" s="2">
        <v>0</v>
      </c>
      <c r="K712" s="2">
        <f t="shared" si="95"/>
        <v>0</v>
      </c>
      <c r="L712" s="2">
        <f>SUMIF(E$2:E712,E712,K$2:K712)</f>
        <v>2</v>
      </c>
      <c r="M712" s="2">
        <f>IF(AND(market_calendar[[#This Row],[eq_weekly_exp_cumulative]]=3,market_calendar[[#This Row],[is_eq_weekly_exp]]=1),1,0)</f>
        <v>0</v>
      </c>
      <c r="N712" s="2">
        <f>IF(AND(market_calendar[[#This Row],[is_eq_monthly_exp]]=1,MOD(market_calendar[[#This Row],[Month]],3)=0),1,0)</f>
        <v>0</v>
      </c>
      <c r="O712" s="2">
        <f t="shared" si="88"/>
        <v>0</v>
      </c>
      <c r="P712" s="2">
        <f>SUMIF(E$2:E712,E712,O$2:O712)</f>
        <v>1</v>
      </c>
      <c r="Q712" s="2">
        <f>IF(AND(market_calendar[[#This Row],[vix_weekly_exp_cumulative]]=3,market_calendar[[#This Row],[is_vix_weekly_exp]]=1),1,0)</f>
        <v>0</v>
      </c>
      <c r="R712" s="2">
        <f>IF(AND(market_calendar[[#This Row],[is_vix_monthly_exp]]=1,MOD(market_calendar[[#This Row],[Month]],3)=0),1,0)</f>
        <v>0</v>
      </c>
    </row>
    <row r="713" spans="1:18" x14ac:dyDescent="0.25">
      <c r="A713">
        <v>712</v>
      </c>
      <c r="B713" s="1">
        <v>43081</v>
      </c>
      <c r="C713" s="2">
        <f t="shared" si="89"/>
        <v>2017</v>
      </c>
      <c r="D713" s="2">
        <f t="shared" si="90"/>
        <v>12</v>
      </c>
      <c r="E713" s="2" t="str">
        <f t="shared" si="91"/>
        <v>2017-12</v>
      </c>
      <c r="F713" s="2">
        <f t="shared" si="92"/>
        <v>12</v>
      </c>
      <c r="G713" s="2">
        <f t="shared" si="93"/>
        <v>50</v>
      </c>
      <c r="H713" s="2">
        <f t="shared" si="94"/>
        <v>3</v>
      </c>
      <c r="I713" s="2" cm="1">
        <f t="array" ref="I713">_xlfn.IFNA(_xlfn.IFS(H713=7,1,H713=1,1),0)</f>
        <v>0</v>
      </c>
      <c r="J713" s="2">
        <v>0</v>
      </c>
      <c r="K713" s="2">
        <f t="shared" si="95"/>
        <v>0</v>
      </c>
      <c r="L713" s="2">
        <f>SUMIF(E$2:E713,E713,K$2:K713)</f>
        <v>2</v>
      </c>
      <c r="M713" s="2">
        <f>IF(AND(market_calendar[[#This Row],[eq_weekly_exp_cumulative]]=3,market_calendar[[#This Row],[is_eq_weekly_exp]]=1),1,0)</f>
        <v>0</v>
      </c>
      <c r="N713" s="2">
        <f>IF(AND(market_calendar[[#This Row],[is_eq_monthly_exp]]=1,MOD(market_calendar[[#This Row],[Month]],3)=0),1,0)</f>
        <v>0</v>
      </c>
      <c r="O713" s="2">
        <f t="shared" si="88"/>
        <v>1</v>
      </c>
      <c r="P713" s="2">
        <f>SUMIF(E$2:E713,E713,O$2:O713)</f>
        <v>2</v>
      </c>
      <c r="Q713" s="2">
        <f>IF(AND(market_calendar[[#This Row],[vix_weekly_exp_cumulative]]=3,market_calendar[[#This Row],[is_vix_weekly_exp]]=1),1,0)</f>
        <v>0</v>
      </c>
      <c r="R713" s="2">
        <f>IF(AND(market_calendar[[#This Row],[is_vix_monthly_exp]]=1,MOD(market_calendar[[#This Row],[Month]],3)=0),1,0)</f>
        <v>0</v>
      </c>
    </row>
    <row r="714" spans="1:18" x14ac:dyDescent="0.25">
      <c r="A714">
        <v>713</v>
      </c>
      <c r="B714" s="1">
        <v>43082</v>
      </c>
      <c r="C714" s="2">
        <f t="shared" si="89"/>
        <v>2017</v>
      </c>
      <c r="D714" s="2">
        <f t="shared" si="90"/>
        <v>12</v>
      </c>
      <c r="E714" s="2" t="str">
        <f t="shared" si="91"/>
        <v>2017-12</v>
      </c>
      <c r="F714" s="2">
        <f t="shared" si="92"/>
        <v>13</v>
      </c>
      <c r="G714" s="2">
        <f t="shared" si="93"/>
        <v>50</v>
      </c>
      <c r="H714" s="2">
        <f t="shared" si="94"/>
        <v>4</v>
      </c>
      <c r="I714" s="2" cm="1">
        <f t="array" ref="I714">_xlfn.IFNA(_xlfn.IFS(H714=7,1,H714=1,1),0)</f>
        <v>0</v>
      </c>
      <c r="J714" s="2">
        <v>0</v>
      </c>
      <c r="K714" s="2">
        <f t="shared" si="95"/>
        <v>0</v>
      </c>
      <c r="L714" s="2">
        <f>SUMIF(E$2:E714,E714,K$2:K714)</f>
        <v>2</v>
      </c>
      <c r="M714" s="2">
        <f>IF(AND(market_calendar[[#This Row],[eq_weekly_exp_cumulative]]=3,market_calendar[[#This Row],[is_eq_weekly_exp]]=1),1,0)</f>
        <v>0</v>
      </c>
      <c r="N714" s="2">
        <f>IF(AND(market_calendar[[#This Row],[is_eq_monthly_exp]]=1,MOD(market_calendar[[#This Row],[Month]],3)=0),1,0)</f>
        <v>0</v>
      </c>
      <c r="O714" s="2">
        <f t="shared" si="88"/>
        <v>0</v>
      </c>
      <c r="P714" s="2">
        <f>SUMIF(E$2:E714,E714,O$2:O714)</f>
        <v>2</v>
      </c>
      <c r="Q714" s="2">
        <f>IF(AND(market_calendar[[#This Row],[vix_weekly_exp_cumulative]]=3,market_calendar[[#This Row],[is_vix_weekly_exp]]=1),1,0)</f>
        <v>0</v>
      </c>
      <c r="R714" s="2">
        <f>IF(AND(market_calendar[[#This Row],[is_vix_monthly_exp]]=1,MOD(market_calendar[[#This Row],[Month]],3)=0),1,0)</f>
        <v>0</v>
      </c>
    </row>
    <row r="715" spans="1:18" x14ac:dyDescent="0.25">
      <c r="A715">
        <v>714</v>
      </c>
      <c r="B715" s="1">
        <v>43083</v>
      </c>
      <c r="C715" s="2">
        <f t="shared" si="89"/>
        <v>2017</v>
      </c>
      <c r="D715" s="2">
        <f t="shared" si="90"/>
        <v>12</v>
      </c>
      <c r="E715" s="2" t="str">
        <f t="shared" si="91"/>
        <v>2017-12</v>
      </c>
      <c r="F715" s="2">
        <f t="shared" si="92"/>
        <v>14</v>
      </c>
      <c r="G715" s="2">
        <f t="shared" si="93"/>
        <v>50</v>
      </c>
      <c r="H715" s="2">
        <f t="shared" si="94"/>
        <v>5</v>
      </c>
      <c r="I715" s="2" cm="1">
        <f t="array" ref="I715">_xlfn.IFNA(_xlfn.IFS(H715=7,1,H715=1,1),0)</f>
        <v>0</v>
      </c>
      <c r="J715" s="2">
        <v>0</v>
      </c>
      <c r="K715" s="2">
        <f t="shared" si="95"/>
        <v>0</v>
      </c>
      <c r="L715" s="2">
        <f>SUMIF(E$2:E715,E715,K$2:K715)</f>
        <v>2</v>
      </c>
      <c r="M715" s="2">
        <f>IF(AND(market_calendar[[#This Row],[eq_weekly_exp_cumulative]]=3,market_calendar[[#This Row],[is_eq_weekly_exp]]=1),1,0)</f>
        <v>0</v>
      </c>
      <c r="N715" s="2">
        <f>IF(AND(market_calendar[[#This Row],[is_eq_monthly_exp]]=1,MOD(market_calendar[[#This Row],[Month]],3)=0),1,0)</f>
        <v>0</v>
      </c>
      <c r="O715" s="2">
        <f t="shared" si="88"/>
        <v>0</v>
      </c>
      <c r="P715" s="2">
        <f>SUMIF(E$2:E715,E715,O$2:O715)</f>
        <v>2</v>
      </c>
      <c r="Q715" s="2">
        <f>IF(AND(market_calendar[[#This Row],[vix_weekly_exp_cumulative]]=3,market_calendar[[#This Row],[is_vix_weekly_exp]]=1),1,0)</f>
        <v>0</v>
      </c>
      <c r="R715" s="2">
        <f>IF(AND(market_calendar[[#This Row],[is_vix_monthly_exp]]=1,MOD(market_calendar[[#This Row],[Month]],3)=0),1,0)</f>
        <v>0</v>
      </c>
    </row>
    <row r="716" spans="1:18" x14ac:dyDescent="0.25">
      <c r="A716">
        <v>715</v>
      </c>
      <c r="B716" s="1">
        <v>43084</v>
      </c>
      <c r="C716" s="2">
        <f t="shared" si="89"/>
        <v>2017</v>
      </c>
      <c r="D716" s="2">
        <f t="shared" si="90"/>
        <v>12</v>
      </c>
      <c r="E716" s="2" t="str">
        <f t="shared" si="91"/>
        <v>2017-12</v>
      </c>
      <c r="F716" s="2">
        <f t="shared" si="92"/>
        <v>15</v>
      </c>
      <c r="G716" s="2">
        <f t="shared" si="93"/>
        <v>50</v>
      </c>
      <c r="H716" s="2">
        <f t="shared" si="94"/>
        <v>6</v>
      </c>
      <c r="I716" s="2" cm="1">
        <f t="array" ref="I716">_xlfn.IFNA(_xlfn.IFS(H716=7,1,H716=1,1),0)</f>
        <v>0</v>
      </c>
      <c r="J716" s="2">
        <v>0</v>
      </c>
      <c r="K716" s="2">
        <f t="shared" si="95"/>
        <v>1</v>
      </c>
      <c r="L716" s="2">
        <f>SUMIF(E$2:E716,E716,K$2:K716)</f>
        <v>3</v>
      </c>
      <c r="M716" s="2">
        <f>IF(AND(market_calendar[[#This Row],[eq_weekly_exp_cumulative]]=3,market_calendar[[#This Row],[is_eq_weekly_exp]]=1),1,0)</f>
        <v>1</v>
      </c>
      <c r="N716" s="2">
        <f>IF(AND(market_calendar[[#This Row],[is_eq_monthly_exp]]=1,MOD(market_calendar[[#This Row],[Month]],3)=0),1,0)</f>
        <v>1</v>
      </c>
      <c r="O716" s="2">
        <f t="shared" si="88"/>
        <v>0</v>
      </c>
      <c r="P716" s="2">
        <f>SUMIF(E$2:E716,E716,O$2:O716)</f>
        <v>2</v>
      </c>
      <c r="Q716" s="2">
        <f>IF(AND(market_calendar[[#This Row],[vix_weekly_exp_cumulative]]=3,market_calendar[[#This Row],[is_vix_weekly_exp]]=1),1,0)</f>
        <v>0</v>
      </c>
      <c r="R716" s="2">
        <f>IF(AND(market_calendar[[#This Row],[is_vix_monthly_exp]]=1,MOD(market_calendar[[#This Row],[Month]],3)=0),1,0)</f>
        <v>0</v>
      </c>
    </row>
    <row r="717" spans="1:18" x14ac:dyDescent="0.25">
      <c r="A717">
        <v>716</v>
      </c>
      <c r="B717" s="1">
        <v>43085</v>
      </c>
      <c r="C717" s="2">
        <f t="shared" si="89"/>
        <v>2017</v>
      </c>
      <c r="D717" s="2">
        <f t="shared" si="90"/>
        <v>12</v>
      </c>
      <c r="E717" s="2" t="str">
        <f t="shared" si="91"/>
        <v>2017-12</v>
      </c>
      <c r="F717" s="2">
        <f t="shared" si="92"/>
        <v>16</v>
      </c>
      <c r="G717" s="2">
        <f t="shared" si="93"/>
        <v>50</v>
      </c>
      <c r="H717" s="2">
        <f t="shared" si="94"/>
        <v>7</v>
      </c>
      <c r="I717" s="2" cm="1">
        <f t="array" ref="I717">_xlfn.IFNA(_xlfn.IFS(H717=7,1,H717=1,1),0)</f>
        <v>1</v>
      </c>
      <c r="J717" s="2">
        <v>0</v>
      </c>
      <c r="K717" s="2">
        <f t="shared" si="95"/>
        <v>0</v>
      </c>
      <c r="L717" s="2">
        <f>SUMIF(E$2:E717,E717,K$2:K717)</f>
        <v>3</v>
      </c>
      <c r="M717" s="2">
        <f>IF(AND(market_calendar[[#This Row],[eq_weekly_exp_cumulative]]=3,market_calendar[[#This Row],[is_eq_weekly_exp]]=1),1,0)</f>
        <v>0</v>
      </c>
      <c r="N717" s="2">
        <f>IF(AND(market_calendar[[#This Row],[is_eq_monthly_exp]]=1,MOD(market_calendar[[#This Row],[Month]],3)=0),1,0)</f>
        <v>0</v>
      </c>
      <c r="O717" s="2">
        <f t="shared" si="88"/>
        <v>0</v>
      </c>
      <c r="P717" s="2">
        <f>SUMIF(E$2:E717,E717,O$2:O717)</f>
        <v>2</v>
      </c>
      <c r="Q717" s="2">
        <f>IF(AND(market_calendar[[#This Row],[vix_weekly_exp_cumulative]]=3,market_calendar[[#This Row],[is_vix_weekly_exp]]=1),1,0)</f>
        <v>0</v>
      </c>
      <c r="R717" s="2">
        <f>IF(AND(market_calendar[[#This Row],[is_vix_monthly_exp]]=1,MOD(market_calendar[[#This Row],[Month]],3)=0),1,0)</f>
        <v>0</v>
      </c>
    </row>
    <row r="718" spans="1:18" x14ac:dyDescent="0.25">
      <c r="A718">
        <v>717</v>
      </c>
      <c r="B718" s="1">
        <v>43086</v>
      </c>
      <c r="C718" s="2">
        <f t="shared" si="89"/>
        <v>2017</v>
      </c>
      <c r="D718" s="2">
        <f t="shared" si="90"/>
        <v>12</v>
      </c>
      <c r="E718" s="2" t="str">
        <f t="shared" si="91"/>
        <v>2017-12</v>
      </c>
      <c r="F718" s="2">
        <f t="shared" si="92"/>
        <v>17</v>
      </c>
      <c r="G718" s="2">
        <f t="shared" si="93"/>
        <v>51</v>
      </c>
      <c r="H718" s="2">
        <f t="shared" si="94"/>
        <v>1</v>
      </c>
      <c r="I718" s="2" cm="1">
        <f t="array" ref="I718">_xlfn.IFNA(_xlfn.IFS(H718=7,1,H718=1,1),0)</f>
        <v>1</v>
      </c>
      <c r="J718" s="2">
        <v>0</v>
      </c>
      <c r="K718" s="2">
        <f t="shared" si="95"/>
        <v>0</v>
      </c>
      <c r="L718" s="2">
        <f>SUMIF(E$2:E718,E718,K$2:K718)</f>
        <v>3</v>
      </c>
      <c r="M718" s="2">
        <f>IF(AND(market_calendar[[#This Row],[eq_weekly_exp_cumulative]]=3,market_calendar[[#This Row],[is_eq_weekly_exp]]=1),1,0)</f>
        <v>0</v>
      </c>
      <c r="N718" s="2">
        <f>IF(AND(market_calendar[[#This Row],[is_eq_monthly_exp]]=1,MOD(market_calendar[[#This Row],[Month]],3)=0),1,0)</f>
        <v>0</v>
      </c>
      <c r="O718" s="2">
        <f t="shared" si="88"/>
        <v>0</v>
      </c>
      <c r="P718" s="2">
        <f>SUMIF(E$2:E718,E718,O$2:O718)</f>
        <v>2</v>
      </c>
      <c r="Q718" s="2">
        <f>IF(AND(market_calendar[[#This Row],[vix_weekly_exp_cumulative]]=3,market_calendar[[#This Row],[is_vix_weekly_exp]]=1),1,0)</f>
        <v>0</v>
      </c>
      <c r="R718" s="2">
        <f>IF(AND(market_calendar[[#This Row],[is_vix_monthly_exp]]=1,MOD(market_calendar[[#This Row],[Month]],3)=0),1,0)</f>
        <v>0</v>
      </c>
    </row>
    <row r="719" spans="1:18" x14ac:dyDescent="0.25">
      <c r="A719">
        <v>718</v>
      </c>
      <c r="B719" s="1">
        <v>43087</v>
      </c>
      <c r="C719" s="2">
        <f t="shared" si="89"/>
        <v>2017</v>
      </c>
      <c r="D719" s="2">
        <f t="shared" si="90"/>
        <v>12</v>
      </c>
      <c r="E719" s="2" t="str">
        <f t="shared" si="91"/>
        <v>2017-12</v>
      </c>
      <c r="F719" s="2">
        <f t="shared" si="92"/>
        <v>18</v>
      </c>
      <c r="G719" s="2">
        <f t="shared" si="93"/>
        <v>51</v>
      </c>
      <c r="H719" s="2">
        <f t="shared" si="94"/>
        <v>2</v>
      </c>
      <c r="I719" s="2" cm="1">
        <f t="array" ref="I719">_xlfn.IFNA(_xlfn.IFS(H719=7,1,H719=1,1),0)</f>
        <v>0</v>
      </c>
      <c r="J719" s="2">
        <v>0</v>
      </c>
      <c r="K719" s="2">
        <f t="shared" si="95"/>
        <v>0</v>
      </c>
      <c r="L719" s="2">
        <f>SUMIF(E$2:E719,E719,K$2:K719)</f>
        <v>3</v>
      </c>
      <c r="M719" s="2">
        <f>IF(AND(market_calendar[[#This Row],[eq_weekly_exp_cumulative]]=3,market_calendar[[#This Row],[is_eq_weekly_exp]]=1),1,0)</f>
        <v>0</v>
      </c>
      <c r="N719" s="2">
        <f>IF(AND(market_calendar[[#This Row],[is_eq_monthly_exp]]=1,MOD(market_calendar[[#This Row],[Month]],3)=0),1,0)</f>
        <v>0</v>
      </c>
      <c r="O719" s="2">
        <f t="shared" si="88"/>
        <v>0</v>
      </c>
      <c r="P719" s="2">
        <f>SUMIF(E$2:E719,E719,O$2:O719)</f>
        <v>2</v>
      </c>
      <c r="Q719" s="2">
        <f>IF(AND(market_calendar[[#This Row],[vix_weekly_exp_cumulative]]=3,market_calendar[[#This Row],[is_vix_weekly_exp]]=1),1,0)</f>
        <v>0</v>
      </c>
      <c r="R719" s="2">
        <f>IF(AND(market_calendar[[#This Row],[is_vix_monthly_exp]]=1,MOD(market_calendar[[#This Row],[Month]],3)=0),1,0)</f>
        <v>0</v>
      </c>
    </row>
    <row r="720" spans="1:18" x14ac:dyDescent="0.25">
      <c r="A720">
        <v>719</v>
      </c>
      <c r="B720" s="1">
        <v>43088</v>
      </c>
      <c r="C720" s="2">
        <f t="shared" si="89"/>
        <v>2017</v>
      </c>
      <c r="D720" s="2">
        <f t="shared" si="90"/>
        <v>12</v>
      </c>
      <c r="E720" s="2" t="str">
        <f t="shared" si="91"/>
        <v>2017-12</v>
      </c>
      <c r="F720" s="2">
        <f t="shared" si="92"/>
        <v>19</v>
      </c>
      <c r="G720" s="2">
        <f t="shared" si="93"/>
        <v>51</v>
      </c>
      <c r="H720" s="2">
        <f t="shared" si="94"/>
        <v>3</v>
      </c>
      <c r="I720" s="2" cm="1">
        <f t="array" ref="I720">_xlfn.IFNA(_xlfn.IFS(H720=7,1,H720=1,1),0)</f>
        <v>0</v>
      </c>
      <c r="J720" s="2">
        <v>0</v>
      </c>
      <c r="K720" s="2">
        <f t="shared" si="95"/>
        <v>0</v>
      </c>
      <c r="L720" s="2">
        <f>SUMIF(E$2:E720,E720,K$2:K720)</f>
        <v>3</v>
      </c>
      <c r="M720" s="2">
        <f>IF(AND(market_calendar[[#This Row],[eq_weekly_exp_cumulative]]=3,market_calendar[[#This Row],[is_eq_weekly_exp]]=1),1,0)</f>
        <v>0</v>
      </c>
      <c r="N720" s="2">
        <f>IF(AND(market_calendar[[#This Row],[is_eq_monthly_exp]]=1,MOD(market_calendar[[#This Row],[Month]],3)=0),1,0)</f>
        <v>0</v>
      </c>
      <c r="O720" s="2">
        <f t="shared" si="88"/>
        <v>1</v>
      </c>
      <c r="P720" s="2">
        <f>SUMIF(E$2:E720,E720,O$2:O720)</f>
        <v>3</v>
      </c>
      <c r="Q720" s="2">
        <f>IF(AND(market_calendar[[#This Row],[vix_weekly_exp_cumulative]]=3,market_calendar[[#This Row],[is_vix_weekly_exp]]=1),1,0)</f>
        <v>1</v>
      </c>
      <c r="R720" s="2">
        <f>IF(AND(market_calendar[[#This Row],[is_vix_monthly_exp]]=1,MOD(market_calendar[[#This Row],[Month]],3)=0),1,0)</f>
        <v>1</v>
      </c>
    </row>
    <row r="721" spans="1:18" x14ac:dyDescent="0.25">
      <c r="A721">
        <v>720</v>
      </c>
      <c r="B721" s="1">
        <v>43089</v>
      </c>
      <c r="C721" s="2">
        <f t="shared" si="89"/>
        <v>2017</v>
      </c>
      <c r="D721" s="2">
        <f t="shared" si="90"/>
        <v>12</v>
      </c>
      <c r="E721" s="2" t="str">
        <f t="shared" si="91"/>
        <v>2017-12</v>
      </c>
      <c r="F721" s="2">
        <f t="shared" si="92"/>
        <v>20</v>
      </c>
      <c r="G721" s="2">
        <f t="shared" si="93"/>
        <v>51</v>
      </c>
      <c r="H721" s="2">
        <f t="shared" si="94"/>
        <v>4</v>
      </c>
      <c r="I721" s="2" cm="1">
        <f t="array" ref="I721">_xlfn.IFNA(_xlfn.IFS(H721=7,1,H721=1,1),0)</f>
        <v>0</v>
      </c>
      <c r="J721" s="2">
        <v>0</v>
      </c>
      <c r="K721" s="2">
        <f t="shared" si="95"/>
        <v>0</v>
      </c>
      <c r="L721" s="2">
        <f>SUMIF(E$2:E721,E721,K$2:K721)</f>
        <v>3</v>
      </c>
      <c r="M721" s="2">
        <f>IF(AND(market_calendar[[#This Row],[eq_weekly_exp_cumulative]]=3,market_calendar[[#This Row],[is_eq_weekly_exp]]=1),1,0)</f>
        <v>0</v>
      </c>
      <c r="N721" s="2">
        <f>IF(AND(market_calendar[[#This Row],[is_eq_monthly_exp]]=1,MOD(market_calendar[[#This Row],[Month]],3)=0),1,0)</f>
        <v>0</v>
      </c>
      <c r="O721" s="2">
        <f t="shared" si="88"/>
        <v>0</v>
      </c>
      <c r="P721" s="2">
        <f>SUMIF(E$2:E721,E721,O$2:O721)</f>
        <v>3</v>
      </c>
      <c r="Q721" s="2">
        <f>IF(AND(market_calendar[[#This Row],[vix_weekly_exp_cumulative]]=3,market_calendar[[#This Row],[is_vix_weekly_exp]]=1),1,0)</f>
        <v>0</v>
      </c>
      <c r="R721" s="2">
        <f>IF(AND(market_calendar[[#This Row],[is_vix_monthly_exp]]=1,MOD(market_calendar[[#This Row],[Month]],3)=0),1,0)</f>
        <v>0</v>
      </c>
    </row>
    <row r="722" spans="1:18" x14ac:dyDescent="0.25">
      <c r="A722">
        <v>721</v>
      </c>
      <c r="B722" s="1">
        <v>43090</v>
      </c>
      <c r="C722" s="2">
        <f t="shared" si="89"/>
        <v>2017</v>
      </c>
      <c r="D722" s="2">
        <f t="shared" si="90"/>
        <v>12</v>
      </c>
      <c r="E722" s="2" t="str">
        <f t="shared" si="91"/>
        <v>2017-12</v>
      </c>
      <c r="F722" s="2">
        <f t="shared" si="92"/>
        <v>21</v>
      </c>
      <c r="G722" s="2">
        <f t="shared" si="93"/>
        <v>51</v>
      </c>
      <c r="H722" s="2">
        <f t="shared" si="94"/>
        <v>5</v>
      </c>
      <c r="I722" s="2" cm="1">
        <f t="array" ref="I722">_xlfn.IFNA(_xlfn.IFS(H722=7,1,H722=1,1),0)</f>
        <v>0</v>
      </c>
      <c r="J722" s="2">
        <v>0</v>
      </c>
      <c r="K722" s="2">
        <f t="shared" si="95"/>
        <v>0</v>
      </c>
      <c r="L722" s="2">
        <f>SUMIF(E$2:E722,E722,K$2:K722)</f>
        <v>3</v>
      </c>
      <c r="M722" s="2">
        <f>IF(AND(market_calendar[[#This Row],[eq_weekly_exp_cumulative]]=3,market_calendar[[#This Row],[is_eq_weekly_exp]]=1),1,0)</f>
        <v>0</v>
      </c>
      <c r="N722" s="2">
        <f>IF(AND(market_calendar[[#This Row],[is_eq_monthly_exp]]=1,MOD(market_calendar[[#This Row],[Month]],3)=0),1,0)</f>
        <v>0</v>
      </c>
      <c r="O722" s="2">
        <f t="shared" si="88"/>
        <v>0</v>
      </c>
      <c r="P722" s="2">
        <f>SUMIF(E$2:E722,E722,O$2:O722)</f>
        <v>3</v>
      </c>
      <c r="Q722" s="2">
        <f>IF(AND(market_calendar[[#This Row],[vix_weekly_exp_cumulative]]=3,market_calendar[[#This Row],[is_vix_weekly_exp]]=1),1,0)</f>
        <v>0</v>
      </c>
      <c r="R722" s="2">
        <f>IF(AND(market_calendar[[#This Row],[is_vix_monthly_exp]]=1,MOD(market_calendar[[#This Row],[Month]],3)=0),1,0)</f>
        <v>0</v>
      </c>
    </row>
    <row r="723" spans="1:18" x14ac:dyDescent="0.25">
      <c r="A723">
        <v>722</v>
      </c>
      <c r="B723" s="1">
        <v>43091</v>
      </c>
      <c r="C723" s="2">
        <f t="shared" si="89"/>
        <v>2017</v>
      </c>
      <c r="D723" s="2">
        <f t="shared" si="90"/>
        <v>12</v>
      </c>
      <c r="E723" s="2" t="str">
        <f t="shared" si="91"/>
        <v>2017-12</v>
      </c>
      <c r="F723" s="2">
        <f t="shared" si="92"/>
        <v>22</v>
      </c>
      <c r="G723" s="2">
        <f t="shared" si="93"/>
        <v>51</v>
      </c>
      <c r="H723" s="2">
        <f t="shared" si="94"/>
        <v>6</v>
      </c>
      <c r="I723" s="2" cm="1">
        <f t="array" ref="I723">_xlfn.IFNA(_xlfn.IFS(H723=7,1,H723=1,1),0)</f>
        <v>0</v>
      </c>
      <c r="J723" s="2">
        <v>0</v>
      </c>
      <c r="K723" s="2">
        <f t="shared" si="95"/>
        <v>1</v>
      </c>
      <c r="L723" s="2">
        <f>SUMIF(E$2:E723,E723,K$2:K723)</f>
        <v>4</v>
      </c>
      <c r="M723" s="2">
        <f>IF(AND(market_calendar[[#This Row],[eq_weekly_exp_cumulative]]=3,market_calendar[[#This Row],[is_eq_weekly_exp]]=1),1,0)</f>
        <v>0</v>
      </c>
      <c r="N723" s="2">
        <f>IF(AND(market_calendar[[#This Row],[is_eq_monthly_exp]]=1,MOD(market_calendar[[#This Row],[Month]],3)=0),1,0)</f>
        <v>0</v>
      </c>
      <c r="O723" s="2">
        <f t="shared" si="88"/>
        <v>0</v>
      </c>
      <c r="P723" s="2">
        <f>SUMIF(E$2:E723,E723,O$2:O723)</f>
        <v>3</v>
      </c>
      <c r="Q723" s="2">
        <f>IF(AND(market_calendar[[#This Row],[vix_weekly_exp_cumulative]]=3,market_calendar[[#This Row],[is_vix_weekly_exp]]=1),1,0)</f>
        <v>0</v>
      </c>
      <c r="R723" s="2">
        <f>IF(AND(market_calendar[[#This Row],[is_vix_monthly_exp]]=1,MOD(market_calendar[[#This Row],[Month]],3)=0),1,0)</f>
        <v>0</v>
      </c>
    </row>
    <row r="724" spans="1:18" x14ac:dyDescent="0.25">
      <c r="A724">
        <v>723</v>
      </c>
      <c r="B724" s="1">
        <v>43092</v>
      </c>
      <c r="C724" s="2">
        <f t="shared" si="89"/>
        <v>2017</v>
      </c>
      <c r="D724" s="2">
        <f t="shared" si="90"/>
        <v>12</v>
      </c>
      <c r="E724" s="2" t="str">
        <f t="shared" si="91"/>
        <v>2017-12</v>
      </c>
      <c r="F724" s="2">
        <f t="shared" si="92"/>
        <v>23</v>
      </c>
      <c r="G724" s="2">
        <f t="shared" si="93"/>
        <v>51</v>
      </c>
      <c r="H724" s="2">
        <f t="shared" si="94"/>
        <v>7</v>
      </c>
      <c r="I724" s="2" cm="1">
        <f t="array" ref="I724">_xlfn.IFNA(_xlfn.IFS(H724=7,1,H724=1,1),0)</f>
        <v>1</v>
      </c>
      <c r="J724" s="2">
        <v>0</v>
      </c>
      <c r="K724" s="2">
        <f t="shared" si="95"/>
        <v>0</v>
      </c>
      <c r="L724" s="2">
        <f>SUMIF(E$2:E724,E724,K$2:K724)</f>
        <v>4</v>
      </c>
      <c r="M724" s="2">
        <f>IF(AND(market_calendar[[#This Row],[eq_weekly_exp_cumulative]]=3,market_calendar[[#This Row],[is_eq_weekly_exp]]=1),1,0)</f>
        <v>0</v>
      </c>
      <c r="N724" s="2">
        <f>IF(AND(market_calendar[[#This Row],[is_eq_monthly_exp]]=1,MOD(market_calendar[[#This Row],[Month]],3)=0),1,0)</f>
        <v>0</v>
      </c>
      <c r="O724" s="2">
        <f t="shared" si="88"/>
        <v>0</v>
      </c>
      <c r="P724" s="2">
        <f>SUMIF(E$2:E724,E724,O$2:O724)</f>
        <v>3</v>
      </c>
      <c r="Q724" s="2">
        <f>IF(AND(market_calendar[[#This Row],[vix_weekly_exp_cumulative]]=3,market_calendar[[#This Row],[is_vix_weekly_exp]]=1),1,0)</f>
        <v>0</v>
      </c>
      <c r="R724" s="2">
        <f>IF(AND(market_calendar[[#This Row],[is_vix_monthly_exp]]=1,MOD(market_calendar[[#This Row],[Month]],3)=0),1,0)</f>
        <v>0</v>
      </c>
    </row>
    <row r="725" spans="1:18" x14ac:dyDescent="0.25">
      <c r="A725">
        <v>724</v>
      </c>
      <c r="B725" s="1">
        <v>43093</v>
      </c>
      <c r="C725" s="2">
        <f t="shared" si="89"/>
        <v>2017</v>
      </c>
      <c r="D725" s="2">
        <f t="shared" si="90"/>
        <v>12</v>
      </c>
      <c r="E725" s="2" t="str">
        <f t="shared" si="91"/>
        <v>2017-12</v>
      </c>
      <c r="F725" s="2">
        <f t="shared" si="92"/>
        <v>24</v>
      </c>
      <c r="G725" s="2">
        <f t="shared" si="93"/>
        <v>52</v>
      </c>
      <c r="H725" s="2">
        <f t="shared" si="94"/>
        <v>1</v>
      </c>
      <c r="I725" s="2" cm="1">
        <f t="array" ref="I725">_xlfn.IFNA(_xlfn.IFS(H725=7,1,H725=1,1),0)</f>
        <v>1</v>
      </c>
      <c r="J725" s="2">
        <v>0</v>
      </c>
      <c r="K725" s="2">
        <f t="shared" si="95"/>
        <v>0</v>
      </c>
      <c r="L725" s="2">
        <f>SUMIF(E$2:E725,E725,K$2:K725)</f>
        <v>4</v>
      </c>
      <c r="M725" s="2">
        <f>IF(AND(market_calendar[[#This Row],[eq_weekly_exp_cumulative]]=3,market_calendar[[#This Row],[is_eq_weekly_exp]]=1),1,0)</f>
        <v>0</v>
      </c>
      <c r="N725" s="2">
        <f>IF(AND(market_calendar[[#This Row],[is_eq_monthly_exp]]=1,MOD(market_calendar[[#This Row],[Month]],3)=0),1,0)</f>
        <v>0</v>
      </c>
      <c r="O725" s="2">
        <f t="shared" si="88"/>
        <v>0</v>
      </c>
      <c r="P725" s="2">
        <f>SUMIF(E$2:E725,E725,O$2:O725)</f>
        <v>3</v>
      </c>
      <c r="Q725" s="2">
        <f>IF(AND(market_calendar[[#This Row],[vix_weekly_exp_cumulative]]=3,market_calendar[[#This Row],[is_vix_weekly_exp]]=1),1,0)</f>
        <v>0</v>
      </c>
      <c r="R725" s="2">
        <f>IF(AND(market_calendar[[#This Row],[is_vix_monthly_exp]]=1,MOD(market_calendar[[#This Row],[Month]],3)=0),1,0)</f>
        <v>0</v>
      </c>
    </row>
    <row r="726" spans="1:18" x14ac:dyDescent="0.25">
      <c r="A726">
        <v>725</v>
      </c>
      <c r="B726" s="1">
        <v>43094</v>
      </c>
      <c r="C726" s="2">
        <f t="shared" si="89"/>
        <v>2017</v>
      </c>
      <c r="D726" s="2">
        <f t="shared" si="90"/>
        <v>12</v>
      </c>
      <c r="E726" s="2" t="str">
        <f t="shared" si="91"/>
        <v>2017-12</v>
      </c>
      <c r="F726" s="2">
        <f t="shared" si="92"/>
        <v>25</v>
      </c>
      <c r="G726" s="2">
        <f t="shared" si="93"/>
        <v>52</v>
      </c>
      <c r="H726" s="2">
        <f t="shared" si="94"/>
        <v>2</v>
      </c>
      <c r="I726" s="2" cm="1">
        <f t="array" ref="I726">_xlfn.IFNA(_xlfn.IFS(H726=7,1,H726=1,1),0)</f>
        <v>0</v>
      </c>
      <c r="J726" s="2">
        <v>0</v>
      </c>
      <c r="K726" s="2">
        <f t="shared" si="95"/>
        <v>0</v>
      </c>
      <c r="L726" s="2">
        <f>SUMIF(E$2:E726,E726,K$2:K726)</f>
        <v>4</v>
      </c>
      <c r="M726" s="2">
        <f>IF(AND(market_calendar[[#This Row],[eq_weekly_exp_cumulative]]=3,market_calendar[[#This Row],[is_eq_weekly_exp]]=1),1,0)</f>
        <v>0</v>
      </c>
      <c r="N726" s="2">
        <f>IF(AND(market_calendar[[#This Row],[is_eq_monthly_exp]]=1,MOD(market_calendar[[#This Row],[Month]],3)=0),1,0)</f>
        <v>0</v>
      </c>
      <c r="O726" s="2">
        <f t="shared" si="88"/>
        <v>0</v>
      </c>
      <c r="P726" s="2">
        <f>SUMIF(E$2:E726,E726,O$2:O726)</f>
        <v>3</v>
      </c>
      <c r="Q726" s="2">
        <f>IF(AND(market_calendar[[#This Row],[vix_weekly_exp_cumulative]]=3,market_calendar[[#This Row],[is_vix_weekly_exp]]=1),1,0)</f>
        <v>0</v>
      </c>
      <c r="R726" s="2">
        <f>IF(AND(market_calendar[[#This Row],[is_vix_monthly_exp]]=1,MOD(market_calendar[[#This Row],[Month]],3)=0),1,0)</f>
        <v>0</v>
      </c>
    </row>
    <row r="727" spans="1:18" x14ac:dyDescent="0.25">
      <c r="A727">
        <v>726</v>
      </c>
      <c r="B727" s="1">
        <v>43095</v>
      </c>
      <c r="C727" s="2">
        <f t="shared" si="89"/>
        <v>2017</v>
      </c>
      <c r="D727" s="2">
        <f t="shared" si="90"/>
        <v>12</v>
      </c>
      <c r="E727" s="2" t="str">
        <f t="shared" si="91"/>
        <v>2017-12</v>
      </c>
      <c r="F727" s="2">
        <f t="shared" si="92"/>
        <v>26</v>
      </c>
      <c r="G727" s="2">
        <f t="shared" si="93"/>
        <v>52</v>
      </c>
      <c r="H727" s="2">
        <f t="shared" si="94"/>
        <v>3</v>
      </c>
      <c r="I727" s="2" cm="1">
        <f t="array" ref="I727">_xlfn.IFNA(_xlfn.IFS(H727=7,1,H727=1,1),0)</f>
        <v>0</v>
      </c>
      <c r="J727" s="2">
        <v>0</v>
      </c>
      <c r="K727" s="2">
        <f t="shared" si="95"/>
        <v>0</v>
      </c>
      <c r="L727" s="2">
        <f>SUMIF(E$2:E727,E727,K$2:K727)</f>
        <v>4</v>
      </c>
      <c r="M727" s="2">
        <f>IF(AND(market_calendar[[#This Row],[eq_weekly_exp_cumulative]]=3,market_calendar[[#This Row],[is_eq_weekly_exp]]=1),1,0)</f>
        <v>0</v>
      </c>
      <c r="N727" s="2">
        <f>IF(AND(market_calendar[[#This Row],[is_eq_monthly_exp]]=1,MOD(market_calendar[[#This Row],[Month]],3)=0),1,0)</f>
        <v>0</v>
      </c>
      <c r="O727" s="2">
        <f t="shared" si="88"/>
        <v>1</v>
      </c>
      <c r="P727" s="2">
        <f>SUMIF(E$2:E727,E727,O$2:O727)</f>
        <v>4</v>
      </c>
      <c r="Q727" s="2">
        <f>IF(AND(market_calendar[[#This Row],[vix_weekly_exp_cumulative]]=3,market_calendar[[#This Row],[is_vix_weekly_exp]]=1),1,0)</f>
        <v>0</v>
      </c>
      <c r="R727" s="2">
        <f>IF(AND(market_calendar[[#This Row],[is_vix_monthly_exp]]=1,MOD(market_calendar[[#This Row],[Month]],3)=0),1,0)</f>
        <v>0</v>
      </c>
    </row>
    <row r="728" spans="1:18" x14ac:dyDescent="0.25">
      <c r="A728">
        <v>727</v>
      </c>
      <c r="B728" s="1">
        <v>43096</v>
      </c>
      <c r="C728" s="2">
        <f t="shared" si="89"/>
        <v>2017</v>
      </c>
      <c r="D728" s="2">
        <f t="shared" si="90"/>
        <v>12</v>
      </c>
      <c r="E728" s="2" t="str">
        <f t="shared" si="91"/>
        <v>2017-12</v>
      </c>
      <c r="F728" s="2">
        <f t="shared" si="92"/>
        <v>27</v>
      </c>
      <c r="G728" s="2">
        <f t="shared" si="93"/>
        <v>52</v>
      </c>
      <c r="H728" s="2">
        <f t="shared" si="94"/>
        <v>4</v>
      </c>
      <c r="I728" s="2" cm="1">
        <f t="array" ref="I728">_xlfn.IFNA(_xlfn.IFS(H728=7,1,H728=1,1),0)</f>
        <v>0</v>
      </c>
      <c r="J728" s="2">
        <v>0</v>
      </c>
      <c r="K728" s="2">
        <f t="shared" si="95"/>
        <v>0</v>
      </c>
      <c r="L728" s="2">
        <f>SUMIF(E$2:E728,E728,K$2:K728)</f>
        <v>4</v>
      </c>
      <c r="M728" s="2">
        <f>IF(AND(market_calendar[[#This Row],[eq_weekly_exp_cumulative]]=3,market_calendar[[#This Row],[is_eq_weekly_exp]]=1),1,0)</f>
        <v>0</v>
      </c>
      <c r="N728" s="2">
        <f>IF(AND(market_calendar[[#This Row],[is_eq_monthly_exp]]=1,MOD(market_calendar[[#This Row],[Month]],3)=0),1,0)</f>
        <v>0</v>
      </c>
      <c r="O728" s="2">
        <f t="shared" si="88"/>
        <v>0</v>
      </c>
      <c r="P728" s="2">
        <f>SUMIF(E$2:E728,E728,O$2:O728)</f>
        <v>4</v>
      </c>
      <c r="Q728" s="2">
        <f>IF(AND(market_calendar[[#This Row],[vix_weekly_exp_cumulative]]=3,market_calendar[[#This Row],[is_vix_weekly_exp]]=1),1,0)</f>
        <v>0</v>
      </c>
      <c r="R728" s="2">
        <f>IF(AND(market_calendar[[#This Row],[is_vix_monthly_exp]]=1,MOD(market_calendar[[#This Row],[Month]],3)=0),1,0)</f>
        <v>0</v>
      </c>
    </row>
    <row r="729" spans="1:18" x14ac:dyDescent="0.25">
      <c r="A729">
        <v>728</v>
      </c>
      <c r="B729" s="1">
        <v>43097</v>
      </c>
      <c r="C729" s="2">
        <f t="shared" si="89"/>
        <v>2017</v>
      </c>
      <c r="D729" s="2">
        <f t="shared" si="90"/>
        <v>12</v>
      </c>
      <c r="E729" s="2" t="str">
        <f t="shared" si="91"/>
        <v>2017-12</v>
      </c>
      <c r="F729" s="2">
        <f t="shared" si="92"/>
        <v>28</v>
      </c>
      <c r="G729" s="2">
        <f t="shared" si="93"/>
        <v>52</v>
      </c>
      <c r="H729" s="2">
        <f t="shared" si="94"/>
        <v>5</v>
      </c>
      <c r="I729" s="2" cm="1">
        <f t="array" ref="I729">_xlfn.IFNA(_xlfn.IFS(H729=7,1,H729=1,1),0)</f>
        <v>0</v>
      </c>
      <c r="J729" s="2">
        <v>0</v>
      </c>
      <c r="K729" s="2">
        <f t="shared" si="95"/>
        <v>0</v>
      </c>
      <c r="L729" s="2">
        <f>SUMIF(E$2:E729,E729,K$2:K729)</f>
        <v>4</v>
      </c>
      <c r="M729" s="2">
        <f>IF(AND(market_calendar[[#This Row],[eq_weekly_exp_cumulative]]=3,market_calendar[[#This Row],[is_eq_weekly_exp]]=1),1,0)</f>
        <v>0</v>
      </c>
      <c r="N729" s="2">
        <f>IF(AND(market_calendar[[#This Row],[is_eq_monthly_exp]]=1,MOD(market_calendar[[#This Row],[Month]],3)=0),1,0)</f>
        <v>0</v>
      </c>
      <c r="O729" s="2">
        <f t="shared" si="88"/>
        <v>0</v>
      </c>
      <c r="P729" s="2">
        <f>SUMIF(E$2:E729,E729,O$2:O729)</f>
        <v>4</v>
      </c>
      <c r="Q729" s="2">
        <f>IF(AND(market_calendar[[#This Row],[vix_weekly_exp_cumulative]]=3,market_calendar[[#This Row],[is_vix_weekly_exp]]=1),1,0)</f>
        <v>0</v>
      </c>
      <c r="R729" s="2">
        <f>IF(AND(market_calendar[[#This Row],[is_vix_monthly_exp]]=1,MOD(market_calendar[[#This Row],[Month]],3)=0),1,0)</f>
        <v>0</v>
      </c>
    </row>
    <row r="730" spans="1:18" x14ac:dyDescent="0.25">
      <c r="A730">
        <v>729</v>
      </c>
      <c r="B730" s="1">
        <v>43098</v>
      </c>
      <c r="C730" s="2">
        <f t="shared" si="89"/>
        <v>2017</v>
      </c>
      <c r="D730" s="2">
        <f t="shared" si="90"/>
        <v>12</v>
      </c>
      <c r="E730" s="2" t="str">
        <f t="shared" si="91"/>
        <v>2017-12</v>
      </c>
      <c r="F730" s="2">
        <f t="shared" si="92"/>
        <v>29</v>
      </c>
      <c r="G730" s="2">
        <f t="shared" si="93"/>
        <v>52</v>
      </c>
      <c r="H730" s="2">
        <f t="shared" si="94"/>
        <v>6</v>
      </c>
      <c r="I730" s="2" cm="1">
        <f t="array" ref="I730">_xlfn.IFNA(_xlfn.IFS(H730=7,1,H730=1,1),0)</f>
        <v>0</v>
      </c>
      <c r="J730" s="2">
        <v>0</v>
      </c>
      <c r="K730" s="2">
        <f t="shared" si="95"/>
        <v>1</v>
      </c>
      <c r="L730" s="2">
        <f>SUMIF(E$2:E730,E730,K$2:K730)</f>
        <v>5</v>
      </c>
      <c r="M730" s="2">
        <f>IF(AND(market_calendar[[#This Row],[eq_weekly_exp_cumulative]]=3,market_calendar[[#This Row],[is_eq_weekly_exp]]=1),1,0)</f>
        <v>0</v>
      </c>
      <c r="N730" s="2">
        <f>IF(AND(market_calendar[[#This Row],[is_eq_monthly_exp]]=1,MOD(market_calendar[[#This Row],[Month]],3)=0),1,0)</f>
        <v>0</v>
      </c>
      <c r="O730" s="2">
        <f t="shared" si="88"/>
        <v>0</v>
      </c>
      <c r="P730" s="2">
        <f>SUMIF(E$2:E730,E730,O$2:O730)</f>
        <v>4</v>
      </c>
      <c r="Q730" s="2">
        <f>IF(AND(market_calendar[[#This Row],[vix_weekly_exp_cumulative]]=3,market_calendar[[#This Row],[is_vix_weekly_exp]]=1),1,0)</f>
        <v>0</v>
      </c>
      <c r="R730" s="2">
        <f>IF(AND(market_calendar[[#This Row],[is_vix_monthly_exp]]=1,MOD(market_calendar[[#This Row],[Month]],3)=0),1,0)</f>
        <v>0</v>
      </c>
    </row>
    <row r="731" spans="1:18" x14ac:dyDescent="0.25">
      <c r="A731">
        <v>730</v>
      </c>
      <c r="B731" s="1">
        <v>43099</v>
      </c>
      <c r="C731" s="2">
        <f t="shared" si="89"/>
        <v>2017</v>
      </c>
      <c r="D731" s="2">
        <f t="shared" si="90"/>
        <v>12</v>
      </c>
      <c r="E731" s="2" t="str">
        <f t="shared" si="91"/>
        <v>2017-12</v>
      </c>
      <c r="F731" s="2">
        <f t="shared" si="92"/>
        <v>30</v>
      </c>
      <c r="G731" s="2">
        <f t="shared" si="93"/>
        <v>52</v>
      </c>
      <c r="H731" s="2">
        <f t="shared" si="94"/>
        <v>7</v>
      </c>
      <c r="I731" s="2" cm="1">
        <f t="array" ref="I731">_xlfn.IFNA(_xlfn.IFS(H731=7,1,H731=1,1),0)</f>
        <v>1</v>
      </c>
      <c r="J731" s="2">
        <v>0</v>
      </c>
      <c r="K731" s="2">
        <f t="shared" si="95"/>
        <v>0</v>
      </c>
      <c r="L731" s="2">
        <f>SUMIF(E$2:E731,E731,K$2:K731)</f>
        <v>5</v>
      </c>
      <c r="M731" s="2">
        <f>IF(AND(market_calendar[[#This Row],[eq_weekly_exp_cumulative]]=3,market_calendar[[#This Row],[is_eq_weekly_exp]]=1),1,0)</f>
        <v>0</v>
      </c>
      <c r="N731" s="2">
        <f>IF(AND(market_calendar[[#This Row],[is_eq_monthly_exp]]=1,MOD(market_calendar[[#This Row],[Month]],3)=0),1,0)</f>
        <v>0</v>
      </c>
      <c r="O731" s="2">
        <f t="shared" si="88"/>
        <v>0</v>
      </c>
      <c r="P731" s="2">
        <f>SUMIF(E$2:E731,E731,O$2:O731)</f>
        <v>4</v>
      </c>
      <c r="Q731" s="2">
        <f>IF(AND(market_calendar[[#This Row],[vix_weekly_exp_cumulative]]=3,market_calendar[[#This Row],[is_vix_weekly_exp]]=1),1,0)</f>
        <v>0</v>
      </c>
      <c r="R731" s="2">
        <f>IF(AND(market_calendar[[#This Row],[is_vix_monthly_exp]]=1,MOD(market_calendar[[#This Row],[Month]],3)=0),1,0)</f>
        <v>0</v>
      </c>
    </row>
    <row r="732" spans="1:18" x14ac:dyDescent="0.25">
      <c r="A732">
        <v>731</v>
      </c>
      <c r="B732" s="1">
        <v>43100</v>
      </c>
      <c r="C732" s="2">
        <f t="shared" si="89"/>
        <v>2017</v>
      </c>
      <c r="D732" s="2">
        <f t="shared" si="90"/>
        <v>12</v>
      </c>
      <c r="E732" s="2" t="str">
        <f t="shared" si="91"/>
        <v>2017-12</v>
      </c>
      <c r="F732" s="2">
        <f t="shared" si="92"/>
        <v>31</v>
      </c>
      <c r="G732" s="2">
        <f t="shared" si="93"/>
        <v>53</v>
      </c>
      <c r="H732" s="2">
        <f t="shared" si="94"/>
        <v>1</v>
      </c>
      <c r="I732" s="2" cm="1">
        <f t="array" ref="I732">_xlfn.IFNA(_xlfn.IFS(H732=7,1,H732=1,1),0)</f>
        <v>1</v>
      </c>
      <c r="J732" s="2">
        <v>0</v>
      </c>
      <c r="K732" s="2">
        <f t="shared" si="95"/>
        <v>0</v>
      </c>
      <c r="L732" s="2">
        <f>SUMIF(E$2:E732,E732,K$2:K732)</f>
        <v>5</v>
      </c>
      <c r="M732" s="2">
        <f>IF(AND(market_calendar[[#This Row],[eq_weekly_exp_cumulative]]=3,market_calendar[[#This Row],[is_eq_weekly_exp]]=1),1,0)</f>
        <v>0</v>
      </c>
      <c r="N732" s="2">
        <f>IF(AND(market_calendar[[#This Row],[is_eq_monthly_exp]]=1,MOD(market_calendar[[#This Row],[Month]],3)=0),1,0)</f>
        <v>0</v>
      </c>
      <c r="O732" s="2">
        <f t="shared" si="88"/>
        <v>0</v>
      </c>
      <c r="P732" s="2">
        <f>SUMIF(E$2:E732,E732,O$2:O732)</f>
        <v>4</v>
      </c>
      <c r="Q732" s="2">
        <f>IF(AND(market_calendar[[#This Row],[vix_weekly_exp_cumulative]]=3,market_calendar[[#This Row],[is_vix_weekly_exp]]=1),1,0)</f>
        <v>0</v>
      </c>
      <c r="R732" s="2">
        <f>IF(AND(market_calendar[[#This Row],[is_vix_monthly_exp]]=1,MOD(market_calendar[[#This Row],[Month]],3)=0),1,0)</f>
        <v>0</v>
      </c>
    </row>
    <row r="733" spans="1:18" x14ac:dyDescent="0.25">
      <c r="A733">
        <v>732</v>
      </c>
      <c r="B733" s="1">
        <v>43101</v>
      </c>
      <c r="C733" s="2">
        <f t="shared" si="89"/>
        <v>2018</v>
      </c>
      <c r="D733" s="2">
        <f t="shared" si="90"/>
        <v>1</v>
      </c>
      <c r="E733" s="2" t="str">
        <f t="shared" si="91"/>
        <v>2018-1</v>
      </c>
      <c r="F733" s="2">
        <f t="shared" si="92"/>
        <v>1</v>
      </c>
      <c r="G733" s="2">
        <f t="shared" si="93"/>
        <v>1</v>
      </c>
      <c r="H733" s="2">
        <f t="shared" si="94"/>
        <v>2</v>
      </c>
      <c r="I733" s="2" cm="1">
        <f t="array" ref="I733">_xlfn.IFNA(_xlfn.IFS(H733=7,1,H733=1,1),0)</f>
        <v>0</v>
      </c>
      <c r="J733" s="2">
        <v>0</v>
      </c>
      <c r="K733" s="2">
        <f t="shared" si="95"/>
        <v>0</v>
      </c>
      <c r="L733" s="2">
        <f>SUMIF(E$2:E733,E733,K$2:K733)</f>
        <v>0</v>
      </c>
      <c r="M733" s="2">
        <f>IF(AND(market_calendar[[#This Row],[eq_weekly_exp_cumulative]]=3,market_calendar[[#This Row],[is_eq_weekly_exp]]=1),1,0)</f>
        <v>0</v>
      </c>
      <c r="N733" s="2">
        <f>IF(AND(market_calendar[[#This Row],[is_eq_monthly_exp]]=1,MOD(market_calendar[[#This Row],[Month]],3)=0),1,0)</f>
        <v>0</v>
      </c>
      <c r="O733" s="2">
        <f t="shared" si="88"/>
        <v>0</v>
      </c>
      <c r="P733" s="2">
        <f>SUMIF(E$2:E733,E733,O$2:O733)</f>
        <v>0</v>
      </c>
      <c r="Q733" s="2">
        <f>IF(AND(market_calendar[[#This Row],[vix_weekly_exp_cumulative]]=3,market_calendar[[#This Row],[is_vix_weekly_exp]]=1),1,0)</f>
        <v>0</v>
      </c>
      <c r="R733" s="2">
        <f>IF(AND(market_calendar[[#This Row],[is_vix_monthly_exp]]=1,MOD(market_calendar[[#This Row],[Month]],3)=0),1,0)</f>
        <v>0</v>
      </c>
    </row>
    <row r="734" spans="1:18" x14ac:dyDescent="0.25">
      <c r="A734">
        <v>733</v>
      </c>
      <c r="B734" s="1">
        <v>43102</v>
      </c>
      <c r="C734" s="2">
        <f t="shared" si="89"/>
        <v>2018</v>
      </c>
      <c r="D734" s="2">
        <f t="shared" si="90"/>
        <v>1</v>
      </c>
      <c r="E734" s="2" t="str">
        <f t="shared" si="91"/>
        <v>2018-1</v>
      </c>
      <c r="F734" s="2">
        <f t="shared" si="92"/>
        <v>2</v>
      </c>
      <c r="G734" s="2">
        <f t="shared" si="93"/>
        <v>1</v>
      </c>
      <c r="H734" s="2">
        <f t="shared" si="94"/>
        <v>3</v>
      </c>
      <c r="I734" s="2" cm="1">
        <f t="array" ref="I734">_xlfn.IFNA(_xlfn.IFS(H734=7,1,H734=1,1),0)</f>
        <v>0</v>
      </c>
      <c r="J734" s="2">
        <v>0</v>
      </c>
      <c r="K734" s="2">
        <f t="shared" si="95"/>
        <v>0</v>
      </c>
      <c r="L734" s="2">
        <f>SUMIF(E$2:E734,E734,K$2:K734)</f>
        <v>0</v>
      </c>
      <c r="M734" s="2">
        <f>IF(AND(market_calendar[[#This Row],[eq_weekly_exp_cumulative]]=3,market_calendar[[#This Row],[is_eq_weekly_exp]]=1),1,0)</f>
        <v>0</v>
      </c>
      <c r="N734" s="2">
        <f>IF(AND(market_calendar[[#This Row],[is_eq_monthly_exp]]=1,MOD(market_calendar[[#This Row],[Month]],3)=0),1,0)</f>
        <v>0</v>
      </c>
      <c r="O734" s="2">
        <f t="shared" si="88"/>
        <v>1</v>
      </c>
      <c r="P734" s="2">
        <f>SUMIF(E$2:E734,E734,O$2:O734)</f>
        <v>1</v>
      </c>
      <c r="Q734" s="2">
        <f>IF(AND(market_calendar[[#This Row],[vix_weekly_exp_cumulative]]=3,market_calendar[[#This Row],[is_vix_weekly_exp]]=1),1,0)</f>
        <v>0</v>
      </c>
      <c r="R734" s="2">
        <f>IF(AND(market_calendar[[#This Row],[is_vix_monthly_exp]]=1,MOD(market_calendar[[#This Row],[Month]],3)=0),1,0)</f>
        <v>0</v>
      </c>
    </row>
    <row r="735" spans="1:18" x14ac:dyDescent="0.25">
      <c r="A735">
        <v>734</v>
      </c>
      <c r="B735" s="1">
        <v>43103</v>
      </c>
      <c r="C735" s="2">
        <f t="shared" si="89"/>
        <v>2018</v>
      </c>
      <c r="D735" s="2">
        <f t="shared" si="90"/>
        <v>1</v>
      </c>
      <c r="E735" s="2" t="str">
        <f t="shared" si="91"/>
        <v>2018-1</v>
      </c>
      <c r="F735" s="2">
        <f t="shared" si="92"/>
        <v>3</v>
      </c>
      <c r="G735" s="2">
        <f t="shared" si="93"/>
        <v>1</v>
      </c>
      <c r="H735" s="2">
        <f t="shared" si="94"/>
        <v>4</v>
      </c>
      <c r="I735" s="2" cm="1">
        <f t="array" ref="I735">_xlfn.IFNA(_xlfn.IFS(H735=7,1,H735=1,1),0)</f>
        <v>0</v>
      </c>
      <c r="J735" s="2">
        <v>0</v>
      </c>
      <c r="K735" s="2">
        <f t="shared" si="95"/>
        <v>0</v>
      </c>
      <c r="L735" s="2">
        <f>SUMIF(E$2:E735,E735,K$2:K735)</f>
        <v>0</v>
      </c>
      <c r="M735" s="2">
        <f>IF(AND(market_calendar[[#This Row],[eq_weekly_exp_cumulative]]=3,market_calendar[[#This Row],[is_eq_weekly_exp]]=1),1,0)</f>
        <v>0</v>
      </c>
      <c r="N735" s="2">
        <f>IF(AND(market_calendar[[#This Row],[is_eq_monthly_exp]]=1,MOD(market_calendar[[#This Row],[Month]],3)=0),1,0)</f>
        <v>0</v>
      </c>
      <c r="O735" s="2">
        <f t="shared" si="88"/>
        <v>0</v>
      </c>
      <c r="P735" s="2">
        <f>SUMIF(E$2:E735,E735,O$2:O735)</f>
        <v>1</v>
      </c>
      <c r="Q735" s="2">
        <f>IF(AND(market_calendar[[#This Row],[vix_weekly_exp_cumulative]]=3,market_calendar[[#This Row],[is_vix_weekly_exp]]=1),1,0)</f>
        <v>0</v>
      </c>
      <c r="R735" s="2">
        <f>IF(AND(market_calendar[[#This Row],[is_vix_monthly_exp]]=1,MOD(market_calendar[[#This Row],[Month]],3)=0),1,0)</f>
        <v>0</v>
      </c>
    </row>
    <row r="736" spans="1:18" x14ac:dyDescent="0.25">
      <c r="A736">
        <v>735</v>
      </c>
      <c r="B736" s="1">
        <v>43104</v>
      </c>
      <c r="C736" s="2">
        <f t="shared" si="89"/>
        <v>2018</v>
      </c>
      <c r="D736" s="2">
        <f t="shared" si="90"/>
        <v>1</v>
      </c>
      <c r="E736" s="2" t="str">
        <f t="shared" si="91"/>
        <v>2018-1</v>
      </c>
      <c r="F736" s="2">
        <f t="shared" si="92"/>
        <v>4</v>
      </c>
      <c r="G736" s="2">
        <f t="shared" si="93"/>
        <v>1</v>
      </c>
      <c r="H736" s="2">
        <f t="shared" si="94"/>
        <v>5</v>
      </c>
      <c r="I736" s="2" cm="1">
        <f t="array" ref="I736">_xlfn.IFNA(_xlfn.IFS(H736=7,1,H736=1,1),0)</f>
        <v>0</v>
      </c>
      <c r="J736" s="2">
        <v>0</v>
      </c>
      <c r="K736" s="2">
        <f t="shared" si="95"/>
        <v>0</v>
      </c>
      <c r="L736" s="2">
        <f>SUMIF(E$2:E736,E736,K$2:K736)</f>
        <v>0</v>
      </c>
      <c r="M736" s="2">
        <f>IF(AND(market_calendar[[#This Row],[eq_weekly_exp_cumulative]]=3,market_calendar[[#This Row],[is_eq_weekly_exp]]=1),1,0)</f>
        <v>0</v>
      </c>
      <c r="N736" s="2">
        <f>IF(AND(market_calendar[[#This Row],[is_eq_monthly_exp]]=1,MOD(market_calendar[[#This Row],[Month]],3)=0),1,0)</f>
        <v>0</v>
      </c>
      <c r="O736" s="2">
        <f t="shared" si="88"/>
        <v>0</v>
      </c>
      <c r="P736" s="2">
        <f>SUMIF(E$2:E736,E736,O$2:O736)</f>
        <v>1</v>
      </c>
      <c r="Q736" s="2">
        <f>IF(AND(market_calendar[[#This Row],[vix_weekly_exp_cumulative]]=3,market_calendar[[#This Row],[is_vix_weekly_exp]]=1),1,0)</f>
        <v>0</v>
      </c>
      <c r="R736" s="2">
        <f>IF(AND(market_calendar[[#This Row],[is_vix_monthly_exp]]=1,MOD(market_calendar[[#This Row],[Month]],3)=0),1,0)</f>
        <v>0</v>
      </c>
    </row>
    <row r="737" spans="1:18" x14ac:dyDescent="0.25">
      <c r="A737">
        <v>736</v>
      </c>
      <c r="B737" s="1">
        <v>43105</v>
      </c>
      <c r="C737" s="2">
        <f t="shared" si="89"/>
        <v>2018</v>
      </c>
      <c r="D737" s="2">
        <f t="shared" si="90"/>
        <v>1</v>
      </c>
      <c r="E737" s="2" t="str">
        <f t="shared" si="91"/>
        <v>2018-1</v>
      </c>
      <c r="F737" s="2">
        <f t="shared" si="92"/>
        <v>5</v>
      </c>
      <c r="G737" s="2">
        <f t="shared" si="93"/>
        <v>1</v>
      </c>
      <c r="H737" s="2">
        <f t="shared" si="94"/>
        <v>6</v>
      </c>
      <c r="I737" s="2" cm="1">
        <f t="array" ref="I737">_xlfn.IFNA(_xlfn.IFS(H737=7,1,H737=1,1),0)</f>
        <v>0</v>
      </c>
      <c r="J737" s="2">
        <v>0</v>
      </c>
      <c r="K737" s="2">
        <f t="shared" si="95"/>
        <v>1</v>
      </c>
      <c r="L737" s="2">
        <f>SUMIF(E$2:E737,E737,K$2:K737)</f>
        <v>1</v>
      </c>
      <c r="M737" s="2">
        <f>IF(AND(market_calendar[[#This Row],[eq_weekly_exp_cumulative]]=3,market_calendar[[#This Row],[is_eq_weekly_exp]]=1),1,0)</f>
        <v>0</v>
      </c>
      <c r="N737" s="2">
        <f>IF(AND(market_calendar[[#This Row],[is_eq_monthly_exp]]=1,MOD(market_calendar[[#This Row],[Month]],3)=0),1,0)</f>
        <v>0</v>
      </c>
      <c r="O737" s="2">
        <f t="shared" si="88"/>
        <v>0</v>
      </c>
      <c r="P737" s="2">
        <f>SUMIF(E$2:E737,E737,O$2:O737)</f>
        <v>1</v>
      </c>
      <c r="Q737" s="2">
        <f>IF(AND(market_calendar[[#This Row],[vix_weekly_exp_cumulative]]=3,market_calendar[[#This Row],[is_vix_weekly_exp]]=1),1,0)</f>
        <v>0</v>
      </c>
      <c r="R737" s="2">
        <f>IF(AND(market_calendar[[#This Row],[is_vix_monthly_exp]]=1,MOD(market_calendar[[#This Row],[Month]],3)=0),1,0)</f>
        <v>0</v>
      </c>
    </row>
    <row r="738" spans="1:18" x14ac:dyDescent="0.25">
      <c r="A738">
        <v>737</v>
      </c>
      <c r="B738" s="1">
        <v>43106</v>
      </c>
      <c r="C738" s="2">
        <f t="shared" si="89"/>
        <v>2018</v>
      </c>
      <c r="D738" s="2">
        <f t="shared" si="90"/>
        <v>1</v>
      </c>
      <c r="E738" s="2" t="str">
        <f t="shared" si="91"/>
        <v>2018-1</v>
      </c>
      <c r="F738" s="2">
        <f t="shared" si="92"/>
        <v>6</v>
      </c>
      <c r="G738" s="2">
        <f t="shared" si="93"/>
        <v>1</v>
      </c>
      <c r="H738" s="2">
        <f t="shared" si="94"/>
        <v>7</v>
      </c>
      <c r="I738" s="2" cm="1">
        <f t="array" ref="I738">_xlfn.IFNA(_xlfn.IFS(H738=7,1,H738=1,1),0)</f>
        <v>1</v>
      </c>
      <c r="J738" s="2">
        <v>0</v>
      </c>
      <c r="K738" s="2">
        <f t="shared" si="95"/>
        <v>0</v>
      </c>
      <c r="L738" s="2">
        <f>SUMIF(E$2:E738,E738,K$2:K738)</f>
        <v>1</v>
      </c>
      <c r="M738" s="2">
        <f>IF(AND(market_calendar[[#This Row],[eq_weekly_exp_cumulative]]=3,market_calendar[[#This Row],[is_eq_weekly_exp]]=1),1,0)</f>
        <v>0</v>
      </c>
      <c r="N738" s="2">
        <f>IF(AND(market_calendar[[#This Row],[is_eq_monthly_exp]]=1,MOD(market_calendar[[#This Row],[Month]],3)=0),1,0)</f>
        <v>0</v>
      </c>
      <c r="O738" s="2">
        <f t="shared" si="88"/>
        <v>0</v>
      </c>
      <c r="P738" s="2">
        <f>SUMIF(E$2:E738,E738,O$2:O738)</f>
        <v>1</v>
      </c>
      <c r="Q738" s="2">
        <f>IF(AND(market_calendar[[#This Row],[vix_weekly_exp_cumulative]]=3,market_calendar[[#This Row],[is_vix_weekly_exp]]=1),1,0)</f>
        <v>0</v>
      </c>
      <c r="R738" s="2">
        <f>IF(AND(market_calendar[[#This Row],[is_vix_monthly_exp]]=1,MOD(market_calendar[[#This Row],[Month]],3)=0),1,0)</f>
        <v>0</v>
      </c>
    </row>
    <row r="739" spans="1:18" x14ac:dyDescent="0.25">
      <c r="A739">
        <v>738</v>
      </c>
      <c r="B739" s="1">
        <v>43107</v>
      </c>
      <c r="C739" s="2">
        <f t="shared" si="89"/>
        <v>2018</v>
      </c>
      <c r="D739" s="2">
        <f t="shared" si="90"/>
        <v>1</v>
      </c>
      <c r="E739" s="2" t="str">
        <f t="shared" si="91"/>
        <v>2018-1</v>
      </c>
      <c r="F739" s="2">
        <f t="shared" si="92"/>
        <v>7</v>
      </c>
      <c r="G739" s="2">
        <f t="shared" si="93"/>
        <v>2</v>
      </c>
      <c r="H739" s="2">
        <f t="shared" si="94"/>
        <v>1</v>
      </c>
      <c r="I739" s="2" cm="1">
        <f t="array" ref="I739">_xlfn.IFNA(_xlfn.IFS(H739=7,1,H739=1,1),0)</f>
        <v>1</v>
      </c>
      <c r="J739" s="2">
        <v>0</v>
      </c>
      <c r="K739" s="2">
        <f t="shared" si="95"/>
        <v>0</v>
      </c>
      <c r="L739" s="2">
        <f>SUMIF(E$2:E739,E739,K$2:K739)</f>
        <v>1</v>
      </c>
      <c r="M739" s="2">
        <f>IF(AND(market_calendar[[#This Row],[eq_weekly_exp_cumulative]]=3,market_calendar[[#This Row],[is_eq_weekly_exp]]=1),1,0)</f>
        <v>0</v>
      </c>
      <c r="N739" s="2">
        <f>IF(AND(market_calendar[[#This Row],[is_eq_monthly_exp]]=1,MOD(market_calendar[[#This Row],[Month]],3)=0),1,0)</f>
        <v>0</v>
      </c>
      <c r="O739" s="2">
        <f t="shared" si="88"/>
        <v>0</v>
      </c>
      <c r="P739" s="2">
        <f>SUMIF(E$2:E739,E739,O$2:O739)</f>
        <v>1</v>
      </c>
      <c r="Q739" s="2">
        <f>IF(AND(market_calendar[[#This Row],[vix_weekly_exp_cumulative]]=3,market_calendar[[#This Row],[is_vix_weekly_exp]]=1),1,0)</f>
        <v>0</v>
      </c>
      <c r="R739" s="2">
        <f>IF(AND(market_calendar[[#This Row],[is_vix_monthly_exp]]=1,MOD(market_calendar[[#This Row],[Month]],3)=0),1,0)</f>
        <v>0</v>
      </c>
    </row>
    <row r="740" spans="1:18" x14ac:dyDescent="0.25">
      <c r="A740">
        <v>739</v>
      </c>
      <c r="B740" s="1">
        <v>43108</v>
      </c>
      <c r="C740" s="2">
        <f t="shared" si="89"/>
        <v>2018</v>
      </c>
      <c r="D740" s="2">
        <f t="shared" si="90"/>
        <v>1</v>
      </c>
      <c r="E740" s="2" t="str">
        <f t="shared" si="91"/>
        <v>2018-1</v>
      </c>
      <c r="F740" s="2">
        <f t="shared" si="92"/>
        <v>8</v>
      </c>
      <c r="G740" s="2">
        <f t="shared" si="93"/>
        <v>2</v>
      </c>
      <c r="H740" s="2">
        <f t="shared" si="94"/>
        <v>2</v>
      </c>
      <c r="I740" s="2" cm="1">
        <f t="array" ref="I740">_xlfn.IFNA(_xlfn.IFS(H740=7,1,H740=1,1),0)</f>
        <v>0</v>
      </c>
      <c r="J740" s="2">
        <v>0</v>
      </c>
      <c r="K740" s="2">
        <f t="shared" si="95"/>
        <v>0</v>
      </c>
      <c r="L740" s="2">
        <f>SUMIF(E$2:E740,E740,K$2:K740)</f>
        <v>1</v>
      </c>
      <c r="M740" s="2">
        <f>IF(AND(market_calendar[[#This Row],[eq_weekly_exp_cumulative]]=3,market_calendar[[#This Row],[is_eq_weekly_exp]]=1),1,0)</f>
        <v>0</v>
      </c>
      <c r="N740" s="2">
        <f>IF(AND(market_calendar[[#This Row],[is_eq_monthly_exp]]=1,MOD(market_calendar[[#This Row],[Month]],3)=0),1,0)</f>
        <v>0</v>
      </c>
      <c r="O740" s="2">
        <f t="shared" si="88"/>
        <v>0</v>
      </c>
      <c r="P740" s="2">
        <f>SUMIF(E$2:E740,E740,O$2:O740)</f>
        <v>1</v>
      </c>
      <c r="Q740" s="2">
        <f>IF(AND(market_calendar[[#This Row],[vix_weekly_exp_cumulative]]=3,market_calendar[[#This Row],[is_vix_weekly_exp]]=1),1,0)</f>
        <v>0</v>
      </c>
      <c r="R740" s="2">
        <f>IF(AND(market_calendar[[#This Row],[is_vix_monthly_exp]]=1,MOD(market_calendar[[#This Row],[Month]],3)=0),1,0)</f>
        <v>0</v>
      </c>
    </row>
    <row r="741" spans="1:18" x14ac:dyDescent="0.25">
      <c r="A741">
        <v>740</v>
      </c>
      <c r="B741" s="1">
        <v>43109</v>
      </c>
      <c r="C741" s="2">
        <f t="shared" si="89"/>
        <v>2018</v>
      </c>
      <c r="D741" s="2">
        <f t="shared" si="90"/>
        <v>1</v>
      </c>
      <c r="E741" s="2" t="str">
        <f t="shared" si="91"/>
        <v>2018-1</v>
      </c>
      <c r="F741" s="2">
        <f t="shared" si="92"/>
        <v>9</v>
      </c>
      <c r="G741" s="2">
        <f t="shared" si="93"/>
        <v>2</v>
      </c>
      <c r="H741" s="2">
        <f t="shared" si="94"/>
        <v>3</v>
      </c>
      <c r="I741" s="2" cm="1">
        <f t="array" ref="I741">_xlfn.IFNA(_xlfn.IFS(H741=7,1,H741=1,1),0)</f>
        <v>0</v>
      </c>
      <c r="J741" s="2">
        <v>0</v>
      </c>
      <c r="K741" s="2">
        <f t="shared" si="95"/>
        <v>0</v>
      </c>
      <c r="L741" s="2">
        <f>SUMIF(E$2:E741,E741,K$2:K741)</f>
        <v>1</v>
      </c>
      <c r="M741" s="2">
        <f>IF(AND(market_calendar[[#This Row],[eq_weekly_exp_cumulative]]=3,market_calendar[[#This Row],[is_eq_weekly_exp]]=1),1,0)</f>
        <v>0</v>
      </c>
      <c r="N741" s="2">
        <f>IF(AND(market_calendar[[#This Row],[is_eq_monthly_exp]]=1,MOD(market_calendar[[#This Row],[Month]],3)=0),1,0)</f>
        <v>0</v>
      </c>
      <c r="O741" s="2">
        <f t="shared" si="88"/>
        <v>1</v>
      </c>
      <c r="P741" s="2">
        <f>SUMIF(E$2:E741,E741,O$2:O741)</f>
        <v>2</v>
      </c>
      <c r="Q741" s="2">
        <f>IF(AND(market_calendar[[#This Row],[vix_weekly_exp_cumulative]]=3,market_calendar[[#This Row],[is_vix_weekly_exp]]=1),1,0)</f>
        <v>0</v>
      </c>
      <c r="R741" s="2">
        <f>IF(AND(market_calendar[[#This Row],[is_vix_monthly_exp]]=1,MOD(market_calendar[[#This Row],[Month]],3)=0),1,0)</f>
        <v>0</v>
      </c>
    </row>
    <row r="742" spans="1:18" x14ac:dyDescent="0.25">
      <c r="A742">
        <v>741</v>
      </c>
      <c r="B742" s="1">
        <v>43110</v>
      </c>
      <c r="C742" s="2">
        <f t="shared" si="89"/>
        <v>2018</v>
      </c>
      <c r="D742" s="2">
        <f t="shared" si="90"/>
        <v>1</v>
      </c>
      <c r="E742" s="2" t="str">
        <f t="shared" si="91"/>
        <v>2018-1</v>
      </c>
      <c r="F742" s="2">
        <f t="shared" si="92"/>
        <v>10</v>
      </c>
      <c r="G742" s="2">
        <f t="shared" si="93"/>
        <v>2</v>
      </c>
      <c r="H742" s="2">
        <f t="shared" si="94"/>
        <v>4</v>
      </c>
      <c r="I742" s="2" cm="1">
        <f t="array" ref="I742">_xlfn.IFNA(_xlfn.IFS(H742=7,1,H742=1,1),0)</f>
        <v>0</v>
      </c>
      <c r="J742" s="2">
        <v>0</v>
      </c>
      <c r="K742" s="2">
        <f t="shared" si="95"/>
        <v>0</v>
      </c>
      <c r="L742" s="2">
        <f>SUMIF(E$2:E742,E742,K$2:K742)</f>
        <v>1</v>
      </c>
      <c r="M742" s="2">
        <f>IF(AND(market_calendar[[#This Row],[eq_weekly_exp_cumulative]]=3,market_calendar[[#This Row],[is_eq_weekly_exp]]=1),1,0)</f>
        <v>0</v>
      </c>
      <c r="N742" s="2">
        <f>IF(AND(market_calendar[[#This Row],[is_eq_monthly_exp]]=1,MOD(market_calendar[[#This Row],[Month]],3)=0),1,0)</f>
        <v>0</v>
      </c>
      <c r="O742" s="2">
        <f t="shared" si="88"/>
        <v>0</v>
      </c>
      <c r="P742" s="2">
        <f>SUMIF(E$2:E742,E742,O$2:O742)</f>
        <v>2</v>
      </c>
      <c r="Q742" s="2">
        <f>IF(AND(market_calendar[[#This Row],[vix_weekly_exp_cumulative]]=3,market_calendar[[#This Row],[is_vix_weekly_exp]]=1),1,0)</f>
        <v>0</v>
      </c>
      <c r="R742" s="2">
        <f>IF(AND(market_calendar[[#This Row],[is_vix_monthly_exp]]=1,MOD(market_calendar[[#This Row],[Month]],3)=0),1,0)</f>
        <v>0</v>
      </c>
    </row>
    <row r="743" spans="1:18" x14ac:dyDescent="0.25">
      <c r="A743">
        <v>742</v>
      </c>
      <c r="B743" s="1">
        <v>43111</v>
      </c>
      <c r="C743" s="2">
        <f t="shared" si="89"/>
        <v>2018</v>
      </c>
      <c r="D743" s="2">
        <f t="shared" si="90"/>
        <v>1</v>
      </c>
      <c r="E743" s="2" t="str">
        <f t="shared" si="91"/>
        <v>2018-1</v>
      </c>
      <c r="F743" s="2">
        <f t="shared" si="92"/>
        <v>11</v>
      </c>
      <c r="G743" s="2">
        <f t="shared" si="93"/>
        <v>2</v>
      </c>
      <c r="H743" s="2">
        <f t="shared" si="94"/>
        <v>5</v>
      </c>
      <c r="I743" s="2" cm="1">
        <f t="array" ref="I743">_xlfn.IFNA(_xlfn.IFS(H743=7,1,H743=1,1),0)</f>
        <v>0</v>
      </c>
      <c r="J743" s="2">
        <v>0</v>
      </c>
      <c r="K743" s="2">
        <f t="shared" si="95"/>
        <v>0</v>
      </c>
      <c r="L743" s="2">
        <f>SUMIF(E$2:E743,E743,K$2:K743)</f>
        <v>1</v>
      </c>
      <c r="M743" s="2">
        <f>IF(AND(market_calendar[[#This Row],[eq_weekly_exp_cumulative]]=3,market_calendar[[#This Row],[is_eq_weekly_exp]]=1),1,0)</f>
        <v>0</v>
      </c>
      <c r="N743" s="2">
        <f>IF(AND(market_calendar[[#This Row],[is_eq_monthly_exp]]=1,MOD(market_calendar[[#This Row],[Month]],3)=0),1,0)</f>
        <v>0</v>
      </c>
      <c r="O743" s="2">
        <f t="shared" si="88"/>
        <v>0</v>
      </c>
      <c r="P743" s="2">
        <f>SUMIF(E$2:E743,E743,O$2:O743)</f>
        <v>2</v>
      </c>
      <c r="Q743" s="2">
        <f>IF(AND(market_calendar[[#This Row],[vix_weekly_exp_cumulative]]=3,market_calendar[[#This Row],[is_vix_weekly_exp]]=1),1,0)</f>
        <v>0</v>
      </c>
      <c r="R743" s="2">
        <f>IF(AND(market_calendar[[#This Row],[is_vix_monthly_exp]]=1,MOD(market_calendar[[#This Row],[Month]],3)=0),1,0)</f>
        <v>0</v>
      </c>
    </row>
    <row r="744" spans="1:18" x14ac:dyDescent="0.25">
      <c r="A744">
        <v>743</v>
      </c>
      <c r="B744" s="1">
        <v>43112</v>
      </c>
      <c r="C744" s="2">
        <f t="shared" si="89"/>
        <v>2018</v>
      </c>
      <c r="D744" s="2">
        <f t="shared" si="90"/>
        <v>1</v>
      </c>
      <c r="E744" s="2" t="str">
        <f t="shared" si="91"/>
        <v>2018-1</v>
      </c>
      <c r="F744" s="2">
        <f t="shared" si="92"/>
        <v>12</v>
      </c>
      <c r="G744" s="2">
        <f t="shared" si="93"/>
        <v>2</v>
      </c>
      <c r="H744" s="2">
        <f t="shared" si="94"/>
        <v>6</v>
      </c>
      <c r="I744" s="2" cm="1">
        <f t="array" ref="I744">_xlfn.IFNA(_xlfn.IFS(H744=7,1,H744=1,1),0)</f>
        <v>0</v>
      </c>
      <c r="J744" s="2">
        <v>0</v>
      </c>
      <c r="K744" s="2">
        <f t="shared" si="95"/>
        <v>1</v>
      </c>
      <c r="L744" s="2">
        <f>SUMIF(E$2:E744,E744,K$2:K744)</f>
        <v>2</v>
      </c>
      <c r="M744" s="2">
        <f>IF(AND(market_calendar[[#This Row],[eq_weekly_exp_cumulative]]=3,market_calendar[[#This Row],[is_eq_weekly_exp]]=1),1,0)</f>
        <v>0</v>
      </c>
      <c r="N744" s="2">
        <f>IF(AND(market_calendar[[#This Row],[is_eq_monthly_exp]]=1,MOD(market_calendar[[#This Row],[Month]],3)=0),1,0)</f>
        <v>0</v>
      </c>
      <c r="O744" s="2">
        <f t="shared" si="88"/>
        <v>0</v>
      </c>
      <c r="P744" s="2">
        <f>SUMIF(E$2:E744,E744,O$2:O744)</f>
        <v>2</v>
      </c>
      <c r="Q744" s="2">
        <f>IF(AND(market_calendar[[#This Row],[vix_weekly_exp_cumulative]]=3,market_calendar[[#This Row],[is_vix_weekly_exp]]=1),1,0)</f>
        <v>0</v>
      </c>
      <c r="R744" s="2">
        <f>IF(AND(market_calendar[[#This Row],[is_vix_monthly_exp]]=1,MOD(market_calendar[[#This Row],[Month]],3)=0),1,0)</f>
        <v>0</v>
      </c>
    </row>
    <row r="745" spans="1:18" x14ac:dyDescent="0.25">
      <c r="A745">
        <v>744</v>
      </c>
      <c r="B745" s="1">
        <v>43113</v>
      </c>
      <c r="C745" s="2">
        <f t="shared" si="89"/>
        <v>2018</v>
      </c>
      <c r="D745" s="2">
        <f t="shared" si="90"/>
        <v>1</v>
      </c>
      <c r="E745" s="2" t="str">
        <f t="shared" si="91"/>
        <v>2018-1</v>
      </c>
      <c r="F745" s="2">
        <f t="shared" si="92"/>
        <v>13</v>
      </c>
      <c r="G745" s="2">
        <f t="shared" si="93"/>
        <v>2</v>
      </c>
      <c r="H745" s="2">
        <f t="shared" si="94"/>
        <v>7</v>
      </c>
      <c r="I745" s="2" cm="1">
        <f t="array" ref="I745">_xlfn.IFNA(_xlfn.IFS(H745=7,1,H745=1,1),0)</f>
        <v>1</v>
      </c>
      <c r="J745" s="2">
        <v>0</v>
      </c>
      <c r="K745" s="2">
        <f t="shared" si="95"/>
        <v>0</v>
      </c>
      <c r="L745" s="2">
        <f>SUMIF(E$2:E745,E745,K$2:K745)</f>
        <v>2</v>
      </c>
      <c r="M745" s="2">
        <f>IF(AND(market_calendar[[#This Row],[eq_weekly_exp_cumulative]]=3,market_calendar[[#This Row],[is_eq_weekly_exp]]=1),1,0)</f>
        <v>0</v>
      </c>
      <c r="N745" s="2">
        <f>IF(AND(market_calendar[[#This Row],[is_eq_monthly_exp]]=1,MOD(market_calendar[[#This Row],[Month]],3)=0),1,0)</f>
        <v>0</v>
      </c>
      <c r="O745" s="2">
        <f t="shared" si="88"/>
        <v>0</v>
      </c>
      <c r="P745" s="2">
        <f>SUMIF(E$2:E745,E745,O$2:O745)</f>
        <v>2</v>
      </c>
      <c r="Q745" s="2">
        <f>IF(AND(market_calendar[[#This Row],[vix_weekly_exp_cumulative]]=3,market_calendar[[#This Row],[is_vix_weekly_exp]]=1),1,0)</f>
        <v>0</v>
      </c>
      <c r="R745" s="2">
        <f>IF(AND(market_calendar[[#This Row],[is_vix_monthly_exp]]=1,MOD(market_calendar[[#This Row],[Month]],3)=0),1,0)</f>
        <v>0</v>
      </c>
    </row>
    <row r="746" spans="1:18" x14ac:dyDescent="0.25">
      <c r="A746">
        <v>745</v>
      </c>
      <c r="B746" s="1">
        <v>43114</v>
      </c>
      <c r="C746" s="2">
        <f t="shared" si="89"/>
        <v>2018</v>
      </c>
      <c r="D746" s="2">
        <f t="shared" si="90"/>
        <v>1</v>
      </c>
      <c r="E746" s="2" t="str">
        <f t="shared" si="91"/>
        <v>2018-1</v>
      </c>
      <c r="F746" s="2">
        <f t="shared" si="92"/>
        <v>14</v>
      </c>
      <c r="G746" s="2">
        <f t="shared" si="93"/>
        <v>3</v>
      </c>
      <c r="H746" s="2">
        <f t="shared" si="94"/>
        <v>1</v>
      </c>
      <c r="I746" s="2" cm="1">
        <f t="array" ref="I746">_xlfn.IFNA(_xlfn.IFS(H746=7,1,H746=1,1),0)</f>
        <v>1</v>
      </c>
      <c r="J746" s="2">
        <v>0</v>
      </c>
      <c r="K746" s="2">
        <f t="shared" si="95"/>
        <v>0</v>
      </c>
      <c r="L746" s="2">
        <f>SUMIF(E$2:E746,E746,K$2:K746)</f>
        <v>2</v>
      </c>
      <c r="M746" s="2">
        <f>IF(AND(market_calendar[[#This Row],[eq_weekly_exp_cumulative]]=3,market_calendar[[#This Row],[is_eq_weekly_exp]]=1),1,0)</f>
        <v>0</v>
      </c>
      <c r="N746" s="2">
        <f>IF(AND(market_calendar[[#This Row],[is_eq_monthly_exp]]=1,MOD(market_calendar[[#This Row],[Month]],3)=0),1,0)</f>
        <v>0</v>
      </c>
      <c r="O746" s="2">
        <f t="shared" si="88"/>
        <v>0</v>
      </c>
      <c r="P746" s="2">
        <f>SUMIF(E$2:E746,E746,O$2:O746)</f>
        <v>2</v>
      </c>
      <c r="Q746" s="2">
        <f>IF(AND(market_calendar[[#This Row],[vix_weekly_exp_cumulative]]=3,market_calendar[[#This Row],[is_vix_weekly_exp]]=1),1,0)</f>
        <v>0</v>
      </c>
      <c r="R746" s="2">
        <f>IF(AND(market_calendar[[#This Row],[is_vix_monthly_exp]]=1,MOD(market_calendar[[#This Row],[Month]],3)=0),1,0)</f>
        <v>0</v>
      </c>
    </row>
    <row r="747" spans="1:18" x14ac:dyDescent="0.25">
      <c r="A747">
        <v>746</v>
      </c>
      <c r="B747" s="1">
        <v>43115</v>
      </c>
      <c r="C747" s="2">
        <f t="shared" si="89"/>
        <v>2018</v>
      </c>
      <c r="D747" s="2">
        <f t="shared" si="90"/>
        <v>1</v>
      </c>
      <c r="E747" s="2" t="str">
        <f t="shared" si="91"/>
        <v>2018-1</v>
      </c>
      <c r="F747" s="2">
        <f t="shared" si="92"/>
        <v>15</v>
      </c>
      <c r="G747" s="2">
        <f t="shared" si="93"/>
        <v>3</v>
      </c>
      <c r="H747" s="2">
        <f t="shared" si="94"/>
        <v>2</v>
      </c>
      <c r="I747" s="2" cm="1">
        <f t="array" ref="I747">_xlfn.IFNA(_xlfn.IFS(H747=7,1,H747=1,1),0)</f>
        <v>0</v>
      </c>
      <c r="J747" s="2">
        <v>0</v>
      </c>
      <c r="K747" s="2">
        <f t="shared" si="95"/>
        <v>0</v>
      </c>
      <c r="L747" s="2">
        <f>SUMIF(E$2:E747,E747,K$2:K747)</f>
        <v>2</v>
      </c>
      <c r="M747" s="2">
        <f>IF(AND(market_calendar[[#This Row],[eq_weekly_exp_cumulative]]=3,market_calendar[[#This Row],[is_eq_weekly_exp]]=1),1,0)</f>
        <v>0</v>
      </c>
      <c r="N747" s="2">
        <f>IF(AND(market_calendar[[#This Row],[is_eq_monthly_exp]]=1,MOD(market_calendar[[#This Row],[Month]],3)=0),1,0)</f>
        <v>0</v>
      </c>
      <c r="O747" s="2">
        <f t="shared" si="88"/>
        <v>0</v>
      </c>
      <c r="P747" s="2">
        <f>SUMIF(E$2:E747,E747,O$2:O747)</f>
        <v>2</v>
      </c>
      <c r="Q747" s="2">
        <f>IF(AND(market_calendar[[#This Row],[vix_weekly_exp_cumulative]]=3,market_calendar[[#This Row],[is_vix_weekly_exp]]=1),1,0)</f>
        <v>0</v>
      </c>
      <c r="R747" s="2">
        <f>IF(AND(market_calendar[[#This Row],[is_vix_monthly_exp]]=1,MOD(market_calendar[[#This Row],[Month]],3)=0),1,0)</f>
        <v>0</v>
      </c>
    </row>
    <row r="748" spans="1:18" x14ac:dyDescent="0.25">
      <c r="A748">
        <v>747</v>
      </c>
      <c r="B748" s="1">
        <v>43116</v>
      </c>
      <c r="C748" s="2">
        <f t="shared" si="89"/>
        <v>2018</v>
      </c>
      <c r="D748" s="2">
        <f t="shared" si="90"/>
        <v>1</v>
      </c>
      <c r="E748" s="2" t="str">
        <f t="shared" si="91"/>
        <v>2018-1</v>
      </c>
      <c r="F748" s="2">
        <f t="shared" si="92"/>
        <v>16</v>
      </c>
      <c r="G748" s="2">
        <f t="shared" si="93"/>
        <v>3</v>
      </c>
      <c r="H748" s="2">
        <f t="shared" si="94"/>
        <v>3</v>
      </c>
      <c r="I748" s="2" cm="1">
        <f t="array" ref="I748">_xlfn.IFNA(_xlfn.IFS(H748=7,1,H748=1,1),0)</f>
        <v>0</v>
      </c>
      <c r="J748" s="2">
        <v>0</v>
      </c>
      <c r="K748" s="2">
        <f t="shared" si="95"/>
        <v>0</v>
      </c>
      <c r="L748" s="2">
        <f>SUMIF(E$2:E748,E748,K$2:K748)</f>
        <v>2</v>
      </c>
      <c r="M748" s="2">
        <f>IF(AND(market_calendar[[#This Row],[eq_weekly_exp_cumulative]]=3,market_calendar[[#This Row],[is_eq_weekly_exp]]=1),1,0)</f>
        <v>0</v>
      </c>
      <c r="N748" s="2">
        <f>IF(AND(market_calendar[[#This Row],[is_eq_monthly_exp]]=1,MOD(market_calendar[[#This Row],[Month]],3)=0),1,0)</f>
        <v>0</v>
      </c>
      <c r="O748" s="2">
        <f t="shared" si="88"/>
        <v>1</v>
      </c>
      <c r="P748" s="2">
        <f>SUMIF(E$2:E748,E748,O$2:O748)</f>
        <v>3</v>
      </c>
      <c r="Q748" s="2">
        <f>IF(AND(market_calendar[[#This Row],[vix_weekly_exp_cumulative]]=3,market_calendar[[#This Row],[is_vix_weekly_exp]]=1),1,0)</f>
        <v>1</v>
      </c>
      <c r="R748" s="2">
        <f>IF(AND(market_calendar[[#This Row],[is_vix_monthly_exp]]=1,MOD(market_calendar[[#This Row],[Month]],3)=0),1,0)</f>
        <v>0</v>
      </c>
    </row>
    <row r="749" spans="1:18" x14ac:dyDescent="0.25">
      <c r="A749">
        <v>748</v>
      </c>
      <c r="B749" s="1">
        <v>43117</v>
      </c>
      <c r="C749" s="2">
        <f t="shared" si="89"/>
        <v>2018</v>
      </c>
      <c r="D749" s="2">
        <f t="shared" si="90"/>
        <v>1</v>
      </c>
      <c r="E749" s="2" t="str">
        <f t="shared" si="91"/>
        <v>2018-1</v>
      </c>
      <c r="F749" s="2">
        <f t="shared" si="92"/>
        <v>17</v>
      </c>
      <c r="G749" s="2">
        <f t="shared" si="93"/>
        <v>3</v>
      </c>
      <c r="H749" s="2">
        <f t="shared" si="94"/>
        <v>4</v>
      </c>
      <c r="I749" s="2" cm="1">
        <f t="array" ref="I749">_xlfn.IFNA(_xlfn.IFS(H749=7,1,H749=1,1),0)</f>
        <v>0</v>
      </c>
      <c r="J749" s="2">
        <v>0</v>
      </c>
      <c r="K749" s="2">
        <f t="shared" si="95"/>
        <v>0</v>
      </c>
      <c r="L749" s="2">
        <f>SUMIF(E$2:E749,E749,K$2:K749)</f>
        <v>2</v>
      </c>
      <c r="M749" s="2">
        <f>IF(AND(market_calendar[[#This Row],[eq_weekly_exp_cumulative]]=3,market_calendar[[#This Row],[is_eq_weekly_exp]]=1),1,0)</f>
        <v>0</v>
      </c>
      <c r="N749" s="2">
        <f>IF(AND(market_calendar[[#This Row],[is_eq_monthly_exp]]=1,MOD(market_calendar[[#This Row],[Month]],3)=0),1,0)</f>
        <v>0</v>
      </c>
      <c r="O749" s="2">
        <f t="shared" si="88"/>
        <v>0</v>
      </c>
      <c r="P749" s="2">
        <f>SUMIF(E$2:E749,E749,O$2:O749)</f>
        <v>3</v>
      </c>
      <c r="Q749" s="2">
        <f>IF(AND(market_calendar[[#This Row],[vix_weekly_exp_cumulative]]=3,market_calendar[[#This Row],[is_vix_weekly_exp]]=1),1,0)</f>
        <v>0</v>
      </c>
      <c r="R749" s="2">
        <f>IF(AND(market_calendar[[#This Row],[is_vix_monthly_exp]]=1,MOD(market_calendar[[#This Row],[Month]],3)=0),1,0)</f>
        <v>0</v>
      </c>
    </row>
    <row r="750" spans="1:18" x14ac:dyDescent="0.25">
      <c r="A750">
        <v>749</v>
      </c>
      <c r="B750" s="1">
        <v>43118</v>
      </c>
      <c r="C750" s="2">
        <f t="shared" si="89"/>
        <v>2018</v>
      </c>
      <c r="D750" s="2">
        <f t="shared" si="90"/>
        <v>1</v>
      </c>
      <c r="E750" s="2" t="str">
        <f t="shared" si="91"/>
        <v>2018-1</v>
      </c>
      <c r="F750" s="2">
        <f t="shared" si="92"/>
        <v>18</v>
      </c>
      <c r="G750" s="2">
        <f t="shared" si="93"/>
        <v>3</v>
      </c>
      <c r="H750" s="2">
        <f t="shared" si="94"/>
        <v>5</v>
      </c>
      <c r="I750" s="2" cm="1">
        <f t="array" ref="I750">_xlfn.IFNA(_xlfn.IFS(H750=7,1,H750=1,1),0)</f>
        <v>0</v>
      </c>
      <c r="J750" s="2">
        <v>0</v>
      </c>
      <c r="K750" s="2">
        <f t="shared" si="95"/>
        <v>0</v>
      </c>
      <c r="L750" s="2">
        <f>SUMIF(E$2:E750,E750,K$2:K750)</f>
        <v>2</v>
      </c>
      <c r="M750" s="2">
        <f>IF(AND(market_calendar[[#This Row],[eq_weekly_exp_cumulative]]=3,market_calendar[[#This Row],[is_eq_weekly_exp]]=1),1,0)</f>
        <v>0</v>
      </c>
      <c r="N750" s="2">
        <f>IF(AND(market_calendar[[#This Row],[is_eq_monthly_exp]]=1,MOD(market_calendar[[#This Row],[Month]],3)=0),1,0)</f>
        <v>0</v>
      </c>
      <c r="O750" s="2">
        <f t="shared" si="88"/>
        <v>0</v>
      </c>
      <c r="P750" s="2">
        <f>SUMIF(E$2:E750,E750,O$2:O750)</f>
        <v>3</v>
      </c>
      <c r="Q750" s="2">
        <f>IF(AND(market_calendar[[#This Row],[vix_weekly_exp_cumulative]]=3,market_calendar[[#This Row],[is_vix_weekly_exp]]=1),1,0)</f>
        <v>0</v>
      </c>
      <c r="R750" s="2">
        <f>IF(AND(market_calendar[[#This Row],[is_vix_monthly_exp]]=1,MOD(market_calendar[[#This Row],[Month]],3)=0),1,0)</f>
        <v>0</v>
      </c>
    </row>
    <row r="751" spans="1:18" x14ac:dyDescent="0.25">
      <c r="A751">
        <v>750</v>
      </c>
      <c r="B751" s="1">
        <v>43119</v>
      </c>
      <c r="C751" s="2">
        <f t="shared" si="89"/>
        <v>2018</v>
      </c>
      <c r="D751" s="2">
        <f t="shared" si="90"/>
        <v>1</v>
      </c>
      <c r="E751" s="2" t="str">
        <f t="shared" si="91"/>
        <v>2018-1</v>
      </c>
      <c r="F751" s="2">
        <f t="shared" si="92"/>
        <v>19</v>
      </c>
      <c r="G751" s="2">
        <f t="shared" si="93"/>
        <v>3</v>
      </c>
      <c r="H751" s="2">
        <f t="shared" si="94"/>
        <v>6</v>
      </c>
      <c r="I751" s="2" cm="1">
        <f t="array" ref="I751">_xlfn.IFNA(_xlfn.IFS(H751=7,1,H751=1,1),0)</f>
        <v>0</v>
      </c>
      <c r="J751" s="2">
        <v>0</v>
      </c>
      <c r="K751" s="2">
        <f t="shared" si="95"/>
        <v>1</v>
      </c>
      <c r="L751" s="2">
        <f>SUMIF(E$2:E751,E751,K$2:K751)</f>
        <v>3</v>
      </c>
      <c r="M751" s="2">
        <f>IF(AND(market_calendar[[#This Row],[eq_weekly_exp_cumulative]]=3,market_calendar[[#This Row],[is_eq_weekly_exp]]=1),1,0)</f>
        <v>1</v>
      </c>
      <c r="N751" s="2">
        <f>IF(AND(market_calendar[[#This Row],[is_eq_monthly_exp]]=1,MOD(market_calendar[[#This Row],[Month]],3)=0),1,0)</f>
        <v>0</v>
      </c>
      <c r="O751" s="2">
        <f t="shared" si="88"/>
        <v>0</v>
      </c>
      <c r="P751" s="2">
        <f>SUMIF(E$2:E751,E751,O$2:O751)</f>
        <v>3</v>
      </c>
      <c r="Q751" s="2">
        <f>IF(AND(market_calendar[[#This Row],[vix_weekly_exp_cumulative]]=3,market_calendar[[#This Row],[is_vix_weekly_exp]]=1),1,0)</f>
        <v>0</v>
      </c>
      <c r="R751" s="2">
        <f>IF(AND(market_calendar[[#This Row],[is_vix_monthly_exp]]=1,MOD(market_calendar[[#This Row],[Month]],3)=0),1,0)</f>
        <v>0</v>
      </c>
    </row>
    <row r="752" spans="1:18" x14ac:dyDescent="0.25">
      <c r="A752">
        <v>751</v>
      </c>
      <c r="B752" s="1">
        <v>43120</v>
      </c>
      <c r="C752" s="2">
        <f t="shared" si="89"/>
        <v>2018</v>
      </c>
      <c r="D752" s="2">
        <f t="shared" si="90"/>
        <v>1</v>
      </c>
      <c r="E752" s="2" t="str">
        <f t="shared" si="91"/>
        <v>2018-1</v>
      </c>
      <c r="F752" s="2">
        <f t="shared" si="92"/>
        <v>20</v>
      </c>
      <c r="G752" s="2">
        <f t="shared" si="93"/>
        <v>3</v>
      </c>
      <c r="H752" s="2">
        <f t="shared" si="94"/>
        <v>7</v>
      </c>
      <c r="I752" s="2" cm="1">
        <f t="array" ref="I752">_xlfn.IFNA(_xlfn.IFS(H752=7,1,H752=1,1),0)</f>
        <v>1</v>
      </c>
      <c r="J752" s="2">
        <v>0</v>
      </c>
      <c r="K752" s="2">
        <f t="shared" si="95"/>
        <v>0</v>
      </c>
      <c r="L752" s="2">
        <f>SUMIF(E$2:E752,E752,K$2:K752)</f>
        <v>3</v>
      </c>
      <c r="M752" s="2">
        <f>IF(AND(market_calendar[[#This Row],[eq_weekly_exp_cumulative]]=3,market_calendar[[#This Row],[is_eq_weekly_exp]]=1),1,0)</f>
        <v>0</v>
      </c>
      <c r="N752" s="2">
        <f>IF(AND(market_calendar[[#This Row],[is_eq_monthly_exp]]=1,MOD(market_calendar[[#This Row],[Month]],3)=0),1,0)</f>
        <v>0</v>
      </c>
      <c r="O752" s="2">
        <f t="shared" si="88"/>
        <v>0</v>
      </c>
      <c r="P752" s="2">
        <f>SUMIF(E$2:E752,E752,O$2:O752)</f>
        <v>3</v>
      </c>
      <c r="Q752" s="2">
        <f>IF(AND(market_calendar[[#This Row],[vix_weekly_exp_cumulative]]=3,market_calendar[[#This Row],[is_vix_weekly_exp]]=1),1,0)</f>
        <v>0</v>
      </c>
      <c r="R752" s="2">
        <f>IF(AND(market_calendar[[#This Row],[is_vix_monthly_exp]]=1,MOD(market_calendar[[#This Row],[Month]],3)=0),1,0)</f>
        <v>0</v>
      </c>
    </row>
    <row r="753" spans="1:18" x14ac:dyDescent="0.25">
      <c r="A753">
        <v>752</v>
      </c>
      <c r="B753" s="1">
        <v>43121</v>
      </c>
      <c r="C753" s="2">
        <f t="shared" si="89"/>
        <v>2018</v>
      </c>
      <c r="D753" s="2">
        <f t="shared" si="90"/>
        <v>1</v>
      </c>
      <c r="E753" s="2" t="str">
        <f t="shared" si="91"/>
        <v>2018-1</v>
      </c>
      <c r="F753" s="2">
        <f t="shared" si="92"/>
        <v>21</v>
      </c>
      <c r="G753" s="2">
        <f t="shared" si="93"/>
        <v>4</v>
      </c>
      <c r="H753" s="2">
        <f t="shared" si="94"/>
        <v>1</v>
      </c>
      <c r="I753" s="2" cm="1">
        <f t="array" ref="I753">_xlfn.IFNA(_xlfn.IFS(H753=7,1,H753=1,1),0)</f>
        <v>1</v>
      </c>
      <c r="J753" s="2">
        <v>0</v>
      </c>
      <c r="K753" s="2">
        <f t="shared" si="95"/>
        <v>0</v>
      </c>
      <c r="L753" s="2">
        <f>SUMIF(E$2:E753,E753,K$2:K753)</f>
        <v>3</v>
      </c>
      <c r="M753" s="2">
        <f>IF(AND(market_calendar[[#This Row],[eq_weekly_exp_cumulative]]=3,market_calendar[[#This Row],[is_eq_weekly_exp]]=1),1,0)</f>
        <v>0</v>
      </c>
      <c r="N753" s="2">
        <f>IF(AND(market_calendar[[#This Row],[is_eq_monthly_exp]]=1,MOD(market_calendar[[#This Row],[Month]],3)=0),1,0)</f>
        <v>0</v>
      </c>
      <c r="O753" s="2">
        <f t="shared" si="88"/>
        <v>0</v>
      </c>
      <c r="P753" s="2">
        <f>SUMIF(E$2:E753,E753,O$2:O753)</f>
        <v>3</v>
      </c>
      <c r="Q753" s="2">
        <f>IF(AND(market_calendar[[#This Row],[vix_weekly_exp_cumulative]]=3,market_calendar[[#This Row],[is_vix_weekly_exp]]=1),1,0)</f>
        <v>0</v>
      </c>
      <c r="R753" s="2">
        <f>IF(AND(market_calendar[[#This Row],[is_vix_monthly_exp]]=1,MOD(market_calendar[[#This Row],[Month]],3)=0),1,0)</f>
        <v>0</v>
      </c>
    </row>
    <row r="754" spans="1:18" x14ac:dyDescent="0.25">
      <c r="A754">
        <v>753</v>
      </c>
      <c r="B754" s="1">
        <v>43122</v>
      </c>
      <c r="C754" s="2">
        <f t="shared" si="89"/>
        <v>2018</v>
      </c>
      <c r="D754" s="2">
        <f t="shared" si="90"/>
        <v>1</v>
      </c>
      <c r="E754" s="2" t="str">
        <f t="shared" si="91"/>
        <v>2018-1</v>
      </c>
      <c r="F754" s="2">
        <f t="shared" si="92"/>
        <v>22</v>
      </c>
      <c r="G754" s="2">
        <f t="shared" si="93"/>
        <v>4</v>
      </c>
      <c r="H754" s="2">
        <f t="shared" si="94"/>
        <v>2</v>
      </c>
      <c r="I754" s="2" cm="1">
        <f t="array" ref="I754">_xlfn.IFNA(_xlfn.IFS(H754=7,1,H754=1,1),0)</f>
        <v>0</v>
      </c>
      <c r="J754" s="2">
        <v>0</v>
      </c>
      <c r="K754" s="2">
        <f t="shared" si="95"/>
        <v>0</v>
      </c>
      <c r="L754" s="2">
        <f>SUMIF(E$2:E754,E754,K$2:K754)</f>
        <v>3</v>
      </c>
      <c r="M754" s="2">
        <f>IF(AND(market_calendar[[#This Row],[eq_weekly_exp_cumulative]]=3,market_calendar[[#This Row],[is_eq_weekly_exp]]=1),1,0)</f>
        <v>0</v>
      </c>
      <c r="N754" s="2">
        <f>IF(AND(market_calendar[[#This Row],[is_eq_monthly_exp]]=1,MOD(market_calendar[[#This Row],[Month]],3)=0),1,0)</f>
        <v>0</v>
      </c>
      <c r="O754" s="2">
        <f t="shared" si="88"/>
        <v>0</v>
      </c>
      <c r="P754" s="2">
        <f>SUMIF(E$2:E754,E754,O$2:O754)</f>
        <v>3</v>
      </c>
      <c r="Q754" s="2">
        <f>IF(AND(market_calendar[[#This Row],[vix_weekly_exp_cumulative]]=3,market_calendar[[#This Row],[is_vix_weekly_exp]]=1),1,0)</f>
        <v>0</v>
      </c>
      <c r="R754" s="2">
        <f>IF(AND(market_calendar[[#This Row],[is_vix_monthly_exp]]=1,MOD(market_calendar[[#This Row],[Month]],3)=0),1,0)</f>
        <v>0</v>
      </c>
    </row>
    <row r="755" spans="1:18" x14ac:dyDescent="0.25">
      <c r="A755">
        <v>754</v>
      </c>
      <c r="B755" s="1">
        <v>43123</v>
      </c>
      <c r="C755" s="2">
        <f t="shared" si="89"/>
        <v>2018</v>
      </c>
      <c r="D755" s="2">
        <f t="shared" si="90"/>
        <v>1</v>
      </c>
      <c r="E755" s="2" t="str">
        <f t="shared" si="91"/>
        <v>2018-1</v>
      </c>
      <c r="F755" s="2">
        <f t="shared" si="92"/>
        <v>23</v>
      </c>
      <c r="G755" s="2">
        <f t="shared" si="93"/>
        <v>4</v>
      </c>
      <c r="H755" s="2">
        <f t="shared" si="94"/>
        <v>3</v>
      </c>
      <c r="I755" s="2" cm="1">
        <f t="array" ref="I755">_xlfn.IFNA(_xlfn.IFS(H755=7,1,H755=1,1),0)</f>
        <v>0</v>
      </c>
      <c r="J755" s="2">
        <v>0</v>
      </c>
      <c r="K755" s="2">
        <f t="shared" si="95"/>
        <v>0</v>
      </c>
      <c r="L755" s="2">
        <f>SUMIF(E$2:E755,E755,K$2:K755)</f>
        <v>3</v>
      </c>
      <c r="M755" s="2">
        <f>IF(AND(market_calendar[[#This Row],[eq_weekly_exp_cumulative]]=3,market_calendar[[#This Row],[is_eq_weekly_exp]]=1),1,0)</f>
        <v>0</v>
      </c>
      <c r="N755" s="2">
        <f>IF(AND(market_calendar[[#This Row],[is_eq_monthly_exp]]=1,MOD(market_calendar[[#This Row],[Month]],3)=0),1,0)</f>
        <v>0</v>
      </c>
      <c r="O755" s="2">
        <f t="shared" si="88"/>
        <v>1</v>
      </c>
      <c r="P755" s="2">
        <f>SUMIF(E$2:E755,E755,O$2:O755)</f>
        <v>4</v>
      </c>
      <c r="Q755" s="2">
        <f>IF(AND(market_calendar[[#This Row],[vix_weekly_exp_cumulative]]=3,market_calendar[[#This Row],[is_vix_weekly_exp]]=1),1,0)</f>
        <v>0</v>
      </c>
      <c r="R755" s="2">
        <f>IF(AND(market_calendar[[#This Row],[is_vix_monthly_exp]]=1,MOD(market_calendar[[#This Row],[Month]],3)=0),1,0)</f>
        <v>0</v>
      </c>
    </row>
    <row r="756" spans="1:18" x14ac:dyDescent="0.25">
      <c r="A756">
        <v>755</v>
      </c>
      <c r="B756" s="1">
        <v>43124</v>
      </c>
      <c r="C756" s="2">
        <f t="shared" si="89"/>
        <v>2018</v>
      </c>
      <c r="D756" s="2">
        <f t="shared" si="90"/>
        <v>1</v>
      </c>
      <c r="E756" s="2" t="str">
        <f t="shared" si="91"/>
        <v>2018-1</v>
      </c>
      <c r="F756" s="2">
        <f t="shared" si="92"/>
        <v>24</v>
      </c>
      <c r="G756" s="2">
        <f t="shared" si="93"/>
        <v>4</v>
      </c>
      <c r="H756" s="2">
        <f t="shared" si="94"/>
        <v>4</v>
      </c>
      <c r="I756" s="2" cm="1">
        <f t="array" ref="I756">_xlfn.IFNA(_xlfn.IFS(H756=7,1,H756=1,1),0)</f>
        <v>0</v>
      </c>
      <c r="J756" s="2">
        <v>0</v>
      </c>
      <c r="K756" s="2">
        <f t="shared" si="95"/>
        <v>0</v>
      </c>
      <c r="L756" s="2">
        <f>SUMIF(E$2:E756,E756,K$2:K756)</f>
        <v>3</v>
      </c>
      <c r="M756" s="2">
        <f>IF(AND(market_calendar[[#This Row],[eq_weekly_exp_cumulative]]=3,market_calendar[[#This Row],[is_eq_weekly_exp]]=1),1,0)</f>
        <v>0</v>
      </c>
      <c r="N756" s="2">
        <f>IF(AND(market_calendar[[#This Row],[is_eq_monthly_exp]]=1,MOD(market_calendar[[#This Row],[Month]],3)=0),1,0)</f>
        <v>0</v>
      </c>
      <c r="O756" s="2">
        <f t="shared" si="88"/>
        <v>0</v>
      </c>
      <c r="P756" s="2">
        <f>SUMIF(E$2:E756,E756,O$2:O756)</f>
        <v>4</v>
      </c>
      <c r="Q756" s="2">
        <f>IF(AND(market_calendar[[#This Row],[vix_weekly_exp_cumulative]]=3,market_calendar[[#This Row],[is_vix_weekly_exp]]=1),1,0)</f>
        <v>0</v>
      </c>
      <c r="R756" s="2">
        <f>IF(AND(market_calendar[[#This Row],[is_vix_monthly_exp]]=1,MOD(market_calendar[[#This Row],[Month]],3)=0),1,0)</f>
        <v>0</v>
      </c>
    </row>
    <row r="757" spans="1:18" x14ac:dyDescent="0.25">
      <c r="A757">
        <v>756</v>
      </c>
      <c r="B757" s="1">
        <v>43125</v>
      </c>
      <c r="C757" s="2">
        <f t="shared" si="89"/>
        <v>2018</v>
      </c>
      <c r="D757" s="2">
        <f t="shared" si="90"/>
        <v>1</v>
      </c>
      <c r="E757" s="2" t="str">
        <f t="shared" si="91"/>
        <v>2018-1</v>
      </c>
      <c r="F757" s="2">
        <f t="shared" si="92"/>
        <v>25</v>
      </c>
      <c r="G757" s="2">
        <f t="shared" si="93"/>
        <v>4</v>
      </c>
      <c r="H757" s="2">
        <f t="shared" si="94"/>
        <v>5</v>
      </c>
      <c r="I757" s="2" cm="1">
        <f t="array" ref="I757">_xlfn.IFNA(_xlfn.IFS(H757=7,1,H757=1,1),0)</f>
        <v>0</v>
      </c>
      <c r="J757" s="2">
        <v>0</v>
      </c>
      <c r="K757" s="2">
        <f t="shared" si="95"/>
        <v>0</v>
      </c>
      <c r="L757" s="2">
        <f>SUMIF(E$2:E757,E757,K$2:K757)</f>
        <v>3</v>
      </c>
      <c r="M757" s="2">
        <f>IF(AND(market_calendar[[#This Row],[eq_weekly_exp_cumulative]]=3,market_calendar[[#This Row],[is_eq_weekly_exp]]=1),1,0)</f>
        <v>0</v>
      </c>
      <c r="N757" s="2">
        <f>IF(AND(market_calendar[[#This Row],[is_eq_monthly_exp]]=1,MOD(market_calendar[[#This Row],[Month]],3)=0),1,0)</f>
        <v>0</v>
      </c>
      <c r="O757" s="2">
        <f t="shared" si="88"/>
        <v>0</v>
      </c>
      <c r="P757" s="2">
        <f>SUMIF(E$2:E757,E757,O$2:O757)</f>
        <v>4</v>
      </c>
      <c r="Q757" s="2">
        <f>IF(AND(market_calendar[[#This Row],[vix_weekly_exp_cumulative]]=3,market_calendar[[#This Row],[is_vix_weekly_exp]]=1),1,0)</f>
        <v>0</v>
      </c>
      <c r="R757" s="2">
        <f>IF(AND(market_calendar[[#This Row],[is_vix_monthly_exp]]=1,MOD(market_calendar[[#This Row],[Month]],3)=0),1,0)</f>
        <v>0</v>
      </c>
    </row>
    <row r="758" spans="1:18" x14ac:dyDescent="0.25">
      <c r="A758">
        <v>757</v>
      </c>
      <c r="B758" s="1">
        <v>43126</v>
      </c>
      <c r="C758" s="2">
        <f t="shared" si="89"/>
        <v>2018</v>
      </c>
      <c r="D758" s="2">
        <f t="shared" si="90"/>
        <v>1</v>
      </c>
      <c r="E758" s="2" t="str">
        <f t="shared" si="91"/>
        <v>2018-1</v>
      </c>
      <c r="F758" s="2">
        <f t="shared" si="92"/>
        <v>26</v>
      </c>
      <c r="G758" s="2">
        <f t="shared" si="93"/>
        <v>4</v>
      </c>
      <c r="H758" s="2">
        <f t="shared" si="94"/>
        <v>6</v>
      </c>
      <c r="I758" s="2" cm="1">
        <f t="array" ref="I758">_xlfn.IFNA(_xlfn.IFS(H758=7,1,H758=1,1),0)</f>
        <v>0</v>
      </c>
      <c r="J758" s="2">
        <v>0</v>
      </c>
      <c r="K758" s="2">
        <f t="shared" si="95"/>
        <v>1</v>
      </c>
      <c r="L758" s="2">
        <f>SUMIF(E$2:E758,E758,K$2:K758)</f>
        <v>4</v>
      </c>
      <c r="M758" s="2">
        <f>IF(AND(market_calendar[[#This Row],[eq_weekly_exp_cumulative]]=3,market_calendar[[#This Row],[is_eq_weekly_exp]]=1),1,0)</f>
        <v>0</v>
      </c>
      <c r="N758" s="2">
        <f>IF(AND(market_calendar[[#This Row],[is_eq_monthly_exp]]=1,MOD(market_calendar[[#This Row],[Month]],3)=0),1,0)</f>
        <v>0</v>
      </c>
      <c r="O758" s="2">
        <f t="shared" si="88"/>
        <v>0</v>
      </c>
      <c r="P758" s="2">
        <f>SUMIF(E$2:E758,E758,O$2:O758)</f>
        <v>4</v>
      </c>
      <c r="Q758" s="2">
        <f>IF(AND(market_calendar[[#This Row],[vix_weekly_exp_cumulative]]=3,market_calendar[[#This Row],[is_vix_weekly_exp]]=1),1,0)</f>
        <v>0</v>
      </c>
      <c r="R758" s="2">
        <f>IF(AND(market_calendar[[#This Row],[is_vix_monthly_exp]]=1,MOD(market_calendar[[#This Row],[Month]],3)=0),1,0)</f>
        <v>0</v>
      </c>
    </row>
    <row r="759" spans="1:18" x14ac:dyDescent="0.25">
      <c r="A759">
        <v>758</v>
      </c>
      <c r="B759" s="1">
        <v>43127</v>
      </c>
      <c r="C759" s="2">
        <f t="shared" si="89"/>
        <v>2018</v>
      </c>
      <c r="D759" s="2">
        <f t="shared" si="90"/>
        <v>1</v>
      </c>
      <c r="E759" s="2" t="str">
        <f t="shared" si="91"/>
        <v>2018-1</v>
      </c>
      <c r="F759" s="2">
        <f t="shared" si="92"/>
        <v>27</v>
      </c>
      <c r="G759" s="2">
        <f t="shared" si="93"/>
        <v>4</v>
      </c>
      <c r="H759" s="2">
        <f t="shared" si="94"/>
        <v>7</v>
      </c>
      <c r="I759" s="2" cm="1">
        <f t="array" ref="I759">_xlfn.IFNA(_xlfn.IFS(H759=7,1,H759=1,1),0)</f>
        <v>1</v>
      </c>
      <c r="J759" s="2">
        <v>0</v>
      </c>
      <c r="K759" s="2">
        <f t="shared" si="95"/>
        <v>0</v>
      </c>
      <c r="L759" s="2">
        <f>SUMIF(E$2:E759,E759,K$2:K759)</f>
        <v>4</v>
      </c>
      <c r="M759" s="2">
        <f>IF(AND(market_calendar[[#This Row],[eq_weekly_exp_cumulative]]=3,market_calendar[[#This Row],[is_eq_weekly_exp]]=1),1,0)</f>
        <v>0</v>
      </c>
      <c r="N759" s="2">
        <f>IF(AND(market_calendar[[#This Row],[is_eq_monthly_exp]]=1,MOD(market_calendar[[#This Row],[Month]],3)=0),1,0)</f>
        <v>0</v>
      </c>
      <c r="O759" s="2">
        <f t="shared" si="88"/>
        <v>0</v>
      </c>
      <c r="P759" s="2">
        <f>SUMIF(E$2:E759,E759,O$2:O759)</f>
        <v>4</v>
      </c>
      <c r="Q759" s="2">
        <f>IF(AND(market_calendar[[#This Row],[vix_weekly_exp_cumulative]]=3,market_calendar[[#This Row],[is_vix_weekly_exp]]=1),1,0)</f>
        <v>0</v>
      </c>
      <c r="R759" s="2">
        <f>IF(AND(market_calendar[[#This Row],[is_vix_monthly_exp]]=1,MOD(market_calendar[[#This Row],[Month]],3)=0),1,0)</f>
        <v>0</v>
      </c>
    </row>
    <row r="760" spans="1:18" x14ac:dyDescent="0.25">
      <c r="A760">
        <v>759</v>
      </c>
      <c r="B760" s="1">
        <v>43128</v>
      </c>
      <c r="C760" s="2">
        <f t="shared" si="89"/>
        <v>2018</v>
      </c>
      <c r="D760" s="2">
        <f t="shared" si="90"/>
        <v>1</v>
      </c>
      <c r="E760" s="2" t="str">
        <f t="shared" si="91"/>
        <v>2018-1</v>
      </c>
      <c r="F760" s="2">
        <f t="shared" si="92"/>
        <v>28</v>
      </c>
      <c r="G760" s="2">
        <f t="shared" si="93"/>
        <v>5</v>
      </c>
      <c r="H760" s="2">
        <f t="shared" si="94"/>
        <v>1</v>
      </c>
      <c r="I760" s="2" cm="1">
        <f t="array" ref="I760">_xlfn.IFNA(_xlfn.IFS(H760=7,1,H760=1,1),0)</f>
        <v>1</v>
      </c>
      <c r="J760" s="2">
        <v>0</v>
      </c>
      <c r="K760" s="2">
        <f t="shared" si="95"/>
        <v>0</v>
      </c>
      <c r="L760" s="2">
        <f>SUMIF(E$2:E760,E760,K$2:K760)</f>
        <v>4</v>
      </c>
      <c r="M760" s="2">
        <f>IF(AND(market_calendar[[#This Row],[eq_weekly_exp_cumulative]]=3,market_calendar[[#This Row],[is_eq_weekly_exp]]=1),1,0)</f>
        <v>0</v>
      </c>
      <c r="N760" s="2">
        <f>IF(AND(market_calendar[[#This Row],[is_eq_monthly_exp]]=1,MOD(market_calendar[[#This Row],[Month]],3)=0),1,0)</f>
        <v>0</v>
      </c>
      <c r="O760" s="2">
        <f t="shared" si="88"/>
        <v>0</v>
      </c>
      <c r="P760" s="2">
        <f>SUMIF(E$2:E760,E760,O$2:O760)</f>
        <v>4</v>
      </c>
      <c r="Q760" s="2">
        <f>IF(AND(market_calendar[[#This Row],[vix_weekly_exp_cumulative]]=3,market_calendar[[#This Row],[is_vix_weekly_exp]]=1),1,0)</f>
        <v>0</v>
      </c>
      <c r="R760" s="2">
        <f>IF(AND(market_calendar[[#This Row],[is_vix_monthly_exp]]=1,MOD(market_calendar[[#This Row],[Month]],3)=0),1,0)</f>
        <v>0</v>
      </c>
    </row>
    <row r="761" spans="1:18" x14ac:dyDescent="0.25">
      <c r="A761">
        <v>760</v>
      </c>
      <c r="B761" s="1">
        <v>43129</v>
      </c>
      <c r="C761" s="2">
        <f t="shared" si="89"/>
        <v>2018</v>
      </c>
      <c r="D761" s="2">
        <f t="shared" si="90"/>
        <v>1</v>
      </c>
      <c r="E761" s="2" t="str">
        <f t="shared" si="91"/>
        <v>2018-1</v>
      </c>
      <c r="F761" s="2">
        <f t="shared" si="92"/>
        <v>29</v>
      </c>
      <c r="G761" s="2">
        <f t="shared" si="93"/>
        <v>5</v>
      </c>
      <c r="H761" s="2">
        <f t="shared" si="94"/>
        <v>2</v>
      </c>
      <c r="I761" s="2" cm="1">
        <f t="array" ref="I761">_xlfn.IFNA(_xlfn.IFS(H761=7,1,H761=1,1),0)</f>
        <v>0</v>
      </c>
      <c r="J761" s="2">
        <v>0</v>
      </c>
      <c r="K761" s="2">
        <f t="shared" si="95"/>
        <v>0</v>
      </c>
      <c r="L761" s="2">
        <f>SUMIF(E$2:E761,E761,K$2:K761)</f>
        <v>4</v>
      </c>
      <c r="M761" s="2">
        <f>IF(AND(market_calendar[[#This Row],[eq_weekly_exp_cumulative]]=3,market_calendar[[#This Row],[is_eq_weekly_exp]]=1),1,0)</f>
        <v>0</v>
      </c>
      <c r="N761" s="2">
        <f>IF(AND(market_calendar[[#This Row],[is_eq_monthly_exp]]=1,MOD(market_calendar[[#This Row],[Month]],3)=0),1,0)</f>
        <v>0</v>
      </c>
      <c r="O761" s="2">
        <f t="shared" si="88"/>
        <v>0</v>
      </c>
      <c r="P761" s="2">
        <f>SUMIF(E$2:E761,E761,O$2:O761)</f>
        <v>4</v>
      </c>
      <c r="Q761" s="2">
        <f>IF(AND(market_calendar[[#This Row],[vix_weekly_exp_cumulative]]=3,market_calendar[[#This Row],[is_vix_weekly_exp]]=1),1,0)</f>
        <v>0</v>
      </c>
      <c r="R761" s="2">
        <f>IF(AND(market_calendar[[#This Row],[is_vix_monthly_exp]]=1,MOD(market_calendar[[#This Row],[Month]],3)=0),1,0)</f>
        <v>0</v>
      </c>
    </row>
    <row r="762" spans="1:18" x14ac:dyDescent="0.25">
      <c r="A762">
        <v>761</v>
      </c>
      <c r="B762" s="1">
        <v>43130</v>
      </c>
      <c r="C762" s="2">
        <f t="shared" si="89"/>
        <v>2018</v>
      </c>
      <c r="D762" s="2">
        <f t="shared" si="90"/>
        <v>1</v>
      </c>
      <c r="E762" s="2" t="str">
        <f t="shared" si="91"/>
        <v>2018-1</v>
      </c>
      <c r="F762" s="2">
        <f t="shared" si="92"/>
        <v>30</v>
      </c>
      <c r="G762" s="2">
        <f t="shared" si="93"/>
        <v>5</v>
      </c>
      <c r="H762" s="2">
        <f t="shared" si="94"/>
        <v>3</v>
      </c>
      <c r="I762" s="2" cm="1">
        <f t="array" ref="I762">_xlfn.IFNA(_xlfn.IFS(H762=7,1,H762=1,1),0)</f>
        <v>0</v>
      </c>
      <c r="J762" s="2">
        <v>0</v>
      </c>
      <c r="K762" s="2">
        <f t="shared" si="95"/>
        <v>0</v>
      </c>
      <c r="L762" s="2">
        <f>SUMIF(E$2:E762,E762,K$2:K762)</f>
        <v>4</v>
      </c>
      <c r="M762" s="2">
        <f>IF(AND(market_calendar[[#This Row],[eq_weekly_exp_cumulative]]=3,market_calendar[[#This Row],[is_eq_weekly_exp]]=1),1,0)</f>
        <v>0</v>
      </c>
      <c r="N762" s="2">
        <f>IF(AND(market_calendar[[#This Row],[is_eq_monthly_exp]]=1,MOD(market_calendar[[#This Row],[Month]],3)=0),1,0)</f>
        <v>0</v>
      </c>
      <c r="O762" s="2">
        <f t="shared" si="88"/>
        <v>1</v>
      </c>
      <c r="P762" s="2">
        <f>SUMIF(E$2:E762,E762,O$2:O762)</f>
        <v>5</v>
      </c>
      <c r="Q762" s="2">
        <f>IF(AND(market_calendar[[#This Row],[vix_weekly_exp_cumulative]]=3,market_calendar[[#This Row],[is_vix_weekly_exp]]=1),1,0)</f>
        <v>0</v>
      </c>
      <c r="R762" s="2">
        <f>IF(AND(market_calendar[[#This Row],[is_vix_monthly_exp]]=1,MOD(market_calendar[[#This Row],[Month]],3)=0),1,0)</f>
        <v>0</v>
      </c>
    </row>
    <row r="763" spans="1:18" x14ac:dyDescent="0.25">
      <c r="A763">
        <v>762</v>
      </c>
      <c r="B763" s="1">
        <v>43131</v>
      </c>
      <c r="C763" s="2">
        <f t="shared" si="89"/>
        <v>2018</v>
      </c>
      <c r="D763" s="2">
        <f t="shared" si="90"/>
        <v>1</v>
      </c>
      <c r="E763" s="2" t="str">
        <f t="shared" si="91"/>
        <v>2018-1</v>
      </c>
      <c r="F763" s="2">
        <f t="shared" si="92"/>
        <v>31</v>
      </c>
      <c r="G763" s="2">
        <f t="shared" si="93"/>
        <v>5</v>
      </c>
      <c r="H763" s="2">
        <f t="shared" si="94"/>
        <v>4</v>
      </c>
      <c r="I763" s="2" cm="1">
        <f t="array" ref="I763">_xlfn.IFNA(_xlfn.IFS(H763=7,1,H763=1,1),0)</f>
        <v>0</v>
      </c>
      <c r="J763" s="2">
        <v>0</v>
      </c>
      <c r="K763" s="2">
        <f t="shared" si="95"/>
        <v>0</v>
      </c>
      <c r="L763" s="2">
        <f>SUMIF(E$2:E763,E763,K$2:K763)</f>
        <v>4</v>
      </c>
      <c r="M763" s="2">
        <f>IF(AND(market_calendar[[#This Row],[eq_weekly_exp_cumulative]]=3,market_calendar[[#This Row],[is_eq_weekly_exp]]=1),1,0)</f>
        <v>0</v>
      </c>
      <c r="N763" s="2">
        <f>IF(AND(market_calendar[[#This Row],[is_eq_monthly_exp]]=1,MOD(market_calendar[[#This Row],[Month]],3)=0),1,0)</f>
        <v>0</v>
      </c>
      <c r="O763" s="2">
        <f t="shared" si="88"/>
        <v>0</v>
      </c>
      <c r="P763" s="2">
        <f>SUMIF(E$2:E763,E763,O$2:O763)</f>
        <v>5</v>
      </c>
      <c r="Q763" s="2">
        <f>IF(AND(market_calendar[[#This Row],[vix_weekly_exp_cumulative]]=3,market_calendar[[#This Row],[is_vix_weekly_exp]]=1),1,0)</f>
        <v>0</v>
      </c>
      <c r="R763" s="2">
        <f>IF(AND(market_calendar[[#This Row],[is_vix_monthly_exp]]=1,MOD(market_calendar[[#This Row],[Month]],3)=0),1,0)</f>
        <v>0</v>
      </c>
    </row>
    <row r="764" spans="1:18" x14ac:dyDescent="0.25">
      <c r="A764">
        <v>763</v>
      </c>
      <c r="B764" s="1">
        <v>43132</v>
      </c>
      <c r="C764" s="2">
        <f t="shared" si="89"/>
        <v>2018</v>
      </c>
      <c r="D764" s="2">
        <f t="shared" si="90"/>
        <v>2</v>
      </c>
      <c r="E764" s="2" t="str">
        <f t="shared" si="91"/>
        <v>2018-2</v>
      </c>
      <c r="F764" s="2">
        <f t="shared" si="92"/>
        <v>1</v>
      </c>
      <c r="G764" s="2">
        <f t="shared" si="93"/>
        <v>5</v>
      </c>
      <c r="H764" s="2">
        <f t="shared" si="94"/>
        <v>5</v>
      </c>
      <c r="I764" s="2" cm="1">
        <f t="array" ref="I764">_xlfn.IFNA(_xlfn.IFS(H764=7,1,H764=1,1),0)</f>
        <v>0</v>
      </c>
      <c r="J764" s="2">
        <v>0</v>
      </c>
      <c r="K764" s="2">
        <f t="shared" si="95"/>
        <v>0</v>
      </c>
      <c r="L764" s="2">
        <f>SUMIF(E$2:E764,E764,K$2:K764)</f>
        <v>0</v>
      </c>
      <c r="M764" s="2">
        <f>IF(AND(market_calendar[[#This Row],[eq_weekly_exp_cumulative]]=3,market_calendar[[#This Row],[is_eq_weekly_exp]]=1),1,0)</f>
        <v>0</v>
      </c>
      <c r="N764" s="2">
        <f>IF(AND(market_calendar[[#This Row],[is_eq_monthly_exp]]=1,MOD(market_calendar[[#This Row],[Month]],3)=0),1,0)</f>
        <v>0</v>
      </c>
      <c r="O764" s="2">
        <f t="shared" si="88"/>
        <v>0</v>
      </c>
      <c r="P764" s="2">
        <f>SUMIF(E$2:E764,E764,O$2:O764)</f>
        <v>0</v>
      </c>
      <c r="Q764" s="2">
        <f>IF(AND(market_calendar[[#This Row],[vix_weekly_exp_cumulative]]=3,market_calendar[[#This Row],[is_vix_weekly_exp]]=1),1,0)</f>
        <v>0</v>
      </c>
      <c r="R764" s="2">
        <f>IF(AND(market_calendar[[#This Row],[is_vix_monthly_exp]]=1,MOD(market_calendar[[#This Row],[Month]],3)=0),1,0)</f>
        <v>0</v>
      </c>
    </row>
    <row r="765" spans="1:18" x14ac:dyDescent="0.25">
      <c r="A765">
        <v>764</v>
      </c>
      <c r="B765" s="1">
        <v>43133</v>
      </c>
      <c r="C765" s="2">
        <f t="shared" si="89"/>
        <v>2018</v>
      </c>
      <c r="D765" s="2">
        <f t="shared" si="90"/>
        <v>2</v>
      </c>
      <c r="E765" s="2" t="str">
        <f t="shared" si="91"/>
        <v>2018-2</v>
      </c>
      <c r="F765" s="2">
        <f t="shared" si="92"/>
        <v>2</v>
      </c>
      <c r="G765" s="2">
        <f t="shared" si="93"/>
        <v>5</v>
      </c>
      <c r="H765" s="2">
        <f t="shared" si="94"/>
        <v>6</v>
      </c>
      <c r="I765" s="2" cm="1">
        <f t="array" ref="I765">_xlfn.IFNA(_xlfn.IFS(H765=7,1,H765=1,1),0)</f>
        <v>0</v>
      </c>
      <c r="J765" s="2">
        <v>0</v>
      </c>
      <c r="K765" s="2">
        <f t="shared" si="95"/>
        <v>1</v>
      </c>
      <c r="L765" s="2">
        <f>SUMIF(E$2:E765,E765,K$2:K765)</f>
        <v>1</v>
      </c>
      <c r="M765" s="2">
        <f>IF(AND(market_calendar[[#This Row],[eq_weekly_exp_cumulative]]=3,market_calendar[[#This Row],[is_eq_weekly_exp]]=1),1,0)</f>
        <v>0</v>
      </c>
      <c r="N765" s="2">
        <f>IF(AND(market_calendar[[#This Row],[is_eq_monthly_exp]]=1,MOD(market_calendar[[#This Row],[Month]],3)=0),1,0)</f>
        <v>0</v>
      </c>
      <c r="O765" s="2">
        <f t="shared" si="88"/>
        <v>0</v>
      </c>
      <c r="P765" s="2">
        <f>SUMIF(E$2:E765,E765,O$2:O765)</f>
        <v>0</v>
      </c>
      <c r="Q765" s="2">
        <f>IF(AND(market_calendar[[#This Row],[vix_weekly_exp_cumulative]]=3,market_calendar[[#This Row],[is_vix_weekly_exp]]=1),1,0)</f>
        <v>0</v>
      </c>
      <c r="R765" s="2">
        <f>IF(AND(market_calendar[[#This Row],[is_vix_monthly_exp]]=1,MOD(market_calendar[[#This Row],[Month]],3)=0),1,0)</f>
        <v>0</v>
      </c>
    </row>
    <row r="766" spans="1:18" x14ac:dyDescent="0.25">
      <c r="A766">
        <v>765</v>
      </c>
      <c r="B766" s="1">
        <v>43134</v>
      </c>
      <c r="C766" s="2">
        <f t="shared" si="89"/>
        <v>2018</v>
      </c>
      <c r="D766" s="2">
        <f t="shared" si="90"/>
        <v>2</v>
      </c>
      <c r="E766" s="2" t="str">
        <f t="shared" si="91"/>
        <v>2018-2</v>
      </c>
      <c r="F766" s="2">
        <f t="shared" si="92"/>
        <v>3</v>
      </c>
      <c r="G766" s="2">
        <f t="shared" si="93"/>
        <v>5</v>
      </c>
      <c r="H766" s="2">
        <f t="shared" si="94"/>
        <v>7</v>
      </c>
      <c r="I766" s="2" cm="1">
        <f t="array" ref="I766">_xlfn.IFNA(_xlfn.IFS(H766=7,1,H766=1,1),0)</f>
        <v>1</v>
      </c>
      <c r="J766" s="2">
        <v>0</v>
      </c>
      <c r="K766" s="2">
        <f t="shared" si="95"/>
        <v>0</v>
      </c>
      <c r="L766" s="2">
        <f>SUMIF(E$2:E766,E766,K$2:K766)</f>
        <v>1</v>
      </c>
      <c r="M766" s="2">
        <f>IF(AND(market_calendar[[#This Row],[eq_weekly_exp_cumulative]]=3,market_calendar[[#This Row],[is_eq_weekly_exp]]=1),1,0)</f>
        <v>0</v>
      </c>
      <c r="N766" s="2">
        <f>IF(AND(market_calendar[[#This Row],[is_eq_monthly_exp]]=1,MOD(market_calendar[[#This Row],[Month]],3)=0),1,0)</f>
        <v>0</v>
      </c>
      <c r="O766" s="2">
        <f t="shared" si="88"/>
        <v>0</v>
      </c>
      <c r="P766" s="2">
        <f>SUMIF(E$2:E766,E766,O$2:O766)</f>
        <v>0</v>
      </c>
      <c r="Q766" s="2">
        <f>IF(AND(market_calendar[[#This Row],[vix_weekly_exp_cumulative]]=3,market_calendar[[#This Row],[is_vix_weekly_exp]]=1),1,0)</f>
        <v>0</v>
      </c>
      <c r="R766" s="2">
        <f>IF(AND(market_calendar[[#This Row],[is_vix_monthly_exp]]=1,MOD(market_calendar[[#This Row],[Month]],3)=0),1,0)</f>
        <v>0</v>
      </c>
    </row>
    <row r="767" spans="1:18" x14ac:dyDescent="0.25">
      <c r="A767">
        <v>766</v>
      </c>
      <c r="B767" s="1">
        <v>43135</v>
      </c>
      <c r="C767" s="2">
        <f t="shared" si="89"/>
        <v>2018</v>
      </c>
      <c r="D767" s="2">
        <f t="shared" si="90"/>
        <v>2</v>
      </c>
      <c r="E767" s="2" t="str">
        <f t="shared" si="91"/>
        <v>2018-2</v>
      </c>
      <c r="F767" s="2">
        <f t="shared" si="92"/>
        <v>4</v>
      </c>
      <c r="G767" s="2">
        <f t="shared" si="93"/>
        <v>6</v>
      </c>
      <c r="H767" s="2">
        <f t="shared" si="94"/>
        <v>1</v>
      </c>
      <c r="I767" s="2" cm="1">
        <f t="array" ref="I767">_xlfn.IFNA(_xlfn.IFS(H767=7,1,H767=1,1),0)</f>
        <v>1</v>
      </c>
      <c r="J767" s="2">
        <v>0</v>
      </c>
      <c r="K767" s="2">
        <f t="shared" si="95"/>
        <v>0</v>
      </c>
      <c r="L767" s="2">
        <f>SUMIF(E$2:E767,E767,K$2:K767)</f>
        <v>1</v>
      </c>
      <c r="M767" s="2">
        <f>IF(AND(market_calendar[[#This Row],[eq_weekly_exp_cumulative]]=3,market_calendar[[#This Row],[is_eq_weekly_exp]]=1),1,0)</f>
        <v>0</v>
      </c>
      <c r="N767" s="2">
        <f>IF(AND(market_calendar[[#This Row],[is_eq_monthly_exp]]=1,MOD(market_calendar[[#This Row],[Month]],3)=0),1,0)</f>
        <v>0</v>
      </c>
      <c r="O767" s="2">
        <f t="shared" si="88"/>
        <v>0</v>
      </c>
      <c r="P767" s="2">
        <f>SUMIF(E$2:E767,E767,O$2:O767)</f>
        <v>0</v>
      </c>
      <c r="Q767" s="2">
        <f>IF(AND(market_calendar[[#This Row],[vix_weekly_exp_cumulative]]=3,market_calendar[[#This Row],[is_vix_weekly_exp]]=1),1,0)</f>
        <v>0</v>
      </c>
      <c r="R767" s="2">
        <f>IF(AND(market_calendar[[#This Row],[is_vix_monthly_exp]]=1,MOD(market_calendar[[#This Row],[Month]],3)=0),1,0)</f>
        <v>0</v>
      </c>
    </row>
    <row r="768" spans="1:18" x14ac:dyDescent="0.25">
      <c r="A768">
        <v>767</v>
      </c>
      <c r="B768" s="1">
        <v>43136</v>
      </c>
      <c r="C768" s="2">
        <f t="shared" si="89"/>
        <v>2018</v>
      </c>
      <c r="D768" s="2">
        <f t="shared" si="90"/>
        <v>2</v>
      </c>
      <c r="E768" s="2" t="str">
        <f t="shared" si="91"/>
        <v>2018-2</v>
      </c>
      <c r="F768" s="2">
        <f t="shared" si="92"/>
        <v>5</v>
      </c>
      <c r="G768" s="2">
        <f t="shared" si="93"/>
        <v>6</v>
      </c>
      <c r="H768" s="2">
        <f t="shared" si="94"/>
        <v>2</v>
      </c>
      <c r="I768" s="2" cm="1">
        <f t="array" ref="I768">_xlfn.IFNA(_xlfn.IFS(H768=7,1,H768=1,1),0)</f>
        <v>0</v>
      </c>
      <c r="J768" s="2">
        <v>0</v>
      </c>
      <c r="K768" s="2">
        <f t="shared" si="95"/>
        <v>0</v>
      </c>
      <c r="L768" s="2">
        <f>SUMIF(E$2:E768,E768,K$2:K768)</f>
        <v>1</v>
      </c>
      <c r="M768" s="2">
        <f>IF(AND(market_calendar[[#This Row],[eq_weekly_exp_cumulative]]=3,market_calendar[[#This Row],[is_eq_weekly_exp]]=1),1,0)</f>
        <v>0</v>
      </c>
      <c r="N768" s="2">
        <f>IF(AND(market_calendar[[#This Row],[is_eq_monthly_exp]]=1,MOD(market_calendar[[#This Row],[Month]],3)=0),1,0)</f>
        <v>0</v>
      </c>
      <c r="O768" s="2">
        <f t="shared" si="88"/>
        <v>0</v>
      </c>
      <c r="P768" s="2">
        <f>SUMIF(E$2:E768,E768,O$2:O768)</f>
        <v>0</v>
      </c>
      <c r="Q768" s="2">
        <f>IF(AND(market_calendar[[#This Row],[vix_weekly_exp_cumulative]]=3,market_calendar[[#This Row],[is_vix_weekly_exp]]=1),1,0)</f>
        <v>0</v>
      </c>
      <c r="R768" s="2">
        <f>IF(AND(market_calendar[[#This Row],[is_vix_monthly_exp]]=1,MOD(market_calendar[[#This Row],[Month]],3)=0),1,0)</f>
        <v>0</v>
      </c>
    </row>
    <row r="769" spans="1:18" x14ac:dyDescent="0.25">
      <c r="A769">
        <v>768</v>
      </c>
      <c r="B769" s="1">
        <v>43137</v>
      </c>
      <c r="C769" s="2">
        <f t="shared" si="89"/>
        <v>2018</v>
      </c>
      <c r="D769" s="2">
        <f t="shared" si="90"/>
        <v>2</v>
      </c>
      <c r="E769" s="2" t="str">
        <f t="shared" si="91"/>
        <v>2018-2</v>
      </c>
      <c r="F769" s="2">
        <f t="shared" si="92"/>
        <v>6</v>
      </c>
      <c r="G769" s="2">
        <f t="shared" si="93"/>
        <v>6</v>
      </c>
      <c r="H769" s="2">
        <f t="shared" si="94"/>
        <v>3</v>
      </c>
      <c r="I769" s="2" cm="1">
        <f t="array" ref="I769">_xlfn.IFNA(_xlfn.IFS(H769=7,1,H769=1,1),0)</f>
        <v>0</v>
      </c>
      <c r="J769" s="2">
        <v>0</v>
      </c>
      <c r="K769" s="2">
        <f t="shared" si="95"/>
        <v>0</v>
      </c>
      <c r="L769" s="2">
        <f>SUMIF(E$2:E769,E769,K$2:K769)</f>
        <v>1</v>
      </c>
      <c r="M769" s="2">
        <f>IF(AND(market_calendar[[#This Row],[eq_weekly_exp_cumulative]]=3,market_calendar[[#This Row],[is_eq_weekly_exp]]=1),1,0)</f>
        <v>0</v>
      </c>
      <c r="N769" s="2">
        <f>IF(AND(market_calendar[[#This Row],[is_eq_monthly_exp]]=1,MOD(market_calendar[[#This Row],[Month]],3)=0),1,0)</f>
        <v>0</v>
      </c>
      <c r="O769" s="2">
        <f t="shared" si="88"/>
        <v>1</v>
      </c>
      <c r="P769" s="2">
        <f>SUMIF(E$2:E769,E769,O$2:O769)</f>
        <v>1</v>
      </c>
      <c r="Q769" s="2">
        <f>IF(AND(market_calendar[[#This Row],[vix_weekly_exp_cumulative]]=3,market_calendar[[#This Row],[is_vix_weekly_exp]]=1),1,0)</f>
        <v>0</v>
      </c>
      <c r="R769" s="2">
        <f>IF(AND(market_calendar[[#This Row],[is_vix_monthly_exp]]=1,MOD(market_calendar[[#This Row],[Month]],3)=0),1,0)</f>
        <v>0</v>
      </c>
    </row>
    <row r="770" spans="1:18" x14ac:dyDescent="0.25">
      <c r="A770">
        <v>769</v>
      </c>
      <c r="B770" s="1">
        <v>43138</v>
      </c>
      <c r="C770" s="2">
        <f t="shared" si="89"/>
        <v>2018</v>
      </c>
      <c r="D770" s="2">
        <f t="shared" si="90"/>
        <v>2</v>
      </c>
      <c r="E770" s="2" t="str">
        <f t="shared" si="91"/>
        <v>2018-2</v>
      </c>
      <c r="F770" s="2">
        <f t="shared" si="92"/>
        <v>7</v>
      </c>
      <c r="G770" s="2">
        <f t="shared" si="93"/>
        <v>6</v>
      </c>
      <c r="H770" s="2">
        <f t="shared" si="94"/>
        <v>4</v>
      </c>
      <c r="I770" s="2" cm="1">
        <f t="array" ref="I770">_xlfn.IFNA(_xlfn.IFS(H770=7,1,H770=1,1),0)</f>
        <v>0</v>
      </c>
      <c r="J770" s="2">
        <v>0</v>
      </c>
      <c r="K770" s="2">
        <f t="shared" si="95"/>
        <v>0</v>
      </c>
      <c r="L770" s="2">
        <f>SUMIF(E$2:E770,E770,K$2:K770)</f>
        <v>1</v>
      </c>
      <c r="M770" s="2">
        <f>IF(AND(market_calendar[[#This Row],[eq_weekly_exp_cumulative]]=3,market_calendar[[#This Row],[is_eq_weekly_exp]]=1),1,0)</f>
        <v>0</v>
      </c>
      <c r="N770" s="2">
        <f>IF(AND(market_calendar[[#This Row],[is_eq_monthly_exp]]=1,MOD(market_calendar[[#This Row],[Month]],3)=0),1,0)</f>
        <v>0</v>
      </c>
      <c r="O770" s="2">
        <f t="shared" ref="O770:O833" si="96">IF(H770=3,1,0)</f>
        <v>0</v>
      </c>
      <c r="P770" s="2">
        <f>SUMIF(E$2:E770,E770,O$2:O770)</f>
        <v>1</v>
      </c>
      <c r="Q770" s="2">
        <f>IF(AND(market_calendar[[#This Row],[vix_weekly_exp_cumulative]]=3,market_calendar[[#This Row],[is_vix_weekly_exp]]=1),1,0)</f>
        <v>0</v>
      </c>
      <c r="R770" s="2">
        <f>IF(AND(market_calendar[[#This Row],[is_vix_monthly_exp]]=1,MOD(market_calendar[[#This Row],[Month]],3)=0),1,0)</f>
        <v>0</v>
      </c>
    </row>
    <row r="771" spans="1:18" x14ac:dyDescent="0.25">
      <c r="A771">
        <v>770</v>
      </c>
      <c r="B771" s="1">
        <v>43139</v>
      </c>
      <c r="C771" s="2">
        <f t="shared" ref="C771:C834" si="97">YEAR(B771)</f>
        <v>2018</v>
      </c>
      <c r="D771" s="2">
        <f t="shared" ref="D771:D834" si="98">MONTH(B771)</f>
        <v>2</v>
      </c>
      <c r="E771" s="2" t="str">
        <f t="shared" ref="E771:E834" si="99">_xlfn.CONCAT(YEAR(B771),"-",MONTH(B771))</f>
        <v>2018-2</v>
      </c>
      <c r="F771" s="2">
        <f t="shared" ref="F771:F834" si="100">DAY(B771)</f>
        <v>8</v>
      </c>
      <c r="G771" s="2">
        <f t="shared" ref="G771:G834" si="101">WEEKNUM(B771)</f>
        <v>6</v>
      </c>
      <c r="H771" s="2">
        <f t="shared" ref="H771:H834" si="102">WEEKDAY(B771)</f>
        <v>5</v>
      </c>
      <c r="I771" s="2" cm="1">
        <f t="array" ref="I771">_xlfn.IFNA(_xlfn.IFS(H771=7,1,H771=1,1),0)</f>
        <v>0</v>
      </c>
      <c r="J771" s="2">
        <v>0</v>
      </c>
      <c r="K771" s="2">
        <f t="shared" ref="K771:K834" si="103">IF(H771=6,1,0)</f>
        <v>0</v>
      </c>
      <c r="L771" s="2">
        <f>SUMIF(E$2:E771,E771,K$2:K771)</f>
        <v>1</v>
      </c>
      <c r="M771" s="2">
        <f>IF(AND(market_calendar[[#This Row],[eq_weekly_exp_cumulative]]=3,market_calendar[[#This Row],[is_eq_weekly_exp]]=1),1,0)</f>
        <v>0</v>
      </c>
      <c r="N771" s="2">
        <f>IF(AND(market_calendar[[#This Row],[is_eq_monthly_exp]]=1,MOD(market_calendar[[#This Row],[Month]],3)=0),1,0)</f>
        <v>0</v>
      </c>
      <c r="O771" s="2">
        <f t="shared" si="96"/>
        <v>0</v>
      </c>
      <c r="P771" s="2">
        <f>SUMIF(E$2:E771,E771,O$2:O771)</f>
        <v>1</v>
      </c>
      <c r="Q771" s="2">
        <f>IF(AND(market_calendar[[#This Row],[vix_weekly_exp_cumulative]]=3,market_calendar[[#This Row],[is_vix_weekly_exp]]=1),1,0)</f>
        <v>0</v>
      </c>
      <c r="R771" s="2">
        <f>IF(AND(market_calendar[[#This Row],[is_vix_monthly_exp]]=1,MOD(market_calendar[[#This Row],[Month]],3)=0),1,0)</f>
        <v>0</v>
      </c>
    </row>
    <row r="772" spans="1:18" x14ac:dyDescent="0.25">
      <c r="A772">
        <v>771</v>
      </c>
      <c r="B772" s="1">
        <v>43140</v>
      </c>
      <c r="C772" s="2">
        <f t="shared" si="97"/>
        <v>2018</v>
      </c>
      <c r="D772" s="2">
        <f t="shared" si="98"/>
        <v>2</v>
      </c>
      <c r="E772" s="2" t="str">
        <f t="shared" si="99"/>
        <v>2018-2</v>
      </c>
      <c r="F772" s="2">
        <f t="shared" si="100"/>
        <v>9</v>
      </c>
      <c r="G772" s="2">
        <f t="shared" si="101"/>
        <v>6</v>
      </c>
      <c r="H772" s="2">
        <f t="shared" si="102"/>
        <v>6</v>
      </c>
      <c r="I772" s="2" cm="1">
        <f t="array" ref="I772">_xlfn.IFNA(_xlfn.IFS(H772=7,1,H772=1,1),0)</f>
        <v>0</v>
      </c>
      <c r="J772" s="2">
        <v>0</v>
      </c>
      <c r="K772" s="2">
        <f t="shared" si="103"/>
        <v>1</v>
      </c>
      <c r="L772" s="2">
        <f>SUMIF(E$2:E772,E772,K$2:K772)</f>
        <v>2</v>
      </c>
      <c r="M772" s="2">
        <f>IF(AND(market_calendar[[#This Row],[eq_weekly_exp_cumulative]]=3,market_calendar[[#This Row],[is_eq_weekly_exp]]=1),1,0)</f>
        <v>0</v>
      </c>
      <c r="N772" s="2">
        <f>IF(AND(market_calendar[[#This Row],[is_eq_monthly_exp]]=1,MOD(market_calendar[[#This Row],[Month]],3)=0),1,0)</f>
        <v>0</v>
      </c>
      <c r="O772" s="2">
        <f t="shared" si="96"/>
        <v>0</v>
      </c>
      <c r="P772" s="2">
        <f>SUMIF(E$2:E772,E772,O$2:O772)</f>
        <v>1</v>
      </c>
      <c r="Q772" s="2">
        <f>IF(AND(market_calendar[[#This Row],[vix_weekly_exp_cumulative]]=3,market_calendar[[#This Row],[is_vix_weekly_exp]]=1),1,0)</f>
        <v>0</v>
      </c>
      <c r="R772" s="2">
        <f>IF(AND(market_calendar[[#This Row],[is_vix_monthly_exp]]=1,MOD(market_calendar[[#This Row],[Month]],3)=0),1,0)</f>
        <v>0</v>
      </c>
    </row>
    <row r="773" spans="1:18" x14ac:dyDescent="0.25">
      <c r="A773">
        <v>772</v>
      </c>
      <c r="B773" s="1">
        <v>43141</v>
      </c>
      <c r="C773" s="2">
        <f t="shared" si="97"/>
        <v>2018</v>
      </c>
      <c r="D773" s="2">
        <f t="shared" si="98"/>
        <v>2</v>
      </c>
      <c r="E773" s="2" t="str">
        <f t="shared" si="99"/>
        <v>2018-2</v>
      </c>
      <c r="F773" s="2">
        <f t="shared" si="100"/>
        <v>10</v>
      </c>
      <c r="G773" s="2">
        <f t="shared" si="101"/>
        <v>6</v>
      </c>
      <c r="H773" s="2">
        <f t="shared" si="102"/>
        <v>7</v>
      </c>
      <c r="I773" s="2" cm="1">
        <f t="array" ref="I773">_xlfn.IFNA(_xlfn.IFS(H773=7,1,H773=1,1),0)</f>
        <v>1</v>
      </c>
      <c r="J773" s="2">
        <v>0</v>
      </c>
      <c r="K773" s="2">
        <f t="shared" si="103"/>
        <v>0</v>
      </c>
      <c r="L773" s="2">
        <f>SUMIF(E$2:E773,E773,K$2:K773)</f>
        <v>2</v>
      </c>
      <c r="M773" s="2">
        <f>IF(AND(market_calendar[[#This Row],[eq_weekly_exp_cumulative]]=3,market_calendar[[#This Row],[is_eq_weekly_exp]]=1),1,0)</f>
        <v>0</v>
      </c>
      <c r="N773" s="2">
        <f>IF(AND(market_calendar[[#This Row],[is_eq_monthly_exp]]=1,MOD(market_calendar[[#This Row],[Month]],3)=0),1,0)</f>
        <v>0</v>
      </c>
      <c r="O773" s="2">
        <f t="shared" si="96"/>
        <v>0</v>
      </c>
      <c r="P773" s="2">
        <f>SUMIF(E$2:E773,E773,O$2:O773)</f>
        <v>1</v>
      </c>
      <c r="Q773" s="2">
        <f>IF(AND(market_calendar[[#This Row],[vix_weekly_exp_cumulative]]=3,market_calendar[[#This Row],[is_vix_weekly_exp]]=1),1,0)</f>
        <v>0</v>
      </c>
      <c r="R773" s="2">
        <f>IF(AND(market_calendar[[#This Row],[is_vix_monthly_exp]]=1,MOD(market_calendar[[#This Row],[Month]],3)=0),1,0)</f>
        <v>0</v>
      </c>
    </row>
    <row r="774" spans="1:18" x14ac:dyDescent="0.25">
      <c r="A774">
        <v>773</v>
      </c>
      <c r="B774" s="1">
        <v>43142</v>
      </c>
      <c r="C774" s="2">
        <f t="shared" si="97"/>
        <v>2018</v>
      </c>
      <c r="D774" s="2">
        <f t="shared" si="98"/>
        <v>2</v>
      </c>
      <c r="E774" s="2" t="str">
        <f t="shared" si="99"/>
        <v>2018-2</v>
      </c>
      <c r="F774" s="2">
        <f t="shared" si="100"/>
        <v>11</v>
      </c>
      <c r="G774" s="2">
        <f t="shared" si="101"/>
        <v>7</v>
      </c>
      <c r="H774" s="2">
        <f t="shared" si="102"/>
        <v>1</v>
      </c>
      <c r="I774" s="2" cm="1">
        <f t="array" ref="I774">_xlfn.IFNA(_xlfn.IFS(H774=7,1,H774=1,1),0)</f>
        <v>1</v>
      </c>
      <c r="J774" s="2">
        <v>0</v>
      </c>
      <c r="K774" s="2">
        <f t="shared" si="103"/>
        <v>0</v>
      </c>
      <c r="L774" s="2">
        <f>SUMIF(E$2:E774,E774,K$2:K774)</f>
        <v>2</v>
      </c>
      <c r="M774" s="2">
        <f>IF(AND(market_calendar[[#This Row],[eq_weekly_exp_cumulative]]=3,market_calendar[[#This Row],[is_eq_weekly_exp]]=1),1,0)</f>
        <v>0</v>
      </c>
      <c r="N774" s="2">
        <f>IF(AND(market_calendar[[#This Row],[is_eq_monthly_exp]]=1,MOD(market_calendar[[#This Row],[Month]],3)=0),1,0)</f>
        <v>0</v>
      </c>
      <c r="O774" s="2">
        <f t="shared" si="96"/>
        <v>0</v>
      </c>
      <c r="P774" s="2">
        <f>SUMIF(E$2:E774,E774,O$2:O774)</f>
        <v>1</v>
      </c>
      <c r="Q774" s="2">
        <f>IF(AND(market_calendar[[#This Row],[vix_weekly_exp_cumulative]]=3,market_calendar[[#This Row],[is_vix_weekly_exp]]=1),1,0)</f>
        <v>0</v>
      </c>
      <c r="R774" s="2">
        <f>IF(AND(market_calendar[[#This Row],[is_vix_monthly_exp]]=1,MOD(market_calendar[[#This Row],[Month]],3)=0),1,0)</f>
        <v>0</v>
      </c>
    </row>
    <row r="775" spans="1:18" x14ac:dyDescent="0.25">
      <c r="A775">
        <v>774</v>
      </c>
      <c r="B775" s="1">
        <v>43143</v>
      </c>
      <c r="C775" s="2">
        <f t="shared" si="97"/>
        <v>2018</v>
      </c>
      <c r="D775" s="2">
        <f t="shared" si="98"/>
        <v>2</v>
      </c>
      <c r="E775" s="2" t="str">
        <f t="shared" si="99"/>
        <v>2018-2</v>
      </c>
      <c r="F775" s="2">
        <f t="shared" si="100"/>
        <v>12</v>
      </c>
      <c r="G775" s="2">
        <f t="shared" si="101"/>
        <v>7</v>
      </c>
      <c r="H775" s="2">
        <f t="shared" si="102"/>
        <v>2</v>
      </c>
      <c r="I775" s="2" cm="1">
        <f t="array" ref="I775">_xlfn.IFNA(_xlfn.IFS(H775=7,1,H775=1,1),0)</f>
        <v>0</v>
      </c>
      <c r="J775" s="2">
        <v>0</v>
      </c>
      <c r="K775" s="2">
        <f t="shared" si="103"/>
        <v>0</v>
      </c>
      <c r="L775" s="2">
        <f>SUMIF(E$2:E775,E775,K$2:K775)</f>
        <v>2</v>
      </c>
      <c r="M775" s="2">
        <f>IF(AND(market_calendar[[#This Row],[eq_weekly_exp_cumulative]]=3,market_calendar[[#This Row],[is_eq_weekly_exp]]=1),1,0)</f>
        <v>0</v>
      </c>
      <c r="N775" s="2">
        <f>IF(AND(market_calendar[[#This Row],[is_eq_monthly_exp]]=1,MOD(market_calendar[[#This Row],[Month]],3)=0),1,0)</f>
        <v>0</v>
      </c>
      <c r="O775" s="2">
        <f t="shared" si="96"/>
        <v>0</v>
      </c>
      <c r="P775" s="2">
        <f>SUMIF(E$2:E775,E775,O$2:O775)</f>
        <v>1</v>
      </c>
      <c r="Q775" s="2">
        <f>IF(AND(market_calendar[[#This Row],[vix_weekly_exp_cumulative]]=3,market_calendar[[#This Row],[is_vix_weekly_exp]]=1),1,0)</f>
        <v>0</v>
      </c>
      <c r="R775" s="2">
        <f>IF(AND(market_calendar[[#This Row],[is_vix_monthly_exp]]=1,MOD(market_calendar[[#This Row],[Month]],3)=0),1,0)</f>
        <v>0</v>
      </c>
    </row>
    <row r="776" spans="1:18" x14ac:dyDescent="0.25">
      <c r="A776">
        <v>775</v>
      </c>
      <c r="B776" s="1">
        <v>43144</v>
      </c>
      <c r="C776" s="2">
        <f t="shared" si="97"/>
        <v>2018</v>
      </c>
      <c r="D776" s="2">
        <f t="shared" si="98"/>
        <v>2</v>
      </c>
      <c r="E776" s="2" t="str">
        <f t="shared" si="99"/>
        <v>2018-2</v>
      </c>
      <c r="F776" s="2">
        <f t="shared" si="100"/>
        <v>13</v>
      </c>
      <c r="G776" s="2">
        <f t="shared" si="101"/>
        <v>7</v>
      </c>
      <c r="H776" s="2">
        <f t="shared" si="102"/>
        <v>3</v>
      </c>
      <c r="I776" s="2" cm="1">
        <f t="array" ref="I776">_xlfn.IFNA(_xlfn.IFS(H776=7,1,H776=1,1),0)</f>
        <v>0</v>
      </c>
      <c r="J776" s="2">
        <v>0</v>
      </c>
      <c r="K776" s="2">
        <f t="shared" si="103"/>
        <v>0</v>
      </c>
      <c r="L776" s="2">
        <f>SUMIF(E$2:E776,E776,K$2:K776)</f>
        <v>2</v>
      </c>
      <c r="M776" s="2">
        <f>IF(AND(market_calendar[[#This Row],[eq_weekly_exp_cumulative]]=3,market_calendar[[#This Row],[is_eq_weekly_exp]]=1),1,0)</f>
        <v>0</v>
      </c>
      <c r="N776" s="2">
        <f>IF(AND(market_calendar[[#This Row],[is_eq_monthly_exp]]=1,MOD(market_calendar[[#This Row],[Month]],3)=0),1,0)</f>
        <v>0</v>
      </c>
      <c r="O776" s="2">
        <f t="shared" si="96"/>
        <v>1</v>
      </c>
      <c r="P776" s="2">
        <f>SUMIF(E$2:E776,E776,O$2:O776)</f>
        <v>2</v>
      </c>
      <c r="Q776" s="2">
        <f>IF(AND(market_calendar[[#This Row],[vix_weekly_exp_cumulative]]=3,market_calendar[[#This Row],[is_vix_weekly_exp]]=1),1,0)</f>
        <v>0</v>
      </c>
      <c r="R776" s="2">
        <f>IF(AND(market_calendar[[#This Row],[is_vix_monthly_exp]]=1,MOD(market_calendar[[#This Row],[Month]],3)=0),1,0)</f>
        <v>0</v>
      </c>
    </row>
    <row r="777" spans="1:18" x14ac:dyDescent="0.25">
      <c r="A777">
        <v>776</v>
      </c>
      <c r="B777" s="1">
        <v>43145</v>
      </c>
      <c r="C777" s="2">
        <f t="shared" si="97"/>
        <v>2018</v>
      </c>
      <c r="D777" s="2">
        <f t="shared" si="98"/>
        <v>2</v>
      </c>
      <c r="E777" s="2" t="str">
        <f t="shared" si="99"/>
        <v>2018-2</v>
      </c>
      <c r="F777" s="2">
        <f t="shared" si="100"/>
        <v>14</v>
      </c>
      <c r="G777" s="2">
        <f t="shared" si="101"/>
        <v>7</v>
      </c>
      <c r="H777" s="2">
        <f t="shared" si="102"/>
        <v>4</v>
      </c>
      <c r="I777" s="2" cm="1">
        <f t="array" ref="I777">_xlfn.IFNA(_xlfn.IFS(H777=7,1,H777=1,1),0)</f>
        <v>0</v>
      </c>
      <c r="J777" s="2">
        <v>0</v>
      </c>
      <c r="K777" s="2">
        <f t="shared" si="103"/>
        <v>0</v>
      </c>
      <c r="L777" s="2">
        <f>SUMIF(E$2:E777,E777,K$2:K777)</f>
        <v>2</v>
      </c>
      <c r="M777" s="2">
        <f>IF(AND(market_calendar[[#This Row],[eq_weekly_exp_cumulative]]=3,market_calendar[[#This Row],[is_eq_weekly_exp]]=1),1,0)</f>
        <v>0</v>
      </c>
      <c r="N777" s="2">
        <f>IF(AND(market_calendar[[#This Row],[is_eq_monthly_exp]]=1,MOD(market_calendar[[#This Row],[Month]],3)=0),1,0)</f>
        <v>0</v>
      </c>
      <c r="O777" s="2">
        <f t="shared" si="96"/>
        <v>0</v>
      </c>
      <c r="P777" s="2">
        <f>SUMIF(E$2:E777,E777,O$2:O777)</f>
        <v>2</v>
      </c>
      <c r="Q777" s="2">
        <f>IF(AND(market_calendar[[#This Row],[vix_weekly_exp_cumulative]]=3,market_calendar[[#This Row],[is_vix_weekly_exp]]=1),1,0)</f>
        <v>0</v>
      </c>
      <c r="R777" s="2">
        <f>IF(AND(market_calendar[[#This Row],[is_vix_monthly_exp]]=1,MOD(market_calendar[[#This Row],[Month]],3)=0),1,0)</f>
        <v>0</v>
      </c>
    </row>
    <row r="778" spans="1:18" x14ac:dyDescent="0.25">
      <c r="A778">
        <v>777</v>
      </c>
      <c r="B778" s="1">
        <v>43146</v>
      </c>
      <c r="C778" s="2">
        <f t="shared" si="97"/>
        <v>2018</v>
      </c>
      <c r="D778" s="2">
        <f t="shared" si="98"/>
        <v>2</v>
      </c>
      <c r="E778" s="2" t="str">
        <f t="shared" si="99"/>
        <v>2018-2</v>
      </c>
      <c r="F778" s="2">
        <f t="shared" si="100"/>
        <v>15</v>
      </c>
      <c r="G778" s="2">
        <f t="shared" si="101"/>
        <v>7</v>
      </c>
      <c r="H778" s="2">
        <f t="shared" si="102"/>
        <v>5</v>
      </c>
      <c r="I778" s="2" cm="1">
        <f t="array" ref="I778">_xlfn.IFNA(_xlfn.IFS(H778=7,1,H778=1,1),0)</f>
        <v>0</v>
      </c>
      <c r="J778" s="2">
        <v>0</v>
      </c>
      <c r="K778" s="2">
        <f t="shared" si="103"/>
        <v>0</v>
      </c>
      <c r="L778" s="2">
        <f>SUMIF(E$2:E778,E778,K$2:K778)</f>
        <v>2</v>
      </c>
      <c r="M778" s="2">
        <f>IF(AND(market_calendar[[#This Row],[eq_weekly_exp_cumulative]]=3,market_calendar[[#This Row],[is_eq_weekly_exp]]=1),1,0)</f>
        <v>0</v>
      </c>
      <c r="N778" s="2">
        <f>IF(AND(market_calendar[[#This Row],[is_eq_monthly_exp]]=1,MOD(market_calendar[[#This Row],[Month]],3)=0),1,0)</f>
        <v>0</v>
      </c>
      <c r="O778" s="2">
        <f t="shared" si="96"/>
        <v>0</v>
      </c>
      <c r="P778" s="2">
        <f>SUMIF(E$2:E778,E778,O$2:O778)</f>
        <v>2</v>
      </c>
      <c r="Q778" s="2">
        <f>IF(AND(market_calendar[[#This Row],[vix_weekly_exp_cumulative]]=3,market_calendar[[#This Row],[is_vix_weekly_exp]]=1),1,0)</f>
        <v>0</v>
      </c>
      <c r="R778" s="2">
        <f>IF(AND(market_calendar[[#This Row],[is_vix_monthly_exp]]=1,MOD(market_calendar[[#This Row],[Month]],3)=0),1,0)</f>
        <v>0</v>
      </c>
    </row>
    <row r="779" spans="1:18" x14ac:dyDescent="0.25">
      <c r="A779">
        <v>778</v>
      </c>
      <c r="B779" s="1">
        <v>43147</v>
      </c>
      <c r="C779" s="2">
        <f t="shared" si="97"/>
        <v>2018</v>
      </c>
      <c r="D779" s="2">
        <f t="shared" si="98"/>
        <v>2</v>
      </c>
      <c r="E779" s="2" t="str">
        <f t="shared" si="99"/>
        <v>2018-2</v>
      </c>
      <c r="F779" s="2">
        <f t="shared" si="100"/>
        <v>16</v>
      </c>
      <c r="G779" s="2">
        <f t="shared" si="101"/>
        <v>7</v>
      </c>
      <c r="H779" s="2">
        <f t="shared" si="102"/>
        <v>6</v>
      </c>
      <c r="I779" s="2" cm="1">
        <f t="array" ref="I779">_xlfn.IFNA(_xlfn.IFS(H779=7,1,H779=1,1),0)</f>
        <v>0</v>
      </c>
      <c r="J779" s="2">
        <v>0</v>
      </c>
      <c r="K779" s="2">
        <f t="shared" si="103"/>
        <v>1</v>
      </c>
      <c r="L779" s="2">
        <f>SUMIF(E$2:E779,E779,K$2:K779)</f>
        <v>3</v>
      </c>
      <c r="M779" s="2">
        <f>IF(AND(market_calendar[[#This Row],[eq_weekly_exp_cumulative]]=3,market_calendar[[#This Row],[is_eq_weekly_exp]]=1),1,0)</f>
        <v>1</v>
      </c>
      <c r="N779" s="2">
        <f>IF(AND(market_calendar[[#This Row],[is_eq_monthly_exp]]=1,MOD(market_calendar[[#This Row],[Month]],3)=0),1,0)</f>
        <v>0</v>
      </c>
      <c r="O779" s="2">
        <f t="shared" si="96"/>
        <v>0</v>
      </c>
      <c r="P779" s="2">
        <f>SUMIF(E$2:E779,E779,O$2:O779)</f>
        <v>2</v>
      </c>
      <c r="Q779" s="2">
        <f>IF(AND(market_calendar[[#This Row],[vix_weekly_exp_cumulative]]=3,market_calendar[[#This Row],[is_vix_weekly_exp]]=1),1,0)</f>
        <v>0</v>
      </c>
      <c r="R779" s="2">
        <f>IF(AND(market_calendar[[#This Row],[is_vix_monthly_exp]]=1,MOD(market_calendar[[#This Row],[Month]],3)=0),1,0)</f>
        <v>0</v>
      </c>
    </row>
    <row r="780" spans="1:18" x14ac:dyDescent="0.25">
      <c r="A780">
        <v>779</v>
      </c>
      <c r="B780" s="1">
        <v>43148</v>
      </c>
      <c r="C780" s="2">
        <f t="shared" si="97"/>
        <v>2018</v>
      </c>
      <c r="D780" s="2">
        <f t="shared" si="98"/>
        <v>2</v>
      </c>
      <c r="E780" s="2" t="str">
        <f t="shared" si="99"/>
        <v>2018-2</v>
      </c>
      <c r="F780" s="2">
        <f t="shared" si="100"/>
        <v>17</v>
      </c>
      <c r="G780" s="2">
        <f t="shared" si="101"/>
        <v>7</v>
      </c>
      <c r="H780" s="2">
        <f t="shared" si="102"/>
        <v>7</v>
      </c>
      <c r="I780" s="2" cm="1">
        <f t="array" ref="I780">_xlfn.IFNA(_xlfn.IFS(H780=7,1,H780=1,1),0)</f>
        <v>1</v>
      </c>
      <c r="J780" s="2">
        <v>0</v>
      </c>
      <c r="K780" s="2">
        <f t="shared" si="103"/>
        <v>0</v>
      </c>
      <c r="L780" s="2">
        <f>SUMIF(E$2:E780,E780,K$2:K780)</f>
        <v>3</v>
      </c>
      <c r="M780" s="2">
        <f>IF(AND(market_calendar[[#This Row],[eq_weekly_exp_cumulative]]=3,market_calendar[[#This Row],[is_eq_weekly_exp]]=1),1,0)</f>
        <v>0</v>
      </c>
      <c r="N780" s="2">
        <f>IF(AND(market_calendar[[#This Row],[is_eq_monthly_exp]]=1,MOD(market_calendar[[#This Row],[Month]],3)=0),1,0)</f>
        <v>0</v>
      </c>
      <c r="O780" s="2">
        <f t="shared" si="96"/>
        <v>0</v>
      </c>
      <c r="P780" s="2">
        <f>SUMIF(E$2:E780,E780,O$2:O780)</f>
        <v>2</v>
      </c>
      <c r="Q780" s="2">
        <f>IF(AND(market_calendar[[#This Row],[vix_weekly_exp_cumulative]]=3,market_calendar[[#This Row],[is_vix_weekly_exp]]=1),1,0)</f>
        <v>0</v>
      </c>
      <c r="R780" s="2">
        <f>IF(AND(market_calendar[[#This Row],[is_vix_monthly_exp]]=1,MOD(market_calendar[[#This Row],[Month]],3)=0),1,0)</f>
        <v>0</v>
      </c>
    </row>
    <row r="781" spans="1:18" x14ac:dyDescent="0.25">
      <c r="A781">
        <v>780</v>
      </c>
      <c r="B781" s="1">
        <v>43149</v>
      </c>
      <c r="C781" s="2">
        <f t="shared" si="97"/>
        <v>2018</v>
      </c>
      <c r="D781" s="2">
        <f t="shared" si="98"/>
        <v>2</v>
      </c>
      <c r="E781" s="2" t="str">
        <f t="shared" si="99"/>
        <v>2018-2</v>
      </c>
      <c r="F781" s="2">
        <f t="shared" si="100"/>
        <v>18</v>
      </c>
      <c r="G781" s="2">
        <f t="shared" si="101"/>
        <v>8</v>
      </c>
      <c r="H781" s="2">
        <f t="shared" si="102"/>
        <v>1</v>
      </c>
      <c r="I781" s="2" cm="1">
        <f t="array" ref="I781">_xlfn.IFNA(_xlfn.IFS(H781=7,1,H781=1,1),0)</f>
        <v>1</v>
      </c>
      <c r="J781" s="2">
        <v>0</v>
      </c>
      <c r="K781" s="2">
        <f t="shared" si="103"/>
        <v>0</v>
      </c>
      <c r="L781" s="2">
        <f>SUMIF(E$2:E781,E781,K$2:K781)</f>
        <v>3</v>
      </c>
      <c r="M781" s="2">
        <f>IF(AND(market_calendar[[#This Row],[eq_weekly_exp_cumulative]]=3,market_calendar[[#This Row],[is_eq_weekly_exp]]=1),1,0)</f>
        <v>0</v>
      </c>
      <c r="N781" s="2">
        <f>IF(AND(market_calendar[[#This Row],[is_eq_monthly_exp]]=1,MOD(market_calendar[[#This Row],[Month]],3)=0),1,0)</f>
        <v>0</v>
      </c>
      <c r="O781" s="2">
        <f t="shared" si="96"/>
        <v>0</v>
      </c>
      <c r="P781" s="2">
        <f>SUMIF(E$2:E781,E781,O$2:O781)</f>
        <v>2</v>
      </c>
      <c r="Q781" s="2">
        <f>IF(AND(market_calendar[[#This Row],[vix_weekly_exp_cumulative]]=3,market_calendar[[#This Row],[is_vix_weekly_exp]]=1),1,0)</f>
        <v>0</v>
      </c>
      <c r="R781" s="2">
        <f>IF(AND(market_calendar[[#This Row],[is_vix_monthly_exp]]=1,MOD(market_calendar[[#This Row],[Month]],3)=0),1,0)</f>
        <v>0</v>
      </c>
    </row>
    <row r="782" spans="1:18" x14ac:dyDescent="0.25">
      <c r="A782">
        <v>781</v>
      </c>
      <c r="B782" s="1">
        <v>43150</v>
      </c>
      <c r="C782" s="2">
        <f t="shared" si="97"/>
        <v>2018</v>
      </c>
      <c r="D782" s="2">
        <f t="shared" si="98"/>
        <v>2</v>
      </c>
      <c r="E782" s="2" t="str">
        <f t="shared" si="99"/>
        <v>2018-2</v>
      </c>
      <c r="F782" s="2">
        <f t="shared" si="100"/>
        <v>19</v>
      </c>
      <c r="G782" s="2">
        <f t="shared" si="101"/>
        <v>8</v>
      </c>
      <c r="H782" s="2">
        <f t="shared" si="102"/>
        <v>2</v>
      </c>
      <c r="I782" s="2" cm="1">
        <f t="array" ref="I782">_xlfn.IFNA(_xlfn.IFS(H782=7,1,H782=1,1),0)</f>
        <v>0</v>
      </c>
      <c r="J782" s="2">
        <v>0</v>
      </c>
      <c r="K782" s="2">
        <f t="shared" si="103"/>
        <v>0</v>
      </c>
      <c r="L782" s="2">
        <f>SUMIF(E$2:E782,E782,K$2:K782)</f>
        <v>3</v>
      </c>
      <c r="M782" s="2">
        <f>IF(AND(market_calendar[[#This Row],[eq_weekly_exp_cumulative]]=3,market_calendar[[#This Row],[is_eq_weekly_exp]]=1),1,0)</f>
        <v>0</v>
      </c>
      <c r="N782" s="2">
        <f>IF(AND(market_calendar[[#This Row],[is_eq_monthly_exp]]=1,MOD(market_calendar[[#This Row],[Month]],3)=0),1,0)</f>
        <v>0</v>
      </c>
      <c r="O782" s="2">
        <f t="shared" si="96"/>
        <v>0</v>
      </c>
      <c r="P782" s="2">
        <f>SUMIF(E$2:E782,E782,O$2:O782)</f>
        <v>2</v>
      </c>
      <c r="Q782" s="2">
        <f>IF(AND(market_calendar[[#This Row],[vix_weekly_exp_cumulative]]=3,market_calendar[[#This Row],[is_vix_weekly_exp]]=1),1,0)</f>
        <v>0</v>
      </c>
      <c r="R782" s="2">
        <f>IF(AND(market_calendar[[#This Row],[is_vix_monthly_exp]]=1,MOD(market_calendar[[#This Row],[Month]],3)=0),1,0)</f>
        <v>0</v>
      </c>
    </row>
    <row r="783" spans="1:18" x14ac:dyDescent="0.25">
      <c r="A783">
        <v>782</v>
      </c>
      <c r="B783" s="1">
        <v>43151</v>
      </c>
      <c r="C783" s="2">
        <f t="shared" si="97"/>
        <v>2018</v>
      </c>
      <c r="D783" s="2">
        <f t="shared" si="98"/>
        <v>2</v>
      </c>
      <c r="E783" s="2" t="str">
        <f t="shared" si="99"/>
        <v>2018-2</v>
      </c>
      <c r="F783" s="2">
        <f t="shared" si="100"/>
        <v>20</v>
      </c>
      <c r="G783" s="2">
        <f t="shared" si="101"/>
        <v>8</v>
      </c>
      <c r="H783" s="2">
        <f t="shared" si="102"/>
        <v>3</v>
      </c>
      <c r="I783" s="2" cm="1">
        <f t="array" ref="I783">_xlfn.IFNA(_xlfn.IFS(H783=7,1,H783=1,1),0)</f>
        <v>0</v>
      </c>
      <c r="J783" s="2">
        <v>0</v>
      </c>
      <c r="K783" s="2">
        <f t="shared" si="103"/>
        <v>0</v>
      </c>
      <c r="L783" s="2">
        <f>SUMIF(E$2:E783,E783,K$2:K783)</f>
        <v>3</v>
      </c>
      <c r="M783" s="2">
        <f>IF(AND(market_calendar[[#This Row],[eq_weekly_exp_cumulative]]=3,market_calendar[[#This Row],[is_eq_weekly_exp]]=1),1,0)</f>
        <v>0</v>
      </c>
      <c r="N783" s="2">
        <f>IF(AND(market_calendar[[#This Row],[is_eq_monthly_exp]]=1,MOD(market_calendar[[#This Row],[Month]],3)=0),1,0)</f>
        <v>0</v>
      </c>
      <c r="O783" s="2">
        <f t="shared" si="96"/>
        <v>1</v>
      </c>
      <c r="P783" s="2">
        <f>SUMIF(E$2:E783,E783,O$2:O783)</f>
        <v>3</v>
      </c>
      <c r="Q783" s="2">
        <f>IF(AND(market_calendar[[#This Row],[vix_weekly_exp_cumulative]]=3,market_calendar[[#This Row],[is_vix_weekly_exp]]=1),1,0)</f>
        <v>1</v>
      </c>
      <c r="R783" s="2">
        <f>IF(AND(market_calendar[[#This Row],[is_vix_monthly_exp]]=1,MOD(market_calendar[[#This Row],[Month]],3)=0),1,0)</f>
        <v>0</v>
      </c>
    </row>
    <row r="784" spans="1:18" x14ac:dyDescent="0.25">
      <c r="A784">
        <v>783</v>
      </c>
      <c r="B784" s="1">
        <v>43152</v>
      </c>
      <c r="C784" s="2">
        <f t="shared" si="97"/>
        <v>2018</v>
      </c>
      <c r="D784" s="2">
        <f t="shared" si="98"/>
        <v>2</v>
      </c>
      <c r="E784" s="2" t="str">
        <f t="shared" si="99"/>
        <v>2018-2</v>
      </c>
      <c r="F784" s="2">
        <f t="shared" si="100"/>
        <v>21</v>
      </c>
      <c r="G784" s="2">
        <f t="shared" si="101"/>
        <v>8</v>
      </c>
      <c r="H784" s="2">
        <f t="shared" si="102"/>
        <v>4</v>
      </c>
      <c r="I784" s="2" cm="1">
        <f t="array" ref="I784">_xlfn.IFNA(_xlfn.IFS(H784=7,1,H784=1,1),0)</f>
        <v>0</v>
      </c>
      <c r="J784" s="2">
        <v>0</v>
      </c>
      <c r="K784" s="2">
        <f t="shared" si="103"/>
        <v>0</v>
      </c>
      <c r="L784" s="2">
        <f>SUMIF(E$2:E784,E784,K$2:K784)</f>
        <v>3</v>
      </c>
      <c r="M784" s="2">
        <f>IF(AND(market_calendar[[#This Row],[eq_weekly_exp_cumulative]]=3,market_calendar[[#This Row],[is_eq_weekly_exp]]=1),1,0)</f>
        <v>0</v>
      </c>
      <c r="N784" s="2">
        <f>IF(AND(market_calendar[[#This Row],[is_eq_monthly_exp]]=1,MOD(market_calendar[[#This Row],[Month]],3)=0),1,0)</f>
        <v>0</v>
      </c>
      <c r="O784" s="2">
        <f t="shared" si="96"/>
        <v>0</v>
      </c>
      <c r="P784" s="2">
        <f>SUMIF(E$2:E784,E784,O$2:O784)</f>
        <v>3</v>
      </c>
      <c r="Q784" s="2">
        <f>IF(AND(market_calendar[[#This Row],[vix_weekly_exp_cumulative]]=3,market_calendar[[#This Row],[is_vix_weekly_exp]]=1),1,0)</f>
        <v>0</v>
      </c>
      <c r="R784" s="2">
        <f>IF(AND(market_calendar[[#This Row],[is_vix_monthly_exp]]=1,MOD(market_calendar[[#This Row],[Month]],3)=0),1,0)</f>
        <v>0</v>
      </c>
    </row>
    <row r="785" spans="1:18" x14ac:dyDescent="0.25">
      <c r="A785">
        <v>784</v>
      </c>
      <c r="B785" s="1">
        <v>43153</v>
      </c>
      <c r="C785" s="2">
        <f t="shared" si="97"/>
        <v>2018</v>
      </c>
      <c r="D785" s="2">
        <f t="shared" si="98"/>
        <v>2</v>
      </c>
      <c r="E785" s="2" t="str">
        <f t="shared" si="99"/>
        <v>2018-2</v>
      </c>
      <c r="F785" s="2">
        <f t="shared" si="100"/>
        <v>22</v>
      </c>
      <c r="G785" s="2">
        <f t="shared" si="101"/>
        <v>8</v>
      </c>
      <c r="H785" s="2">
        <f t="shared" si="102"/>
        <v>5</v>
      </c>
      <c r="I785" s="2" cm="1">
        <f t="array" ref="I785">_xlfn.IFNA(_xlfn.IFS(H785=7,1,H785=1,1),0)</f>
        <v>0</v>
      </c>
      <c r="J785" s="2">
        <v>0</v>
      </c>
      <c r="K785" s="2">
        <f t="shared" si="103"/>
        <v>0</v>
      </c>
      <c r="L785" s="2">
        <f>SUMIF(E$2:E785,E785,K$2:K785)</f>
        <v>3</v>
      </c>
      <c r="M785" s="2">
        <f>IF(AND(market_calendar[[#This Row],[eq_weekly_exp_cumulative]]=3,market_calendar[[#This Row],[is_eq_weekly_exp]]=1),1,0)</f>
        <v>0</v>
      </c>
      <c r="N785" s="2">
        <f>IF(AND(market_calendar[[#This Row],[is_eq_monthly_exp]]=1,MOD(market_calendar[[#This Row],[Month]],3)=0),1,0)</f>
        <v>0</v>
      </c>
      <c r="O785" s="2">
        <f t="shared" si="96"/>
        <v>0</v>
      </c>
      <c r="P785" s="2">
        <f>SUMIF(E$2:E785,E785,O$2:O785)</f>
        <v>3</v>
      </c>
      <c r="Q785" s="2">
        <f>IF(AND(market_calendar[[#This Row],[vix_weekly_exp_cumulative]]=3,market_calendar[[#This Row],[is_vix_weekly_exp]]=1),1,0)</f>
        <v>0</v>
      </c>
      <c r="R785" s="2">
        <f>IF(AND(market_calendar[[#This Row],[is_vix_monthly_exp]]=1,MOD(market_calendar[[#This Row],[Month]],3)=0),1,0)</f>
        <v>0</v>
      </c>
    </row>
    <row r="786" spans="1:18" x14ac:dyDescent="0.25">
      <c r="A786">
        <v>785</v>
      </c>
      <c r="B786" s="1">
        <v>43154</v>
      </c>
      <c r="C786" s="2">
        <f t="shared" si="97"/>
        <v>2018</v>
      </c>
      <c r="D786" s="2">
        <f t="shared" si="98"/>
        <v>2</v>
      </c>
      <c r="E786" s="2" t="str">
        <f t="shared" si="99"/>
        <v>2018-2</v>
      </c>
      <c r="F786" s="2">
        <f t="shared" si="100"/>
        <v>23</v>
      </c>
      <c r="G786" s="2">
        <f t="shared" si="101"/>
        <v>8</v>
      </c>
      <c r="H786" s="2">
        <f t="shared" si="102"/>
        <v>6</v>
      </c>
      <c r="I786" s="2" cm="1">
        <f t="array" ref="I786">_xlfn.IFNA(_xlfn.IFS(H786=7,1,H786=1,1),0)</f>
        <v>0</v>
      </c>
      <c r="J786" s="2">
        <v>0</v>
      </c>
      <c r="K786" s="2">
        <f t="shared" si="103"/>
        <v>1</v>
      </c>
      <c r="L786" s="2">
        <f>SUMIF(E$2:E786,E786,K$2:K786)</f>
        <v>4</v>
      </c>
      <c r="M786" s="2">
        <f>IF(AND(market_calendar[[#This Row],[eq_weekly_exp_cumulative]]=3,market_calendar[[#This Row],[is_eq_weekly_exp]]=1),1,0)</f>
        <v>0</v>
      </c>
      <c r="N786" s="2">
        <f>IF(AND(market_calendar[[#This Row],[is_eq_monthly_exp]]=1,MOD(market_calendar[[#This Row],[Month]],3)=0),1,0)</f>
        <v>0</v>
      </c>
      <c r="O786" s="2">
        <f t="shared" si="96"/>
        <v>0</v>
      </c>
      <c r="P786" s="2">
        <f>SUMIF(E$2:E786,E786,O$2:O786)</f>
        <v>3</v>
      </c>
      <c r="Q786" s="2">
        <f>IF(AND(market_calendar[[#This Row],[vix_weekly_exp_cumulative]]=3,market_calendar[[#This Row],[is_vix_weekly_exp]]=1),1,0)</f>
        <v>0</v>
      </c>
      <c r="R786" s="2">
        <f>IF(AND(market_calendar[[#This Row],[is_vix_monthly_exp]]=1,MOD(market_calendar[[#This Row],[Month]],3)=0),1,0)</f>
        <v>0</v>
      </c>
    </row>
    <row r="787" spans="1:18" x14ac:dyDescent="0.25">
      <c r="A787">
        <v>786</v>
      </c>
      <c r="B787" s="1">
        <v>43155</v>
      </c>
      <c r="C787" s="2">
        <f t="shared" si="97"/>
        <v>2018</v>
      </c>
      <c r="D787" s="2">
        <f t="shared" si="98"/>
        <v>2</v>
      </c>
      <c r="E787" s="2" t="str">
        <f t="shared" si="99"/>
        <v>2018-2</v>
      </c>
      <c r="F787" s="2">
        <f t="shared" si="100"/>
        <v>24</v>
      </c>
      <c r="G787" s="2">
        <f t="shared" si="101"/>
        <v>8</v>
      </c>
      <c r="H787" s="2">
        <f t="shared" si="102"/>
        <v>7</v>
      </c>
      <c r="I787" s="2" cm="1">
        <f t="array" ref="I787">_xlfn.IFNA(_xlfn.IFS(H787=7,1,H787=1,1),0)</f>
        <v>1</v>
      </c>
      <c r="J787" s="2">
        <v>0</v>
      </c>
      <c r="K787" s="2">
        <f t="shared" si="103"/>
        <v>0</v>
      </c>
      <c r="L787" s="2">
        <f>SUMIF(E$2:E787,E787,K$2:K787)</f>
        <v>4</v>
      </c>
      <c r="M787" s="2">
        <f>IF(AND(market_calendar[[#This Row],[eq_weekly_exp_cumulative]]=3,market_calendar[[#This Row],[is_eq_weekly_exp]]=1),1,0)</f>
        <v>0</v>
      </c>
      <c r="N787" s="2">
        <f>IF(AND(market_calendar[[#This Row],[is_eq_monthly_exp]]=1,MOD(market_calendar[[#This Row],[Month]],3)=0),1,0)</f>
        <v>0</v>
      </c>
      <c r="O787" s="2">
        <f t="shared" si="96"/>
        <v>0</v>
      </c>
      <c r="P787" s="2">
        <f>SUMIF(E$2:E787,E787,O$2:O787)</f>
        <v>3</v>
      </c>
      <c r="Q787" s="2">
        <f>IF(AND(market_calendar[[#This Row],[vix_weekly_exp_cumulative]]=3,market_calendar[[#This Row],[is_vix_weekly_exp]]=1),1,0)</f>
        <v>0</v>
      </c>
      <c r="R787" s="2">
        <f>IF(AND(market_calendar[[#This Row],[is_vix_monthly_exp]]=1,MOD(market_calendar[[#This Row],[Month]],3)=0),1,0)</f>
        <v>0</v>
      </c>
    </row>
    <row r="788" spans="1:18" x14ac:dyDescent="0.25">
      <c r="A788">
        <v>787</v>
      </c>
      <c r="B788" s="1">
        <v>43156</v>
      </c>
      <c r="C788" s="2">
        <f t="shared" si="97"/>
        <v>2018</v>
      </c>
      <c r="D788" s="2">
        <f t="shared" si="98"/>
        <v>2</v>
      </c>
      <c r="E788" s="2" t="str">
        <f t="shared" si="99"/>
        <v>2018-2</v>
      </c>
      <c r="F788" s="2">
        <f t="shared" si="100"/>
        <v>25</v>
      </c>
      <c r="G788" s="2">
        <f t="shared" si="101"/>
        <v>9</v>
      </c>
      <c r="H788" s="2">
        <f t="shared" si="102"/>
        <v>1</v>
      </c>
      <c r="I788" s="2" cm="1">
        <f t="array" ref="I788">_xlfn.IFNA(_xlfn.IFS(H788=7,1,H788=1,1),0)</f>
        <v>1</v>
      </c>
      <c r="J788" s="2">
        <v>0</v>
      </c>
      <c r="K788" s="2">
        <f t="shared" si="103"/>
        <v>0</v>
      </c>
      <c r="L788" s="2">
        <f>SUMIF(E$2:E788,E788,K$2:K788)</f>
        <v>4</v>
      </c>
      <c r="M788" s="2">
        <f>IF(AND(market_calendar[[#This Row],[eq_weekly_exp_cumulative]]=3,market_calendar[[#This Row],[is_eq_weekly_exp]]=1),1,0)</f>
        <v>0</v>
      </c>
      <c r="N788" s="2">
        <f>IF(AND(market_calendar[[#This Row],[is_eq_monthly_exp]]=1,MOD(market_calendar[[#This Row],[Month]],3)=0),1,0)</f>
        <v>0</v>
      </c>
      <c r="O788" s="2">
        <f t="shared" si="96"/>
        <v>0</v>
      </c>
      <c r="P788" s="2">
        <f>SUMIF(E$2:E788,E788,O$2:O788)</f>
        <v>3</v>
      </c>
      <c r="Q788" s="2">
        <f>IF(AND(market_calendar[[#This Row],[vix_weekly_exp_cumulative]]=3,market_calendar[[#This Row],[is_vix_weekly_exp]]=1),1,0)</f>
        <v>0</v>
      </c>
      <c r="R788" s="2">
        <f>IF(AND(market_calendar[[#This Row],[is_vix_monthly_exp]]=1,MOD(market_calendar[[#This Row],[Month]],3)=0),1,0)</f>
        <v>0</v>
      </c>
    </row>
    <row r="789" spans="1:18" x14ac:dyDescent="0.25">
      <c r="A789">
        <v>788</v>
      </c>
      <c r="B789" s="1">
        <v>43157</v>
      </c>
      <c r="C789" s="2">
        <f t="shared" si="97"/>
        <v>2018</v>
      </c>
      <c r="D789" s="2">
        <f t="shared" si="98"/>
        <v>2</v>
      </c>
      <c r="E789" s="2" t="str">
        <f t="shared" si="99"/>
        <v>2018-2</v>
      </c>
      <c r="F789" s="2">
        <f t="shared" si="100"/>
        <v>26</v>
      </c>
      <c r="G789" s="2">
        <f t="shared" si="101"/>
        <v>9</v>
      </c>
      <c r="H789" s="2">
        <f t="shared" si="102"/>
        <v>2</v>
      </c>
      <c r="I789" s="2" cm="1">
        <f t="array" ref="I789">_xlfn.IFNA(_xlfn.IFS(H789=7,1,H789=1,1),0)</f>
        <v>0</v>
      </c>
      <c r="J789" s="2">
        <v>0</v>
      </c>
      <c r="K789" s="2">
        <f t="shared" si="103"/>
        <v>0</v>
      </c>
      <c r="L789" s="2">
        <f>SUMIF(E$2:E789,E789,K$2:K789)</f>
        <v>4</v>
      </c>
      <c r="M789" s="2">
        <f>IF(AND(market_calendar[[#This Row],[eq_weekly_exp_cumulative]]=3,market_calendar[[#This Row],[is_eq_weekly_exp]]=1),1,0)</f>
        <v>0</v>
      </c>
      <c r="N789" s="2">
        <f>IF(AND(market_calendar[[#This Row],[is_eq_monthly_exp]]=1,MOD(market_calendar[[#This Row],[Month]],3)=0),1,0)</f>
        <v>0</v>
      </c>
      <c r="O789" s="2">
        <f t="shared" si="96"/>
        <v>0</v>
      </c>
      <c r="P789" s="2">
        <f>SUMIF(E$2:E789,E789,O$2:O789)</f>
        <v>3</v>
      </c>
      <c r="Q789" s="2">
        <f>IF(AND(market_calendar[[#This Row],[vix_weekly_exp_cumulative]]=3,market_calendar[[#This Row],[is_vix_weekly_exp]]=1),1,0)</f>
        <v>0</v>
      </c>
      <c r="R789" s="2">
        <f>IF(AND(market_calendar[[#This Row],[is_vix_monthly_exp]]=1,MOD(market_calendar[[#This Row],[Month]],3)=0),1,0)</f>
        <v>0</v>
      </c>
    </row>
    <row r="790" spans="1:18" x14ac:dyDescent="0.25">
      <c r="A790">
        <v>789</v>
      </c>
      <c r="B790" s="1">
        <v>43158</v>
      </c>
      <c r="C790" s="2">
        <f t="shared" si="97"/>
        <v>2018</v>
      </c>
      <c r="D790" s="2">
        <f t="shared" si="98"/>
        <v>2</v>
      </c>
      <c r="E790" s="2" t="str">
        <f t="shared" si="99"/>
        <v>2018-2</v>
      </c>
      <c r="F790" s="2">
        <f t="shared" si="100"/>
        <v>27</v>
      </c>
      <c r="G790" s="2">
        <f t="shared" si="101"/>
        <v>9</v>
      </c>
      <c r="H790" s="2">
        <f t="shared" si="102"/>
        <v>3</v>
      </c>
      <c r="I790" s="2" cm="1">
        <f t="array" ref="I790">_xlfn.IFNA(_xlfn.IFS(H790=7,1,H790=1,1),0)</f>
        <v>0</v>
      </c>
      <c r="J790" s="2">
        <v>0</v>
      </c>
      <c r="K790" s="2">
        <f t="shared" si="103"/>
        <v>0</v>
      </c>
      <c r="L790" s="2">
        <f>SUMIF(E$2:E790,E790,K$2:K790)</f>
        <v>4</v>
      </c>
      <c r="M790" s="2">
        <f>IF(AND(market_calendar[[#This Row],[eq_weekly_exp_cumulative]]=3,market_calendar[[#This Row],[is_eq_weekly_exp]]=1),1,0)</f>
        <v>0</v>
      </c>
      <c r="N790" s="2">
        <f>IF(AND(market_calendar[[#This Row],[is_eq_monthly_exp]]=1,MOD(market_calendar[[#This Row],[Month]],3)=0),1,0)</f>
        <v>0</v>
      </c>
      <c r="O790" s="2">
        <f t="shared" si="96"/>
        <v>1</v>
      </c>
      <c r="P790" s="2">
        <f>SUMIF(E$2:E790,E790,O$2:O790)</f>
        <v>4</v>
      </c>
      <c r="Q790" s="2">
        <f>IF(AND(market_calendar[[#This Row],[vix_weekly_exp_cumulative]]=3,market_calendar[[#This Row],[is_vix_weekly_exp]]=1),1,0)</f>
        <v>0</v>
      </c>
      <c r="R790" s="2">
        <f>IF(AND(market_calendar[[#This Row],[is_vix_monthly_exp]]=1,MOD(market_calendar[[#This Row],[Month]],3)=0),1,0)</f>
        <v>0</v>
      </c>
    </row>
    <row r="791" spans="1:18" x14ac:dyDescent="0.25">
      <c r="A791">
        <v>790</v>
      </c>
      <c r="B791" s="1">
        <v>43159</v>
      </c>
      <c r="C791" s="2">
        <f t="shared" si="97"/>
        <v>2018</v>
      </c>
      <c r="D791" s="2">
        <f t="shared" si="98"/>
        <v>2</v>
      </c>
      <c r="E791" s="2" t="str">
        <f t="shared" si="99"/>
        <v>2018-2</v>
      </c>
      <c r="F791" s="2">
        <f t="shared" si="100"/>
        <v>28</v>
      </c>
      <c r="G791" s="2">
        <f t="shared" si="101"/>
        <v>9</v>
      </c>
      <c r="H791" s="2">
        <f t="shared" si="102"/>
        <v>4</v>
      </c>
      <c r="I791" s="2" cm="1">
        <f t="array" ref="I791">_xlfn.IFNA(_xlfn.IFS(H791=7,1,H791=1,1),0)</f>
        <v>0</v>
      </c>
      <c r="J791" s="2">
        <v>0</v>
      </c>
      <c r="K791" s="2">
        <f t="shared" si="103"/>
        <v>0</v>
      </c>
      <c r="L791" s="2">
        <f>SUMIF(E$2:E791,E791,K$2:K791)</f>
        <v>4</v>
      </c>
      <c r="M791" s="2">
        <f>IF(AND(market_calendar[[#This Row],[eq_weekly_exp_cumulative]]=3,market_calendar[[#This Row],[is_eq_weekly_exp]]=1),1,0)</f>
        <v>0</v>
      </c>
      <c r="N791" s="2">
        <f>IF(AND(market_calendar[[#This Row],[is_eq_monthly_exp]]=1,MOD(market_calendar[[#This Row],[Month]],3)=0),1,0)</f>
        <v>0</v>
      </c>
      <c r="O791" s="2">
        <f t="shared" si="96"/>
        <v>0</v>
      </c>
      <c r="P791" s="2">
        <f>SUMIF(E$2:E791,E791,O$2:O791)</f>
        <v>4</v>
      </c>
      <c r="Q791" s="2">
        <f>IF(AND(market_calendar[[#This Row],[vix_weekly_exp_cumulative]]=3,market_calendar[[#This Row],[is_vix_weekly_exp]]=1),1,0)</f>
        <v>0</v>
      </c>
      <c r="R791" s="2">
        <f>IF(AND(market_calendar[[#This Row],[is_vix_monthly_exp]]=1,MOD(market_calendar[[#This Row],[Month]],3)=0),1,0)</f>
        <v>0</v>
      </c>
    </row>
    <row r="792" spans="1:18" x14ac:dyDescent="0.25">
      <c r="A792">
        <v>791</v>
      </c>
      <c r="B792" s="1">
        <v>43160</v>
      </c>
      <c r="C792" s="2">
        <f t="shared" si="97"/>
        <v>2018</v>
      </c>
      <c r="D792" s="2">
        <f t="shared" si="98"/>
        <v>3</v>
      </c>
      <c r="E792" s="2" t="str">
        <f t="shared" si="99"/>
        <v>2018-3</v>
      </c>
      <c r="F792" s="2">
        <f t="shared" si="100"/>
        <v>1</v>
      </c>
      <c r="G792" s="2">
        <f t="shared" si="101"/>
        <v>9</v>
      </c>
      <c r="H792" s="2">
        <f t="shared" si="102"/>
        <v>5</v>
      </c>
      <c r="I792" s="2" cm="1">
        <f t="array" ref="I792">_xlfn.IFNA(_xlfn.IFS(H792=7,1,H792=1,1),0)</f>
        <v>0</v>
      </c>
      <c r="J792" s="2">
        <v>0</v>
      </c>
      <c r="K792" s="2">
        <f t="shared" si="103"/>
        <v>0</v>
      </c>
      <c r="L792" s="2">
        <f>SUMIF(E$2:E792,E792,K$2:K792)</f>
        <v>0</v>
      </c>
      <c r="M792" s="2">
        <f>IF(AND(market_calendar[[#This Row],[eq_weekly_exp_cumulative]]=3,market_calendar[[#This Row],[is_eq_weekly_exp]]=1),1,0)</f>
        <v>0</v>
      </c>
      <c r="N792" s="2">
        <f>IF(AND(market_calendar[[#This Row],[is_eq_monthly_exp]]=1,MOD(market_calendar[[#This Row],[Month]],3)=0),1,0)</f>
        <v>0</v>
      </c>
      <c r="O792" s="2">
        <f t="shared" si="96"/>
        <v>0</v>
      </c>
      <c r="P792" s="2">
        <f>SUMIF(E$2:E792,E792,O$2:O792)</f>
        <v>0</v>
      </c>
      <c r="Q792" s="2">
        <f>IF(AND(market_calendar[[#This Row],[vix_weekly_exp_cumulative]]=3,market_calendar[[#This Row],[is_vix_weekly_exp]]=1),1,0)</f>
        <v>0</v>
      </c>
      <c r="R792" s="2">
        <f>IF(AND(market_calendar[[#This Row],[is_vix_monthly_exp]]=1,MOD(market_calendar[[#This Row],[Month]],3)=0),1,0)</f>
        <v>0</v>
      </c>
    </row>
    <row r="793" spans="1:18" x14ac:dyDescent="0.25">
      <c r="A793">
        <v>792</v>
      </c>
      <c r="B793" s="1">
        <v>43161</v>
      </c>
      <c r="C793" s="2">
        <f t="shared" si="97"/>
        <v>2018</v>
      </c>
      <c r="D793" s="2">
        <f t="shared" si="98"/>
        <v>3</v>
      </c>
      <c r="E793" s="2" t="str">
        <f t="shared" si="99"/>
        <v>2018-3</v>
      </c>
      <c r="F793" s="2">
        <f t="shared" si="100"/>
        <v>2</v>
      </c>
      <c r="G793" s="2">
        <f t="shared" si="101"/>
        <v>9</v>
      </c>
      <c r="H793" s="2">
        <f t="shared" si="102"/>
        <v>6</v>
      </c>
      <c r="I793" s="2" cm="1">
        <f t="array" ref="I793">_xlfn.IFNA(_xlfn.IFS(H793=7,1,H793=1,1),0)</f>
        <v>0</v>
      </c>
      <c r="J793" s="2">
        <v>0</v>
      </c>
      <c r="K793" s="2">
        <f t="shared" si="103"/>
        <v>1</v>
      </c>
      <c r="L793" s="2">
        <f>SUMIF(E$2:E793,E793,K$2:K793)</f>
        <v>1</v>
      </c>
      <c r="M793" s="2">
        <f>IF(AND(market_calendar[[#This Row],[eq_weekly_exp_cumulative]]=3,market_calendar[[#This Row],[is_eq_weekly_exp]]=1),1,0)</f>
        <v>0</v>
      </c>
      <c r="N793" s="2">
        <f>IF(AND(market_calendar[[#This Row],[is_eq_monthly_exp]]=1,MOD(market_calendar[[#This Row],[Month]],3)=0),1,0)</f>
        <v>0</v>
      </c>
      <c r="O793" s="2">
        <f t="shared" si="96"/>
        <v>0</v>
      </c>
      <c r="P793" s="2">
        <f>SUMIF(E$2:E793,E793,O$2:O793)</f>
        <v>0</v>
      </c>
      <c r="Q793" s="2">
        <f>IF(AND(market_calendar[[#This Row],[vix_weekly_exp_cumulative]]=3,market_calendar[[#This Row],[is_vix_weekly_exp]]=1),1,0)</f>
        <v>0</v>
      </c>
      <c r="R793" s="2">
        <f>IF(AND(market_calendar[[#This Row],[is_vix_monthly_exp]]=1,MOD(market_calendar[[#This Row],[Month]],3)=0),1,0)</f>
        <v>0</v>
      </c>
    </row>
    <row r="794" spans="1:18" x14ac:dyDescent="0.25">
      <c r="A794">
        <v>793</v>
      </c>
      <c r="B794" s="1">
        <v>43162</v>
      </c>
      <c r="C794" s="2">
        <f t="shared" si="97"/>
        <v>2018</v>
      </c>
      <c r="D794" s="2">
        <f t="shared" si="98"/>
        <v>3</v>
      </c>
      <c r="E794" s="2" t="str">
        <f t="shared" si="99"/>
        <v>2018-3</v>
      </c>
      <c r="F794" s="2">
        <f t="shared" si="100"/>
        <v>3</v>
      </c>
      <c r="G794" s="2">
        <f t="shared" si="101"/>
        <v>9</v>
      </c>
      <c r="H794" s="2">
        <f t="shared" si="102"/>
        <v>7</v>
      </c>
      <c r="I794" s="2" cm="1">
        <f t="array" ref="I794">_xlfn.IFNA(_xlfn.IFS(H794=7,1,H794=1,1),0)</f>
        <v>1</v>
      </c>
      <c r="J794" s="2">
        <v>0</v>
      </c>
      <c r="K794" s="2">
        <f t="shared" si="103"/>
        <v>0</v>
      </c>
      <c r="L794" s="2">
        <f>SUMIF(E$2:E794,E794,K$2:K794)</f>
        <v>1</v>
      </c>
      <c r="M794" s="2">
        <f>IF(AND(market_calendar[[#This Row],[eq_weekly_exp_cumulative]]=3,market_calendar[[#This Row],[is_eq_weekly_exp]]=1),1,0)</f>
        <v>0</v>
      </c>
      <c r="N794" s="2">
        <f>IF(AND(market_calendar[[#This Row],[is_eq_monthly_exp]]=1,MOD(market_calendar[[#This Row],[Month]],3)=0),1,0)</f>
        <v>0</v>
      </c>
      <c r="O794" s="2">
        <f t="shared" si="96"/>
        <v>0</v>
      </c>
      <c r="P794" s="2">
        <f>SUMIF(E$2:E794,E794,O$2:O794)</f>
        <v>0</v>
      </c>
      <c r="Q794" s="2">
        <f>IF(AND(market_calendar[[#This Row],[vix_weekly_exp_cumulative]]=3,market_calendar[[#This Row],[is_vix_weekly_exp]]=1),1,0)</f>
        <v>0</v>
      </c>
      <c r="R794" s="2">
        <f>IF(AND(market_calendar[[#This Row],[is_vix_monthly_exp]]=1,MOD(market_calendar[[#This Row],[Month]],3)=0),1,0)</f>
        <v>0</v>
      </c>
    </row>
    <row r="795" spans="1:18" x14ac:dyDescent="0.25">
      <c r="A795">
        <v>794</v>
      </c>
      <c r="B795" s="1">
        <v>43163</v>
      </c>
      <c r="C795" s="2">
        <f t="shared" si="97"/>
        <v>2018</v>
      </c>
      <c r="D795" s="2">
        <f t="shared" si="98"/>
        <v>3</v>
      </c>
      <c r="E795" s="2" t="str">
        <f t="shared" si="99"/>
        <v>2018-3</v>
      </c>
      <c r="F795" s="2">
        <f t="shared" si="100"/>
        <v>4</v>
      </c>
      <c r="G795" s="2">
        <f t="shared" si="101"/>
        <v>10</v>
      </c>
      <c r="H795" s="2">
        <f t="shared" si="102"/>
        <v>1</v>
      </c>
      <c r="I795" s="2" cm="1">
        <f t="array" ref="I795">_xlfn.IFNA(_xlfn.IFS(H795=7,1,H795=1,1),0)</f>
        <v>1</v>
      </c>
      <c r="J795" s="2">
        <v>0</v>
      </c>
      <c r="K795" s="2">
        <f t="shared" si="103"/>
        <v>0</v>
      </c>
      <c r="L795" s="2">
        <f>SUMIF(E$2:E795,E795,K$2:K795)</f>
        <v>1</v>
      </c>
      <c r="M795" s="2">
        <f>IF(AND(market_calendar[[#This Row],[eq_weekly_exp_cumulative]]=3,market_calendar[[#This Row],[is_eq_weekly_exp]]=1),1,0)</f>
        <v>0</v>
      </c>
      <c r="N795" s="2">
        <f>IF(AND(market_calendar[[#This Row],[is_eq_monthly_exp]]=1,MOD(market_calendar[[#This Row],[Month]],3)=0),1,0)</f>
        <v>0</v>
      </c>
      <c r="O795" s="2">
        <f t="shared" si="96"/>
        <v>0</v>
      </c>
      <c r="P795" s="2">
        <f>SUMIF(E$2:E795,E795,O$2:O795)</f>
        <v>0</v>
      </c>
      <c r="Q795" s="2">
        <f>IF(AND(market_calendar[[#This Row],[vix_weekly_exp_cumulative]]=3,market_calendar[[#This Row],[is_vix_weekly_exp]]=1),1,0)</f>
        <v>0</v>
      </c>
      <c r="R795" s="2">
        <f>IF(AND(market_calendar[[#This Row],[is_vix_monthly_exp]]=1,MOD(market_calendar[[#This Row],[Month]],3)=0),1,0)</f>
        <v>0</v>
      </c>
    </row>
    <row r="796" spans="1:18" x14ac:dyDescent="0.25">
      <c r="A796">
        <v>795</v>
      </c>
      <c r="B796" s="1">
        <v>43164</v>
      </c>
      <c r="C796" s="2">
        <f t="shared" si="97"/>
        <v>2018</v>
      </c>
      <c r="D796" s="2">
        <f t="shared" si="98"/>
        <v>3</v>
      </c>
      <c r="E796" s="2" t="str">
        <f t="shared" si="99"/>
        <v>2018-3</v>
      </c>
      <c r="F796" s="2">
        <f t="shared" si="100"/>
        <v>5</v>
      </c>
      <c r="G796" s="2">
        <f t="shared" si="101"/>
        <v>10</v>
      </c>
      <c r="H796" s="2">
        <f t="shared" si="102"/>
        <v>2</v>
      </c>
      <c r="I796" s="2" cm="1">
        <f t="array" ref="I796">_xlfn.IFNA(_xlfn.IFS(H796=7,1,H796=1,1),0)</f>
        <v>0</v>
      </c>
      <c r="J796" s="2">
        <v>0</v>
      </c>
      <c r="K796" s="2">
        <f t="shared" si="103"/>
        <v>0</v>
      </c>
      <c r="L796" s="2">
        <f>SUMIF(E$2:E796,E796,K$2:K796)</f>
        <v>1</v>
      </c>
      <c r="M796" s="2">
        <f>IF(AND(market_calendar[[#This Row],[eq_weekly_exp_cumulative]]=3,market_calendar[[#This Row],[is_eq_weekly_exp]]=1),1,0)</f>
        <v>0</v>
      </c>
      <c r="N796" s="2">
        <f>IF(AND(market_calendar[[#This Row],[is_eq_monthly_exp]]=1,MOD(market_calendar[[#This Row],[Month]],3)=0),1,0)</f>
        <v>0</v>
      </c>
      <c r="O796" s="2">
        <f t="shared" si="96"/>
        <v>0</v>
      </c>
      <c r="P796" s="2">
        <f>SUMIF(E$2:E796,E796,O$2:O796)</f>
        <v>0</v>
      </c>
      <c r="Q796" s="2">
        <f>IF(AND(market_calendar[[#This Row],[vix_weekly_exp_cumulative]]=3,market_calendar[[#This Row],[is_vix_weekly_exp]]=1),1,0)</f>
        <v>0</v>
      </c>
      <c r="R796" s="2">
        <f>IF(AND(market_calendar[[#This Row],[is_vix_monthly_exp]]=1,MOD(market_calendar[[#This Row],[Month]],3)=0),1,0)</f>
        <v>0</v>
      </c>
    </row>
    <row r="797" spans="1:18" x14ac:dyDescent="0.25">
      <c r="A797">
        <v>796</v>
      </c>
      <c r="B797" s="1">
        <v>43165</v>
      </c>
      <c r="C797" s="2">
        <f t="shared" si="97"/>
        <v>2018</v>
      </c>
      <c r="D797" s="2">
        <f t="shared" si="98"/>
        <v>3</v>
      </c>
      <c r="E797" s="2" t="str">
        <f t="shared" si="99"/>
        <v>2018-3</v>
      </c>
      <c r="F797" s="2">
        <f t="shared" si="100"/>
        <v>6</v>
      </c>
      <c r="G797" s="2">
        <f t="shared" si="101"/>
        <v>10</v>
      </c>
      <c r="H797" s="2">
        <f t="shared" si="102"/>
        <v>3</v>
      </c>
      <c r="I797" s="2" cm="1">
        <f t="array" ref="I797">_xlfn.IFNA(_xlfn.IFS(H797=7,1,H797=1,1),0)</f>
        <v>0</v>
      </c>
      <c r="J797" s="2">
        <v>0</v>
      </c>
      <c r="K797" s="2">
        <f t="shared" si="103"/>
        <v>0</v>
      </c>
      <c r="L797" s="2">
        <f>SUMIF(E$2:E797,E797,K$2:K797)</f>
        <v>1</v>
      </c>
      <c r="M797" s="2">
        <f>IF(AND(market_calendar[[#This Row],[eq_weekly_exp_cumulative]]=3,market_calendar[[#This Row],[is_eq_weekly_exp]]=1),1,0)</f>
        <v>0</v>
      </c>
      <c r="N797" s="2">
        <f>IF(AND(market_calendar[[#This Row],[is_eq_monthly_exp]]=1,MOD(market_calendar[[#This Row],[Month]],3)=0),1,0)</f>
        <v>0</v>
      </c>
      <c r="O797" s="2">
        <f t="shared" si="96"/>
        <v>1</v>
      </c>
      <c r="P797" s="2">
        <f>SUMIF(E$2:E797,E797,O$2:O797)</f>
        <v>1</v>
      </c>
      <c r="Q797" s="2">
        <f>IF(AND(market_calendar[[#This Row],[vix_weekly_exp_cumulative]]=3,market_calendar[[#This Row],[is_vix_weekly_exp]]=1),1,0)</f>
        <v>0</v>
      </c>
      <c r="R797" s="2">
        <f>IF(AND(market_calendar[[#This Row],[is_vix_monthly_exp]]=1,MOD(market_calendar[[#This Row],[Month]],3)=0),1,0)</f>
        <v>0</v>
      </c>
    </row>
    <row r="798" spans="1:18" x14ac:dyDescent="0.25">
      <c r="A798">
        <v>797</v>
      </c>
      <c r="B798" s="1">
        <v>43166</v>
      </c>
      <c r="C798" s="2">
        <f t="shared" si="97"/>
        <v>2018</v>
      </c>
      <c r="D798" s="2">
        <f t="shared" si="98"/>
        <v>3</v>
      </c>
      <c r="E798" s="2" t="str">
        <f t="shared" si="99"/>
        <v>2018-3</v>
      </c>
      <c r="F798" s="2">
        <f t="shared" si="100"/>
        <v>7</v>
      </c>
      <c r="G798" s="2">
        <f t="shared" si="101"/>
        <v>10</v>
      </c>
      <c r="H798" s="2">
        <f t="shared" si="102"/>
        <v>4</v>
      </c>
      <c r="I798" s="2" cm="1">
        <f t="array" ref="I798">_xlfn.IFNA(_xlfn.IFS(H798=7,1,H798=1,1),0)</f>
        <v>0</v>
      </c>
      <c r="J798" s="2">
        <v>0</v>
      </c>
      <c r="K798" s="2">
        <f t="shared" si="103"/>
        <v>0</v>
      </c>
      <c r="L798" s="2">
        <f>SUMIF(E$2:E798,E798,K$2:K798)</f>
        <v>1</v>
      </c>
      <c r="M798" s="2">
        <f>IF(AND(market_calendar[[#This Row],[eq_weekly_exp_cumulative]]=3,market_calendar[[#This Row],[is_eq_weekly_exp]]=1),1,0)</f>
        <v>0</v>
      </c>
      <c r="N798" s="2">
        <f>IF(AND(market_calendar[[#This Row],[is_eq_monthly_exp]]=1,MOD(market_calendar[[#This Row],[Month]],3)=0),1,0)</f>
        <v>0</v>
      </c>
      <c r="O798" s="2">
        <f t="shared" si="96"/>
        <v>0</v>
      </c>
      <c r="P798" s="2">
        <f>SUMIF(E$2:E798,E798,O$2:O798)</f>
        <v>1</v>
      </c>
      <c r="Q798" s="2">
        <f>IF(AND(market_calendar[[#This Row],[vix_weekly_exp_cumulative]]=3,market_calendar[[#This Row],[is_vix_weekly_exp]]=1),1,0)</f>
        <v>0</v>
      </c>
      <c r="R798" s="2">
        <f>IF(AND(market_calendar[[#This Row],[is_vix_monthly_exp]]=1,MOD(market_calendar[[#This Row],[Month]],3)=0),1,0)</f>
        <v>0</v>
      </c>
    </row>
    <row r="799" spans="1:18" x14ac:dyDescent="0.25">
      <c r="A799">
        <v>798</v>
      </c>
      <c r="B799" s="1">
        <v>43167</v>
      </c>
      <c r="C799" s="2">
        <f t="shared" si="97"/>
        <v>2018</v>
      </c>
      <c r="D799" s="2">
        <f t="shared" si="98"/>
        <v>3</v>
      </c>
      <c r="E799" s="2" t="str">
        <f t="shared" si="99"/>
        <v>2018-3</v>
      </c>
      <c r="F799" s="2">
        <f t="shared" si="100"/>
        <v>8</v>
      </c>
      <c r="G799" s="2">
        <f t="shared" si="101"/>
        <v>10</v>
      </c>
      <c r="H799" s="2">
        <f t="shared" si="102"/>
        <v>5</v>
      </c>
      <c r="I799" s="2" cm="1">
        <f t="array" ref="I799">_xlfn.IFNA(_xlfn.IFS(H799=7,1,H799=1,1),0)</f>
        <v>0</v>
      </c>
      <c r="J799" s="2">
        <v>0</v>
      </c>
      <c r="K799" s="2">
        <f t="shared" si="103"/>
        <v>0</v>
      </c>
      <c r="L799" s="2">
        <f>SUMIF(E$2:E799,E799,K$2:K799)</f>
        <v>1</v>
      </c>
      <c r="M799" s="2">
        <f>IF(AND(market_calendar[[#This Row],[eq_weekly_exp_cumulative]]=3,market_calendar[[#This Row],[is_eq_weekly_exp]]=1),1,0)</f>
        <v>0</v>
      </c>
      <c r="N799" s="2">
        <f>IF(AND(market_calendar[[#This Row],[is_eq_monthly_exp]]=1,MOD(market_calendar[[#This Row],[Month]],3)=0),1,0)</f>
        <v>0</v>
      </c>
      <c r="O799" s="2">
        <f t="shared" si="96"/>
        <v>0</v>
      </c>
      <c r="P799" s="2">
        <f>SUMIF(E$2:E799,E799,O$2:O799)</f>
        <v>1</v>
      </c>
      <c r="Q799" s="2">
        <f>IF(AND(market_calendar[[#This Row],[vix_weekly_exp_cumulative]]=3,market_calendar[[#This Row],[is_vix_weekly_exp]]=1),1,0)</f>
        <v>0</v>
      </c>
      <c r="R799" s="2">
        <f>IF(AND(market_calendar[[#This Row],[is_vix_monthly_exp]]=1,MOD(market_calendar[[#This Row],[Month]],3)=0),1,0)</f>
        <v>0</v>
      </c>
    </row>
    <row r="800" spans="1:18" x14ac:dyDescent="0.25">
      <c r="A800">
        <v>799</v>
      </c>
      <c r="B800" s="1">
        <v>43168</v>
      </c>
      <c r="C800" s="2">
        <f t="shared" si="97"/>
        <v>2018</v>
      </c>
      <c r="D800" s="2">
        <f t="shared" si="98"/>
        <v>3</v>
      </c>
      <c r="E800" s="2" t="str">
        <f t="shared" si="99"/>
        <v>2018-3</v>
      </c>
      <c r="F800" s="2">
        <f t="shared" si="100"/>
        <v>9</v>
      </c>
      <c r="G800" s="2">
        <f t="shared" si="101"/>
        <v>10</v>
      </c>
      <c r="H800" s="2">
        <f t="shared" si="102"/>
        <v>6</v>
      </c>
      <c r="I800" s="2" cm="1">
        <f t="array" ref="I800">_xlfn.IFNA(_xlfn.IFS(H800=7,1,H800=1,1),0)</f>
        <v>0</v>
      </c>
      <c r="J800" s="2">
        <v>0</v>
      </c>
      <c r="K800" s="2">
        <f t="shared" si="103"/>
        <v>1</v>
      </c>
      <c r="L800" s="2">
        <f>SUMIF(E$2:E800,E800,K$2:K800)</f>
        <v>2</v>
      </c>
      <c r="M800" s="2">
        <f>IF(AND(market_calendar[[#This Row],[eq_weekly_exp_cumulative]]=3,market_calendar[[#This Row],[is_eq_weekly_exp]]=1),1,0)</f>
        <v>0</v>
      </c>
      <c r="N800" s="2">
        <f>IF(AND(market_calendar[[#This Row],[is_eq_monthly_exp]]=1,MOD(market_calendar[[#This Row],[Month]],3)=0),1,0)</f>
        <v>0</v>
      </c>
      <c r="O800" s="2">
        <f t="shared" si="96"/>
        <v>0</v>
      </c>
      <c r="P800" s="2">
        <f>SUMIF(E$2:E800,E800,O$2:O800)</f>
        <v>1</v>
      </c>
      <c r="Q800" s="2">
        <f>IF(AND(market_calendar[[#This Row],[vix_weekly_exp_cumulative]]=3,market_calendar[[#This Row],[is_vix_weekly_exp]]=1),1,0)</f>
        <v>0</v>
      </c>
      <c r="R800" s="2">
        <f>IF(AND(market_calendar[[#This Row],[is_vix_monthly_exp]]=1,MOD(market_calendar[[#This Row],[Month]],3)=0),1,0)</f>
        <v>0</v>
      </c>
    </row>
    <row r="801" spans="1:18" x14ac:dyDescent="0.25">
      <c r="A801">
        <v>800</v>
      </c>
      <c r="B801" s="1">
        <v>43169</v>
      </c>
      <c r="C801" s="2">
        <f t="shared" si="97"/>
        <v>2018</v>
      </c>
      <c r="D801" s="2">
        <f t="shared" si="98"/>
        <v>3</v>
      </c>
      <c r="E801" s="2" t="str">
        <f t="shared" si="99"/>
        <v>2018-3</v>
      </c>
      <c r="F801" s="2">
        <f t="shared" si="100"/>
        <v>10</v>
      </c>
      <c r="G801" s="2">
        <f t="shared" si="101"/>
        <v>10</v>
      </c>
      <c r="H801" s="2">
        <f t="shared" si="102"/>
        <v>7</v>
      </c>
      <c r="I801" s="2" cm="1">
        <f t="array" ref="I801">_xlfn.IFNA(_xlfn.IFS(H801=7,1,H801=1,1),0)</f>
        <v>1</v>
      </c>
      <c r="J801" s="2">
        <v>0</v>
      </c>
      <c r="K801" s="2">
        <f t="shared" si="103"/>
        <v>0</v>
      </c>
      <c r="L801" s="2">
        <f>SUMIF(E$2:E801,E801,K$2:K801)</f>
        <v>2</v>
      </c>
      <c r="M801" s="2">
        <f>IF(AND(market_calendar[[#This Row],[eq_weekly_exp_cumulative]]=3,market_calendar[[#This Row],[is_eq_weekly_exp]]=1),1,0)</f>
        <v>0</v>
      </c>
      <c r="N801" s="2">
        <f>IF(AND(market_calendar[[#This Row],[is_eq_monthly_exp]]=1,MOD(market_calendar[[#This Row],[Month]],3)=0),1,0)</f>
        <v>0</v>
      </c>
      <c r="O801" s="2">
        <f t="shared" si="96"/>
        <v>0</v>
      </c>
      <c r="P801" s="2">
        <f>SUMIF(E$2:E801,E801,O$2:O801)</f>
        <v>1</v>
      </c>
      <c r="Q801" s="2">
        <f>IF(AND(market_calendar[[#This Row],[vix_weekly_exp_cumulative]]=3,market_calendar[[#This Row],[is_vix_weekly_exp]]=1),1,0)</f>
        <v>0</v>
      </c>
      <c r="R801" s="2">
        <f>IF(AND(market_calendar[[#This Row],[is_vix_monthly_exp]]=1,MOD(market_calendar[[#This Row],[Month]],3)=0),1,0)</f>
        <v>0</v>
      </c>
    </row>
    <row r="802" spans="1:18" x14ac:dyDescent="0.25">
      <c r="A802">
        <v>801</v>
      </c>
      <c r="B802" s="1">
        <v>43170</v>
      </c>
      <c r="C802" s="2">
        <f t="shared" si="97"/>
        <v>2018</v>
      </c>
      <c r="D802" s="2">
        <f t="shared" si="98"/>
        <v>3</v>
      </c>
      <c r="E802" s="2" t="str">
        <f t="shared" si="99"/>
        <v>2018-3</v>
      </c>
      <c r="F802" s="2">
        <f t="shared" si="100"/>
        <v>11</v>
      </c>
      <c r="G802" s="2">
        <f t="shared" si="101"/>
        <v>11</v>
      </c>
      <c r="H802" s="2">
        <f t="shared" si="102"/>
        <v>1</v>
      </c>
      <c r="I802" s="2" cm="1">
        <f t="array" ref="I802">_xlfn.IFNA(_xlfn.IFS(H802=7,1,H802=1,1),0)</f>
        <v>1</v>
      </c>
      <c r="J802" s="2">
        <v>0</v>
      </c>
      <c r="K802" s="2">
        <f t="shared" si="103"/>
        <v>0</v>
      </c>
      <c r="L802" s="2">
        <f>SUMIF(E$2:E802,E802,K$2:K802)</f>
        <v>2</v>
      </c>
      <c r="M802" s="2">
        <f>IF(AND(market_calendar[[#This Row],[eq_weekly_exp_cumulative]]=3,market_calendar[[#This Row],[is_eq_weekly_exp]]=1),1,0)</f>
        <v>0</v>
      </c>
      <c r="N802" s="2">
        <f>IF(AND(market_calendar[[#This Row],[is_eq_monthly_exp]]=1,MOD(market_calendar[[#This Row],[Month]],3)=0),1,0)</f>
        <v>0</v>
      </c>
      <c r="O802" s="2">
        <f t="shared" si="96"/>
        <v>0</v>
      </c>
      <c r="P802" s="2">
        <f>SUMIF(E$2:E802,E802,O$2:O802)</f>
        <v>1</v>
      </c>
      <c r="Q802" s="2">
        <f>IF(AND(market_calendar[[#This Row],[vix_weekly_exp_cumulative]]=3,market_calendar[[#This Row],[is_vix_weekly_exp]]=1),1,0)</f>
        <v>0</v>
      </c>
      <c r="R802" s="2">
        <f>IF(AND(market_calendar[[#This Row],[is_vix_monthly_exp]]=1,MOD(market_calendar[[#This Row],[Month]],3)=0),1,0)</f>
        <v>0</v>
      </c>
    </row>
    <row r="803" spans="1:18" x14ac:dyDescent="0.25">
      <c r="A803">
        <v>802</v>
      </c>
      <c r="B803" s="1">
        <v>43171</v>
      </c>
      <c r="C803" s="2">
        <f t="shared" si="97"/>
        <v>2018</v>
      </c>
      <c r="D803" s="2">
        <f t="shared" si="98"/>
        <v>3</v>
      </c>
      <c r="E803" s="2" t="str">
        <f t="shared" si="99"/>
        <v>2018-3</v>
      </c>
      <c r="F803" s="2">
        <f t="shared" si="100"/>
        <v>12</v>
      </c>
      <c r="G803" s="2">
        <f t="shared" si="101"/>
        <v>11</v>
      </c>
      <c r="H803" s="2">
        <f t="shared" si="102"/>
        <v>2</v>
      </c>
      <c r="I803" s="2" cm="1">
        <f t="array" ref="I803">_xlfn.IFNA(_xlfn.IFS(H803=7,1,H803=1,1),0)</f>
        <v>0</v>
      </c>
      <c r="J803" s="2">
        <v>0</v>
      </c>
      <c r="K803" s="2">
        <f t="shared" si="103"/>
        <v>0</v>
      </c>
      <c r="L803" s="2">
        <f>SUMIF(E$2:E803,E803,K$2:K803)</f>
        <v>2</v>
      </c>
      <c r="M803" s="2">
        <f>IF(AND(market_calendar[[#This Row],[eq_weekly_exp_cumulative]]=3,market_calendar[[#This Row],[is_eq_weekly_exp]]=1),1,0)</f>
        <v>0</v>
      </c>
      <c r="N803" s="2">
        <f>IF(AND(market_calendar[[#This Row],[is_eq_monthly_exp]]=1,MOD(market_calendar[[#This Row],[Month]],3)=0),1,0)</f>
        <v>0</v>
      </c>
      <c r="O803" s="2">
        <f t="shared" si="96"/>
        <v>0</v>
      </c>
      <c r="P803" s="2">
        <f>SUMIF(E$2:E803,E803,O$2:O803)</f>
        <v>1</v>
      </c>
      <c r="Q803" s="2">
        <f>IF(AND(market_calendar[[#This Row],[vix_weekly_exp_cumulative]]=3,market_calendar[[#This Row],[is_vix_weekly_exp]]=1),1,0)</f>
        <v>0</v>
      </c>
      <c r="R803" s="2">
        <f>IF(AND(market_calendar[[#This Row],[is_vix_monthly_exp]]=1,MOD(market_calendar[[#This Row],[Month]],3)=0),1,0)</f>
        <v>0</v>
      </c>
    </row>
    <row r="804" spans="1:18" x14ac:dyDescent="0.25">
      <c r="A804">
        <v>803</v>
      </c>
      <c r="B804" s="1">
        <v>43172</v>
      </c>
      <c r="C804" s="2">
        <f t="shared" si="97"/>
        <v>2018</v>
      </c>
      <c r="D804" s="2">
        <f t="shared" si="98"/>
        <v>3</v>
      </c>
      <c r="E804" s="2" t="str">
        <f t="shared" si="99"/>
        <v>2018-3</v>
      </c>
      <c r="F804" s="2">
        <f t="shared" si="100"/>
        <v>13</v>
      </c>
      <c r="G804" s="2">
        <f t="shared" si="101"/>
        <v>11</v>
      </c>
      <c r="H804" s="2">
        <f t="shared" si="102"/>
        <v>3</v>
      </c>
      <c r="I804" s="2" cm="1">
        <f t="array" ref="I804">_xlfn.IFNA(_xlfn.IFS(H804=7,1,H804=1,1),0)</f>
        <v>0</v>
      </c>
      <c r="J804" s="2">
        <v>0</v>
      </c>
      <c r="K804" s="2">
        <f t="shared" si="103"/>
        <v>0</v>
      </c>
      <c r="L804" s="2">
        <f>SUMIF(E$2:E804,E804,K$2:K804)</f>
        <v>2</v>
      </c>
      <c r="M804" s="2">
        <f>IF(AND(market_calendar[[#This Row],[eq_weekly_exp_cumulative]]=3,market_calendar[[#This Row],[is_eq_weekly_exp]]=1),1,0)</f>
        <v>0</v>
      </c>
      <c r="N804" s="2">
        <f>IF(AND(market_calendar[[#This Row],[is_eq_monthly_exp]]=1,MOD(market_calendar[[#This Row],[Month]],3)=0),1,0)</f>
        <v>0</v>
      </c>
      <c r="O804" s="2">
        <f t="shared" si="96"/>
        <v>1</v>
      </c>
      <c r="P804" s="2">
        <f>SUMIF(E$2:E804,E804,O$2:O804)</f>
        <v>2</v>
      </c>
      <c r="Q804" s="2">
        <f>IF(AND(market_calendar[[#This Row],[vix_weekly_exp_cumulative]]=3,market_calendar[[#This Row],[is_vix_weekly_exp]]=1),1,0)</f>
        <v>0</v>
      </c>
      <c r="R804" s="2">
        <f>IF(AND(market_calendar[[#This Row],[is_vix_monthly_exp]]=1,MOD(market_calendar[[#This Row],[Month]],3)=0),1,0)</f>
        <v>0</v>
      </c>
    </row>
    <row r="805" spans="1:18" x14ac:dyDescent="0.25">
      <c r="A805">
        <v>804</v>
      </c>
      <c r="B805" s="1">
        <v>43173</v>
      </c>
      <c r="C805" s="2">
        <f t="shared" si="97"/>
        <v>2018</v>
      </c>
      <c r="D805" s="2">
        <f t="shared" si="98"/>
        <v>3</v>
      </c>
      <c r="E805" s="2" t="str">
        <f t="shared" si="99"/>
        <v>2018-3</v>
      </c>
      <c r="F805" s="2">
        <f t="shared" si="100"/>
        <v>14</v>
      </c>
      <c r="G805" s="2">
        <f t="shared" si="101"/>
        <v>11</v>
      </c>
      <c r="H805" s="2">
        <f t="shared" si="102"/>
        <v>4</v>
      </c>
      <c r="I805" s="2" cm="1">
        <f t="array" ref="I805">_xlfn.IFNA(_xlfn.IFS(H805=7,1,H805=1,1),0)</f>
        <v>0</v>
      </c>
      <c r="J805" s="2">
        <v>0</v>
      </c>
      <c r="K805" s="2">
        <f t="shared" si="103"/>
        <v>0</v>
      </c>
      <c r="L805" s="2">
        <f>SUMIF(E$2:E805,E805,K$2:K805)</f>
        <v>2</v>
      </c>
      <c r="M805" s="2">
        <f>IF(AND(market_calendar[[#This Row],[eq_weekly_exp_cumulative]]=3,market_calendar[[#This Row],[is_eq_weekly_exp]]=1),1,0)</f>
        <v>0</v>
      </c>
      <c r="N805" s="2">
        <f>IF(AND(market_calendar[[#This Row],[is_eq_monthly_exp]]=1,MOD(market_calendar[[#This Row],[Month]],3)=0),1,0)</f>
        <v>0</v>
      </c>
      <c r="O805" s="2">
        <f t="shared" si="96"/>
        <v>0</v>
      </c>
      <c r="P805" s="2">
        <f>SUMIF(E$2:E805,E805,O$2:O805)</f>
        <v>2</v>
      </c>
      <c r="Q805" s="2">
        <f>IF(AND(market_calendar[[#This Row],[vix_weekly_exp_cumulative]]=3,market_calendar[[#This Row],[is_vix_weekly_exp]]=1),1,0)</f>
        <v>0</v>
      </c>
      <c r="R805" s="2">
        <f>IF(AND(market_calendar[[#This Row],[is_vix_monthly_exp]]=1,MOD(market_calendar[[#This Row],[Month]],3)=0),1,0)</f>
        <v>0</v>
      </c>
    </row>
    <row r="806" spans="1:18" x14ac:dyDescent="0.25">
      <c r="A806">
        <v>805</v>
      </c>
      <c r="B806" s="1">
        <v>43174</v>
      </c>
      <c r="C806" s="2">
        <f t="shared" si="97"/>
        <v>2018</v>
      </c>
      <c r="D806" s="2">
        <f t="shared" si="98"/>
        <v>3</v>
      </c>
      <c r="E806" s="2" t="str">
        <f t="shared" si="99"/>
        <v>2018-3</v>
      </c>
      <c r="F806" s="2">
        <f t="shared" si="100"/>
        <v>15</v>
      </c>
      <c r="G806" s="2">
        <f t="shared" si="101"/>
        <v>11</v>
      </c>
      <c r="H806" s="2">
        <f t="shared" si="102"/>
        <v>5</v>
      </c>
      <c r="I806" s="2" cm="1">
        <f t="array" ref="I806">_xlfn.IFNA(_xlfn.IFS(H806=7,1,H806=1,1),0)</f>
        <v>0</v>
      </c>
      <c r="J806" s="2">
        <v>0</v>
      </c>
      <c r="K806" s="2">
        <f t="shared" si="103"/>
        <v>0</v>
      </c>
      <c r="L806" s="2">
        <f>SUMIF(E$2:E806,E806,K$2:K806)</f>
        <v>2</v>
      </c>
      <c r="M806" s="2">
        <f>IF(AND(market_calendar[[#This Row],[eq_weekly_exp_cumulative]]=3,market_calendar[[#This Row],[is_eq_weekly_exp]]=1),1,0)</f>
        <v>0</v>
      </c>
      <c r="N806" s="2">
        <f>IF(AND(market_calendar[[#This Row],[is_eq_monthly_exp]]=1,MOD(market_calendar[[#This Row],[Month]],3)=0),1,0)</f>
        <v>0</v>
      </c>
      <c r="O806" s="2">
        <f t="shared" si="96"/>
        <v>0</v>
      </c>
      <c r="P806" s="2">
        <f>SUMIF(E$2:E806,E806,O$2:O806)</f>
        <v>2</v>
      </c>
      <c r="Q806" s="2">
        <f>IF(AND(market_calendar[[#This Row],[vix_weekly_exp_cumulative]]=3,market_calendar[[#This Row],[is_vix_weekly_exp]]=1),1,0)</f>
        <v>0</v>
      </c>
      <c r="R806" s="2">
        <f>IF(AND(market_calendar[[#This Row],[is_vix_monthly_exp]]=1,MOD(market_calendar[[#This Row],[Month]],3)=0),1,0)</f>
        <v>0</v>
      </c>
    </row>
    <row r="807" spans="1:18" x14ac:dyDescent="0.25">
      <c r="A807">
        <v>806</v>
      </c>
      <c r="B807" s="1">
        <v>43175</v>
      </c>
      <c r="C807" s="2">
        <f t="shared" si="97"/>
        <v>2018</v>
      </c>
      <c r="D807" s="2">
        <f t="shared" si="98"/>
        <v>3</v>
      </c>
      <c r="E807" s="2" t="str">
        <f t="shared" si="99"/>
        <v>2018-3</v>
      </c>
      <c r="F807" s="2">
        <f t="shared" si="100"/>
        <v>16</v>
      </c>
      <c r="G807" s="2">
        <f t="shared" si="101"/>
        <v>11</v>
      </c>
      <c r="H807" s="2">
        <f t="shared" si="102"/>
        <v>6</v>
      </c>
      <c r="I807" s="2" cm="1">
        <f t="array" ref="I807">_xlfn.IFNA(_xlfn.IFS(H807=7,1,H807=1,1),0)</f>
        <v>0</v>
      </c>
      <c r="J807" s="2">
        <v>0</v>
      </c>
      <c r="K807" s="2">
        <f t="shared" si="103"/>
        <v>1</v>
      </c>
      <c r="L807" s="2">
        <f>SUMIF(E$2:E807,E807,K$2:K807)</f>
        <v>3</v>
      </c>
      <c r="M807" s="2">
        <f>IF(AND(market_calendar[[#This Row],[eq_weekly_exp_cumulative]]=3,market_calendar[[#This Row],[is_eq_weekly_exp]]=1),1,0)</f>
        <v>1</v>
      </c>
      <c r="N807" s="2">
        <f>IF(AND(market_calendar[[#This Row],[is_eq_monthly_exp]]=1,MOD(market_calendar[[#This Row],[Month]],3)=0),1,0)</f>
        <v>1</v>
      </c>
      <c r="O807" s="2">
        <f t="shared" si="96"/>
        <v>0</v>
      </c>
      <c r="P807" s="2">
        <f>SUMIF(E$2:E807,E807,O$2:O807)</f>
        <v>2</v>
      </c>
      <c r="Q807" s="2">
        <f>IF(AND(market_calendar[[#This Row],[vix_weekly_exp_cumulative]]=3,market_calendar[[#This Row],[is_vix_weekly_exp]]=1),1,0)</f>
        <v>0</v>
      </c>
      <c r="R807" s="2">
        <f>IF(AND(market_calendar[[#This Row],[is_vix_monthly_exp]]=1,MOD(market_calendar[[#This Row],[Month]],3)=0),1,0)</f>
        <v>0</v>
      </c>
    </row>
    <row r="808" spans="1:18" x14ac:dyDescent="0.25">
      <c r="A808">
        <v>807</v>
      </c>
      <c r="B808" s="1">
        <v>43176</v>
      </c>
      <c r="C808" s="2">
        <f t="shared" si="97"/>
        <v>2018</v>
      </c>
      <c r="D808" s="2">
        <f t="shared" si="98"/>
        <v>3</v>
      </c>
      <c r="E808" s="2" t="str">
        <f t="shared" si="99"/>
        <v>2018-3</v>
      </c>
      <c r="F808" s="2">
        <f t="shared" si="100"/>
        <v>17</v>
      </c>
      <c r="G808" s="2">
        <f t="shared" si="101"/>
        <v>11</v>
      </c>
      <c r="H808" s="2">
        <f t="shared" si="102"/>
        <v>7</v>
      </c>
      <c r="I808" s="2" cm="1">
        <f t="array" ref="I808">_xlfn.IFNA(_xlfn.IFS(H808=7,1,H808=1,1),0)</f>
        <v>1</v>
      </c>
      <c r="J808" s="2">
        <v>0</v>
      </c>
      <c r="K808" s="2">
        <f t="shared" si="103"/>
        <v>0</v>
      </c>
      <c r="L808" s="2">
        <f>SUMIF(E$2:E808,E808,K$2:K808)</f>
        <v>3</v>
      </c>
      <c r="M808" s="2">
        <f>IF(AND(market_calendar[[#This Row],[eq_weekly_exp_cumulative]]=3,market_calendar[[#This Row],[is_eq_weekly_exp]]=1),1,0)</f>
        <v>0</v>
      </c>
      <c r="N808" s="2">
        <f>IF(AND(market_calendar[[#This Row],[is_eq_monthly_exp]]=1,MOD(market_calendar[[#This Row],[Month]],3)=0),1,0)</f>
        <v>0</v>
      </c>
      <c r="O808" s="2">
        <f t="shared" si="96"/>
        <v>0</v>
      </c>
      <c r="P808" s="2">
        <f>SUMIF(E$2:E808,E808,O$2:O808)</f>
        <v>2</v>
      </c>
      <c r="Q808" s="2">
        <f>IF(AND(market_calendar[[#This Row],[vix_weekly_exp_cumulative]]=3,market_calendar[[#This Row],[is_vix_weekly_exp]]=1),1,0)</f>
        <v>0</v>
      </c>
      <c r="R808" s="2">
        <f>IF(AND(market_calendar[[#This Row],[is_vix_monthly_exp]]=1,MOD(market_calendar[[#This Row],[Month]],3)=0),1,0)</f>
        <v>0</v>
      </c>
    </row>
    <row r="809" spans="1:18" x14ac:dyDescent="0.25">
      <c r="A809">
        <v>808</v>
      </c>
      <c r="B809" s="1">
        <v>43177</v>
      </c>
      <c r="C809" s="2">
        <f t="shared" si="97"/>
        <v>2018</v>
      </c>
      <c r="D809" s="2">
        <f t="shared" si="98"/>
        <v>3</v>
      </c>
      <c r="E809" s="2" t="str">
        <f t="shared" si="99"/>
        <v>2018-3</v>
      </c>
      <c r="F809" s="2">
        <f t="shared" si="100"/>
        <v>18</v>
      </c>
      <c r="G809" s="2">
        <f t="shared" si="101"/>
        <v>12</v>
      </c>
      <c r="H809" s="2">
        <f t="shared" si="102"/>
        <v>1</v>
      </c>
      <c r="I809" s="2" cm="1">
        <f t="array" ref="I809">_xlfn.IFNA(_xlfn.IFS(H809=7,1,H809=1,1),0)</f>
        <v>1</v>
      </c>
      <c r="J809" s="2">
        <v>0</v>
      </c>
      <c r="K809" s="2">
        <f t="shared" si="103"/>
        <v>0</v>
      </c>
      <c r="L809" s="2">
        <f>SUMIF(E$2:E809,E809,K$2:K809)</f>
        <v>3</v>
      </c>
      <c r="M809" s="2">
        <f>IF(AND(market_calendar[[#This Row],[eq_weekly_exp_cumulative]]=3,market_calendar[[#This Row],[is_eq_weekly_exp]]=1),1,0)</f>
        <v>0</v>
      </c>
      <c r="N809" s="2">
        <f>IF(AND(market_calendar[[#This Row],[is_eq_monthly_exp]]=1,MOD(market_calendar[[#This Row],[Month]],3)=0),1,0)</f>
        <v>0</v>
      </c>
      <c r="O809" s="2">
        <f t="shared" si="96"/>
        <v>0</v>
      </c>
      <c r="P809" s="2">
        <f>SUMIF(E$2:E809,E809,O$2:O809)</f>
        <v>2</v>
      </c>
      <c r="Q809" s="2">
        <f>IF(AND(market_calendar[[#This Row],[vix_weekly_exp_cumulative]]=3,market_calendar[[#This Row],[is_vix_weekly_exp]]=1),1,0)</f>
        <v>0</v>
      </c>
      <c r="R809" s="2">
        <f>IF(AND(market_calendar[[#This Row],[is_vix_monthly_exp]]=1,MOD(market_calendar[[#This Row],[Month]],3)=0),1,0)</f>
        <v>0</v>
      </c>
    </row>
    <row r="810" spans="1:18" x14ac:dyDescent="0.25">
      <c r="A810">
        <v>809</v>
      </c>
      <c r="B810" s="1">
        <v>43178</v>
      </c>
      <c r="C810" s="2">
        <f t="shared" si="97"/>
        <v>2018</v>
      </c>
      <c r="D810" s="2">
        <f t="shared" si="98"/>
        <v>3</v>
      </c>
      <c r="E810" s="2" t="str">
        <f t="shared" si="99"/>
        <v>2018-3</v>
      </c>
      <c r="F810" s="2">
        <f t="shared" si="100"/>
        <v>19</v>
      </c>
      <c r="G810" s="2">
        <f t="shared" si="101"/>
        <v>12</v>
      </c>
      <c r="H810" s="2">
        <f t="shared" si="102"/>
        <v>2</v>
      </c>
      <c r="I810" s="2" cm="1">
        <f t="array" ref="I810">_xlfn.IFNA(_xlfn.IFS(H810=7,1,H810=1,1),0)</f>
        <v>0</v>
      </c>
      <c r="J810" s="2">
        <v>0</v>
      </c>
      <c r="K810" s="2">
        <f t="shared" si="103"/>
        <v>0</v>
      </c>
      <c r="L810" s="2">
        <f>SUMIF(E$2:E810,E810,K$2:K810)</f>
        <v>3</v>
      </c>
      <c r="M810" s="2">
        <f>IF(AND(market_calendar[[#This Row],[eq_weekly_exp_cumulative]]=3,market_calendar[[#This Row],[is_eq_weekly_exp]]=1),1,0)</f>
        <v>0</v>
      </c>
      <c r="N810" s="2">
        <f>IF(AND(market_calendar[[#This Row],[is_eq_monthly_exp]]=1,MOD(market_calendar[[#This Row],[Month]],3)=0),1,0)</f>
        <v>0</v>
      </c>
      <c r="O810" s="2">
        <f t="shared" si="96"/>
        <v>0</v>
      </c>
      <c r="P810" s="2">
        <f>SUMIF(E$2:E810,E810,O$2:O810)</f>
        <v>2</v>
      </c>
      <c r="Q810" s="2">
        <f>IF(AND(market_calendar[[#This Row],[vix_weekly_exp_cumulative]]=3,market_calendar[[#This Row],[is_vix_weekly_exp]]=1),1,0)</f>
        <v>0</v>
      </c>
      <c r="R810" s="2">
        <f>IF(AND(market_calendar[[#This Row],[is_vix_monthly_exp]]=1,MOD(market_calendar[[#This Row],[Month]],3)=0),1,0)</f>
        <v>0</v>
      </c>
    </row>
    <row r="811" spans="1:18" x14ac:dyDescent="0.25">
      <c r="A811">
        <v>810</v>
      </c>
      <c r="B811" s="1">
        <v>43179</v>
      </c>
      <c r="C811" s="2">
        <f t="shared" si="97"/>
        <v>2018</v>
      </c>
      <c r="D811" s="2">
        <f t="shared" si="98"/>
        <v>3</v>
      </c>
      <c r="E811" s="2" t="str">
        <f t="shared" si="99"/>
        <v>2018-3</v>
      </c>
      <c r="F811" s="2">
        <f t="shared" si="100"/>
        <v>20</v>
      </c>
      <c r="G811" s="2">
        <f t="shared" si="101"/>
        <v>12</v>
      </c>
      <c r="H811" s="2">
        <f t="shared" si="102"/>
        <v>3</v>
      </c>
      <c r="I811" s="2" cm="1">
        <f t="array" ref="I811">_xlfn.IFNA(_xlfn.IFS(H811=7,1,H811=1,1),0)</f>
        <v>0</v>
      </c>
      <c r="J811" s="2">
        <v>0</v>
      </c>
      <c r="K811" s="2">
        <f t="shared" si="103"/>
        <v>0</v>
      </c>
      <c r="L811" s="2">
        <f>SUMIF(E$2:E811,E811,K$2:K811)</f>
        <v>3</v>
      </c>
      <c r="M811" s="2">
        <f>IF(AND(market_calendar[[#This Row],[eq_weekly_exp_cumulative]]=3,market_calendar[[#This Row],[is_eq_weekly_exp]]=1),1,0)</f>
        <v>0</v>
      </c>
      <c r="N811" s="2">
        <f>IF(AND(market_calendar[[#This Row],[is_eq_monthly_exp]]=1,MOD(market_calendar[[#This Row],[Month]],3)=0),1,0)</f>
        <v>0</v>
      </c>
      <c r="O811" s="2">
        <f t="shared" si="96"/>
        <v>1</v>
      </c>
      <c r="P811" s="2">
        <f>SUMIF(E$2:E811,E811,O$2:O811)</f>
        <v>3</v>
      </c>
      <c r="Q811" s="2">
        <f>IF(AND(market_calendar[[#This Row],[vix_weekly_exp_cumulative]]=3,market_calendar[[#This Row],[is_vix_weekly_exp]]=1),1,0)</f>
        <v>1</v>
      </c>
      <c r="R811" s="2">
        <f>IF(AND(market_calendar[[#This Row],[is_vix_monthly_exp]]=1,MOD(market_calendar[[#This Row],[Month]],3)=0),1,0)</f>
        <v>1</v>
      </c>
    </row>
    <row r="812" spans="1:18" x14ac:dyDescent="0.25">
      <c r="A812">
        <v>811</v>
      </c>
      <c r="B812" s="1">
        <v>43180</v>
      </c>
      <c r="C812" s="2">
        <f t="shared" si="97"/>
        <v>2018</v>
      </c>
      <c r="D812" s="2">
        <f t="shared" si="98"/>
        <v>3</v>
      </c>
      <c r="E812" s="2" t="str">
        <f t="shared" si="99"/>
        <v>2018-3</v>
      </c>
      <c r="F812" s="2">
        <f t="shared" si="100"/>
        <v>21</v>
      </c>
      <c r="G812" s="2">
        <f t="shared" si="101"/>
        <v>12</v>
      </c>
      <c r="H812" s="2">
        <f t="shared" si="102"/>
        <v>4</v>
      </c>
      <c r="I812" s="2" cm="1">
        <f t="array" ref="I812">_xlfn.IFNA(_xlfn.IFS(H812=7,1,H812=1,1),0)</f>
        <v>0</v>
      </c>
      <c r="J812" s="2">
        <v>0</v>
      </c>
      <c r="K812" s="2">
        <f t="shared" si="103"/>
        <v>0</v>
      </c>
      <c r="L812" s="2">
        <f>SUMIF(E$2:E812,E812,K$2:K812)</f>
        <v>3</v>
      </c>
      <c r="M812" s="2">
        <f>IF(AND(market_calendar[[#This Row],[eq_weekly_exp_cumulative]]=3,market_calendar[[#This Row],[is_eq_weekly_exp]]=1),1,0)</f>
        <v>0</v>
      </c>
      <c r="N812" s="2">
        <f>IF(AND(market_calendar[[#This Row],[is_eq_monthly_exp]]=1,MOD(market_calendar[[#This Row],[Month]],3)=0),1,0)</f>
        <v>0</v>
      </c>
      <c r="O812" s="2">
        <f t="shared" si="96"/>
        <v>0</v>
      </c>
      <c r="P812" s="2">
        <f>SUMIF(E$2:E812,E812,O$2:O812)</f>
        <v>3</v>
      </c>
      <c r="Q812" s="2">
        <f>IF(AND(market_calendar[[#This Row],[vix_weekly_exp_cumulative]]=3,market_calendar[[#This Row],[is_vix_weekly_exp]]=1),1,0)</f>
        <v>0</v>
      </c>
      <c r="R812" s="2">
        <f>IF(AND(market_calendar[[#This Row],[is_vix_monthly_exp]]=1,MOD(market_calendar[[#This Row],[Month]],3)=0),1,0)</f>
        <v>0</v>
      </c>
    </row>
    <row r="813" spans="1:18" x14ac:dyDescent="0.25">
      <c r="A813">
        <v>812</v>
      </c>
      <c r="B813" s="1">
        <v>43181</v>
      </c>
      <c r="C813" s="2">
        <f t="shared" si="97"/>
        <v>2018</v>
      </c>
      <c r="D813" s="2">
        <f t="shared" si="98"/>
        <v>3</v>
      </c>
      <c r="E813" s="2" t="str">
        <f t="shared" si="99"/>
        <v>2018-3</v>
      </c>
      <c r="F813" s="2">
        <f t="shared" si="100"/>
        <v>22</v>
      </c>
      <c r="G813" s="2">
        <f t="shared" si="101"/>
        <v>12</v>
      </c>
      <c r="H813" s="2">
        <f t="shared" si="102"/>
        <v>5</v>
      </c>
      <c r="I813" s="2" cm="1">
        <f t="array" ref="I813">_xlfn.IFNA(_xlfn.IFS(H813=7,1,H813=1,1),0)</f>
        <v>0</v>
      </c>
      <c r="J813" s="2">
        <v>0</v>
      </c>
      <c r="K813" s="2">
        <f t="shared" si="103"/>
        <v>0</v>
      </c>
      <c r="L813" s="2">
        <f>SUMIF(E$2:E813,E813,K$2:K813)</f>
        <v>3</v>
      </c>
      <c r="M813" s="2">
        <f>IF(AND(market_calendar[[#This Row],[eq_weekly_exp_cumulative]]=3,market_calendar[[#This Row],[is_eq_weekly_exp]]=1),1,0)</f>
        <v>0</v>
      </c>
      <c r="N813" s="2">
        <f>IF(AND(market_calendar[[#This Row],[is_eq_monthly_exp]]=1,MOD(market_calendar[[#This Row],[Month]],3)=0),1,0)</f>
        <v>0</v>
      </c>
      <c r="O813" s="2">
        <f t="shared" si="96"/>
        <v>0</v>
      </c>
      <c r="P813" s="2">
        <f>SUMIF(E$2:E813,E813,O$2:O813)</f>
        <v>3</v>
      </c>
      <c r="Q813" s="2">
        <f>IF(AND(market_calendar[[#This Row],[vix_weekly_exp_cumulative]]=3,market_calendar[[#This Row],[is_vix_weekly_exp]]=1),1,0)</f>
        <v>0</v>
      </c>
      <c r="R813" s="2">
        <f>IF(AND(market_calendar[[#This Row],[is_vix_monthly_exp]]=1,MOD(market_calendar[[#This Row],[Month]],3)=0),1,0)</f>
        <v>0</v>
      </c>
    </row>
    <row r="814" spans="1:18" x14ac:dyDescent="0.25">
      <c r="A814">
        <v>813</v>
      </c>
      <c r="B814" s="1">
        <v>43182</v>
      </c>
      <c r="C814" s="2">
        <f t="shared" si="97"/>
        <v>2018</v>
      </c>
      <c r="D814" s="2">
        <f t="shared" si="98"/>
        <v>3</v>
      </c>
      <c r="E814" s="2" t="str">
        <f t="shared" si="99"/>
        <v>2018-3</v>
      </c>
      <c r="F814" s="2">
        <f t="shared" si="100"/>
        <v>23</v>
      </c>
      <c r="G814" s="2">
        <f t="shared" si="101"/>
        <v>12</v>
      </c>
      <c r="H814" s="2">
        <f t="shared" si="102"/>
        <v>6</v>
      </c>
      <c r="I814" s="2" cm="1">
        <f t="array" ref="I814">_xlfn.IFNA(_xlfn.IFS(H814=7,1,H814=1,1),0)</f>
        <v>0</v>
      </c>
      <c r="J814" s="2">
        <v>0</v>
      </c>
      <c r="K814" s="2">
        <f t="shared" si="103"/>
        <v>1</v>
      </c>
      <c r="L814" s="2">
        <f>SUMIF(E$2:E814,E814,K$2:K814)</f>
        <v>4</v>
      </c>
      <c r="M814" s="2">
        <f>IF(AND(market_calendar[[#This Row],[eq_weekly_exp_cumulative]]=3,market_calendar[[#This Row],[is_eq_weekly_exp]]=1),1,0)</f>
        <v>0</v>
      </c>
      <c r="N814" s="2">
        <f>IF(AND(market_calendar[[#This Row],[is_eq_monthly_exp]]=1,MOD(market_calendar[[#This Row],[Month]],3)=0),1,0)</f>
        <v>0</v>
      </c>
      <c r="O814" s="2">
        <f t="shared" si="96"/>
        <v>0</v>
      </c>
      <c r="P814" s="2">
        <f>SUMIF(E$2:E814,E814,O$2:O814)</f>
        <v>3</v>
      </c>
      <c r="Q814" s="2">
        <f>IF(AND(market_calendar[[#This Row],[vix_weekly_exp_cumulative]]=3,market_calendar[[#This Row],[is_vix_weekly_exp]]=1),1,0)</f>
        <v>0</v>
      </c>
      <c r="R814" s="2">
        <f>IF(AND(market_calendar[[#This Row],[is_vix_monthly_exp]]=1,MOD(market_calendar[[#This Row],[Month]],3)=0),1,0)</f>
        <v>0</v>
      </c>
    </row>
    <row r="815" spans="1:18" x14ac:dyDescent="0.25">
      <c r="A815">
        <v>814</v>
      </c>
      <c r="B815" s="1">
        <v>43183</v>
      </c>
      <c r="C815" s="2">
        <f t="shared" si="97"/>
        <v>2018</v>
      </c>
      <c r="D815" s="2">
        <f t="shared" si="98"/>
        <v>3</v>
      </c>
      <c r="E815" s="2" t="str">
        <f t="shared" si="99"/>
        <v>2018-3</v>
      </c>
      <c r="F815" s="2">
        <f t="shared" si="100"/>
        <v>24</v>
      </c>
      <c r="G815" s="2">
        <f t="shared" si="101"/>
        <v>12</v>
      </c>
      <c r="H815" s="2">
        <f t="shared" si="102"/>
        <v>7</v>
      </c>
      <c r="I815" s="2" cm="1">
        <f t="array" ref="I815">_xlfn.IFNA(_xlfn.IFS(H815=7,1,H815=1,1),0)</f>
        <v>1</v>
      </c>
      <c r="J815" s="2">
        <v>0</v>
      </c>
      <c r="K815" s="2">
        <f t="shared" si="103"/>
        <v>0</v>
      </c>
      <c r="L815" s="2">
        <f>SUMIF(E$2:E815,E815,K$2:K815)</f>
        <v>4</v>
      </c>
      <c r="M815" s="2">
        <f>IF(AND(market_calendar[[#This Row],[eq_weekly_exp_cumulative]]=3,market_calendar[[#This Row],[is_eq_weekly_exp]]=1),1,0)</f>
        <v>0</v>
      </c>
      <c r="N815" s="2">
        <f>IF(AND(market_calendar[[#This Row],[is_eq_monthly_exp]]=1,MOD(market_calendar[[#This Row],[Month]],3)=0),1,0)</f>
        <v>0</v>
      </c>
      <c r="O815" s="2">
        <f t="shared" si="96"/>
        <v>0</v>
      </c>
      <c r="P815" s="2">
        <f>SUMIF(E$2:E815,E815,O$2:O815)</f>
        <v>3</v>
      </c>
      <c r="Q815" s="2">
        <f>IF(AND(market_calendar[[#This Row],[vix_weekly_exp_cumulative]]=3,market_calendar[[#This Row],[is_vix_weekly_exp]]=1),1,0)</f>
        <v>0</v>
      </c>
      <c r="R815" s="2">
        <f>IF(AND(market_calendar[[#This Row],[is_vix_monthly_exp]]=1,MOD(market_calendar[[#This Row],[Month]],3)=0),1,0)</f>
        <v>0</v>
      </c>
    </row>
    <row r="816" spans="1:18" x14ac:dyDescent="0.25">
      <c r="A816">
        <v>815</v>
      </c>
      <c r="B816" s="1">
        <v>43184</v>
      </c>
      <c r="C816" s="2">
        <f t="shared" si="97"/>
        <v>2018</v>
      </c>
      <c r="D816" s="2">
        <f t="shared" si="98"/>
        <v>3</v>
      </c>
      <c r="E816" s="2" t="str">
        <f t="shared" si="99"/>
        <v>2018-3</v>
      </c>
      <c r="F816" s="2">
        <f t="shared" si="100"/>
        <v>25</v>
      </c>
      <c r="G816" s="2">
        <f t="shared" si="101"/>
        <v>13</v>
      </c>
      <c r="H816" s="2">
        <f t="shared" si="102"/>
        <v>1</v>
      </c>
      <c r="I816" s="2" cm="1">
        <f t="array" ref="I816">_xlfn.IFNA(_xlfn.IFS(H816=7,1,H816=1,1),0)</f>
        <v>1</v>
      </c>
      <c r="J816" s="2">
        <v>0</v>
      </c>
      <c r="K816" s="2">
        <f t="shared" si="103"/>
        <v>0</v>
      </c>
      <c r="L816" s="2">
        <f>SUMIF(E$2:E816,E816,K$2:K816)</f>
        <v>4</v>
      </c>
      <c r="M816" s="2">
        <f>IF(AND(market_calendar[[#This Row],[eq_weekly_exp_cumulative]]=3,market_calendar[[#This Row],[is_eq_weekly_exp]]=1),1,0)</f>
        <v>0</v>
      </c>
      <c r="N816" s="2">
        <f>IF(AND(market_calendar[[#This Row],[is_eq_monthly_exp]]=1,MOD(market_calendar[[#This Row],[Month]],3)=0),1,0)</f>
        <v>0</v>
      </c>
      <c r="O816" s="2">
        <f t="shared" si="96"/>
        <v>0</v>
      </c>
      <c r="P816" s="2">
        <f>SUMIF(E$2:E816,E816,O$2:O816)</f>
        <v>3</v>
      </c>
      <c r="Q816" s="2">
        <f>IF(AND(market_calendar[[#This Row],[vix_weekly_exp_cumulative]]=3,market_calendar[[#This Row],[is_vix_weekly_exp]]=1),1,0)</f>
        <v>0</v>
      </c>
      <c r="R816" s="2">
        <f>IF(AND(market_calendar[[#This Row],[is_vix_monthly_exp]]=1,MOD(market_calendar[[#This Row],[Month]],3)=0),1,0)</f>
        <v>0</v>
      </c>
    </row>
    <row r="817" spans="1:18" x14ac:dyDescent="0.25">
      <c r="A817">
        <v>816</v>
      </c>
      <c r="B817" s="1">
        <v>43185</v>
      </c>
      <c r="C817" s="2">
        <f t="shared" si="97"/>
        <v>2018</v>
      </c>
      <c r="D817" s="2">
        <f t="shared" si="98"/>
        <v>3</v>
      </c>
      <c r="E817" s="2" t="str">
        <f t="shared" si="99"/>
        <v>2018-3</v>
      </c>
      <c r="F817" s="2">
        <f t="shared" si="100"/>
        <v>26</v>
      </c>
      <c r="G817" s="2">
        <f t="shared" si="101"/>
        <v>13</v>
      </c>
      <c r="H817" s="2">
        <f t="shared" si="102"/>
        <v>2</v>
      </c>
      <c r="I817" s="2" cm="1">
        <f t="array" ref="I817">_xlfn.IFNA(_xlfn.IFS(H817=7,1,H817=1,1),0)</f>
        <v>0</v>
      </c>
      <c r="J817" s="2">
        <v>0</v>
      </c>
      <c r="K817" s="2">
        <f t="shared" si="103"/>
        <v>0</v>
      </c>
      <c r="L817" s="2">
        <f>SUMIF(E$2:E817,E817,K$2:K817)</f>
        <v>4</v>
      </c>
      <c r="M817" s="2">
        <f>IF(AND(market_calendar[[#This Row],[eq_weekly_exp_cumulative]]=3,market_calendar[[#This Row],[is_eq_weekly_exp]]=1),1,0)</f>
        <v>0</v>
      </c>
      <c r="N817" s="2">
        <f>IF(AND(market_calendar[[#This Row],[is_eq_monthly_exp]]=1,MOD(market_calendar[[#This Row],[Month]],3)=0),1,0)</f>
        <v>0</v>
      </c>
      <c r="O817" s="2">
        <f t="shared" si="96"/>
        <v>0</v>
      </c>
      <c r="P817" s="2">
        <f>SUMIF(E$2:E817,E817,O$2:O817)</f>
        <v>3</v>
      </c>
      <c r="Q817" s="2">
        <f>IF(AND(market_calendar[[#This Row],[vix_weekly_exp_cumulative]]=3,market_calendar[[#This Row],[is_vix_weekly_exp]]=1),1,0)</f>
        <v>0</v>
      </c>
      <c r="R817" s="2">
        <f>IF(AND(market_calendar[[#This Row],[is_vix_monthly_exp]]=1,MOD(market_calendar[[#This Row],[Month]],3)=0),1,0)</f>
        <v>0</v>
      </c>
    </row>
    <row r="818" spans="1:18" x14ac:dyDescent="0.25">
      <c r="A818">
        <v>817</v>
      </c>
      <c r="B818" s="1">
        <v>43186</v>
      </c>
      <c r="C818" s="2">
        <f t="shared" si="97"/>
        <v>2018</v>
      </c>
      <c r="D818" s="2">
        <f t="shared" si="98"/>
        <v>3</v>
      </c>
      <c r="E818" s="2" t="str">
        <f t="shared" si="99"/>
        <v>2018-3</v>
      </c>
      <c r="F818" s="2">
        <f t="shared" si="100"/>
        <v>27</v>
      </c>
      <c r="G818" s="2">
        <f t="shared" si="101"/>
        <v>13</v>
      </c>
      <c r="H818" s="2">
        <f t="shared" si="102"/>
        <v>3</v>
      </c>
      <c r="I818" s="2" cm="1">
        <f t="array" ref="I818">_xlfn.IFNA(_xlfn.IFS(H818=7,1,H818=1,1),0)</f>
        <v>0</v>
      </c>
      <c r="J818" s="2">
        <v>0</v>
      </c>
      <c r="K818" s="2">
        <f t="shared" si="103"/>
        <v>0</v>
      </c>
      <c r="L818" s="2">
        <f>SUMIF(E$2:E818,E818,K$2:K818)</f>
        <v>4</v>
      </c>
      <c r="M818" s="2">
        <f>IF(AND(market_calendar[[#This Row],[eq_weekly_exp_cumulative]]=3,market_calendar[[#This Row],[is_eq_weekly_exp]]=1),1,0)</f>
        <v>0</v>
      </c>
      <c r="N818" s="2">
        <f>IF(AND(market_calendar[[#This Row],[is_eq_monthly_exp]]=1,MOD(market_calendar[[#This Row],[Month]],3)=0),1,0)</f>
        <v>0</v>
      </c>
      <c r="O818" s="2">
        <f t="shared" si="96"/>
        <v>1</v>
      </c>
      <c r="P818" s="2">
        <f>SUMIF(E$2:E818,E818,O$2:O818)</f>
        <v>4</v>
      </c>
      <c r="Q818" s="2">
        <f>IF(AND(market_calendar[[#This Row],[vix_weekly_exp_cumulative]]=3,market_calendar[[#This Row],[is_vix_weekly_exp]]=1),1,0)</f>
        <v>0</v>
      </c>
      <c r="R818" s="2">
        <f>IF(AND(market_calendar[[#This Row],[is_vix_monthly_exp]]=1,MOD(market_calendar[[#This Row],[Month]],3)=0),1,0)</f>
        <v>0</v>
      </c>
    </row>
    <row r="819" spans="1:18" x14ac:dyDescent="0.25">
      <c r="A819">
        <v>818</v>
      </c>
      <c r="B819" s="1">
        <v>43187</v>
      </c>
      <c r="C819" s="2">
        <f t="shared" si="97"/>
        <v>2018</v>
      </c>
      <c r="D819" s="2">
        <f t="shared" si="98"/>
        <v>3</v>
      </c>
      <c r="E819" s="2" t="str">
        <f t="shared" si="99"/>
        <v>2018-3</v>
      </c>
      <c r="F819" s="2">
        <f t="shared" si="100"/>
        <v>28</v>
      </c>
      <c r="G819" s="2">
        <f t="shared" si="101"/>
        <v>13</v>
      </c>
      <c r="H819" s="2">
        <f t="shared" si="102"/>
        <v>4</v>
      </c>
      <c r="I819" s="2" cm="1">
        <f t="array" ref="I819">_xlfn.IFNA(_xlfn.IFS(H819=7,1,H819=1,1),0)</f>
        <v>0</v>
      </c>
      <c r="J819" s="2">
        <v>0</v>
      </c>
      <c r="K819" s="2">
        <f t="shared" si="103"/>
        <v>0</v>
      </c>
      <c r="L819" s="2">
        <f>SUMIF(E$2:E819,E819,K$2:K819)</f>
        <v>4</v>
      </c>
      <c r="M819" s="2">
        <f>IF(AND(market_calendar[[#This Row],[eq_weekly_exp_cumulative]]=3,market_calendar[[#This Row],[is_eq_weekly_exp]]=1),1,0)</f>
        <v>0</v>
      </c>
      <c r="N819" s="2">
        <f>IF(AND(market_calendar[[#This Row],[is_eq_monthly_exp]]=1,MOD(market_calendar[[#This Row],[Month]],3)=0),1,0)</f>
        <v>0</v>
      </c>
      <c r="O819" s="2">
        <f t="shared" si="96"/>
        <v>0</v>
      </c>
      <c r="P819" s="2">
        <f>SUMIF(E$2:E819,E819,O$2:O819)</f>
        <v>4</v>
      </c>
      <c r="Q819" s="2">
        <f>IF(AND(market_calendar[[#This Row],[vix_weekly_exp_cumulative]]=3,market_calendar[[#This Row],[is_vix_weekly_exp]]=1),1,0)</f>
        <v>0</v>
      </c>
      <c r="R819" s="2">
        <f>IF(AND(market_calendar[[#This Row],[is_vix_monthly_exp]]=1,MOD(market_calendar[[#This Row],[Month]],3)=0),1,0)</f>
        <v>0</v>
      </c>
    </row>
    <row r="820" spans="1:18" x14ac:dyDescent="0.25">
      <c r="A820">
        <v>819</v>
      </c>
      <c r="B820" s="1">
        <v>43188</v>
      </c>
      <c r="C820" s="2">
        <f t="shared" si="97"/>
        <v>2018</v>
      </c>
      <c r="D820" s="2">
        <f t="shared" si="98"/>
        <v>3</v>
      </c>
      <c r="E820" s="2" t="str">
        <f t="shared" si="99"/>
        <v>2018-3</v>
      </c>
      <c r="F820" s="2">
        <f t="shared" si="100"/>
        <v>29</v>
      </c>
      <c r="G820" s="2">
        <f t="shared" si="101"/>
        <v>13</v>
      </c>
      <c r="H820" s="2">
        <f t="shared" si="102"/>
        <v>5</v>
      </c>
      <c r="I820" s="2" cm="1">
        <f t="array" ref="I820">_xlfn.IFNA(_xlfn.IFS(H820=7,1,H820=1,1),0)</f>
        <v>0</v>
      </c>
      <c r="J820" s="2">
        <v>0</v>
      </c>
      <c r="K820" s="2">
        <f t="shared" si="103"/>
        <v>0</v>
      </c>
      <c r="L820" s="2">
        <f>SUMIF(E$2:E820,E820,K$2:K820)</f>
        <v>4</v>
      </c>
      <c r="M820" s="2">
        <f>IF(AND(market_calendar[[#This Row],[eq_weekly_exp_cumulative]]=3,market_calendar[[#This Row],[is_eq_weekly_exp]]=1),1,0)</f>
        <v>0</v>
      </c>
      <c r="N820" s="2">
        <f>IF(AND(market_calendar[[#This Row],[is_eq_monthly_exp]]=1,MOD(market_calendar[[#This Row],[Month]],3)=0),1,0)</f>
        <v>0</v>
      </c>
      <c r="O820" s="2">
        <f t="shared" si="96"/>
        <v>0</v>
      </c>
      <c r="P820" s="2">
        <f>SUMIF(E$2:E820,E820,O$2:O820)</f>
        <v>4</v>
      </c>
      <c r="Q820" s="2">
        <f>IF(AND(market_calendar[[#This Row],[vix_weekly_exp_cumulative]]=3,market_calendar[[#This Row],[is_vix_weekly_exp]]=1),1,0)</f>
        <v>0</v>
      </c>
      <c r="R820" s="2">
        <f>IF(AND(market_calendar[[#This Row],[is_vix_monthly_exp]]=1,MOD(market_calendar[[#This Row],[Month]],3)=0),1,0)</f>
        <v>0</v>
      </c>
    </row>
    <row r="821" spans="1:18" x14ac:dyDescent="0.25">
      <c r="A821">
        <v>820</v>
      </c>
      <c r="B821" s="1">
        <v>43189</v>
      </c>
      <c r="C821" s="2">
        <f t="shared" si="97"/>
        <v>2018</v>
      </c>
      <c r="D821" s="2">
        <f t="shared" si="98"/>
        <v>3</v>
      </c>
      <c r="E821" s="2" t="str">
        <f t="shared" si="99"/>
        <v>2018-3</v>
      </c>
      <c r="F821" s="2">
        <f t="shared" si="100"/>
        <v>30</v>
      </c>
      <c r="G821" s="2">
        <f t="shared" si="101"/>
        <v>13</v>
      </c>
      <c r="H821" s="2">
        <f t="shared" si="102"/>
        <v>6</v>
      </c>
      <c r="I821" s="2" cm="1">
        <f t="array" ref="I821">_xlfn.IFNA(_xlfn.IFS(H821=7,1,H821=1,1),0)</f>
        <v>0</v>
      </c>
      <c r="J821" s="2">
        <v>0</v>
      </c>
      <c r="K821" s="2">
        <f t="shared" si="103"/>
        <v>1</v>
      </c>
      <c r="L821" s="2">
        <f>SUMIF(E$2:E821,E821,K$2:K821)</f>
        <v>5</v>
      </c>
      <c r="M821" s="2">
        <f>IF(AND(market_calendar[[#This Row],[eq_weekly_exp_cumulative]]=3,market_calendar[[#This Row],[is_eq_weekly_exp]]=1),1,0)</f>
        <v>0</v>
      </c>
      <c r="N821" s="2">
        <f>IF(AND(market_calendar[[#This Row],[is_eq_monthly_exp]]=1,MOD(market_calendar[[#This Row],[Month]],3)=0),1,0)</f>
        <v>0</v>
      </c>
      <c r="O821" s="2">
        <f t="shared" si="96"/>
        <v>0</v>
      </c>
      <c r="P821" s="2">
        <f>SUMIF(E$2:E821,E821,O$2:O821)</f>
        <v>4</v>
      </c>
      <c r="Q821" s="2">
        <f>IF(AND(market_calendar[[#This Row],[vix_weekly_exp_cumulative]]=3,market_calendar[[#This Row],[is_vix_weekly_exp]]=1),1,0)</f>
        <v>0</v>
      </c>
      <c r="R821" s="2">
        <f>IF(AND(market_calendar[[#This Row],[is_vix_monthly_exp]]=1,MOD(market_calendar[[#This Row],[Month]],3)=0),1,0)</f>
        <v>0</v>
      </c>
    </row>
    <row r="822" spans="1:18" x14ac:dyDescent="0.25">
      <c r="A822">
        <v>821</v>
      </c>
      <c r="B822" s="1">
        <v>43190</v>
      </c>
      <c r="C822" s="2">
        <f t="shared" si="97"/>
        <v>2018</v>
      </c>
      <c r="D822" s="2">
        <f t="shared" si="98"/>
        <v>3</v>
      </c>
      <c r="E822" s="2" t="str">
        <f t="shared" si="99"/>
        <v>2018-3</v>
      </c>
      <c r="F822" s="2">
        <f t="shared" si="100"/>
        <v>31</v>
      </c>
      <c r="G822" s="2">
        <f t="shared" si="101"/>
        <v>13</v>
      </c>
      <c r="H822" s="2">
        <f t="shared" si="102"/>
        <v>7</v>
      </c>
      <c r="I822" s="2" cm="1">
        <f t="array" ref="I822">_xlfn.IFNA(_xlfn.IFS(H822=7,1,H822=1,1),0)</f>
        <v>1</v>
      </c>
      <c r="J822" s="2">
        <v>0</v>
      </c>
      <c r="K822" s="2">
        <f t="shared" si="103"/>
        <v>0</v>
      </c>
      <c r="L822" s="2">
        <f>SUMIF(E$2:E822,E822,K$2:K822)</f>
        <v>5</v>
      </c>
      <c r="M822" s="2">
        <f>IF(AND(market_calendar[[#This Row],[eq_weekly_exp_cumulative]]=3,market_calendar[[#This Row],[is_eq_weekly_exp]]=1),1,0)</f>
        <v>0</v>
      </c>
      <c r="N822" s="2">
        <f>IF(AND(market_calendar[[#This Row],[is_eq_monthly_exp]]=1,MOD(market_calendar[[#This Row],[Month]],3)=0),1,0)</f>
        <v>0</v>
      </c>
      <c r="O822" s="2">
        <f t="shared" si="96"/>
        <v>0</v>
      </c>
      <c r="P822" s="2">
        <f>SUMIF(E$2:E822,E822,O$2:O822)</f>
        <v>4</v>
      </c>
      <c r="Q822" s="2">
        <f>IF(AND(market_calendar[[#This Row],[vix_weekly_exp_cumulative]]=3,market_calendar[[#This Row],[is_vix_weekly_exp]]=1),1,0)</f>
        <v>0</v>
      </c>
      <c r="R822" s="2">
        <f>IF(AND(market_calendar[[#This Row],[is_vix_monthly_exp]]=1,MOD(market_calendar[[#This Row],[Month]],3)=0),1,0)</f>
        <v>0</v>
      </c>
    </row>
    <row r="823" spans="1:18" x14ac:dyDescent="0.25">
      <c r="A823">
        <v>822</v>
      </c>
      <c r="B823" s="1">
        <v>43191</v>
      </c>
      <c r="C823" s="2">
        <f t="shared" si="97"/>
        <v>2018</v>
      </c>
      <c r="D823" s="2">
        <f t="shared" si="98"/>
        <v>4</v>
      </c>
      <c r="E823" s="2" t="str">
        <f t="shared" si="99"/>
        <v>2018-4</v>
      </c>
      <c r="F823" s="2">
        <f t="shared" si="100"/>
        <v>1</v>
      </c>
      <c r="G823" s="2">
        <f t="shared" si="101"/>
        <v>14</v>
      </c>
      <c r="H823" s="2">
        <f t="shared" si="102"/>
        <v>1</v>
      </c>
      <c r="I823" s="2" cm="1">
        <f t="array" ref="I823">_xlfn.IFNA(_xlfn.IFS(H823=7,1,H823=1,1),0)</f>
        <v>1</v>
      </c>
      <c r="J823" s="2">
        <v>0</v>
      </c>
      <c r="K823" s="2">
        <f t="shared" si="103"/>
        <v>0</v>
      </c>
      <c r="L823" s="2">
        <f>SUMIF(E$2:E823,E823,K$2:K823)</f>
        <v>0</v>
      </c>
      <c r="M823" s="2">
        <f>IF(AND(market_calendar[[#This Row],[eq_weekly_exp_cumulative]]=3,market_calendar[[#This Row],[is_eq_weekly_exp]]=1),1,0)</f>
        <v>0</v>
      </c>
      <c r="N823" s="2">
        <f>IF(AND(market_calendar[[#This Row],[is_eq_monthly_exp]]=1,MOD(market_calendar[[#This Row],[Month]],3)=0),1,0)</f>
        <v>0</v>
      </c>
      <c r="O823" s="2">
        <f t="shared" si="96"/>
        <v>0</v>
      </c>
      <c r="P823" s="2">
        <f>SUMIF(E$2:E823,E823,O$2:O823)</f>
        <v>0</v>
      </c>
      <c r="Q823" s="2">
        <f>IF(AND(market_calendar[[#This Row],[vix_weekly_exp_cumulative]]=3,market_calendar[[#This Row],[is_vix_weekly_exp]]=1),1,0)</f>
        <v>0</v>
      </c>
      <c r="R823" s="2">
        <f>IF(AND(market_calendar[[#This Row],[is_vix_monthly_exp]]=1,MOD(market_calendar[[#This Row],[Month]],3)=0),1,0)</f>
        <v>0</v>
      </c>
    </row>
    <row r="824" spans="1:18" x14ac:dyDescent="0.25">
      <c r="A824">
        <v>823</v>
      </c>
      <c r="B824" s="1">
        <v>43192</v>
      </c>
      <c r="C824" s="2">
        <f t="shared" si="97"/>
        <v>2018</v>
      </c>
      <c r="D824" s="2">
        <f t="shared" si="98"/>
        <v>4</v>
      </c>
      <c r="E824" s="2" t="str">
        <f t="shared" si="99"/>
        <v>2018-4</v>
      </c>
      <c r="F824" s="2">
        <f t="shared" si="100"/>
        <v>2</v>
      </c>
      <c r="G824" s="2">
        <f t="shared" si="101"/>
        <v>14</v>
      </c>
      <c r="H824" s="2">
        <f t="shared" si="102"/>
        <v>2</v>
      </c>
      <c r="I824" s="2" cm="1">
        <f t="array" ref="I824">_xlfn.IFNA(_xlfn.IFS(H824=7,1,H824=1,1),0)</f>
        <v>0</v>
      </c>
      <c r="J824" s="2">
        <v>0</v>
      </c>
      <c r="K824" s="2">
        <f t="shared" si="103"/>
        <v>0</v>
      </c>
      <c r="L824" s="2">
        <f>SUMIF(E$2:E824,E824,K$2:K824)</f>
        <v>0</v>
      </c>
      <c r="M824" s="2">
        <f>IF(AND(market_calendar[[#This Row],[eq_weekly_exp_cumulative]]=3,market_calendar[[#This Row],[is_eq_weekly_exp]]=1),1,0)</f>
        <v>0</v>
      </c>
      <c r="N824" s="2">
        <f>IF(AND(market_calendar[[#This Row],[is_eq_monthly_exp]]=1,MOD(market_calendar[[#This Row],[Month]],3)=0),1,0)</f>
        <v>0</v>
      </c>
      <c r="O824" s="2">
        <f t="shared" si="96"/>
        <v>0</v>
      </c>
      <c r="P824" s="2">
        <f>SUMIF(E$2:E824,E824,O$2:O824)</f>
        <v>0</v>
      </c>
      <c r="Q824" s="2">
        <f>IF(AND(market_calendar[[#This Row],[vix_weekly_exp_cumulative]]=3,market_calendar[[#This Row],[is_vix_weekly_exp]]=1),1,0)</f>
        <v>0</v>
      </c>
      <c r="R824" s="2">
        <f>IF(AND(market_calendar[[#This Row],[is_vix_monthly_exp]]=1,MOD(market_calendar[[#This Row],[Month]],3)=0),1,0)</f>
        <v>0</v>
      </c>
    </row>
    <row r="825" spans="1:18" x14ac:dyDescent="0.25">
      <c r="A825">
        <v>824</v>
      </c>
      <c r="B825" s="1">
        <v>43193</v>
      </c>
      <c r="C825" s="2">
        <f t="shared" si="97"/>
        <v>2018</v>
      </c>
      <c r="D825" s="2">
        <f t="shared" si="98"/>
        <v>4</v>
      </c>
      <c r="E825" s="2" t="str">
        <f t="shared" si="99"/>
        <v>2018-4</v>
      </c>
      <c r="F825" s="2">
        <f t="shared" si="100"/>
        <v>3</v>
      </c>
      <c r="G825" s="2">
        <f t="shared" si="101"/>
        <v>14</v>
      </c>
      <c r="H825" s="2">
        <f t="shared" si="102"/>
        <v>3</v>
      </c>
      <c r="I825" s="2" cm="1">
        <f t="array" ref="I825">_xlfn.IFNA(_xlfn.IFS(H825=7,1,H825=1,1),0)</f>
        <v>0</v>
      </c>
      <c r="J825" s="2">
        <v>0</v>
      </c>
      <c r="K825" s="2">
        <f t="shared" si="103"/>
        <v>0</v>
      </c>
      <c r="L825" s="2">
        <f>SUMIF(E$2:E825,E825,K$2:K825)</f>
        <v>0</v>
      </c>
      <c r="M825" s="2">
        <f>IF(AND(market_calendar[[#This Row],[eq_weekly_exp_cumulative]]=3,market_calendar[[#This Row],[is_eq_weekly_exp]]=1),1,0)</f>
        <v>0</v>
      </c>
      <c r="N825" s="2">
        <f>IF(AND(market_calendar[[#This Row],[is_eq_monthly_exp]]=1,MOD(market_calendar[[#This Row],[Month]],3)=0),1,0)</f>
        <v>0</v>
      </c>
      <c r="O825" s="2">
        <f t="shared" si="96"/>
        <v>1</v>
      </c>
      <c r="P825" s="2">
        <f>SUMIF(E$2:E825,E825,O$2:O825)</f>
        <v>1</v>
      </c>
      <c r="Q825" s="2">
        <f>IF(AND(market_calendar[[#This Row],[vix_weekly_exp_cumulative]]=3,market_calendar[[#This Row],[is_vix_weekly_exp]]=1),1,0)</f>
        <v>0</v>
      </c>
      <c r="R825" s="2">
        <f>IF(AND(market_calendar[[#This Row],[is_vix_monthly_exp]]=1,MOD(market_calendar[[#This Row],[Month]],3)=0),1,0)</f>
        <v>0</v>
      </c>
    </row>
    <row r="826" spans="1:18" x14ac:dyDescent="0.25">
      <c r="A826">
        <v>825</v>
      </c>
      <c r="B826" s="1">
        <v>43194</v>
      </c>
      <c r="C826" s="2">
        <f t="shared" si="97"/>
        <v>2018</v>
      </c>
      <c r="D826" s="2">
        <f t="shared" si="98"/>
        <v>4</v>
      </c>
      <c r="E826" s="2" t="str">
        <f t="shared" si="99"/>
        <v>2018-4</v>
      </c>
      <c r="F826" s="2">
        <f t="shared" si="100"/>
        <v>4</v>
      </c>
      <c r="G826" s="2">
        <f t="shared" si="101"/>
        <v>14</v>
      </c>
      <c r="H826" s="2">
        <f t="shared" si="102"/>
        <v>4</v>
      </c>
      <c r="I826" s="2" cm="1">
        <f t="array" ref="I826">_xlfn.IFNA(_xlfn.IFS(H826=7,1,H826=1,1),0)</f>
        <v>0</v>
      </c>
      <c r="J826" s="2">
        <v>0</v>
      </c>
      <c r="K826" s="2">
        <f t="shared" si="103"/>
        <v>0</v>
      </c>
      <c r="L826" s="2">
        <f>SUMIF(E$2:E826,E826,K$2:K826)</f>
        <v>0</v>
      </c>
      <c r="M826" s="2">
        <f>IF(AND(market_calendar[[#This Row],[eq_weekly_exp_cumulative]]=3,market_calendar[[#This Row],[is_eq_weekly_exp]]=1),1,0)</f>
        <v>0</v>
      </c>
      <c r="N826" s="2">
        <f>IF(AND(market_calendar[[#This Row],[is_eq_monthly_exp]]=1,MOD(market_calendar[[#This Row],[Month]],3)=0),1,0)</f>
        <v>0</v>
      </c>
      <c r="O826" s="2">
        <f t="shared" si="96"/>
        <v>0</v>
      </c>
      <c r="P826" s="2">
        <f>SUMIF(E$2:E826,E826,O$2:O826)</f>
        <v>1</v>
      </c>
      <c r="Q826" s="2">
        <f>IF(AND(market_calendar[[#This Row],[vix_weekly_exp_cumulative]]=3,market_calendar[[#This Row],[is_vix_weekly_exp]]=1),1,0)</f>
        <v>0</v>
      </c>
      <c r="R826" s="2">
        <f>IF(AND(market_calendar[[#This Row],[is_vix_monthly_exp]]=1,MOD(market_calendar[[#This Row],[Month]],3)=0),1,0)</f>
        <v>0</v>
      </c>
    </row>
    <row r="827" spans="1:18" x14ac:dyDescent="0.25">
      <c r="A827">
        <v>826</v>
      </c>
      <c r="B827" s="1">
        <v>43195</v>
      </c>
      <c r="C827" s="2">
        <f t="shared" si="97"/>
        <v>2018</v>
      </c>
      <c r="D827" s="2">
        <f t="shared" si="98"/>
        <v>4</v>
      </c>
      <c r="E827" s="2" t="str">
        <f t="shared" si="99"/>
        <v>2018-4</v>
      </c>
      <c r="F827" s="2">
        <f t="shared" si="100"/>
        <v>5</v>
      </c>
      <c r="G827" s="2">
        <f t="shared" si="101"/>
        <v>14</v>
      </c>
      <c r="H827" s="2">
        <f t="shared" si="102"/>
        <v>5</v>
      </c>
      <c r="I827" s="2" cm="1">
        <f t="array" ref="I827">_xlfn.IFNA(_xlfn.IFS(H827=7,1,H827=1,1),0)</f>
        <v>0</v>
      </c>
      <c r="J827" s="2">
        <v>0</v>
      </c>
      <c r="K827" s="2">
        <f t="shared" si="103"/>
        <v>0</v>
      </c>
      <c r="L827" s="2">
        <f>SUMIF(E$2:E827,E827,K$2:K827)</f>
        <v>0</v>
      </c>
      <c r="M827" s="2">
        <f>IF(AND(market_calendar[[#This Row],[eq_weekly_exp_cumulative]]=3,market_calendar[[#This Row],[is_eq_weekly_exp]]=1),1,0)</f>
        <v>0</v>
      </c>
      <c r="N827" s="2">
        <f>IF(AND(market_calendar[[#This Row],[is_eq_monthly_exp]]=1,MOD(market_calendar[[#This Row],[Month]],3)=0),1,0)</f>
        <v>0</v>
      </c>
      <c r="O827" s="2">
        <f t="shared" si="96"/>
        <v>0</v>
      </c>
      <c r="P827" s="2">
        <f>SUMIF(E$2:E827,E827,O$2:O827)</f>
        <v>1</v>
      </c>
      <c r="Q827" s="2">
        <f>IF(AND(market_calendar[[#This Row],[vix_weekly_exp_cumulative]]=3,market_calendar[[#This Row],[is_vix_weekly_exp]]=1),1,0)</f>
        <v>0</v>
      </c>
      <c r="R827" s="2">
        <f>IF(AND(market_calendar[[#This Row],[is_vix_monthly_exp]]=1,MOD(market_calendar[[#This Row],[Month]],3)=0),1,0)</f>
        <v>0</v>
      </c>
    </row>
    <row r="828" spans="1:18" x14ac:dyDescent="0.25">
      <c r="A828">
        <v>827</v>
      </c>
      <c r="B828" s="1">
        <v>43196</v>
      </c>
      <c r="C828" s="2">
        <f t="shared" si="97"/>
        <v>2018</v>
      </c>
      <c r="D828" s="2">
        <f t="shared" si="98"/>
        <v>4</v>
      </c>
      <c r="E828" s="2" t="str">
        <f t="shared" si="99"/>
        <v>2018-4</v>
      </c>
      <c r="F828" s="2">
        <f t="shared" si="100"/>
        <v>6</v>
      </c>
      <c r="G828" s="2">
        <f t="shared" si="101"/>
        <v>14</v>
      </c>
      <c r="H828" s="2">
        <f t="shared" si="102"/>
        <v>6</v>
      </c>
      <c r="I828" s="2" cm="1">
        <f t="array" ref="I828">_xlfn.IFNA(_xlfn.IFS(H828=7,1,H828=1,1),0)</f>
        <v>0</v>
      </c>
      <c r="J828" s="2">
        <v>0</v>
      </c>
      <c r="K828" s="2">
        <f t="shared" si="103"/>
        <v>1</v>
      </c>
      <c r="L828" s="2">
        <f>SUMIF(E$2:E828,E828,K$2:K828)</f>
        <v>1</v>
      </c>
      <c r="M828" s="2">
        <f>IF(AND(market_calendar[[#This Row],[eq_weekly_exp_cumulative]]=3,market_calendar[[#This Row],[is_eq_weekly_exp]]=1),1,0)</f>
        <v>0</v>
      </c>
      <c r="N828" s="2">
        <f>IF(AND(market_calendar[[#This Row],[is_eq_monthly_exp]]=1,MOD(market_calendar[[#This Row],[Month]],3)=0),1,0)</f>
        <v>0</v>
      </c>
      <c r="O828" s="2">
        <f t="shared" si="96"/>
        <v>0</v>
      </c>
      <c r="P828" s="2">
        <f>SUMIF(E$2:E828,E828,O$2:O828)</f>
        <v>1</v>
      </c>
      <c r="Q828" s="2">
        <f>IF(AND(market_calendar[[#This Row],[vix_weekly_exp_cumulative]]=3,market_calendar[[#This Row],[is_vix_weekly_exp]]=1),1,0)</f>
        <v>0</v>
      </c>
      <c r="R828" s="2">
        <f>IF(AND(market_calendar[[#This Row],[is_vix_monthly_exp]]=1,MOD(market_calendar[[#This Row],[Month]],3)=0),1,0)</f>
        <v>0</v>
      </c>
    </row>
    <row r="829" spans="1:18" x14ac:dyDescent="0.25">
      <c r="A829">
        <v>828</v>
      </c>
      <c r="B829" s="1">
        <v>43197</v>
      </c>
      <c r="C829" s="2">
        <f t="shared" si="97"/>
        <v>2018</v>
      </c>
      <c r="D829" s="2">
        <f t="shared" si="98"/>
        <v>4</v>
      </c>
      <c r="E829" s="2" t="str">
        <f t="shared" si="99"/>
        <v>2018-4</v>
      </c>
      <c r="F829" s="2">
        <f t="shared" si="100"/>
        <v>7</v>
      </c>
      <c r="G829" s="2">
        <f t="shared" si="101"/>
        <v>14</v>
      </c>
      <c r="H829" s="2">
        <f t="shared" si="102"/>
        <v>7</v>
      </c>
      <c r="I829" s="2" cm="1">
        <f t="array" ref="I829">_xlfn.IFNA(_xlfn.IFS(H829=7,1,H829=1,1),0)</f>
        <v>1</v>
      </c>
      <c r="J829" s="2">
        <v>0</v>
      </c>
      <c r="K829" s="2">
        <f t="shared" si="103"/>
        <v>0</v>
      </c>
      <c r="L829" s="2">
        <f>SUMIF(E$2:E829,E829,K$2:K829)</f>
        <v>1</v>
      </c>
      <c r="M829" s="2">
        <f>IF(AND(market_calendar[[#This Row],[eq_weekly_exp_cumulative]]=3,market_calendar[[#This Row],[is_eq_weekly_exp]]=1),1,0)</f>
        <v>0</v>
      </c>
      <c r="N829" s="2">
        <f>IF(AND(market_calendar[[#This Row],[is_eq_monthly_exp]]=1,MOD(market_calendar[[#This Row],[Month]],3)=0),1,0)</f>
        <v>0</v>
      </c>
      <c r="O829" s="2">
        <f t="shared" si="96"/>
        <v>0</v>
      </c>
      <c r="P829" s="2">
        <f>SUMIF(E$2:E829,E829,O$2:O829)</f>
        <v>1</v>
      </c>
      <c r="Q829" s="2">
        <f>IF(AND(market_calendar[[#This Row],[vix_weekly_exp_cumulative]]=3,market_calendar[[#This Row],[is_vix_weekly_exp]]=1),1,0)</f>
        <v>0</v>
      </c>
      <c r="R829" s="2">
        <f>IF(AND(market_calendar[[#This Row],[is_vix_monthly_exp]]=1,MOD(market_calendar[[#This Row],[Month]],3)=0),1,0)</f>
        <v>0</v>
      </c>
    </row>
    <row r="830" spans="1:18" x14ac:dyDescent="0.25">
      <c r="A830">
        <v>829</v>
      </c>
      <c r="B830" s="1">
        <v>43198</v>
      </c>
      <c r="C830" s="2">
        <f t="shared" si="97"/>
        <v>2018</v>
      </c>
      <c r="D830" s="2">
        <f t="shared" si="98"/>
        <v>4</v>
      </c>
      <c r="E830" s="2" t="str">
        <f t="shared" si="99"/>
        <v>2018-4</v>
      </c>
      <c r="F830" s="2">
        <f t="shared" si="100"/>
        <v>8</v>
      </c>
      <c r="G830" s="2">
        <f t="shared" si="101"/>
        <v>15</v>
      </c>
      <c r="H830" s="2">
        <f t="shared" si="102"/>
        <v>1</v>
      </c>
      <c r="I830" s="2" cm="1">
        <f t="array" ref="I830">_xlfn.IFNA(_xlfn.IFS(H830=7,1,H830=1,1),0)</f>
        <v>1</v>
      </c>
      <c r="J830" s="2">
        <v>0</v>
      </c>
      <c r="K830" s="2">
        <f t="shared" si="103"/>
        <v>0</v>
      </c>
      <c r="L830" s="2">
        <f>SUMIF(E$2:E830,E830,K$2:K830)</f>
        <v>1</v>
      </c>
      <c r="M830" s="2">
        <f>IF(AND(market_calendar[[#This Row],[eq_weekly_exp_cumulative]]=3,market_calendar[[#This Row],[is_eq_weekly_exp]]=1),1,0)</f>
        <v>0</v>
      </c>
      <c r="N830" s="2">
        <f>IF(AND(market_calendar[[#This Row],[is_eq_monthly_exp]]=1,MOD(market_calendar[[#This Row],[Month]],3)=0),1,0)</f>
        <v>0</v>
      </c>
      <c r="O830" s="2">
        <f t="shared" si="96"/>
        <v>0</v>
      </c>
      <c r="P830" s="2">
        <f>SUMIF(E$2:E830,E830,O$2:O830)</f>
        <v>1</v>
      </c>
      <c r="Q830" s="2">
        <f>IF(AND(market_calendar[[#This Row],[vix_weekly_exp_cumulative]]=3,market_calendar[[#This Row],[is_vix_weekly_exp]]=1),1,0)</f>
        <v>0</v>
      </c>
      <c r="R830" s="2">
        <f>IF(AND(market_calendar[[#This Row],[is_vix_monthly_exp]]=1,MOD(market_calendar[[#This Row],[Month]],3)=0),1,0)</f>
        <v>0</v>
      </c>
    </row>
    <row r="831" spans="1:18" x14ac:dyDescent="0.25">
      <c r="A831">
        <v>830</v>
      </c>
      <c r="B831" s="1">
        <v>43199</v>
      </c>
      <c r="C831" s="2">
        <f t="shared" si="97"/>
        <v>2018</v>
      </c>
      <c r="D831" s="2">
        <f t="shared" si="98"/>
        <v>4</v>
      </c>
      <c r="E831" s="2" t="str">
        <f t="shared" si="99"/>
        <v>2018-4</v>
      </c>
      <c r="F831" s="2">
        <f t="shared" si="100"/>
        <v>9</v>
      </c>
      <c r="G831" s="2">
        <f t="shared" si="101"/>
        <v>15</v>
      </c>
      <c r="H831" s="2">
        <f t="shared" si="102"/>
        <v>2</v>
      </c>
      <c r="I831" s="2" cm="1">
        <f t="array" ref="I831">_xlfn.IFNA(_xlfn.IFS(H831=7,1,H831=1,1),0)</f>
        <v>0</v>
      </c>
      <c r="J831" s="2">
        <v>0</v>
      </c>
      <c r="K831" s="2">
        <f t="shared" si="103"/>
        <v>0</v>
      </c>
      <c r="L831" s="2">
        <f>SUMIF(E$2:E831,E831,K$2:K831)</f>
        <v>1</v>
      </c>
      <c r="M831" s="2">
        <f>IF(AND(market_calendar[[#This Row],[eq_weekly_exp_cumulative]]=3,market_calendar[[#This Row],[is_eq_weekly_exp]]=1),1,0)</f>
        <v>0</v>
      </c>
      <c r="N831" s="2">
        <f>IF(AND(market_calendar[[#This Row],[is_eq_monthly_exp]]=1,MOD(market_calendar[[#This Row],[Month]],3)=0),1,0)</f>
        <v>0</v>
      </c>
      <c r="O831" s="2">
        <f t="shared" si="96"/>
        <v>0</v>
      </c>
      <c r="P831" s="2">
        <f>SUMIF(E$2:E831,E831,O$2:O831)</f>
        <v>1</v>
      </c>
      <c r="Q831" s="2">
        <f>IF(AND(market_calendar[[#This Row],[vix_weekly_exp_cumulative]]=3,market_calendar[[#This Row],[is_vix_weekly_exp]]=1),1,0)</f>
        <v>0</v>
      </c>
      <c r="R831" s="2">
        <f>IF(AND(market_calendar[[#This Row],[is_vix_monthly_exp]]=1,MOD(market_calendar[[#This Row],[Month]],3)=0),1,0)</f>
        <v>0</v>
      </c>
    </row>
    <row r="832" spans="1:18" x14ac:dyDescent="0.25">
      <c r="A832">
        <v>831</v>
      </c>
      <c r="B832" s="1">
        <v>43200</v>
      </c>
      <c r="C832" s="2">
        <f t="shared" si="97"/>
        <v>2018</v>
      </c>
      <c r="D832" s="2">
        <f t="shared" si="98"/>
        <v>4</v>
      </c>
      <c r="E832" s="2" t="str">
        <f t="shared" si="99"/>
        <v>2018-4</v>
      </c>
      <c r="F832" s="2">
        <f t="shared" si="100"/>
        <v>10</v>
      </c>
      <c r="G832" s="2">
        <f t="shared" si="101"/>
        <v>15</v>
      </c>
      <c r="H832" s="2">
        <f t="shared" si="102"/>
        <v>3</v>
      </c>
      <c r="I832" s="2" cm="1">
        <f t="array" ref="I832">_xlfn.IFNA(_xlfn.IFS(H832=7,1,H832=1,1),0)</f>
        <v>0</v>
      </c>
      <c r="J832" s="2">
        <v>0</v>
      </c>
      <c r="K832" s="2">
        <f t="shared" si="103"/>
        <v>0</v>
      </c>
      <c r="L832" s="2">
        <f>SUMIF(E$2:E832,E832,K$2:K832)</f>
        <v>1</v>
      </c>
      <c r="M832" s="2">
        <f>IF(AND(market_calendar[[#This Row],[eq_weekly_exp_cumulative]]=3,market_calendar[[#This Row],[is_eq_weekly_exp]]=1),1,0)</f>
        <v>0</v>
      </c>
      <c r="N832" s="2">
        <f>IF(AND(market_calendar[[#This Row],[is_eq_monthly_exp]]=1,MOD(market_calendar[[#This Row],[Month]],3)=0),1,0)</f>
        <v>0</v>
      </c>
      <c r="O832" s="2">
        <f t="shared" si="96"/>
        <v>1</v>
      </c>
      <c r="P832" s="2">
        <f>SUMIF(E$2:E832,E832,O$2:O832)</f>
        <v>2</v>
      </c>
      <c r="Q832" s="2">
        <f>IF(AND(market_calendar[[#This Row],[vix_weekly_exp_cumulative]]=3,market_calendar[[#This Row],[is_vix_weekly_exp]]=1),1,0)</f>
        <v>0</v>
      </c>
      <c r="R832" s="2">
        <f>IF(AND(market_calendar[[#This Row],[is_vix_monthly_exp]]=1,MOD(market_calendar[[#This Row],[Month]],3)=0),1,0)</f>
        <v>0</v>
      </c>
    </row>
    <row r="833" spans="1:18" x14ac:dyDescent="0.25">
      <c r="A833">
        <v>832</v>
      </c>
      <c r="B833" s="1">
        <v>43201</v>
      </c>
      <c r="C833" s="2">
        <f t="shared" si="97"/>
        <v>2018</v>
      </c>
      <c r="D833" s="2">
        <f t="shared" si="98"/>
        <v>4</v>
      </c>
      <c r="E833" s="2" t="str">
        <f t="shared" si="99"/>
        <v>2018-4</v>
      </c>
      <c r="F833" s="2">
        <f t="shared" si="100"/>
        <v>11</v>
      </c>
      <c r="G833" s="2">
        <f t="shared" si="101"/>
        <v>15</v>
      </c>
      <c r="H833" s="2">
        <f t="shared" si="102"/>
        <v>4</v>
      </c>
      <c r="I833" s="2" cm="1">
        <f t="array" ref="I833">_xlfn.IFNA(_xlfn.IFS(H833=7,1,H833=1,1),0)</f>
        <v>0</v>
      </c>
      <c r="J833" s="2">
        <v>0</v>
      </c>
      <c r="K833" s="2">
        <f t="shared" si="103"/>
        <v>0</v>
      </c>
      <c r="L833" s="2">
        <f>SUMIF(E$2:E833,E833,K$2:K833)</f>
        <v>1</v>
      </c>
      <c r="M833" s="2">
        <f>IF(AND(market_calendar[[#This Row],[eq_weekly_exp_cumulative]]=3,market_calendar[[#This Row],[is_eq_weekly_exp]]=1),1,0)</f>
        <v>0</v>
      </c>
      <c r="N833" s="2">
        <f>IF(AND(market_calendar[[#This Row],[is_eq_monthly_exp]]=1,MOD(market_calendar[[#This Row],[Month]],3)=0),1,0)</f>
        <v>0</v>
      </c>
      <c r="O833" s="2">
        <f t="shared" si="96"/>
        <v>0</v>
      </c>
      <c r="P833" s="2">
        <f>SUMIF(E$2:E833,E833,O$2:O833)</f>
        <v>2</v>
      </c>
      <c r="Q833" s="2">
        <f>IF(AND(market_calendar[[#This Row],[vix_weekly_exp_cumulative]]=3,market_calendar[[#This Row],[is_vix_weekly_exp]]=1),1,0)</f>
        <v>0</v>
      </c>
      <c r="R833" s="2">
        <f>IF(AND(market_calendar[[#This Row],[is_vix_monthly_exp]]=1,MOD(market_calendar[[#This Row],[Month]],3)=0),1,0)</f>
        <v>0</v>
      </c>
    </row>
    <row r="834" spans="1:18" x14ac:dyDescent="0.25">
      <c r="A834">
        <v>833</v>
      </c>
      <c r="B834" s="1">
        <v>43202</v>
      </c>
      <c r="C834" s="2">
        <f t="shared" si="97"/>
        <v>2018</v>
      </c>
      <c r="D834" s="2">
        <f t="shared" si="98"/>
        <v>4</v>
      </c>
      <c r="E834" s="2" t="str">
        <f t="shared" si="99"/>
        <v>2018-4</v>
      </c>
      <c r="F834" s="2">
        <f t="shared" si="100"/>
        <v>12</v>
      </c>
      <c r="G834" s="2">
        <f t="shared" si="101"/>
        <v>15</v>
      </c>
      <c r="H834" s="2">
        <f t="shared" si="102"/>
        <v>5</v>
      </c>
      <c r="I834" s="2" cm="1">
        <f t="array" ref="I834">_xlfn.IFNA(_xlfn.IFS(H834=7,1,H834=1,1),0)</f>
        <v>0</v>
      </c>
      <c r="J834" s="2">
        <v>0</v>
      </c>
      <c r="K834" s="2">
        <f t="shared" si="103"/>
        <v>0</v>
      </c>
      <c r="L834" s="2">
        <f>SUMIF(E$2:E834,E834,K$2:K834)</f>
        <v>1</v>
      </c>
      <c r="M834" s="2">
        <f>IF(AND(market_calendar[[#This Row],[eq_weekly_exp_cumulative]]=3,market_calendar[[#This Row],[is_eq_weekly_exp]]=1),1,0)</f>
        <v>0</v>
      </c>
      <c r="N834" s="2">
        <f>IF(AND(market_calendar[[#This Row],[is_eq_monthly_exp]]=1,MOD(market_calendar[[#This Row],[Month]],3)=0),1,0)</f>
        <v>0</v>
      </c>
      <c r="O834" s="2">
        <f t="shared" ref="O834:O897" si="104">IF(H834=3,1,0)</f>
        <v>0</v>
      </c>
      <c r="P834" s="2">
        <f>SUMIF(E$2:E834,E834,O$2:O834)</f>
        <v>2</v>
      </c>
      <c r="Q834" s="2">
        <f>IF(AND(market_calendar[[#This Row],[vix_weekly_exp_cumulative]]=3,market_calendar[[#This Row],[is_vix_weekly_exp]]=1),1,0)</f>
        <v>0</v>
      </c>
      <c r="R834" s="2">
        <f>IF(AND(market_calendar[[#This Row],[is_vix_monthly_exp]]=1,MOD(market_calendar[[#This Row],[Month]],3)=0),1,0)</f>
        <v>0</v>
      </c>
    </row>
    <row r="835" spans="1:18" x14ac:dyDescent="0.25">
      <c r="A835">
        <v>834</v>
      </c>
      <c r="B835" s="1">
        <v>43203</v>
      </c>
      <c r="C835" s="2">
        <f t="shared" ref="C835:C898" si="105">YEAR(B835)</f>
        <v>2018</v>
      </c>
      <c r="D835" s="2">
        <f t="shared" ref="D835:D898" si="106">MONTH(B835)</f>
        <v>4</v>
      </c>
      <c r="E835" s="2" t="str">
        <f t="shared" ref="E835:E898" si="107">_xlfn.CONCAT(YEAR(B835),"-",MONTH(B835))</f>
        <v>2018-4</v>
      </c>
      <c r="F835" s="2">
        <f t="shared" ref="F835:F898" si="108">DAY(B835)</f>
        <v>13</v>
      </c>
      <c r="G835" s="2">
        <f t="shared" ref="G835:G898" si="109">WEEKNUM(B835)</f>
        <v>15</v>
      </c>
      <c r="H835" s="2">
        <f t="shared" ref="H835:H898" si="110">WEEKDAY(B835)</f>
        <v>6</v>
      </c>
      <c r="I835" s="2" cm="1">
        <f t="array" ref="I835">_xlfn.IFNA(_xlfn.IFS(H835=7,1,H835=1,1),0)</f>
        <v>0</v>
      </c>
      <c r="J835" s="2">
        <v>0</v>
      </c>
      <c r="K835" s="2">
        <f t="shared" ref="K835:K898" si="111">IF(H835=6,1,0)</f>
        <v>1</v>
      </c>
      <c r="L835" s="2">
        <f>SUMIF(E$2:E835,E835,K$2:K835)</f>
        <v>2</v>
      </c>
      <c r="M835" s="2">
        <f>IF(AND(market_calendar[[#This Row],[eq_weekly_exp_cumulative]]=3,market_calendar[[#This Row],[is_eq_weekly_exp]]=1),1,0)</f>
        <v>0</v>
      </c>
      <c r="N835" s="2">
        <f>IF(AND(market_calendar[[#This Row],[is_eq_monthly_exp]]=1,MOD(market_calendar[[#This Row],[Month]],3)=0),1,0)</f>
        <v>0</v>
      </c>
      <c r="O835" s="2">
        <f t="shared" si="104"/>
        <v>0</v>
      </c>
      <c r="P835" s="2">
        <f>SUMIF(E$2:E835,E835,O$2:O835)</f>
        <v>2</v>
      </c>
      <c r="Q835" s="2">
        <f>IF(AND(market_calendar[[#This Row],[vix_weekly_exp_cumulative]]=3,market_calendar[[#This Row],[is_vix_weekly_exp]]=1),1,0)</f>
        <v>0</v>
      </c>
      <c r="R835" s="2">
        <f>IF(AND(market_calendar[[#This Row],[is_vix_monthly_exp]]=1,MOD(market_calendar[[#This Row],[Month]],3)=0),1,0)</f>
        <v>0</v>
      </c>
    </row>
    <row r="836" spans="1:18" x14ac:dyDescent="0.25">
      <c r="A836">
        <v>835</v>
      </c>
      <c r="B836" s="1">
        <v>43204</v>
      </c>
      <c r="C836" s="2">
        <f t="shared" si="105"/>
        <v>2018</v>
      </c>
      <c r="D836" s="2">
        <f t="shared" si="106"/>
        <v>4</v>
      </c>
      <c r="E836" s="2" t="str">
        <f t="shared" si="107"/>
        <v>2018-4</v>
      </c>
      <c r="F836" s="2">
        <f t="shared" si="108"/>
        <v>14</v>
      </c>
      <c r="G836" s="2">
        <f t="shared" si="109"/>
        <v>15</v>
      </c>
      <c r="H836" s="2">
        <f t="shared" si="110"/>
        <v>7</v>
      </c>
      <c r="I836" s="2" cm="1">
        <f t="array" ref="I836">_xlfn.IFNA(_xlfn.IFS(H836=7,1,H836=1,1),0)</f>
        <v>1</v>
      </c>
      <c r="J836" s="2">
        <v>0</v>
      </c>
      <c r="K836" s="2">
        <f t="shared" si="111"/>
        <v>0</v>
      </c>
      <c r="L836" s="2">
        <f>SUMIF(E$2:E836,E836,K$2:K836)</f>
        <v>2</v>
      </c>
      <c r="M836" s="2">
        <f>IF(AND(market_calendar[[#This Row],[eq_weekly_exp_cumulative]]=3,market_calendar[[#This Row],[is_eq_weekly_exp]]=1),1,0)</f>
        <v>0</v>
      </c>
      <c r="N836" s="2">
        <f>IF(AND(market_calendar[[#This Row],[is_eq_monthly_exp]]=1,MOD(market_calendar[[#This Row],[Month]],3)=0),1,0)</f>
        <v>0</v>
      </c>
      <c r="O836" s="2">
        <f t="shared" si="104"/>
        <v>0</v>
      </c>
      <c r="P836" s="2">
        <f>SUMIF(E$2:E836,E836,O$2:O836)</f>
        <v>2</v>
      </c>
      <c r="Q836" s="2">
        <f>IF(AND(market_calendar[[#This Row],[vix_weekly_exp_cumulative]]=3,market_calendar[[#This Row],[is_vix_weekly_exp]]=1),1,0)</f>
        <v>0</v>
      </c>
      <c r="R836" s="2">
        <f>IF(AND(market_calendar[[#This Row],[is_vix_monthly_exp]]=1,MOD(market_calendar[[#This Row],[Month]],3)=0),1,0)</f>
        <v>0</v>
      </c>
    </row>
    <row r="837" spans="1:18" x14ac:dyDescent="0.25">
      <c r="A837">
        <v>836</v>
      </c>
      <c r="B837" s="1">
        <v>43205</v>
      </c>
      <c r="C837" s="2">
        <f t="shared" si="105"/>
        <v>2018</v>
      </c>
      <c r="D837" s="2">
        <f t="shared" si="106"/>
        <v>4</v>
      </c>
      <c r="E837" s="2" t="str">
        <f t="shared" si="107"/>
        <v>2018-4</v>
      </c>
      <c r="F837" s="2">
        <f t="shared" si="108"/>
        <v>15</v>
      </c>
      <c r="G837" s="2">
        <f t="shared" si="109"/>
        <v>16</v>
      </c>
      <c r="H837" s="2">
        <f t="shared" si="110"/>
        <v>1</v>
      </c>
      <c r="I837" s="2" cm="1">
        <f t="array" ref="I837">_xlfn.IFNA(_xlfn.IFS(H837=7,1,H837=1,1),0)</f>
        <v>1</v>
      </c>
      <c r="J837" s="2">
        <v>0</v>
      </c>
      <c r="K837" s="2">
        <f t="shared" si="111"/>
        <v>0</v>
      </c>
      <c r="L837" s="2">
        <f>SUMIF(E$2:E837,E837,K$2:K837)</f>
        <v>2</v>
      </c>
      <c r="M837" s="2">
        <f>IF(AND(market_calendar[[#This Row],[eq_weekly_exp_cumulative]]=3,market_calendar[[#This Row],[is_eq_weekly_exp]]=1),1,0)</f>
        <v>0</v>
      </c>
      <c r="N837" s="2">
        <f>IF(AND(market_calendar[[#This Row],[is_eq_monthly_exp]]=1,MOD(market_calendar[[#This Row],[Month]],3)=0),1,0)</f>
        <v>0</v>
      </c>
      <c r="O837" s="2">
        <f t="shared" si="104"/>
        <v>0</v>
      </c>
      <c r="P837" s="2">
        <f>SUMIF(E$2:E837,E837,O$2:O837)</f>
        <v>2</v>
      </c>
      <c r="Q837" s="2">
        <f>IF(AND(market_calendar[[#This Row],[vix_weekly_exp_cumulative]]=3,market_calendar[[#This Row],[is_vix_weekly_exp]]=1),1,0)</f>
        <v>0</v>
      </c>
      <c r="R837" s="2">
        <f>IF(AND(market_calendar[[#This Row],[is_vix_monthly_exp]]=1,MOD(market_calendar[[#This Row],[Month]],3)=0),1,0)</f>
        <v>0</v>
      </c>
    </row>
    <row r="838" spans="1:18" x14ac:dyDescent="0.25">
      <c r="A838">
        <v>837</v>
      </c>
      <c r="B838" s="1">
        <v>43206</v>
      </c>
      <c r="C838" s="2">
        <f t="shared" si="105"/>
        <v>2018</v>
      </c>
      <c r="D838" s="2">
        <f t="shared" si="106"/>
        <v>4</v>
      </c>
      <c r="E838" s="2" t="str">
        <f t="shared" si="107"/>
        <v>2018-4</v>
      </c>
      <c r="F838" s="2">
        <f t="shared" si="108"/>
        <v>16</v>
      </c>
      <c r="G838" s="2">
        <f t="shared" si="109"/>
        <v>16</v>
      </c>
      <c r="H838" s="2">
        <f t="shared" si="110"/>
        <v>2</v>
      </c>
      <c r="I838" s="2" cm="1">
        <f t="array" ref="I838">_xlfn.IFNA(_xlfn.IFS(H838=7,1,H838=1,1),0)</f>
        <v>0</v>
      </c>
      <c r="J838" s="2">
        <v>0</v>
      </c>
      <c r="K838" s="2">
        <f t="shared" si="111"/>
        <v>0</v>
      </c>
      <c r="L838" s="2">
        <f>SUMIF(E$2:E838,E838,K$2:K838)</f>
        <v>2</v>
      </c>
      <c r="M838" s="2">
        <f>IF(AND(market_calendar[[#This Row],[eq_weekly_exp_cumulative]]=3,market_calendar[[#This Row],[is_eq_weekly_exp]]=1),1,0)</f>
        <v>0</v>
      </c>
      <c r="N838" s="2">
        <f>IF(AND(market_calendar[[#This Row],[is_eq_monthly_exp]]=1,MOD(market_calendar[[#This Row],[Month]],3)=0),1,0)</f>
        <v>0</v>
      </c>
      <c r="O838" s="2">
        <f t="shared" si="104"/>
        <v>0</v>
      </c>
      <c r="P838" s="2">
        <f>SUMIF(E$2:E838,E838,O$2:O838)</f>
        <v>2</v>
      </c>
      <c r="Q838" s="2">
        <f>IF(AND(market_calendar[[#This Row],[vix_weekly_exp_cumulative]]=3,market_calendar[[#This Row],[is_vix_weekly_exp]]=1),1,0)</f>
        <v>0</v>
      </c>
      <c r="R838" s="2">
        <f>IF(AND(market_calendar[[#This Row],[is_vix_monthly_exp]]=1,MOD(market_calendar[[#This Row],[Month]],3)=0),1,0)</f>
        <v>0</v>
      </c>
    </row>
    <row r="839" spans="1:18" x14ac:dyDescent="0.25">
      <c r="A839">
        <v>838</v>
      </c>
      <c r="B839" s="1">
        <v>43207</v>
      </c>
      <c r="C839" s="2">
        <f t="shared" si="105"/>
        <v>2018</v>
      </c>
      <c r="D839" s="2">
        <f t="shared" si="106"/>
        <v>4</v>
      </c>
      <c r="E839" s="2" t="str">
        <f t="shared" si="107"/>
        <v>2018-4</v>
      </c>
      <c r="F839" s="2">
        <f t="shared" si="108"/>
        <v>17</v>
      </c>
      <c r="G839" s="2">
        <f t="shared" si="109"/>
        <v>16</v>
      </c>
      <c r="H839" s="2">
        <f t="shared" si="110"/>
        <v>3</v>
      </c>
      <c r="I839" s="2" cm="1">
        <f t="array" ref="I839">_xlfn.IFNA(_xlfn.IFS(H839=7,1,H839=1,1),0)</f>
        <v>0</v>
      </c>
      <c r="J839" s="2">
        <v>0</v>
      </c>
      <c r="K839" s="2">
        <f t="shared" si="111"/>
        <v>0</v>
      </c>
      <c r="L839" s="2">
        <f>SUMIF(E$2:E839,E839,K$2:K839)</f>
        <v>2</v>
      </c>
      <c r="M839" s="2">
        <f>IF(AND(market_calendar[[#This Row],[eq_weekly_exp_cumulative]]=3,market_calendar[[#This Row],[is_eq_weekly_exp]]=1),1,0)</f>
        <v>0</v>
      </c>
      <c r="N839" s="2">
        <f>IF(AND(market_calendar[[#This Row],[is_eq_monthly_exp]]=1,MOD(market_calendar[[#This Row],[Month]],3)=0),1,0)</f>
        <v>0</v>
      </c>
      <c r="O839" s="2">
        <f t="shared" si="104"/>
        <v>1</v>
      </c>
      <c r="P839" s="2">
        <f>SUMIF(E$2:E839,E839,O$2:O839)</f>
        <v>3</v>
      </c>
      <c r="Q839" s="2">
        <f>IF(AND(market_calendar[[#This Row],[vix_weekly_exp_cumulative]]=3,market_calendar[[#This Row],[is_vix_weekly_exp]]=1),1,0)</f>
        <v>1</v>
      </c>
      <c r="R839" s="2">
        <f>IF(AND(market_calendar[[#This Row],[is_vix_monthly_exp]]=1,MOD(market_calendar[[#This Row],[Month]],3)=0),1,0)</f>
        <v>0</v>
      </c>
    </row>
    <row r="840" spans="1:18" x14ac:dyDescent="0.25">
      <c r="A840">
        <v>839</v>
      </c>
      <c r="B840" s="1">
        <v>43208</v>
      </c>
      <c r="C840" s="2">
        <f t="shared" si="105"/>
        <v>2018</v>
      </c>
      <c r="D840" s="2">
        <f t="shared" si="106"/>
        <v>4</v>
      </c>
      <c r="E840" s="2" t="str">
        <f t="shared" si="107"/>
        <v>2018-4</v>
      </c>
      <c r="F840" s="2">
        <f t="shared" si="108"/>
        <v>18</v>
      </c>
      <c r="G840" s="2">
        <f t="shared" si="109"/>
        <v>16</v>
      </c>
      <c r="H840" s="2">
        <f t="shared" si="110"/>
        <v>4</v>
      </c>
      <c r="I840" s="2" cm="1">
        <f t="array" ref="I840">_xlfn.IFNA(_xlfn.IFS(H840=7,1,H840=1,1),0)</f>
        <v>0</v>
      </c>
      <c r="J840" s="2">
        <v>0</v>
      </c>
      <c r="K840" s="2">
        <f t="shared" si="111"/>
        <v>0</v>
      </c>
      <c r="L840" s="2">
        <f>SUMIF(E$2:E840,E840,K$2:K840)</f>
        <v>2</v>
      </c>
      <c r="M840" s="2">
        <f>IF(AND(market_calendar[[#This Row],[eq_weekly_exp_cumulative]]=3,market_calendar[[#This Row],[is_eq_weekly_exp]]=1),1,0)</f>
        <v>0</v>
      </c>
      <c r="N840" s="2">
        <f>IF(AND(market_calendar[[#This Row],[is_eq_monthly_exp]]=1,MOD(market_calendar[[#This Row],[Month]],3)=0),1,0)</f>
        <v>0</v>
      </c>
      <c r="O840" s="2">
        <f t="shared" si="104"/>
        <v>0</v>
      </c>
      <c r="P840" s="2">
        <f>SUMIF(E$2:E840,E840,O$2:O840)</f>
        <v>3</v>
      </c>
      <c r="Q840" s="2">
        <f>IF(AND(market_calendar[[#This Row],[vix_weekly_exp_cumulative]]=3,market_calendar[[#This Row],[is_vix_weekly_exp]]=1),1,0)</f>
        <v>0</v>
      </c>
      <c r="R840" s="2">
        <f>IF(AND(market_calendar[[#This Row],[is_vix_monthly_exp]]=1,MOD(market_calendar[[#This Row],[Month]],3)=0),1,0)</f>
        <v>0</v>
      </c>
    </row>
    <row r="841" spans="1:18" x14ac:dyDescent="0.25">
      <c r="A841">
        <v>840</v>
      </c>
      <c r="B841" s="1">
        <v>43209</v>
      </c>
      <c r="C841" s="2">
        <f t="shared" si="105"/>
        <v>2018</v>
      </c>
      <c r="D841" s="2">
        <f t="shared" si="106"/>
        <v>4</v>
      </c>
      <c r="E841" s="2" t="str">
        <f t="shared" si="107"/>
        <v>2018-4</v>
      </c>
      <c r="F841" s="2">
        <f t="shared" si="108"/>
        <v>19</v>
      </c>
      <c r="G841" s="2">
        <f t="shared" si="109"/>
        <v>16</v>
      </c>
      <c r="H841" s="2">
        <f t="shared" si="110"/>
        <v>5</v>
      </c>
      <c r="I841" s="2" cm="1">
        <f t="array" ref="I841">_xlfn.IFNA(_xlfn.IFS(H841=7,1,H841=1,1),0)</f>
        <v>0</v>
      </c>
      <c r="J841" s="2">
        <v>0</v>
      </c>
      <c r="K841" s="2">
        <f t="shared" si="111"/>
        <v>0</v>
      </c>
      <c r="L841" s="2">
        <f>SUMIF(E$2:E841,E841,K$2:K841)</f>
        <v>2</v>
      </c>
      <c r="M841" s="2">
        <f>IF(AND(market_calendar[[#This Row],[eq_weekly_exp_cumulative]]=3,market_calendar[[#This Row],[is_eq_weekly_exp]]=1),1,0)</f>
        <v>0</v>
      </c>
      <c r="N841" s="2">
        <f>IF(AND(market_calendar[[#This Row],[is_eq_monthly_exp]]=1,MOD(market_calendar[[#This Row],[Month]],3)=0),1,0)</f>
        <v>0</v>
      </c>
      <c r="O841" s="2">
        <f t="shared" si="104"/>
        <v>0</v>
      </c>
      <c r="P841" s="2">
        <f>SUMIF(E$2:E841,E841,O$2:O841)</f>
        <v>3</v>
      </c>
      <c r="Q841" s="2">
        <f>IF(AND(market_calendar[[#This Row],[vix_weekly_exp_cumulative]]=3,market_calendar[[#This Row],[is_vix_weekly_exp]]=1),1,0)</f>
        <v>0</v>
      </c>
      <c r="R841" s="2">
        <f>IF(AND(market_calendar[[#This Row],[is_vix_monthly_exp]]=1,MOD(market_calendar[[#This Row],[Month]],3)=0),1,0)</f>
        <v>0</v>
      </c>
    </row>
    <row r="842" spans="1:18" x14ac:dyDescent="0.25">
      <c r="A842">
        <v>841</v>
      </c>
      <c r="B842" s="1">
        <v>43210</v>
      </c>
      <c r="C842" s="2">
        <f t="shared" si="105"/>
        <v>2018</v>
      </c>
      <c r="D842" s="2">
        <f t="shared" si="106"/>
        <v>4</v>
      </c>
      <c r="E842" s="2" t="str">
        <f t="shared" si="107"/>
        <v>2018-4</v>
      </c>
      <c r="F842" s="2">
        <f t="shared" si="108"/>
        <v>20</v>
      </c>
      <c r="G842" s="2">
        <f t="shared" si="109"/>
        <v>16</v>
      </c>
      <c r="H842" s="2">
        <f t="shared" si="110"/>
        <v>6</v>
      </c>
      <c r="I842" s="2" cm="1">
        <f t="array" ref="I842">_xlfn.IFNA(_xlfn.IFS(H842=7,1,H842=1,1),0)</f>
        <v>0</v>
      </c>
      <c r="J842" s="2">
        <v>0</v>
      </c>
      <c r="K842" s="2">
        <f t="shared" si="111"/>
        <v>1</v>
      </c>
      <c r="L842" s="2">
        <f>SUMIF(E$2:E842,E842,K$2:K842)</f>
        <v>3</v>
      </c>
      <c r="M842" s="2">
        <f>IF(AND(market_calendar[[#This Row],[eq_weekly_exp_cumulative]]=3,market_calendar[[#This Row],[is_eq_weekly_exp]]=1),1,0)</f>
        <v>1</v>
      </c>
      <c r="N842" s="2">
        <f>IF(AND(market_calendar[[#This Row],[is_eq_monthly_exp]]=1,MOD(market_calendar[[#This Row],[Month]],3)=0),1,0)</f>
        <v>0</v>
      </c>
      <c r="O842" s="2">
        <f t="shared" si="104"/>
        <v>0</v>
      </c>
      <c r="P842" s="2">
        <f>SUMIF(E$2:E842,E842,O$2:O842)</f>
        <v>3</v>
      </c>
      <c r="Q842" s="2">
        <f>IF(AND(market_calendar[[#This Row],[vix_weekly_exp_cumulative]]=3,market_calendar[[#This Row],[is_vix_weekly_exp]]=1),1,0)</f>
        <v>0</v>
      </c>
      <c r="R842" s="2">
        <f>IF(AND(market_calendar[[#This Row],[is_vix_monthly_exp]]=1,MOD(market_calendar[[#This Row],[Month]],3)=0),1,0)</f>
        <v>0</v>
      </c>
    </row>
    <row r="843" spans="1:18" x14ac:dyDescent="0.25">
      <c r="A843">
        <v>842</v>
      </c>
      <c r="B843" s="1">
        <v>43211</v>
      </c>
      <c r="C843" s="2">
        <f t="shared" si="105"/>
        <v>2018</v>
      </c>
      <c r="D843" s="2">
        <f t="shared" si="106"/>
        <v>4</v>
      </c>
      <c r="E843" s="2" t="str">
        <f t="shared" si="107"/>
        <v>2018-4</v>
      </c>
      <c r="F843" s="2">
        <f t="shared" si="108"/>
        <v>21</v>
      </c>
      <c r="G843" s="2">
        <f t="shared" si="109"/>
        <v>16</v>
      </c>
      <c r="H843" s="2">
        <f t="shared" si="110"/>
        <v>7</v>
      </c>
      <c r="I843" s="2" cm="1">
        <f t="array" ref="I843">_xlfn.IFNA(_xlfn.IFS(H843=7,1,H843=1,1),0)</f>
        <v>1</v>
      </c>
      <c r="J843" s="2">
        <v>0</v>
      </c>
      <c r="K843" s="2">
        <f t="shared" si="111"/>
        <v>0</v>
      </c>
      <c r="L843" s="2">
        <f>SUMIF(E$2:E843,E843,K$2:K843)</f>
        <v>3</v>
      </c>
      <c r="M843" s="2">
        <f>IF(AND(market_calendar[[#This Row],[eq_weekly_exp_cumulative]]=3,market_calendar[[#This Row],[is_eq_weekly_exp]]=1),1,0)</f>
        <v>0</v>
      </c>
      <c r="N843" s="2">
        <f>IF(AND(market_calendar[[#This Row],[is_eq_monthly_exp]]=1,MOD(market_calendar[[#This Row],[Month]],3)=0),1,0)</f>
        <v>0</v>
      </c>
      <c r="O843" s="2">
        <f t="shared" si="104"/>
        <v>0</v>
      </c>
      <c r="P843" s="2">
        <f>SUMIF(E$2:E843,E843,O$2:O843)</f>
        <v>3</v>
      </c>
      <c r="Q843" s="2">
        <f>IF(AND(market_calendar[[#This Row],[vix_weekly_exp_cumulative]]=3,market_calendar[[#This Row],[is_vix_weekly_exp]]=1),1,0)</f>
        <v>0</v>
      </c>
      <c r="R843" s="2">
        <f>IF(AND(market_calendar[[#This Row],[is_vix_monthly_exp]]=1,MOD(market_calendar[[#This Row],[Month]],3)=0),1,0)</f>
        <v>0</v>
      </c>
    </row>
    <row r="844" spans="1:18" x14ac:dyDescent="0.25">
      <c r="A844">
        <v>843</v>
      </c>
      <c r="B844" s="1">
        <v>43212</v>
      </c>
      <c r="C844" s="2">
        <f t="shared" si="105"/>
        <v>2018</v>
      </c>
      <c r="D844" s="2">
        <f t="shared" si="106"/>
        <v>4</v>
      </c>
      <c r="E844" s="2" t="str">
        <f t="shared" si="107"/>
        <v>2018-4</v>
      </c>
      <c r="F844" s="2">
        <f t="shared" si="108"/>
        <v>22</v>
      </c>
      <c r="G844" s="2">
        <f t="shared" si="109"/>
        <v>17</v>
      </c>
      <c r="H844" s="2">
        <f t="shared" si="110"/>
        <v>1</v>
      </c>
      <c r="I844" s="2" cm="1">
        <f t="array" ref="I844">_xlfn.IFNA(_xlfn.IFS(H844=7,1,H844=1,1),0)</f>
        <v>1</v>
      </c>
      <c r="J844" s="2">
        <v>0</v>
      </c>
      <c r="K844" s="2">
        <f t="shared" si="111"/>
        <v>0</v>
      </c>
      <c r="L844" s="2">
        <f>SUMIF(E$2:E844,E844,K$2:K844)</f>
        <v>3</v>
      </c>
      <c r="M844" s="2">
        <f>IF(AND(market_calendar[[#This Row],[eq_weekly_exp_cumulative]]=3,market_calendar[[#This Row],[is_eq_weekly_exp]]=1),1,0)</f>
        <v>0</v>
      </c>
      <c r="N844" s="2">
        <f>IF(AND(market_calendar[[#This Row],[is_eq_monthly_exp]]=1,MOD(market_calendar[[#This Row],[Month]],3)=0),1,0)</f>
        <v>0</v>
      </c>
      <c r="O844" s="2">
        <f t="shared" si="104"/>
        <v>0</v>
      </c>
      <c r="P844" s="2">
        <f>SUMIF(E$2:E844,E844,O$2:O844)</f>
        <v>3</v>
      </c>
      <c r="Q844" s="2">
        <f>IF(AND(market_calendar[[#This Row],[vix_weekly_exp_cumulative]]=3,market_calendar[[#This Row],[is_vix_weekly_exp]]=1),1,0)</f>
        <v>0</v>
      </c>
      <c r="R844" s="2">
        <f>IF(AND(market_calendar[[#This Row],[is_vix_monthly_exp]]=1,MOD(market_calendar[[#This Row],[Month]],3)=0),1,0)</f>
        <v>0</v>
      </c>
    </row>
    <row r="845" spans="1:18" x14ac:dyDescent="0.25">
      <c r="A845">
        <v>844</v>
      </c>
      <c r="B845" s="1">
        <v>43213</v>
      </c>
      <c r="C845" s="2">
        <f t="shared" si="105"/>
        <v>2018</v>
      </c>
      <c r="D845" s="2">
        <f t="shared" si="106"/>
        <v>4</v>
      </c>
      <c r="E845" s="2" t="str">
        <f t="shared" si="107"/>
        <v>2018-4</v>
      </c>
      <c r="F845" s="2">
        <f t="shared" si="108"/>
        <v>23</v>
      </c>
      <c r="G845" s="2">
        <f t="shared" si="109"/>
        <v>17</v>
      </c>
      <c r="H845" s="2">
        <f t="shared" si="110"/>
        <v>2</v>
      </c>
      <c r="I845" s="2" cm="1">
        <f t="array" ref="I845">_xlfn.IFNA(_xlfn.IFS(H845=7,1,H845=1,1),0)</f>
        <v>0</v>
      </c>
      <c r="J845" s="2">
        <v>0</v>
      </c>
      <c r="K845" s="2">
        <f t="shared" si="111"/>
        <v>0</v>
      </c>
      <c r="L845" s="2">
        <f>SUMIF(E$2:E845,E845,K$2:K845)</f>
        <v>3</v>
      </c>
      <c r="M845" s="2">
        <f>IF(AND(market_calendar[[#This Row],[eq_weekly_exp_cumulative]]=3,market_calendar[[#This Row],[is_eq_weekly_exp]]=1),1,0)</f>
        <v>0</v>
      </c>
      <c r="N845" s="2">
        <f>IF(AND(market_calendar[[#This Row],[is_eq_monthly_exp]]=1,MOD(market_calendar[[#This Row],[Month]],3)=0),1,0)</f>
        <v>0</v>
      </c>
      <c r="O845" s="2">
        <f t="shared" si="104"/>
        <v>0</v>
      </c>
      <c r="P845" s="2">
        <f>SUMIF(E$2:E845,E845,O$2:O845)</f>
        <v>3</v>
      </c>
      <c r="Q845" s="2">
        <f>IF(AND(market_calendar[[#This Row],[vix_weekly_exp_cumulative]]=3,market_calendar[[#This Row],[is_vix_weekly_exp]]=1),1,0)</f>
        <v>0</v>
      </c>
      <c r="R845" s="2">
        <f>IF(AND(market_calendar[[#This Row],[is_vix_monthly_exp]]=1,MOD(market_calendar[[#This Row],[Month]],3)=0),1,0)</f>
        <v>0</v>
      </c>
    </row>
    <row r="846" spans="1:18" x14ac:dyDescent="0.25">
      <c r="A846">
        <v>845</v>
      </c>
      <c r="B846" s="1">
        <v>43214</v>
      </c>
      <c r="C846" s="2">
        <f t="shared" si="105"/>
        <v>2018</v>
      </c>
      <c r="D846" s="2">
        <f t="shared" si="106"/>
        <v>4</v>
      </c>
      <c r="E846" s="2" t="str">
        <f t="shared" si="107"/>
        <v>2018-4</v>
      </c>
      <c r="F846" s="2">
        <f t="shared" si="108"/>
        <v>24</v>
      </c>
      <c r="G846" s="2">
        <f t="shared" si="109"/>
        <v>17</v>
      </c>
      <c r="H846" s="2">
        <f t="shared" si="110"/>
        <v>3</v>
      </c>
      <c r="I846" s="2" cm="1">
        <f t="array" ref="I846">_xlfn.IFNA(_xlfn.IFS(H846=7,1,H846=1,1),0)</f>
        <v>0</v>
      </c>
      <c r="J846" s="2">
        <v>0</v>
      </c>
      <c r="K846" s="2">
        <f t="shared" si="111"/>
        <v>0</v>
      </c>
      <c r="L846" s="2">
        <f>SUMIF(E$2:E846,E846,K$2:K846)</f>
        <v>3</v>
      </c>
      <c r="M846" s="2">
        <f>IF(AND(market_calendar[[#This Row],[eq_weekly_exp_cumulative]]=3,market_calendar[[#This Row],[is_eq_weekly_exp]]=1),1,0)</f>
        <v>0</v>
      </c>
      <c r="N846" s="2">
        <f>IF(AND(market_calendar[[#This Row],[is_eq_monthly_exp]]=1,MOD(market_calendar[[#This Row],[Month]],3)=0),1,0)</f>
        <v>0</v>
      </c>
      <c r="O846" s="2">
        <f t="shared" si="104"/>
        <v>1</v>
      </c>
      <c r="P846" s="2">
        <f>SUMIF(E$2:E846,E846,O$2:O846)</f>
        <v>4</v>
      </c>
      <c r="Q846" s="2">
        <f>IF(AND(market_calendar[[#This Row],[vix_weekly_exp_cumulative]]=3,market_calendar[[#This Row],[is_vix_weekly_exp]]=1),1,0)</f>
        <v>0</v>
      </c>
      <c r="R846" s="2">
        <f>IF(AND(market_calendar[[#This Row],[is_vix_monthly_exp]]=1,MOD(market_calendar[[#This Row],[Month]],3)=0),1,0)</f>
        <v>0</v>
      </c>
    </row>
    <row r="847" spans="1:18" x14ac:dyDescent="0.25">
      <c r="A847">
        <v>846</v>
      </c>
      <c r="B847" s="1">
        <v>43215</v>
      </c>
      <c r="C847" s="2">
        <f t="shared" si="105"/>
        <v>2018</v>
      </c>
      <c r="D847" s="2">
        <f t="shared" si="106"/>
        <v>4</v>
      </c>
      <c r="E847" s="2" t="str">
        <f t="shared" si="107"/>
        <v>2018-4</v>
      </c>
      <c r="F847" s="2">
        <f t="shared" si="108"/>
        <v>25</v>
      </c>
      <c r="G847" s="2">
        <f t="shared" si="109"/>
        <v>17</v>
      </c>
      <c r="H847" s="2">
        <f t="shared" si="110"/>
        <v>4</v>
      </c>
      <c r="I847" s="2" cm="1">
        <f t="array" ref="I847">_xlfn.IFNA(_xlfn.IFS(H847=7,1,H847=1,1),0)</f>
        <v>0</v>
      </c>
      <c r="J847" s="2">
        <v>0</v>
      </c>
      <c r="K847" s="2">
        <f t="shared" si="111"/>
        <v>0</v>
      </c>
      <c r="L847" s="2">
        <f>SUMIF(E$2:E847,E847,K$2:K847)</f>
        <v>3</v>
      </c>
      <c r="M847" s="2">
        <f>IF(AND(market_calendar[[#This Row],[eq_weekly_exp_cumulative]]=3,market_calendar[[#This Row],[is_eq_weekly_exp]]=1),1,0)</f>
        <v>0</v>
      </c>
      <c r="N847" s="2">
        <f>IF(AND(market_calendar[[#This Row],[is_eq_monthly_exp]]=1,MOD(market_calendar[[#This Row],[Month]],3)=0),1,0)</f>
        <v>0</v>
      </c>
      <c r="O847" s="2">
        <f t="shared" si="104"/>
        <v>0</v>
      </c>
      <c r="P847" s="2">
        <f>SUMIF(E$2:E847,E847,O$2:O847)</f>
        <v>4</v>
      </c>
      <c r="Q847" s="2">
        <f>IF(AND(market_calendar[[#This Row],[vix_weekly_exp_cumulative]]=3,market_calendar[[#This Row],[is_vix_weekly_exp]]=1),1,0)</f>
        <v>0</v>
      </c>
      <c r="R847" s="2">
        <f>IF(AND(market_calendar[[#This Row],[is_vix_monthly_exp]]=1,MOD(market_calendar[[#This Row],[Month]],3)=0),1,0)</f>
        <v>0</v>
      </c>
    </row>
    <row r="848" spans="1:18" x14ac:dyDescent="0.25">
      <c r="A848">
        <v>847</v>
      </c>
      <c r="B848" s="1">
        <v>43216</v>
      </c>
      <c r="C848" s="2">
        <f t="shared" si="105"/>
        <v>2018</v>
      </c>
      <c r="D848" s="2">
        <f t="shared" si="106"/>
        <v>4</v>
      </c>
      <c r="E848" s="2" t="str">
        <f t="shared" si="107"/>
        <v>2018-4</v>
      </c>
      <c r="F848" s="2">
        <f t="shared" si="108"/>
        <v>26</v>
      </c>
      <c r="G848" s="2">
        <f t="shared" si="109"/>
        <v>17</v>
      </c>
      <c r="H848" s="2">
        <f t="shared" si="110"/>
        <v>5</v>
      </c>
      <c r="I848" s="2" cm="1">
        <f t="array" ref="I848">_xlfn.IFNA(_xlfn.IFS(H848=7,1,H848=1,1),0)</f>
        <v>0</v>
      </c>
      <c r="J848" s="2">
        <v>0</v>
      </c>
      <c r="K848" s="2">
        <f t="shared" si="111"/>
        <v>0</v>
      </c>
      <c r="L848" s="2">
        <f>SUMIF(E$2:E848,E848,K$2:K848)</f>
        <v>3</v>
      </c>
      <c r="M848" s="2">
        <f>IF(AND(market_calendar[[#This Row],[eq_weekly_exp_cumulative]]=3,market_calendar[[#This Row],[is_eq_weekly_exp]]=1),1,0)</f>
        <v>0</v>
      </c>
      <c r="N848" s="2">
        <f>IF(AND(market_calendar[[#This Row],[is_eq_monthly_exp]]=1,MOD(market_calendar[[#This Row],[Month]],3)=0),1,0)</f>
        <v>0</v>
      </c>
      <c r="O848" s="2">
        <f t="shared" si="104"/>
        <v>0</v>
      </c>
      <c r="P848" s="2">
        <f>SUMIF(E$2:E848,E848,O$2:O848)</f>
        <v>4</v>
      </c>
      <c r="Q848" s="2">
        <f>IF(AND(market_calendar[[#This Row],[vix_weekly_exp_cumulative]]=3,market_calendar[[#This Row],[is_vix_weekly_exp]]=1),1,0)</f>
        <v>0</v>
      </c>
      <c r="R848" s="2">
        <f>IF(AND(market_calendar[[#This Row],[is_vix_monthly_exp]]=1,MOD(market_calendar[[#This Row],[Month]],3)=0),1,0)</f>
        <v>0</v>
      </c>
    </row>
    <row r="849" spans="1:18" x14ac:dyDescent="0.25">
      <c r="A849">
        <v>848</v>
      </c>
      <c r="B849" s="1">
        <v>43217</v>
      </c>
      <c r="C849" s="2">
        <f t="shared" si="105"/>
        <v>2018</v>
      </c>
      <c r="D849" s="2">
        <f t="shared" si="106"/>
        <v>4</v>
      </c>
      <c r="E849" s="2" t="str">
        <f t="shared" si="107"/>
        <v>2018-4</v>
      </c>
      <c r="F849" s="2">
        <f t="shared" si="108"/>
        <v>27</v>
      </c>
      <c r="G849" s="2">
        <f t="shared" si="109"/>
        <v>17</v>
      </c>
      <c r="H849" s="2">
        <f t="shared" si="110"/>
        <v>6</v>
      </c>
      <c r="I849" s="2" cm="1">
        <f t="array" ref="I849">_xlfn.IFNA(_xlfn.IFS(H849=7,1,H849=1,1),0)</f>
        <v>0</v>
      </c>
      <c r="J849" s="2">
        <v>0</v>
      </c>
      <c r="K849" s="2">
        <f t="shared" si="111"/>
        <v>1</v>
      </c>
      <c r="L849" s="2">
        <f>SUMIF(E$2:E849,E849,K$2:K849)</f>
        <v>4</v>
      </c>
      <c r="M849" s="2">
        <f>IF(AND(market_calendar[[#This Row],[eq_weekly_exp_cumulative]]=3,market_calendar[[#This Row],[is_eq_weekly_exp]]=1),1,0)</f>
        <v>0</v>
      </c>
      <c r="N849" s="2">
        <f>IF(AND(market_calendar[[#This Row],[is_eq_monthly_exp]]=1,MOD(market_calendar[[#This Row],[Month]],3)=0),1,0)</f>
        <v>0</v>
      </c>
      <c r="O849" s="2">
        <f t="shared" si="104"/>
        <v>0</v>
      </c>
      <c r="P849" s="2">
        <f>SUMIF(E$2:E849,E849,O$2:O849)</f>
        <v>4</v>
      </c>
      <c r="Q849" s="2">
        <f>IF(AND(market_calendar[[#This Row],[vix_weekly_exp_cumulative]]=3,market_calendar[[#This Row],[is_vix_weekly_exp]]=1),1,0)</f>
        <v>0</v>
      </c>
      <c r="R849" s="2">
        <f>IF(AND(market_calendar[[#This Row],[is_vix_monthly_exp]]=1,MOD(market_calendar[[#This Row],[Month]],3)=0),1,0)</f>
        <v>0</v>
      </c>
    </row>
    <row r="850" spans="1:18" x14ac:dyDescent="0.25">
      <c r="A850">
        <v>849</v>
      </c>
      <c r="B850" s="1">
        <v>43218</v>
      </c>
      <c r="C850" s="2">
        <f t="shared" si="105"/>
        <v>2018</v>
      </c>
      <c r="D850" s="2">
        <f t="shared" si="106"/>
        <v>4</v>
      </c>
      <c r="E850" s="2" t="str">
        <f t="shared" si="107"/>
        <v>2018-4</v>
      </c>
      <c r="F850" s="2">
        <f t="shared" si="108"/>
        <v>28</v>
      </c>
      <c r="G850" s="2">
        <f t="shared" si="109"/>
        <v>17</v>
      </c>
      <c r="H850" s="2">
        <f t="shared" si="110"/>
        <v>7</v>
      </c>
      <c r="I850" s="2" cm="1">
        <f t="array" ref="I850">_xlfn.IFNA(_xlfn.IFS(H850=7,1,H850=1,1),0)</f>
        <v>1</v>
      </c>
      <c r="J850" s="2">
        <v>0</v>
      </c>
      <c r="K850" s="2">
        <f t="shared" si="111"/>
        <v>0</v>
      </c>
      <c r="L850" s="2">
        <f>SUMIF(E$2:E850,E850,K$2:K850)</f>
        <v>4</v>
      </c>
      <c r="M850" s="2">
        <f>IF(AND(market_calendar[[#This Row],[eq_weekly_exp_cumulative]]=3,market_calendar[[#This Row],[is_eq_weekly_exp]]=1),1,0)</f>
        <v>0</v>
      </c>
      <c r="N850" s="2">
        <f>IF(AND(market_calendar[[#This Row],[is_eq_monthly_exp]]=1,MOD(market_calendar[[#This Row],[Month]],3)=0),1,0)</f>
        <v>0</v>
      </c>
      <c r="O850" s="2">
        <f t="shared" si="104"/>
        <v>0</v>
      </c>
      <c r="P850" s="2">
        <f>SUMIF(E$2:E850,E850,O$2:O850)</f>
        <v>4</v>
      </c>
      <c r="Q850" s="2">
        <f>IF(AND(market_calendar[[#This Row],[vix_weekly_exp_cumulative]]=3,market_calendar[[#This Row],[is_vix_weekly_exp]]=1),1,0)</f>
        <v>0</v>
      </c>
      <c r="R850" s="2">
        <f>IF(AND(market_calendar[[#This Row],[is_vix_monthly_exp]]=1,MOD(market_calendar[[#This Row],[Month]],3)=0),1,0)</f>
        <v>0</v>
      </c>
    </row>
    <row r="851" spans="1:18" x14ac:dyDescent="0.25">
      <c r="A851">
        <v>850</v>
      </c>
      <c r="B851" s="1">
        <v>43219</v>
      </c>
      <c r="C851" s="2">
        <f t="shared" si="105"/>
        <v>2018</v>
      </c>
      <c r="D851" s="2">
        <f t="shared" si="106"/>
        <v>4</v>
      </c>
      <c r="E851" s="2" t="str">
        <f t="shared" si="107"/>
        <v>2018-4</v>
      </c>
      <c r="F851" s="2">
        <f t="shared" si="108"/>
        <v>29</v>
      </c>
      <c r="G851" s="2">
        <f t="shared" si="109"/>
        <v>18</v>
      </c>
      <c r="H851" s="2">
        <f t="shared" si="110"/>
        <v>1</v>
      </c>
      <c r="I851" s="2" cm="1">
        <f t="array" ref="I851">_xlfn.IFNA(_xlfn.IFS(H851=7,1,H851=1,1),0)</f>
        <v>1</v>
      </c>
      <c r="J851" s="2">
        <v>0</v>
      </c>
      <c r="K851" s="2">
        <f t="shared" si="111"/>
        <v>0</v>
      </c>
      <c r="L851" s="2">
        <f>SUMIF(E$2:E851,E851,K$2:K851)</f>
        <v>4</v>
      </c>
      <c r="M851" s="2">
        <f>IF(AND(market_calendar[[#This Row],[eq_weekly_exp_cumulative]]=3,market_calendar[[#This Row],[is_eq_weekly_exp]]=1),1,0)</f>
        <v>0</v>
      </c>
      <c r="N851" s="2">
        <f>IF(AND(market_calendar[[#This Row],[is_eq_monthly_exp]]=1,MOD(market_calendar[[#This Row],[Month]],3)=0),1,0)</f>
        <v>0</v>
      </c>
      <c r="O851" s="2">
        <f t="shared" si="104"/>
        <v>0</v>
      </c>
      <c r="P851" s="2">
        <f>SUMIF(E$2:E851,E851,O$2:O851)</f>
        <v>4</v>
      </c>
      <c r="Q851" s="2">
        <f>IF(AND(market_calendar[[#This Row],[vix_weekly_exp_cumulative]]=3,market_calendar[[#This Row],[is_vix_weekly_exp]]=1),1,0)</f>
        <v>0</v>
      </c>
      <c r="R851" s="2">
        <f>IF(AND(market_calendar[[#This Row],[is_vix_monthly_exp]]=1,MOD(market_calendar[[#This Row],[Month]],3)=0),1,0)</f>
        <v>0</v>
      </c>
    </row>
    <row r="852" spans="1:18" x14ac:dyDescent="0.25">
      <c r="A852">
        <v>851</v>
      </c>
      <c r="B852" s="1">
        <v>43220</v>
      </c>
      <c r="C852" s="2">
        <f t="shared" si="105"/>
        <v>2018</v>
      </c>
      <c r="D852" s="2">
        <f t="shared" si="106"/>
        <v>4</v>
      </c>
      <c r="E852" s="2" t="str">
        <f t="shared" si="107"/>
        <v>2018-4</v>
      </c>
      <c r="F852" s="2">
        <f t="shared" si="108"/>
        <v>30</v>
      </c>
      <c r="G852" s="2">
        <f t="shared" si="109"/>
        <v>18</v>
      </c>
      <c r="H852" s="2">
        <f t="shared" si="110"/>
        <v>2</v>
      </c>
      <c r="I852" s="2" cm="1">
        <f t="array" ref="I852">_xlfn.IFNA(_xlfn.IFS(H852=7,1,H852=1,1),0)</f>
        <v>0</v>
      </c>
      <c r="J852" s="2">
        <v>0</v>
      </c>
      <c r="K852" s="2">
        <f t="shared" si="111"/>
        <v>0</v>
      </c>
      <c r="L852" s="2">
        <f>SUMIF(E$2:E852,E852,K$2:K852)</f>
        <v>4</v>
      </c>
      <c r="M852" s="2">
        <f>IF(AND(market_calendar[[#This Row],[eq_weekly_exp_cumulative]]=3,market_calendar[[#This Row],[is_eq_weekly_exp]]=1),1,0)</f>
        <v>0</v>
      </c>
      <c r="N852" s="2">
        <f>IF(AND(market_calendar[[#This Row],[is_eq_monthly_exp]]=1,MOD(market_calendar[[#This Row],[Month]],3)=0),1,0)</f>
        <v>0</v>
      </c>
      <c r="O852" s="2">
        <f t="shared" si="104"/>
        <v>0</v>
      </c>
      <c r="P852" s="2">
        <f>SUMIF(E$2:E852,E852,O$2:O852)</f>
        <v>4</v>
      </c>
      <c r="Q852" s="2">
        <f>IF(AND(market_calendar[[#This Row],[vix_weekly_exp_cumulative]]=3,market_calendar[[#This Row],[is_vix_weekly_exp]]=1),1,0)</f>
        <v>0</v>
      </c>
      <c r="R852" s="2">
        <f>IF(AND(market_calendar[[#This Row],[is_vix_monthly_exp]]=1,MOD(market_calendar[[#This Row],[Month]],3)=0),1,0)</f>
        <v>0</v>
      </c>
    </row>
    <row r="853" spans="1:18" x14ac:dyDescent="0.25">
      <c r="A853">
        <v>852</v>
      </c>
      <c r="B853" s="1">
        <v>43221</v>
      </c>
      <c r="C853" s="2">
        <f t="shared" si="105"/>
        <v>2018</v>
      </c>
      <c r="D853" s="2">
        <f t="shared" si="106"/>
        <v>5</v>
      </c>
      <c r="E853" s="2" t="str">
        <f t="shared" si="107"/>
        <v>2018-5</v>
      </c>
      <c r="F853" s="2">
        <f t="shared" si="108"/>
        <v>1</v>
      </c>
      <c r="G853" s="2">
        <f t="shared" si="109"/>
        <v>18</v>
      </c>
      <c r="H853" s="2">
        <f t="shared" si="110"/>
        <v>3</v>
      </c>
      <c r="I853" s="2" cm="1">
        <f t="array" ref="I853">_xlfn.IFNA(_xlfn.IFS(H853=7,1,H853=1,1),0)</f>
        <v>0</v>
      </c>
      <c r="J853" s="2">
        <v>0</v>
      </c>
      <c r="K853" s="2">
        <f t="shared" si="111"/>
        <v>0</v>
      </c>
      <c r="L853" s="2">
        <f>SUMIF(E$2:E853,E853,K$2:K853)</f>
        <v>0</v>
      </c>
      <c r="M853" s="2">
        <f>IF(AND(market_calendar[[#This Row],[eq_weekly_exp_cumulative]]=3,market_calendar[[#This Row],[is_eq_weekly_exp]]=1),1,0)</f>
        <v>0</v>
      </c>
      <c r="N853" s="2">
        <f>IF(AND(market_calendar[[#This Row],[is_eq_monthly_exp]]=1,MOD(market_calendar[[#This Row],[Month]],3)=0),1,0)</f>
        <v>0</v>
      </c>
      <c r="O853" s="2">
        <f t="shared" si="104"/>
        <v>1</v>
      </c>
      <c r="P853" s="2">
        <f>SUMIF(E$2:E853,E853,O$2:O853)</f>
        <v>1</v>
      </c>
      <c r="Q853" s="2">
        <f>IF(AND(market_calendar[[#This Row],[vix_weekly_exp_cumulative]]=3,market_calendar[[#This Row],[is_vix_weekly_exp]]=1),1,0)</f>
        <v>0</v>
      </c>
      <c r="R853" s="2">
        <f>IF(AND(market_calendar[[#This Row],[is_vix_monthly_exp]]=1,MOD(market_calendar[[#This Row],[Month]],3)=0),1,0)</f>
        <v>0</v>
      </c>
    </row>
    <row r="854" spans="1:18" x14ac:dyDescent="0.25">
      <c r="A854">
        <v>853</v>
      </c>
      <c r="B854" s="1">
        <v>43222</v>
      </c>
      <c r="C854" s="2">
        <f t="shared" si="105"/>
        <v>2018</v>
      </c>
      <c r="D854" s="2">
        <f t="shared" si="106"/>
        <v>5</v>
      </c>
      <c r="E854" s="2" t="str">
        <f t="shared" si="107"/>
        <v>2018-5</v>
      </c>
      <c r="F854" s="2">
        <f t="shared" si="108"/>
        <v>2</v>
      </c>
      <c r="G854" s="2">
        <f t="shared" si="109"/>
        <v>18</v>
      </c>
      <c r="H854" s="2">
        <f t="shared" si="110"/>
        <v>4</v>
      </c>
      <c r="I854" s="2" cm="1">
        <f t="array" ref="I854">_xlfn.IFNA(_xlfn.IFS(H854=7,1,H854=1,1),0)</f>
        <v>0</v>
      </c>
      <c r="J854" s="2">
        <v>0</v>
      </c>
      <c r="K854" s="2">
        <f t="shared" si="111"/>
        <v>0</v>
      </c>
      <c r="L854" s="2">
        <f>SUMIF(E$2:E854,E854,K$2:K854)</f>
        <v>0</v>
      </c>
      <c r="M854" s="2">
        <f>IF(AND(market_calendar[[#This Row],[eq_weekly_exp_cumulative]]=3,market_calendar[[#This Row],[is_eq_weekly_exp]]=1),1,0)</f>
        <v>0</v>
      </c>
      <c r="N854" s="2">
        <f>IF(AND(market_calendar[[#This Row],[is_eq_monthly_exp]]=1,MOD(market_calendar[[#This Row],[Month]],3)=0),1,0)</f>
        <v>0</v>
      </c>
      <c r="O854" s="2">
        <f t="shared" si="104"/>
        <v>0</v>
      </c>
      <c r="P854" s="2">
        <f>SUMIF(E$2:E854,E854,O$2:O854)</f>
        <v>1</v>
      </c>
      <c r="Q854" s="2">
        <f>IF(AND(market_calendar[[#This Row],[vix_weekly_exp_cumulative]]=3,market_calendar[[#This Row],[is_vix_weekly_exp]]=1),1,0)</f>
        <v>0</v>
      </c>
      <c r="R854" s="2">
        <f>IF(AND(market_calendar[[#This Row],[is_vix_monthly_exp]]=1,MOD(market_calendar[[#This Row],[Month]],3)=0),1,0)</f>
        <v>0</v>
      </c>
    </row>
    <row r="855" spans="1:18" x14ac:dyDescent="0.25">
      <c r="A855">
        <v>854</v>
      </c>
      <c r="B855" s="1">
        <v>43223</v>
      </c>
      <c r="C855" s="2">
        <f t="shared" si="105"/>
        <v>2018</v>
      </c>
      <c r="D855" s="2">
        <f t="shared" si="106"/>
        <v>5</v>
      </c>
      <c r="E855" s="2" t="str">
        <f t="shared" si="107"/>
        <v>2018-5</v>
      </c>
      <c r="F855" s="2">
        <f t="shared" si="108"/>
        <v>3</v>
      </c>
      <c r="G855" s="2">
        <f t="shared" si="109"/>
        <v>18</v>
      </c>
      <c r="H855" s="2">
        <f t="shared" si="110"/>
        <v>5</v>
      </c>
      <c r="I855" s="2" cm="1">
        <f t="array" ref="I855">_xlfn.IFNA(_xlfn.IFS(H855=7,1,H855=1,1),0)</f>
        <v>0</v>
      </c>
      <c r="J855" s="2">
        <v>0</v>
      </c>
      <c r="K855" s="2">
        <f t="shared" si="111"/>
        <v>0</v>
      </c>
      <c r="L855" s="2">
        <f>SUMIF(E$2:E855,E855,K$2:K855)</f>
        <v>0</v>
      </c>
      <c r="M855" s="2">
        <f>IF(AND(market_calendar[[#This Row],[eq_weekly_exp_cumulative]]=3,market_calendar[[#This Row],[is_eq_weekly_exp]]=1),1,0)</f>
        <v>0</v>
      </c>
      <c r="N855" s="2">
        <f>IF(AND(market_calendar[[#This Row],[is_eq_monthly_exp]]=1,MOD(market_calendar[[#This Row],[Month]],3)=0),1,0)</f>
        <v>0</v>
      </c>
      <c r="O855" s="2">
        <f t="shared" si="104"/>
        <v>0</v>
      </c>
      <c r="P855" s="2">
        <f>SUMIF(E$2:E855,E855,O$2:O855)</f>
        <v>1</v>
      </c>
      <c r="Q855" s="2">
        <f>IF(AND(market_calendar[[#This Row],[vix_weekly_exp_cumulative]]=3,market_calendar[[#This Row],[is_vix_weekly_exp]]=1),1,0)</f>
        <v>0</v>
      </c>
      <c r="R855" s="2">
        <f>IF(AND(market_calendar[[#This Row],[is_vix_monthly_exp]]=1,MOD(market_calendar[[#This Row],[Month]],3)=0),1,0)</f>
        <v>0</v>
      </c>
    </row>
    <row r="856" spans="1:18" x14ac:dyDescent="0.25">
      <c r="A856">
        <v>855</v>
      </c>
      <c r="B856" s="1">
        <v>43224</v>
      </c>
      <c r="C856" s="2">
        <f t="shared" si="105"/>
        <v>2018</v>
      </c>
      <c r="D856" s="2">
        <f t="shared" si="106"/>
        <v>5</v>
      </c>
      <c r="E856" s="2" t="str">
        <f t="shared" si="107"/>
        <v>2018-5</v>
      </c>
      <c r="F856" s="2">
        <f t="shared" si="108"/>
        <v>4</v>
      </c>
      <c r="G856" s="2">
        <f t="shared" si="109"/>
        <v>18</v>
      </c>
      <c r="H856" s="2">
        <f t="shared" si="110"/>
        <v>6</v>
      </c>
      <c r="I856" s="2" cm="1">
        <f t="array" ref="I856">_xlfn.IFNA(_xlfn.IFS(H856=7,1,H856=1,1),0)</f>
        <v>0</v>
      </c>
      <c r="J856" s="2">
        <v>0</v>
      </c>
      <c r="K856" s="2">
        <f t="shared" si="111"/>
        <v>1</v>
      </c>
      <c r="L856" s="2">
        <f>SUMIF(E$2:E856,E856,K$2:K856)</f>
        <v>1</v>
      </c>
      <c r="M856" s="2">
        <f>IF(AND(market_calendar[[#This Row],[eq_weekly_exp_cumulative]]=3,market_calendar[[#This Row],[is_eq_weekly_exp]]=1),1,0)</f>
        <v>0</v>
      </c>
      <c r="N856" s="2">
        <f>IF(AND(market_calendar[[#This Row],[is_eq_monthly_exp]]=1,MOD(market_calendar[[#This Row],[Month]],3)=0),1,0)</f>
        <v>0</v>
      </c>
      <c r="O856" s="2">
        <f t="shared" si="104"/>
        <v>0</v>
      </c>
      <c r="P856" s="2">
        <f>SUMIF(E$2:E856,E856,O$2:O856)</f>
        <v>1</v>
      </c>
      <c r="Q856" s="2">
        <f>IF(AND(market_calendar[[#This Row],[vix_weekly_exp_cumulative]]=3,market_calendar[[#This Row],[is_vix_weekly_exp]]=1),1,0)</f>
        <v>0</v>
      </c>
      <c r="R856" s="2">
        <f>IF(AND(market_calendar[[#This Row],[is_vix_monthly_exp]]=1,MOD(market_calendar[[#This Row],[Month]],3)=0),1,0)</f>
        <v>0</v>
      </c>
    </row>
    <row r="857" spans="1:18" x14ac:dyDescent="0.25">
      <c r="A857">
        <v>856</v>
      </c>
      <c r="B857" s="1">
        <v>43225</v>
      </c>
      <c r="C857" s="2">
        <f t="shared" si="105"/>
        <v>2018</v>
      </c>
      <c r="D857" s="2">
        <f t="shared" si="106"/>
        <v>5</v>
      </c>
      <c r="E857" s="2" t="str">
        <f t="shared" si="107"/>
        <v>2018-5</v>
      </c>
      <c r="F857" s="2">
        <f t="shared" si="108"/>
        <v>5</v>
      </c>
      <c r="G857" s="2">
        <f t="shared" si="109"/>
        <v>18</v>
      </c>
      <c r="H857" s="2">
        <f t="shared" si="110"/>
        <v>7</v>
      </c>
      <c r="I857" s="2" cm="1">
        <f t="array" ref="I857">_xlfn.IFNA(_xlfn.IFS(H857=7,1,H857=1,1),0)</f>
        <v>1</v>
      </c>
      <c r="J857" s="2">
        <v>0</v>
      </c>
      <c r="K857" s="2">
        <f t="shared" si="111"/>
        <v>0</v>
      </c>
      <c r="L857" s="2">
        <f>SUMIF(E$2:E857,E857,K$2:K857)</f>
        <v>1</v>
      </c>
      <c r="M857" s="2">
        <f>IF(AND(market_calendar[[#This Row],[eq_weekly_exp_cumulative]]=3,market_calendar[[#This Row],[is_eq_weekly_exp]]=1),1,0)</f>
        <v>0</v>
      </c>
      <c r="N857" s="2">
        <f>IF(AND(market_calendar[[#This Row],[is_eq_monthly_exp]]=1,MOD(market_calendar[[#This Row],[Month]],3)=0),1,0)</f>
        <v>0</v>
      </c>
      <c r="O857" s="2">
        <f t="shared" si="104"/>
        <v>0</v>
      </c>
      <c r="P857" s="2">
        <f>SUMIF(E$2:E857,E857,O$2:O857)</f>
        <v>1</v>
      </c>
      <c r="Q857" s="2">
        <f>IF(AND(market_calendar[[#This Row],[vix_weekly_exp_cumulative]]=3,market_calendar[[#This Row],[is_vix_weekly_exp]]=1),1,0)</f>
        <v>0</v>
      </c>
      <c r="R857" s="2">
        <f>IF(AND(market_calendar[[#This Row],[is_vix_monthly_exp]]=1,MOD(market_calendar[[#This Row],[Month]],3)=0),1,0)</f>
        <v>0</v>
      </c>
    </row>
    <row r="858" spans="1:18" x14ac:dyDescent="0.25">
      <c r="A858">
        <v>857</v>
      </c>
      <c r="B858" s="1">
        <v>43226</v>
      </c>
      <c r="C858" s="2">
        <f t="shared" si="105"/>
        <v>2018</v>
      </c>
      <c r="D858" s="2">
        <f t="shared" si="106"/>
        <v>5</v>
      </c>
      <c r="E858" s="2" t="str">
        <f t="shared" si="107"/>
        <v>2018-5</v>
      </c>
      <c r="F858" s="2">
        <f t="shared" si="108"/>
        <v>6</v>
      </c>
      <c r="G858" s="2">
        <f t="shared" si="109"/>
        <v>19</v>
      </c>
      <c r="H858" s="2">
        <f t="shared" si="110"/>
        <v>1</v>
      </c>
      <c r="I858" s="2" cm="1">
        <f t="array" ref="I858">_xlfn.IFNA(_xlfn.IFS(H858=7,1,H858=1,1),0)</f>
        <v>1</v>
      </c>
      <c r="J858" s="2">
        <v>0</v>
      </c>
      <c r="K858" s="2">
        <f t="shared" si="111"/>
        <v>0</v>
      </c>
      <c r="L858" s="2">
        <f>SUMIF(E$2:E858,E858,K$2:K858)</f>
        <v>1</v>
      </c>
      <c r="M858" s="2">
        <f>IF(AND(market_calendar[[#This Row],[eq_weekly_exp_cumulative]]=3,market_calendar[[#This Row],[is_eq_weekly_exp]]=1),1,0)</f>
        <v>0</v>
      </c>
      <c r="N858" s="2">
        <f>IF(AND(market_calendar[[#This Row],[is_eq_monthly_exp]]=1,MOD(market_calendar[[#This Row],[Month]],3)=0),1,0)</f>
        <v>0</v>
      </c>
      <c r="O858" s="2">
        <f t="shared" si="104"/>
        <v>0</v>
      </c>
      <c r="P858" s="2">
        <f>SUMIF(E$2:E858,E858,O$2:O858)</f>
        <v>1</v>
      </c>
      <c r="Q858" s="2">
        <f>IF(AND(market_calendar[[#This Row],[vix_weekly_exp_cumulative]]=3,market_calendar[[#This Row],[is_vix_weekly_exp]]=1),1,0)</f>
        <v>0</v>
      </c>
      <c r="R858" s="2">
        <f>IF(AND(market_calendar[[#This Row],[is_vix_monthly_exp]]=1,MOD(market_calendar[[#This Row],[Month]],3)=0),1,0)</f>
        <v>0</v>
      </c>
    </row>
    <row r="859" spans="1:18" x14ac:dyDescent="0.25">
      <c r="A859">
        <v>858</v>
      </c>
      <c r="B859" s="1">
        <v>43227</v>
      </c>
      <c r="C859" s="2">
        <f t="shared" si="105"/>
        <v>2018</v>
      </c>
      <c r="D859" s="2">
        <f t="shared" si="106"/>
        <v>5</v>
      </c>
      <c r="E859" s="2" t="str">
        <f t="shared" si="107"/>
        <v>2018-5</v>
      </c>
      <c r="F859" s="2">
        <f t="shared" si="108"/>
        <v>7</v>
      </c>
      <c r="G859" s="2">
        <f t="shared" si="109"/>
        <v>19</v>
      </c>
      <c r="H859" s="2">
        <f t="shared" si="110"/>
        <v>2</v>
      </c>
      <c r="I859" s="2" cm="1">
        <f t="array" ref="I859">_xlfn.IFNA(_xlfn.IFS(H859=7,1,H859=1,1),0)</f>
        <v>0</v>
      </c>
      <c r="J859" s="2">
        <v>0</v>
      </c>
      <c r="K859" s="2">
        <f t="shared" si="111"/>
        <v>0</v>
      </c>
      <c r="L859" s="2">
        <f>SUMIF(E$2:E859,E859,K$2:K859)</f>
        <v>1</v>
      </c>
      <c r="M859" s="2">
        <f>IF(AND(market_calendar[[#This Row],[eq_weekly_exp_cumulative]]=3,market_calendar[[#This Row],[is_eq_weekly_exp]]=1),1,0)</f>
        <v>0</v>
      </c>
      <c r="N859" s="2">
        <f>IF(AND(market_calendar[[#This Row],[is_eq_monthly_exp]]=1,MOD(market_calendar[[#This Row],[Month]],3)=0),1,0)</f>
        <v>0</v>
      </c>
      <c r="O859" s="2">
        <f t="shared" si="104"/>
        <v>0</v>
      </c>
      <c r="P859" s="2">
        <f>SUMIF(E$2:E859,E859,O$2:O859)</f>
        <v>1</v>
      </c>
      <c r="Q859" s="2">
        <f>IF(AND(market_calendar[[#This Row],[vix_weekly_exp_cumulative]]=3,market_calendar[[#This Row],[is_vix_weekly_exp]]=1),1,0)</f>
        <v>0</v>
      </c>
      <c r="R859" s="2">
        <f>IF(AND(market_calendar[[#This Row],[is_vix_monthly_exp]]=1,MOD(market_calendar[[#This Row],[Month]],3)=0),1,0)</f>
        <v>0</v>
      </c>
    </row>
    <row r="860" spans="1:18" x14ac:dyDescent="0.25">
      <c r="A860">
        <v>859</v>
      </c>
      <c r="B860" s="1">
        <v>43228</v>
      </c>
      <c r="C860" s="2">
        <f t="shared" si="105"/>
        <v>2018</v>
      </c>
      <c r="D860" s="2">
        <f t="shared" si="106"/>
        <v>5</v>
      </c>
      <c r="E860" s="2" t="str">
        <f t="shared" si="107"/>
        <v>2018-5</v>
      </c>
      <c r="F860" s="2">
        <f t="shared" si="108"/>
        <v>8</v>
      </c>
      <c r="G860" s="2">
        <f t="shared" si="109"/>
        <v>19</v>
      </c>
      <c r="H860" s="2">
        <f t="shared" si="110"/>
        <v>3</v>
      </c>
      <c r="I860" s="2" cm="1">
        <f t="array" ref="I860">_xlfn.IFNA(_xlfn.IFS(H860=7,1,H860=1,1),0)</f>
        <v>0</v>
      </c>
      <c r="J860" s="2">
        <v>0</v>
      </c>
      <c r="K860" s="2">
        <f t="shared" si="111"/>
        <v>0</v>
      </c>
      <c r="L860" s="2">
        <f>SUMIF(E$2:E860,E860,K$2:K860)</f>
        <v>1</v>
      </c>
      <c r="M860" s="2">
        <f>IF(AND(market_calendar[[#This Row],[eq_weekly_exp_cumulative]]=3,market_calendar[[#This Row],[is_eq_weekly_exp]]=1),1,0)</f>
        <v>0</v>
      </c>
      <c r="N860" s="2">
        <f>IF(AND(market_calendar[[#This Row],[is_eq_monthly_exp]]=1,MOD(market_calendar[[#This Row],[Month]],3)=0),1,0)</f>
        <v>0</v>
      </c>
      <c r="O860" s="2">
        <f t="shared" si="104"/>
        <v>1</v>
      </c>
      <c r="P860" s="2">
        <f>SUMIF(E$2:E860,E860,O$2:O860)</f>
        <v>2</v>
      </c>
      <c r="Q860" s="2">
        <f>IF(AND(market_calendar[[#This Row],[vix_weekly_exp_cumulative]]=3,market_calendar[[#This Row],[is_vix_weekly_exp]]=1),1,0)</f>
        <v>0</v>
      </c>
      <c r="R860" s="2">
        <f>IF(AND(market_calendar[[#This Row],[is_vix_monthly_exp]]=1,MOD(market_calendar[[#This Row],[Month]],3)=0),1,0)</f>
        <v>0</v>
      </c>
    </row>
    <row r="861" spans="1:18" x14ac:dyDescent="0.25">
      <c r="A861">
        <v>860</v>
      </c>
      <c r="B861" s="1">
        <v>43229</v>
      </c>
      <c r="C861" s="2">
        <f t="shared" si="105"/>
        <v>2018</v>
      </c>
      <c r="D861" s="2">
        <f t="shared" si="106"/>
        <v>5</v>
      </c>
      <c r="E861" s="2" t="str">
        <f t="shared" si="107"/>
        <v>2018-5</v>
      </c>
      <c r="F861" s="2">
        <f t="shared" si="108"/>
        <v>9</v>
      </c>
      <c r="G861" s="2">
        <f t="shared" si="109"/>
        <v>19</v>
      </c>
      <c r="H861" s="2">
        <f t="shared" si="110"/>
        <v>4</v>
      </c>
      <c r="I861" s="2" cm="1">
        <f t="array" ref="I861">_xlfn.IFNA(_xlfn.IFS(H861=7,1,H861=1,1),0)</f>
        <v>0</v>
      </c>
      <c r="J861" s="2">
        <v>0</v>
      </c>
      <c r="K861" s="2">
        <f t="shared" si="111"/>
        <v>0</v>
      </c>
      <c r="L861" s="2">
        <f>SUMIF(E$2:E861,E861,K$2:K861)</f>
        <v>1</v>
      </c>
      <c r="M861" s="2">
        <f>IF(AND(market_calendar[[#This Row],[eq_weekly_exp_cumulative]]=3,market_calendar[[#This Row],[is_eq_weekly_exp]]=1),1,0)</f>
        <v>0</v>
      </c>
      <c r="N861" s="2">
        <f>IF(AND(market_calendar[[#This Row],[is_eq_monthly_exp]]=1,MOD(market_calendar[[#This Row],[Month]],3)=0),1,0)</f>
        <v>0</v>
      </c>
      <c r="O861" s="2">
        <f t="shared" si="104"/>
        <v>0</v>
      </c>
      <c r="P861" s="2">
        <f>SUMIF(E$2:E861,E861,O$2:O861)</f>
        <v>2</v>
      </c>
      <c r="Q861" s="2">
        <f>IF(AND(market_calendar[[#This Row],[vix_weekly_exp_cumulative]]=3,market_calendar[[#This Row],[is_vix_weekly_exp]]=1),1,0)</f>
        <v>0</v>
      </c>
      <c r="R861" s="2">
        <f>IF(AND(market_calendar[[#This Row],[is_vix_monthly_exp]]=1,MOD(market_calendar[[#This Row],[Month]],3)=0),1,0)</f>
        <v>0</v>
      </c>
    </row>
    <row r="862" spans="1:18" x14ac:dyDescent="0.25">
      <c r="A862">
        <v>861</v>
      </c>
      <c r="B862" s="1">
        <v>43230</v>
      </c>
      <c r="C862" s="2">
        <f t="shared" si="105"/>
        <v>2018</v>
      </c>
      <c r="D862" s="2">
        <f t="shared" si="106"/>
        <v>5</v>
      </c>
      <c r="E862" s="2" t="str">
        <f t="shared" si="107"/>
        <v>2018-5</v>
      </c>
      <c r="F862" s="2">
        <f t="shared" si="108"/>
        <v>10</v>
      </c>
      <c r="G862" s="2">
        <f t="shared" si="109"/>
        <v>19</v>
      </c>
      <c r="H862" s="2">
        <f t="shared" si="110"/>
        <v>5</v>
      </c>
      <c r="I862" s="2" cm="1">
        <f t="array" ref="I862">_xlfn.IFNA(_xlfn.IFS(H862=7,1,H862=1,1),0)</f>
        <v>0</v>
      </c>
      <c r="J862" s="2">
        <v>0</v>
      </c>
      <c r="K862" s="2">
        <f t="shared" si="111"/>
        <v>0</v>
      </c>
      <c r="L862" s="2">
        <f>SUMIF(E$2:E862,E862,K$2:K862)</f>
        <v>1</v>
      </c>
      <c r="M862" s="2">
        <f>IF(AND(market_calendar[[#This Row],[eq_weekly_exp_cumulative]]=3,market_calendar[[#This Row],[is_eq_weekly_exp]]=1),1,0)</f>
        <v>0</v>
      </c>
      <c r="N862" s="2">
        <f>IF(AND(market_calendar[[#This Row],[is_eq_monthly_exp]]=1,MOD(market_calendar[[#This Row],[Month]],3)=0),1,0)</f>
        <v>0</v>
      </c>
      <c r="O862" s="2">
        <f t="shared" si="104"/>
        <v>0</v>
      </c>
      <c r="P862" s="2">
        <f>SUMIF(E$2:E862,E862,O$2:O862)</f>
        <v>2</v>
      </c>
      <c r="Q862" s="2">
        <f>IF(AND(market_calendar[[#This Row],[vix_weekly_exp_cumulative]]=3,market_calendar[[#This Row],[is_vix_weekly_exp]]=1),1,0)</f>
        <v>0</v>
      </c>
      <c r="R862" s="2">
        <f>IF(AND(market_calendar[[#This Row],[is_vix_monthly_exp]]=1,MOD(market_calendar[[#This Row],[Month]],3)=0),1,0)</f>
        <v>0</v>
      </c>
    </row>
    <row r="863" spans="1:18" x14ac:dyDescent="0.25">
      <c r="A863">
        <v>862</v>
      </c>
      <c r="B863" s="1">
        <v>43231</v>
      </c>
      <c r="C863" s="2">
        <f t="shared" si="105"/>
        <v>2018</v>
      </c>
      <c r="D863" s="2">
        <f t="shared" si="106"/>
        <v>5</v>
      </c>
      <c r="E863" s="2" t="str">
        <f t="shared" si="107"/>
        <v>2018-5</v>
      </c>
      <c r="F863" s="2">
        <f t="shared" si="108"/>
        <v>11</v>
      </c>
      <c r="G863" s="2">
        <f t="shared" si="109"/>
        <v>19</v>
      </c>
      <c r="H863" s="2">
        <f t="shared" si="110"/>
        <v>6</v>
      </c>
      <c r="I863" s="2" cm="1">
        <f t="array" ref="I863">_xlfn.IFNA(_xlfn.IFS(H863=7,1,H863=1,1),0)</f>
        <v>0</v>
      </c>
      <c r="J863" s="2">
        <v>0</v>
      </c>
      <c r="K863" s="2">
        <f t="shared" si="111"/>
        <v>1</v>
      </c>
      <c r="L863" s="2">
        <f>SUMIF(E$2:E863,E863,K$2:K863)</f>
        <v>2</v>
      </c>
      <c r="M863" s="2">
        <f>IF(AND(market_calendar[[#This Row],[eq_weekly_exp_cumulative]]=3,market_calendar[[#This Row],[is_eq_weekly_exp]]=1),1,0)</f>
        <v>0</v>
      </c>
      <c r="N863" s="2">
        <f>IF(AND(market_calendar[[#This Row],[is_eq_monthly_exp]]=1,MOD(market_calendar[[#This Row],[Month]],3)=0),1,0)</f>
        <v>0</v>
      </c>
      <c r="O863" s="2">
        <f t="shared" si="104"/>
        <v>0</v>
      </c>
      <c r="P863" s="2">
        <f>SUMIF(E$2:E863,E863,O$2:O863)</f>
        <v>2</v>
      </c>
      <c r="Q863" s="2">
        <f>IF(AND(market_calendar[[#This Row],[vix_weekly_exp_cumulative]]=3,market_calendar[[#This Row],[is_vix_weekly_exp]]=1),1,0)</f>
        <v>0</v>
      </c>
      <c r="R863" s="2">
        <f>IF(AND(market_calendar[[#This Row],[is_vix_monthly_exp]]=1,MOD(market_calendar[[#This Row],[Month]],3)=0),1,0)</f>
        <v>0</v>
      </c>
    </row>
    <row r="864" spans="1:18" x14ac:dyDescent="0.25">
      <c r="A864">
        <v>863</v>
      </c>
      <c r="B864" s="1">
        <v>43232</v>
      </c>
      <c r="C864" s="2">
        <f t="shared" si="105"/>
        <v>2018</v>
      </c>
      <c r="D864" s="2">
        <f t="shared" si="106"/>
        <v>5</v>
      </c>
      <c r="E864" s="2" t="str">
        <f t="shared" si="107"/>
        <v>2018-5</v>
      </c>
      <c r="F864" s="2">
        <f t="shared" si="108"/>
        <v>12</v>
      </c>
      <c r="G864" s="2">
        <f t="shared" si="109"/>
        <v>19</v>
      </c>
      <c r="H864" s="2">
        <f t="shared" si="110"/>
        <v>7</v>
      </c>
      <c r="I864" s="2" cm="1">
        <f t="array" ref="I864">_xlfn.IFNA(_xlfn.IFS(H864=7,1,H864=1,1),0)</f>
        <v>1</v>
      </c>
      <c r="J864" s="2">
        <v>0</v>
      </c>
      <c r="K864" s="2">
        <f t="shared" si="111"/>
        <v>0</v>
      </c>
      <c r="L864" s="2">
        <f>SUMIF(E$2:E864,E864,K$2:K864)</f>
        <v>2</v>
      </c>
      <c r="M864" s="2">
        <f>IF(AND(market_calendar[[#This Row],[eq_weekly_exp_cumulative]]=3,market_calendar[[#This Row],[is_eq_weekly_exp]]=1),1,0)</f>
        <v>0</v>
      </c>
      <c r="N864" s="2">
        <f>IF(AND(market_calendar[[#This Row],[is_eq_monthly_exp]]=1,MOD(market_calendar[[#This Row],[Month]],3)=0),1,0)</f>
        <v>0</v>
      </c>
      <c r="O864" s="2">
        <f t="shared" si="104"/>
        <v>0</v>
      </c>
      <c r="P864" s="2">
        <f>SUMIF(E$2:E864,E864,O$2:O864)</f>
        <v>2</v>
      </c>
      <c r="Q864" s="2">
        <f>IF(AND(market_calendar[[#This Row],[vix_weekly_exp_cumulative]]=3,market_calendar[[#This Row],[is_vix_weekly_exp]]=1),1,0)</f>
        <v>0</v>
      </c>
      <c r="R864" s="2">
        <f>IF(AND(market_calendar[[#This Row],[is_vix_monthly_exp]]=1,MOD(market_calendar[[#This Row],[Month]],3)=0),1,0)</f>
        <v>0</v>
      </c>
    </row>
    <row r="865" spans="1:18" x14ac:dyDescent="0.25">
      <c r="A865">
        <v>864</v>
      </c>
      <c r="B865" s="1">
        <v>43233</v>
      </c>
      <c r="C865" s="2">
        <f t="shared" si="105"/>
        <v>2018</v>
      </c>
      <c r="D865" s="2">
        <f t="shared" si="106"/>
        <v>5</v>
      </c>
      <c r="E865" s="2" t="str">
        <f t="shared" si="107"/>
        <v>2018-5</v>
      </c>
      <c r="F865" s="2">
        <f t="shared" si="108"/>
        <v>13</v>
      </c>
      <c r="G865" s="2">
        <f t="shared" si="109"/>
        <v>20</v>
      </c>
      <c r="H865" s="2">
        <f t="shared" si="110"/>
        <v>1</v>
      </c>
      <c r="I865" s="2" cm="1">
        <f t="array" ref="I865">_xlfn.IFNA(_xlfn.IFS(H865=7,1,H865=1,1),0)</f>
        <v>1</v>
      </c>
      <c r="J865" s="2">
        <v>0</v>
      </c>
      <c r="K865" s="2">
        <f t="shared" si="111"/>
        <v>0</v>
      </c>
      <c r="L865" s="2">
        <f>SUMIF(E$2:E865,E865,K$2:K865)</f>
        <v>2</v>
      </c>
      <c r="M865" s="2">
        <f>IF(AND(market_calendar[[#This Row],[eq_weekly_exp_cumulative]]=3,market_calendar[[#This Row],[is_eq_weekly_exp]]=1),1,0)</f>
        <v>0</v>
      </c>
      <c r="N865" s="2">
        <f>IF(AND(market_calendar[[#This Row],[is_eq_monthly_exp]]=1,MOD(market_calendar[[#This Row],[Month]],3)=0),1,0)</f>
        <v>0</v>
      </c>
      <c r="O865" s="2">
        <f t="shared" si="104"/>
        <v>0</v>
      </c>
      <c r="P865" s="2">
        <f>SUMIF(E$2:E865,E865,O$2:O865)</f>
        <v>2</v>
      </c>
      <c r="Q865" s="2">
        <f>IF(AND(market_calendar[[#This Row],[vix_weekly_exp_cumulative]]=3,market_calendar[[#This Row],[is_vix_weekly_exp]]=1),1,0)</f>
        <v>0</v>
      </c>
      <c r="R865" s="2">
        <f>IF(AND(market_calendar[[#This Row],[is_vix_monthly_exp]]=1,MOD(market_calendar[[#This Row],[Month]],3)=0),1,0)</f>
        <v>0</v>
      </c>
    </row>
    <row r="866" spans="1:18" x14ac:dyDescent="0.25">
      <c r="A866">
        <v>865</v>
      </c>
      <c r="B866" s="1">
        <v>43234</v>
      </c>
      <c r="C866" s="2">
        <f t="shared" si="105"/>
        <v>2018</v>
      </c>
      <c r="D866" s="2">
        <f t="shared" si="106"/>
        <v>5</v>
      </c>
      <c r="E866" s="2" t="str">
        <f t="shared" si="107"/>
        <v>2018-5</v>
      </c>
      <c r="F866" s="2">
        <f t="shared" si="108"/>
        <v>14</v>
      </c>
      <c r="G866" s="2">
        <f t="shared" si="109"/>
        <v>20</v>
      </c>
      <c r="H866" s="2">
        <f t="shared" si="110"/>
        <v>2</v>
      </c>
      <c r="I866" s="2" cm="1">
        <f t="array" ref="I866">_xlfn.IFNA(_xlfn.IFS(H866=7,1,H866=1,1),0)</f>
        <v>0</v>
      </c>
      <c r="J866" s="2">
        <v>0</v>
      </c>
      <c r="K866" s="2">
        <f t="shared" si="111"/>
        <v>0</v>
      </c>
      <c r="L866" s="2">
        <f>SUMIF(E$2:E866,E866,K$2:K866)</f>
        <v>2</v>
      </c>
      <c r="M866" s="2">
        <f>IF(AND(market_calendar[[#This Row],[eq_weekly_exp_cumulative]]=3,market_calendar[[#This Row],[is_eq_weekly_exp]]=1),1,0)</f>
        <v>0</v>
      </c>
      <c r="N866" s="2">
        <f>IF(AND(market_calendar[[#This Row],[is_eq_monthly_exp]]=1,MOD(market_calendar[[#This Row],[Month]],3)=0),1,0)</f>
        <v>0</v>
      </c>
      <c r="O866" s="2">
        <f t="shared" si="104"/>
        <v>0</v>
      </c>
      <c r="P866" s="2">
        <f>SUMIF(E$2:E866,E866,O$2:O866)</f>
        <v>2</v>
      </c>
      <c r="Q866" s="2">
        <f>IF(AND(market_calendar[[#This Row],[vix_weekly_exp_cumulative]]=3,market_calendar[[#This Row],[is_vix_weekly_exp]]=1),1,0)</f>
        <v>0</v>
      </c>
      <c r="R866" s="2">
        <f>IF(AND(market_calendar[[#This Row],[is_vix_monthly_exp]]=1,MOD(market_calendar[[#This Row],[Month]],3)=0),1,0)</f>
        <v>0</v>
      </c>
    </row>
    <row r="867" spans="1:18" x14ac:dyDescent="0.25">
      <c r="A867">
        <v>866</v>
      </c>
      <c r="B867" s="1">
        <v>43235</v>
      </c>
      <c r="C867" s="2">
        <f t="shared" si="105"/>
        <v>2018</v>
      </c>
      <c r="D867" s="2">
        <f t="shared" si="106"/>
        <v>5</v>
      </c>
      <c r="E867" s="2" t="str">
        <f t="shared" si="107"/>
        <v>2018-5</v>
      </c>
      <c r="F867" s="2">
        <f t="shared" si="108"/>
        <v>15</v>
      </c>
      <c r="G867" s="2">
        <f t="shared" si="109"/>
        <v>20</v>
      </c>
      <c r="H867" s="2">
        <f t="shared" si="110"/>
        <v>3</v>
      </c>
      <c r="I867" s="2" cm="1">
        <f t="array" ref="I867">_xlfn.IFNA(_xlfn.IFS(H867=7,1,H867=1,1),0)</f>
        <v>0</v>
      </c>
      <c r="J867" s="2">
        <v>0</v>
      </c>
      <c r="K867" s="2">
        <f t="shared" si="111"/>
        <v>0</v>
      </c>
      <c r="L867" s="2">
        <f>SUMIF(E$2:E867,E867,K$2:K867)</f>
        <v>2</v>
      </c>
      <c r="M867" s="2">
        <f>IF(AND(market_calendar[[#This Row],[eq_weekly_exp_cumulative]]=3,market_calendar[[#This Row],[is_eq_weekly_exp]]=1),1,0)</f>
        <v>0</v>
      </c>
      <c r="N867" s="2">
        <f>IF(AND(market_calendar[[#This Row],[is_eq_monthly_exp]]=1,MOD(market_calendar[[#This Row],[Month]],3)=0),1,0)</f>
        <v>0</v>
      </c>
      <c r="O867" s="2">
        <f t="shared" si="104"/>
        <v>1</v>
      </c>
      <c r="P867" s="2">
        <f>SUMIF(E$2:E867,E867,O$2:O867)</f>
        <v>3</v>
      </c>
      <c r="Q867" s="2">
        <f>IF(AND(market_calendar[[#This Row],[vix_weekly_exp_cumulative]]=3,market_calendar[[#This Row],[is_vix_weekly_exp]]=1),1,0)</f>
        <v>1</v>
      </c>
      <c r="R867" s="2">
        <f>IF(AND(market_calendar[[#This Row],[is_vix_monthly_exp]]=1,MOD(market_calendar[[#This Row],[Month]],3)=0),1,0)</f>
        <v>0</v>
      </c>
    </row>
    <row r="868" spans="1:18" x14ac:dyDescent="0.25">
      <c r="A868">
        <v>867</v>
      </c>
      <c r="B868" s="1">
        <v>43236</v>
      </c>
      <c r="C868" s="2">
        <f t="shared" si="105"/>
        <v>2018</v>
      </c>
      <c r="D868" s="2">
        <f t="shared" si="106"/>
        <v>5</v>
      </c>
      <c r="E868" s="2" t="str">
        <f t="shared" si="107"/>
        <v>2018-5</v>
      </c>
      <c r="F868" s="2">
        <f t="shared" si="108"/>
        <v>16</v>
      </c>
      <c r="G868" s="2">
        <f t="shared" si="109"/>
        <v>20</v>
      </c>
      <c r="H868" s="2">
        <f t="shared" si="110"/>
        <v>4</v>
      </c>
      <c r="I868" s="2" cm="1">
        <f t="array" ref="I868">_xlfn.IFNA(_xlfn.IFS(H868=7,1,H868=1,1),0)</f>
        <v>0</v>
      </c>
      <c r="J868" s="2">
        <v>0</v>
      </c>
      <c r="K868" s="2">
        <f t="shared" si="111"/>
        <v>0</v>
      </c>
      <c r="L868" s="2">
        <f>SUMIF(E$2:E868,E868,K$2:K868)</f>
        <v>2</v>
      </c>
      <c r="M868" s="2">
        <f>IF(AND(market_calendar[[#This Row],[eq_weekly_exp_cumulative]]=3,market_calendar[[#This Row],[is_eq_weekly_exp]]=1),1,0)</f>
        <v>0</v>
      </c>
      <c r="N868" s="2">
        <f>IF(AND(market_calendar[[#This Row],[is_eq_monthly_exp]]=1,MOD(market_calendar[[#This Row],[Month]],3)=0),1,0)</f>
        <v>0</v>
      </c>
      <c r="O868" s="2">
        <f t="shared" si="104"/>
        <v>0</v>
      </c>
      <c r="P868" s="2">
        <f>SUMIF(E$2:E868,E868,O$2:O868)</f>
        <v>3</v>
      </c>
      <c r="Q868" s="2">
        <f>IF(AND(market_calendar[[#This Row],[vix_weekly_exp_cumulative]]=3,market_calendar[[#This Row],[is_vix_weekly_exp]]=1),1,0)</f>
        <v>0</v>
      </c>
      <c r="R868" s="2">
        <f>IF(AND(market_calendar[[#This Row],[is_vix_monthly_exp]]=1,MOD(market_calendar[[#This Row],[Month]],3)=0),1,0)</f>
        <v>0</v>
      </c>
    </row>
    <row r="869" spans="1:18" x14ac:dyDescent="0.25">
      <c r="A869">
        <v>868</v>
      </c>
      <c r="B869" s="1">
        <v>43237</v>
      </c>
      <c r="C869" s="2">
        <f t="shared" si="105"/>
        <v>2018</v>
      </c>
      <c r="D869" s="2">
        <f t="shared" si="106"/>
        <v>5</v>
      </c>
      <c r="E869" s="2" t="str">
        <f t="shared" si="107"/>
        <v>2018-5</v>
      </c>
      <c r="F869" s="2">
        <f t="shared" si="108"/>
        <v>17</v>
      </c>
      <c r="G869" s="2">
        <f t="shared" si="109"/>
        <v>20</v>
      </c>
      <c r="H869" s="2">
        <f t="shared" si="110"/>
        <v>5</v>
      </c>
      <c r="I869" s="2" cm="1">
        <f t="array" ref="I869">_xlfn.IFNA(_xlfn.IFS(H869=7,1,H869=1,1),0)</f>
        <v>0</v>
      </c>
      <c r="J869" s="2">
        <v>0</v>
      </c>
      <c r="K869" s="2">
        <f t="shared" si="111"/>
        <v>0</v>
      </c>
      <c r="L869" s="2">
        <f>SUMIF(E$2:E869,E869,K$2:K869)</f>
        <v>2</v>
      </c>
      <c r="M869" s="2">
        <f>IF(AND(market_calendar[[#This Row],[eq_weekly_exp_cumulative]]=3,market_calendar[[#This Row],[is_eq_weekly_exp]]=1),1,0)</f>
        <v>0</v>
      </c>
      <c r="N869" s="2">
        <f>IF(AND(market_calendar[[#This Row],[is_eq_monthly_exp]]=1,MOD(market_calendar[[#This Row],[Month]],3)=0),1,0)</f>
        <v>0</v>
      </c>
      <c r="O869" s="2">
        <f t="shared" si="104"/>
        <v>0</v>
      </c>
      <c r="P869" s="2">
        <f>SUMIF(E$2:E869,E869,O$2:O869)</f>
        <v>3</v>
      </c>
      <c r="Q869" s="2">
        <f>IF(AND(market_calendar[[#This Row],[vix_weekly_exp_cumulative]]=3,market_calendar[[#This Row],[is_vix_weekly_exp]]=1),1,0)</f>
        <v>0</v>
      </c>
      <c r="R869" s="2">
        <f>IF(AND(market_calendar[[#This Row],[is_vix_monthly_exp]]=1,MOD(market_calendar[[#This Row],[Month]],3)=0),1,0)</f>
        <v>0</v>
      </c>
    </row>
    <row r="870" spans="1:18" x14ac:dyDescent="0.25">
      <c r="A870">
        <v>869</v>
      </c>
      <c r="B870" s="1">
        <v>43238</v>
      </c>
      <c r="C870" s="2">
        <f t="shared" si="105"/>
        <v>2018</v>
      </c>
      <c r="D870" s="2">
        <f t="shared" si="106"/>
        <v>5</v>
      </c>
      <c r="E870" s="2" t="str">
        <f t="shared" si="107"/>
        <v>2018-5</v>
      </c>
      <c r="F870" s="2">
        <f t="shared" si="108"/>
        <v>18</v>
      </c>
      <c r="G870" s="2">
        <f t="shared" si="109"/>
        <v>20</v>
      </c>
      <c r="H870" s="2">
        <f t="shared" si="110"/>
        <v>6</v>
      </c>
      <c r="I870" s="2" cm="1">
        <f t="array" ref="I870">_xlfn.IFNA(_xlfn.IFS(H870=7,1,H870=1,1),0)</f>
        <v>0</v>
      </c>
      <c r="J870" s="2">
        <v>0</v>
      </c>
      <c r="K870" s="2">
        <f t="shared" si="111"/>
        <v>1</v>
      </c>
      <c r="L870" s="2">
        <f>SUMIF(E$2:E870,E870,K$2:K870)</f>
        <v>3</v>
      </c>
      <c r="M870" s="2">
        <f>IF(AND(market_calendar[[#This Row],[eq_weekly_exp_cumulative]]=3,market_calendar[[#This Row],[is_eq_weekly_exp]]=1),1,0)</f>
        <v>1</v>
      </c>
      <c r="N870" s="2">
        <f>IF(AND(market_calendar[[#This Row],[is_eq_monthly_exp]]=1,MOD(market_calendar[[#This Row],[Month]],3)=0),1,0)</f>
        <v>0</v>
      </c>
      <c r="O870" s="2">
        <f t="shared" si="104"/>
        <v>0</v>
      </c>
      <c r="P870" s="2">
        <f>SUMIF(E$2:E870,E870,O$2:O870)</f>
        <v>3</v>
      </c>
      <c r="Q870" s="2">
        <f>IF(AND(market_calendar[[#This Row],[vix_weekly_exp_cumulative]]=3,market_calendar[[#This Row],[is_vix_weekly_exp]]=1),1,0)</f>
        <v>0</v>
      </c>
      <c r="R870" s="2">
        <f>IF(AND(market_calendar[[#This Row],[is_vix_monthly_exp]]=1,MOD(market_calendar[[#This Row],[Month]],3)=0),1,0)</f>
        <v>0</v>
      </c>
    </row>
    <row r="871" spans="1:18" x14ac:dyDescent="0.25">
      <c r="A871">
        <v>870</v>
      </c>
      <c r="B871" s="1">
        <v>43239</v>
      </c>
      <c r="C871" s="2">
        <f t="shared" si="105"/>
        <v>2018</v>
      </c>
      <c r="D871" s="2">
        <f t="shared" si="106"/>
        <v>5</v>
      </c>
      <c r="E871" s="2" t="str">
        <f t="shared" si="107"/>
        <v>2018-5</v>
      </c>
      <c r="F871" s="2">
        <f t="shared" si="108"/>
        <v>19</v>
      </c>
      <c r="G871" s="2">
        <f t="shared" si="109"/>
        <v>20</v>
      </c>
      <c r="H871" s="2">
        <f t="shared" si="110"/>
        <v>7</v>
      </c>
      <c r="I871" s="2" cm="1">
        <f t="array" ref="I871">_xlfn.IFNA(_xlfn.IFS(H871=7,1,H871=1,1),0)</f>
        <v>1</v>
      </c>
      <c r="J871" s="2">
        <v>0</v>
      </c>
      <c r="K871" s="2">
        <f t="shared" si="111"/>
        <v>0</v>
      </c>
      <c r="L871" s="2">
        <f>SUMIF(E$2:E871,E871,K$2:K871)</f>
        <v>3</v>
      </c>
      <c r="M871" s="2">
        <f>IF(AND(market_calendar[[#This Row],[eq_weekly_exp_cumulative]]=3,market_calendar[[#This Row],[is_eq_weekly_exp]]=1),1,0)</f>
        <v>0</v>
      </c>
      <c r="N871" s="2">
        <f>IF(AND(market_calendar[[#This Row],[is_eq_monthly_exp]]=1,MOD(market_calendar[[#This Row],[Month]],3)=0),1,0)</f>
        <v>0</v>
      </c>
      <c r="O871" s="2">
        <f t="shared" si="104"/>
        <v>0</v>
      </c>
      <c r="P871" s="2">
        <f>SUMIF(E$2:E871,E871,O$2:O871)</f>
        <v>3</v>
      </c>
      <c r="Q871" s="2">
        <f>IF(AND(market_calendar[[#This Row],[vix_weekly_exp_cumulative]]=3,market_calendar[[#This Row],[is_vix_weekly_exp]]=1),1,0)</f>
        <v>0</v>
      </c>
      <c r="R871" s="2">
        <f>IF(AND(market_calendar[[#This Row],[is_vix_monthly_exp]]=1,MOD(market_calendar[[#This Row],[Month]],3)=0),1,0)</f>
        <v>0</v>
      </c>
    </row>
    <row r="872" spans="1:18" x14ac:dyDescent="0.25">
      <c r="A872">
        <v>871</v>
      </c>
      <c r="B872" s="1">
        <v>43240</v>
      </c>
      <c r="C872" s="2">
        <f t="shared" si="105"/>
        <v>2018</v>
      </c>
      <c r="D872" s="2">
        <f t="shared" si="106"/>
        <v>5</v>
      </c>
      <c r="E872" s="2" t="str">
        <f t="shared" si="107"/>
        <v>2018-5</v>
      </c>
      <c r="F872" s="2">
        <f t="shared" si="108"/>
        <v>20</v>
      </c>
      <c r="G872" s="2">
        <f t="shared" si="109"/>
        <v>21</v>
      </c>
      <c r="H872" s="2">
        <f t="shared" si="110"/>
        <v>1</v>
      </c>
      <c r="I872" s="2" cm="1">
        <f t="array" ref="I872">_xlfn.IFNA(_xlfn.IFS(H872=7,1,H872=1,1),0)</f>
        <v>1</v>
      </c>
      <c r="J872" s="2">
        <v>0</v>
      </c>
      <c r="K872" s="2">
        <f t="shared" si="111"/>
        <v>0</v>
      </c>
      <c r="L872" s="2">
        <f>SUMIF(E$2:E872,E872,K$2:K872)</f>
        <v>3</v>
      </c>
      <c r="M872" s="2">
        <f>IF(AND(market_calendar[[#This Row],[eq_weekly_exp_cumulative]]=3,market_calendar[[#This Row],[is_eq_weekly_exp]]=1),1,0)</f>
        <v>0</v>
      </c>
      <c r="N872" s="2">
        <f>IF(AND(market_calendar[[#This Row],[is_eq_monthly_exp]]=1,MOD(market_calendar[[#This Row],[Month]],3)=0),1,0)</f>
        <v>0</v>
      </c>
      <c r="O872" s="2">
        <f t="shared" si="104"/>
        <v>0</v>
      </c>
      <c r="P872" s="2">
        <f>SUMIF(E$2:E872,E872,O$2:O872)</f>
        <v>3</v>
      </c>
      <c r="Q872" s="2">
        <f>IF(AND(market_calendar[[#This Row],[vix_weekly_exp_cumulative]]=3,market_calendar[[#This Row],[is_vix_weekly_exp]]=1),1,0)</f>
        <v>0</v>
      </c>
      <c r="R872" s="2">
        <f>IF(AND(market_calendar[[#This Row],[is_vix_monthly_exp]]=1,MOD(market_calendar[[#This Row],[Month]],3)=0),1,0)</f>
        <v>0</v>
      </c>
    </row>
    <row r="873" spans="1:18" x14ac:dyDescent="0.25">
      <c r="A873">
        <v>872</v>
      </c>
      <c r="B873" s="1">
        <v>43241</v>
      </c>
      <c r="C873" s="2">
        <f t="shared" si="105"/>
        <v>2018</v>
      </c>
      <c r="D873" s="2">
        <f t="shared" si="106"/>
        <v>5</v>
      </c>
      <c r="E873" s="2" t="str">
        <f t="shared" si="107"/>
        <v>2018-5</v>
      </c>
      <c r="F873" s="2">
        <f t="shared" si="108"/>
        <v>21</v>
      </c>
      <c r="G873" s="2">
        <f t="shared" si="109"/>
        <v>21</v>
      </c>
      <c r="H873" s="2">
        <f t="shared" si="110"/>
        <v>2</v>
      </c>
      <c r="I873" s="2" cm="1">
        <f t="array" ref="I873">_xlfn.IFNA(_xlfn.IFS(H873=7,1,H873=1,1),0)</f>
        <v>0</v>
      </c>
      <c r="J873" s="2">
        <v>0</v>
      </c>
      <c r="K873" s="2">
        <f t="shared" si="111"/>
        <v>0</v>
      </c>
      <c r="L873" s="2">
        <f>SUMIF(E$2:E873,E873,K$2:K873)</f>
        <v>3</v>
      </c>
      <c r="M873" s="2">
        <f>IF(AND(market_calendar[[#This Row],[eq_weekly_exp_cumulative]]=3,market_calendar[[#This Row],[is_eq_weekly_exp]]=1),1,0)</f>
        <v>0</v>
      </c>
      <c r="N873" s="2">
        <f>IF(AND(market_calendar[[#This Row],[is_eq_monthly_exp]]=1,MOD(market_calendar[[#This Row],[Month]],3)=0),1,0)</f>
        <v>0</v>
      </c>
      <c r="O873" s="2">
        <f t="shared" si="104"/>
        <v>0</v>
      </c>
      <c r="P873" s="2">
        <f>SUMIF(E$2:E873,E873,O$2:O873)</f>
        <v>3</v>
      </c>
      <c r="Q873" s="2">
        <f>IF(AND(market_calendar[[#This Row],[vix_weekly_exp_cumulative]]=3,market_calendar[[#This Row],[is_vix_weekly_exp]]=1),1,0)</f>
        <v>0</v>
      </c>
      <c r="R873" s="2">
        <f>IF(AND(market_calendar[[#This Row],[is_vix_monthly_exp]]=1,MOD(market_calendar[[#This Row],[Month]],3)=0),1,0)</f>
        <v>0</v>
      </c>
    </row>
    <row r="874" spans="1:18" x14ac:dyDescent="0.25">
      <c r="A874">
        <v>873</v>
      </c>
      <c r="B874" s="1">
        <v>43242</v>
      </c>
      <c r="C874" s="2">
        <f t="shared" si="105"/>
        <v>2018</v>
      </c>
      <c r="D874" s="2">
        <f t="shared" si="106"/>
        <v>5</v>
      </c>
      <c r="E874" s="2" t="str">
        <f t="shared" si="107"/>
        <v>2018-5</v>
      </c>
      <c r="F874" s="2">
        <f t="shared" si="108"/>
        <v>22</v>
      </c>
      <c r="G874" s="2">
        <f t="shared" si="109"/>
        <v>21</v>
      </c>
      <c r="H874" s="2">
        <f t="shared" si="110"/>
        <v>3</v>
      </c>
      <c r="I874" s="2" cm="1">
        <f t="array" ref="I874">_xlfn.IFNA(_xlfn.IFS(H874=7,1,H874=1,1),0)</f>
        <v>0</v>
      </c>
      <c r="J874" s="2">
        <v>0</v>
      </c>
      <c r="K874" s="2">
        <f t="shared" si="111"/>
        <v>0</v>
      </c>
      <c r="L874" s="2">
        <f>SUMIF(E$2:E874,E874,K$2:K874)</f>
        <v>3</v>
      </c>
      <c r="M874" s="2">
        <f>IF(AND(market_calendar[[#This Row],[eq_weekly_exp_cumulative]]=3,market_calendar[[#This Row],[is_eq_weekly_exp]]=1),1,0)</f>
        <v>0</v>
      </c>
      <c r="N874" s="2">
        <f>IF(AND(market_calendar[[#This Row],[is_eq_monthly_exp]]=1,MOD(market_calendar[[#This Row],[Month]],3)=0),1,0)</f>
        <v>0</v>
      </c>
      <c r="O874" s="2">
        <f t="shared" si="104"/>
        <v>1</v>
      </c>
      <c r="P874" s="2">
        <f>SUMIF(E$2:E874,E874,O$2:O874)</f>
        <v>4</v>
      </c>
      <c r="Q874" s="2">
        <f>IF(AND(market_calendar[[#This Row],[vix_weekly_exp_cumulative]]=3,market_calendar[[#This Row],[is_vix_weekly_exp]]=1),1,0)</f>
        <v>0</v>
      </c>
      <c r="R874" s="2">
        <f>IF(AND(market_calendar[[#This Row],[is_vix_monthly_exp]]=1,MOD(market_calendar[[#This Row],[Month]],3)=0),1,0)</f>
        <v>0</v>
      </c>
    </row>
    <row r="875" spans="1:18" x14ac:dyDescent="0.25">
      <c r="A875">
        <v>874</v>
      </c>
      <c r="B875" s="1">
        <v>43243</v>
      </c>
      <c r="C875" s="2">
        <f t="shared" si="105"/>
        <v>2018</v>
      </c>
      <c r="D875" s="2">
        <f t="shared" si="106"/>
        <v>5</v>
      </c>
      <c r="E875" s="2" t="str">
        <f t="shared" si="107"/>
        <v>2018-5</v>
      </c>
      <c r="F875" s="2">
        <f t="shared" si="108"/>
        <v>23</v>
      </c>
      <c r="G875" s="2">
        <f t="shared" si="109"/>
        <v>21</v>
      </c>
      <c r="H875" s="2">
        <f t="shared" si="110"/>
        <v>4</v>
      </c>
      <c r="I875" s="2" cm="1">
        <f t="array" ref="I875">_xlfn.IFNA(_xlfn.IFS(H875=7,1,H875=1,1),0)</f>
        <v>0</v>
      </c>
      <c r="J875" s="2">
        <v>0</v>
      </c>
      <c r="K875" s="2">
        <f t="shared" si="111"/>
        <v>0</v>
      </c>
      <c r="L875" s="2">
        <f>SUMIF(E$2:E875,E875,K$2:K875)</f>
        <v>3</v>
      </c>
      <c r="M875" s="2">
        <f>IF(AND(market_calendar[[#This Row],[eq_weekly_exp_cumulative]]=3,market_calendar[[#This Row],[is_eq_weekly_exp]]=1),1,0)</f>
        <v>0</v>
      </c>
      <c r="N875" s="2">
        <f>IF(AND(market_calendar[[#This Row],[is_eq_monthly_exp]]=1,MOD(market_calendar[[#This Row],[Month]],3)=0),1,0)</f>
        <v>0</v>
      </c>
      <c r="O875" s="2">
        <f t="shared" si="104"/>
        <v>0</v>
      </c>
      <c r="P875" s="2">
        <f>SUMIF(E$2:E875,E875,O$2:O875)</f>
        <v>4</v>
      </c>
      <c r="Q875" s="2">
        <f>IF(AND(market_calendar[[#This Row],[vix_weekly_exp_cumulative]]=3,market_calendar[[#This Row],[is_vix_weekly_exp]]=1),1,0)</f>
        <v>0</v>
      </c>
      <c r="R875" s="2">
        <f>IF(AND(market_calendar[[#This Row],[is_vix_monthly_exp]]=1,MOD(market_calendar[[#This Row],[Month]],3)=0),1,0)</f>
        <v>0</v>
      </c>
    </row>
    <row r="876" spans="1:18" x14ac:dyDescent="0.25">
      <c r="A876">
        <v>875</v>
      </c>
      <c r="B876" s="1">
        <v>43244</v>
      </c>
      <c r="C876" s="2">
        <f t="shared" si="105"/>
        <v>2018</v>
      </c>
      <c r="D876" s="2">
        <f t="shared" si="106"/>
        <v>5</v>
      </c>
      <c r="E876" s="2" t="str">
        <f t="shared" si="107"/>
        <v>2018-5</v>
      </c>
      <c r="F876" s="2">
        <f t="shared" si="108"/>
        <v>24</v>
      </c>
      <c r="G876" s="2">
        <f t="shared" si="109"/>
        <v>21</v>
      </c>
      <c r="H876" s="2">
        <f t="shared" si="110"/>
        <v>5</v>
      </c>
      <c r="I876" s="2" cm="1">
        <f t="array" ref="I876">_xlfn.IFNA(_xlfn.IFS(H876=7,1,H876=1,1),0)</f>
        <v>0</v>
      </c>
      <c r="J876" s="2">
        <v>0</v>
      </c>
      <c r="K876" s="2">
        <f t="shared" si="111"/>
        <v>0</v>
      </c>
      <c r="L876" s="2">
        <f>SUMIF(E$2:E876,E876,K$2:K876)</f>
        <v>3</v>
      </c>
      <c r="M876" s="2">
        <f>IF(AND(market_calendar[[#This Row],[eq_weekly_exp_cumulative]]=3,market_calendar[[#This Row],[is_eq_weekly_exp]]=1),1,0)</f>
        <v>0</v>
      </c>
      <c r="N876" s="2">
        <f>IF(AND(market_calendar[[#This Row],[is_eq_monthly_exp]]=1,MOD(market_calendar[[#This Row],[Month]],3)=0),1,0)</f>
        <v>0</v>
      </c>
      <c r="O876" s="2">
        <f t="shared" si="104"/>
        <v>0</v>
      </c>
      <c r="P876" s="2">
        <f>SUMIF(E$2:E876,E876,O$2:O876)</f>
        <v>4</v>
      </c>
      <c r="Q876" s="2">
        <f>IF(AND(market_calendar[[#This Row],[vix_weekly_exp_cumulative]]=3,market_calendar[[#This Row],[is_vix_weekly_exp]]=1),1,0)</f>
        <v>0</v>
      </c>
      <c r="R876" s="2">
        <f>IF(AND(market_calendar[[#This Row],[is_vix_monthly_exp]]=1,MOD(market_calendar[[#This Row],[Month]],3)=0),1,0)</f>
        <v>0</v>
      </c>
    </row>
    <row r="877" spans="1:18" x14ac:dyDescent="0.25">
      <c r="A877">
        <v>876</v>
      </c>
      <c r="B877" s="1">
        <v>43245</v>
      </c>
      <c r="C877" s="2">
        <f t="shared" si="105"/>
        <v>2018</v>
      </c>
      <c r="D877" s="2">
        <f t="shared" si="106"/>
        <v>5</v>
      </c>
      <c r="E877" s="2" t="str">
        <f t="shared" si="107"/>
        <v>2018-5</v>
      </c>
      <c r="F877" s="2">
        <f t="shared" si="108"/>
        <v>25</v>
      </c>
      <c r="G877" s="2">
        <f t="shared" si="109"/>
        <v>21</v>
      </c>
      <c r="H877" s="2">
        <f t="shared" si="110"/>
        <v>6</v>
      </c>
      <c r="I877" s="2" cm="1">
        <f t="array" ref="I877">_xlfn.IFNA(_xlfn.IFS(H877=7,1,H877=1,1),0)</f>
        <v>0</v>
      </c>
      <c r="J877" s="2">
        <v>0</v>
      </c>
      <c r="K877" s="2">
        <f t="shared" si="111"/>
        <v>1</v>
      </c>
      <c r="L877" s="2">
        <f>SUMIF(E$2:E877,E877,K$2:K877)</f>
        <v>4</v>
      </c>
      <c r="M877" s="2">
        <f>IF(AND(market_calendar[[#This Row],[eq_weekly_exp_cumulative]]=3,market_calendar[[#This Row],[is_eq_weekly_exp]]=1),1,0)</f>
        <v>0</v>
      </c>
      <c r="N877" s="2">
        <f>IF(AND(market_calendar[[#This Row],[is_eq_monthly_exp]]=1,MOD(market_calendar[[#This Row],[Month]],3)=0),1,0)</f>
        <v>0</v>
      </c>
      <c r="O877" s="2">
        <f t="shared" si="104"/>
        <v>0</v>
      </c>
      <c r="P877" s="2">
        <f>SUMIF(E$2:E877,E877,O$2:O877)</f>
        <v>4</v>
      </c>
      <c r="Q877" s="2">
        <f>IF(AND(market_calendar[[#This Row],[vix_weekly_exp_cumulative]]=3,market_calendar[[#This Row],[is_vix_weekly_exp]]=1),1,0)</f>
        <v>0</v>
      </c>
      <c r="R877" s="2">
        <f>IF(AND(market_calendar[[#This Row],[is_vix_monthly_exp]]=1,MOD(market_calendar[[#This Row],[Month]],3)=0),1,0)</f>
        <v>0</v>
      </c>
    </row>
    <row r="878" spans="1:18" x14ac:dyDescent="0.25">
      <c r="A878">
        <v>877</v>
      </c>
      <c r="B878" s="1">
        <v>43246</v>
      </c>
      <c r="C878" s="2">
        <f t="shared" si="105"/>
        <v>2018</v>
      </c>
      <c r="D878" s="2">
        <f t="shared" si="106"/>
        <v>5</v>
      </c>
      <c r="E878" s="2" t="str">
        <f t="shared" si="107"/>
        <v>2018-5</v>
      </c>
      <c r="F878" s="2">
        <f t="shared" si="108"/>
        <v>26</v>
      </c>
      <c r="G878" s="2">
        <f t="shared" si="109"/>
        <v>21</v>
      </c>
      <c r="H878" s="2">
        <f t="shared" si="110"/>
        <v>7</v>
      </c>
      <c r="I878" s="2" cm="1">
        <f t="array" ref="I878">_xlfn.IFNA(_xlfn.IFS(H878=7,1,H878=1,1),0)</f>
        <v>1</v>
      </c>
      <c r="J878" s="2">
        <v>0</v>
      </c>
      <c r="K878" s="2">
        <f t="shared" si="111"/>
        <v>0</v>
      </c>
      <c r="L878" s="2">
        <f>SUMIF(E$2:E878,E878,K$2:K878)</f>
        <v>4</v>
      </c>
      <c r="M878" s="2">
        <f>IF(AND(market_calendar[[#This Row],[eq_weekly_exp_cumulative]]=3,market_calendar[[#This Row],[is_eq_weekly_exp]]=1),1,0)</f>
        <v>0</v>
      </c>
      <c r="N878" s="2">
        <f>IF(AND(market_calendar[[#This Row],[is_eq_monthly_exp]]=1,MOD(market_calendar[[#This Row],[Month]],3)=0),1,0)</f>
        <v>0</v>
      </c>
      <c r="O878" s="2">
        <f t="shared" si="104"/>
        <v>0</v>
      </c>
      <c r="P878" s="2">
        <f>SUMIF(E$2:E878,E878,O$2:O878)</f>
        <v>4</v>
      </c>
      <c r="Q878" s="2">
        <f>IF(AND(market_calendar[[#This Row],[vix_weekly_exp_cumulative]]=3,market_calendar[[#This Row],[is_vix_weekly_exp]]=1),1,0)</f>
        <v>0</v>
      </c>
      <c r="R878" s="2">
        <f>IF(AND(market_calendar[[#This Row],[is_vix_monthly_exp]]=1,MOD(market_calendar[[#This Row],[Month]],3)=0),1,0)</f>
        <v>0</v>
      </c>
    </row>
    <row r="879" spans="1:18" x14ac:dyDescent="0.25">
      <c r="A879">
        <v>878</v>
      </c>
      <c r="B879" s="1">
        <v>43247</v>
      </c>
      <c r="C879" s="2">
        <f t="shared" si="105"/>
        <v>2018</v>
      </c>
      <c r="D879" s="2">
        <f t="shared" si="106"/>
        <v>5</v>
      </c>
      <c r="E879" s="2" t="str">
        <f t="shared" si="107"/>
        <v>2018-5</v>
      </c>
      <c r="F879" s="2">
        <f t="shared" si="108"/>
        <v>27</v>
      </c>
      <c r="G879" s="2">
        <f t="shared" si="109"/>
        <v>22</v>
      </c>
      <c r="H879" s="2">
        <f t="shared" si="110"/>
        <v>1</v>
      </c>
      <c r="I879" s="2" cm="1">
        <f t="array" ref="I879">_xlfn.IFNA(_xlfn.IFS(H879=7,1,H879=1,1),0)</f>
        <v>1</v>
      </c>
      <c r="J879" s="2">
        <v>0</v>
      </c>
      <c r="K879" s="2">
        <f t="shared" si="111"/>
        <v>0</v>
      </c>
      <c r="L879" s="2">
        <f>SUMIF(E$2:E879,E879,K$2:K879)</f>
        <v>4</v>
      </c>
      <c r="M879" s="2">
        <f>IF(AND(market_calendar[[#This Row],[eq_weekly_exp_cumulative]]=3,market_calendar[[#This Row],[is_eq_weekly_exp]]=1),1,0)</f>
        <v>0</v>
      </c>
      <c r="N879" s="2">
        <f>IF(AND(market_calendar[[#This Row],[is_eq_monthly_exp]]=1,MOD(market_calendar[[#This Row],[Month]],3)=0),1,0)</f>
        <v>0</v>
      </c>
      <c r="O879" s="2">
        <f t="shared" si="104"/>
        <v>0</v>
      </c>
      <c r="P879" s="2">
        <f>SUMIF(E$2:E879,E879,O$2:O879)</f>
        <v>4</v>
      </c>
      <c r="Q879" s="2">
        <f>IF(AND(market_calendar[[#This Row],[vix_weekly_exp_cumulative]]=3,market_calendar[[#This Row],[is_vix_weekly_exp]]=1),1,0)</f>
        <v>0</v>
      </c>
      <c r="R879" s="2">
        <f>IF(AND(market_calendar[[#This Row],[is_vix_monthly_exp]]=1,MOD(market_calendar[[#This Row],[Month]],3)=0),1,0)</f>
        <v>0</v>
      </c>
    </row>
    <row r="880" spans="1:18" x14ac:dyDescent="0.25">
      <c r="A880">
        <v>879</v>
      </c>
      <c r="B880" s="1">
        <v>43248</v>
      </c>
      <c r="C880" s="2">
        <f t="shared" si="105"/>
        <v>2018</v>
      </c>
      <c r="D880" s="2">
        <f t="shared" si="106"/>
        <v>5</v>
      </c>
      <c r="E880" s="2" t="str">
        <f t="shared" si="107"/>
        <v>2018-5</v>
      </c>
      <c r="F880" s="2">
        <f t="shared" si="108"/>
        <v>28</v>
      </c>
      <c r="G880" s="2">
        <f t="shared" si="109"/>
        <v>22</v>
      </c>
      <c r="H880" s="2">
        <f t="shared" si="110"/>
        <v>2</v>
      </c>
      <c r="I880" s="2" cm="1">
        <f t="array" ref="I880">_xlfn.IFNA(_xlfn.IFS(H880=7,1,H880=1,1),0)</f>
        <v>0</v>
      </c>
      <c r="J880" s="2">
        <v>0</v>
      </c>
      <c r="K880" s="2">
        <f t="shared" si="111"/>
        <v>0</v>
      </c>
      <c r="L880" s="2">
        <f>SUMIF(E$2:E880,E880,K$2:K880)</f>
        <v>4</v>
      </c>
      <c r="M880" s="2">
        <f>IF(AND(market_calendar[[#This Row],[eq_weekly_exp_cumulative]]=3,market_calendar[[#This Row],[is_eq_weekly_exp]]=1),1,0)</f>
        <v>0</v>
      </c>
      <c r="N880" s="2">
        <f>IF(AND(market_calendar[[#This Row],[is_eq_monthly_exp]]=1,MOD(market_calendar[[#This Row],[Month]],3)=0),1,0)</f>
        <v>0</v>
      </c>
      <c r="O880" s="2">
        <f t="shared" si="104"/>
        <v>0</v>
      </c>
      <c r="P880" s="2">
        <f>SUMIF(E$2:E880,E880,O$2:O880)</f>
        <v>4</v>
      </c>
      <c r="Q880" s="2">
        <f>IF(AND(market_calendar[[#This Row],[vix_weekly_exp_cumulative]]=3,market_calendar[[#This Row],[is_vix_weekly_exp]]=1),1,0)</f>
        <v>0</v>
      </c>
      <c r="R880" s="2">
        <f>IF(AND(market_calendar[[#This Row],[is_vix_monthly_exp]]=1,MOD(market_calendar[[#This Row],[Month]],3)=0),1,0)</f>
        <v>0</v>
      </c>
    </row>
    <row r="881" spans="1:18" x14ac:dyDescent="0.25">
      <c r="A881">
        <v>880</v>
      </c>
      <c r="B881" s="1">
        <v>43249</v>
      </c>
      <c r="C881" s="2">
        <f t="shared" si="105"/>
        <v>2018</v>
      </c>
      <c r="D881" s="2">
        <f t="shared" si="106"/>
        <v>5</v>
      </c>
      <c r="E881" s="2" t="str">
        <f t="shared" si="107"/>
        <v>2018-5</v>
      </c>
      <c r="F881" s="2">
        <f t="shared" si="108"/>
        <v>29</v>
      </c>
      <c r="G881" s="2">
        <f t="shared" si="109"/>
        <v>22</v>
      </c>
      <c r="H881" s="2">
        <f t="shared" si="110"/>
        <v>3</v>
      </c>
      <c r="I881" s="2" cm="1">
        <f t="array" ref="I881">_xlfn.IFNA(_xlfn.IFS(H881=7,1,H881=1,1),0)</f>
        <v>0</v>
      </c>
      <c r="J881" s="2">
        <v>0</v>
      </c>
      <c r="K881" s="2">
        <f t="shared" si="111"/>
        <v>0</v>
      </c>
      <c r="L881" s="2">
        <f>SUMIF(E$2:E881,E881,K$2:K881)</f>
        <v>4</v>
      </c>
      <c r="M881" s="2">
        <f>IF(AND(market_calendar[[#This Row],[eq_weekly_exp_cumulative]]=3,market_calendar[[#This Row],[is_eq_weekly_exp]]=1),1,0)</f>
        <v>0</v>
      </c>
      <c r="N881" s="2">
        <f>IF(AND(market_calendar[[#This Row],[is_eq_monthly_exp]]=1,MOD(market_calendar[[#This Row],[Month]],3)=0),1,0)</f>
        <v>0</v>
      </c>
      <c r="O881" s="2">
        <f t="shared" si="104"/>
        <v>1</v>
      </c>
      <c r="P881" s="2">
        <f>SUMIF(E$2:E881,E881,O$2:O881)</f>
        <v>5</v>
      </c>
      <c r="Q881" s="2">
        <f>IF(AND(market_calendar[[#This Row],[vix_weekly_exp_cumulative]]=3,market_calendar[[#This Row],[is_vix_weekly_exp]]=1),1,0)</f>
        <v>0</v>
      </c>
      <c r="R881" s="2">
        <f>IF(AND(market_calendar[[#This Row],[is_vix_monthly_exp]]=1,MOD(market_calendar[[#This Row],[Month]],3)=0),1,0)</f>
        <v>0</v>
      </c>
    </row>
    <row r="882" spans="1:18" x14ac:dyDescent="0.25">
      <c r="A882">
        <v>881</v>
      </c>
      <c r="B882" s="1">
        <v>43250</v>
      </c>
      <c r="C882" s="2">
        <f t="shared" si="105"/>
        <v>2018</v>
      </c>
      <c r="D882" s="2">
        <f t="shared" si="106"/>
        <v>5</v>
      </c>
      <c r="E882" s="2" t="str">
        <f t="shared" si="107"/>
        <v>2018-5</v>
      </c>
      <c r="F882" s="2">
        <f t="shared" si="108"/>
        <v>30</v>
      </c>
      <c r="G882" s="2">
        <f t="shared" si="109"/>
        <v>22</v>
      </c>
      <c r="H882" s="2">
        <f t="shared" si="110"/>
        <v>4</v>
      </c>
      <c r="I882" s="2" cm="1">
        <f t="array" ref="I882">_xlfn.IFNA(_xlfn.IFS(H882=7,1,H882=1,1),0)</f>
        <v>0</v>
      </c>
      <c r="J882" s="2">
        <v>0</v>
      </c>
      <c r="K882" s="2">
        <f t="shared" si="111"/>
        <v>0</v>
      </c>
      <c r="L882" s="2">
        <f>SUMIF(E$2:E882,E882,K$2:K882)</f>
        <v>4</v>
      </c>
      <c r="M882" s="2">
        <f>IF(AND(market_calendar[[#This Row],[eq_weekly_exp_cumulative]]=3,market_calendar[[#This Row],[is_eq_weekly_exp]]=1),1,0)</f>
        <v>0</v>
      </c>
      <c r="N882" s="2">
        <f>IF(AND(market_calendar[[#This Row],[is_eq_monthly_exp]]=1,MOD(market_calendar[[#This Row],[Month]],3)=0),1,0)</f>
        <v>0</v>
      </c>
      <c r="O882" s="2">
        <f t="shared" si="104"/>
        <v>0</v>
      </c>
      <c r="P882" s="2">
        <f>SUMIF(E$2:E882,E882,O$2:O882)</f>
        <v>5</v>
      </c>
      <c r="Q882" s="2">
        <f>IF(AND(market_calendar[[#This Row],[vix_weekly_exp_cumulative]]=3,market_calendar[[#This Row],[is_vix_weekly_exp]]=1),1,0)</f>
        <v>0</v>
      </c>
      <c r="R882" s="2">
        <f>IF(AND(market_calendar[[#This Row],[is_vix_monthly_exp]]=1,MOD(market_calendar[[#This Row],[Month]],3)=0),1,0)</f>
        <v>0</v>
      </c>
    </row>
    <row r="883" spans="1:18" x14ac:dyDescent="0.25">
      <c r="A883">
        <v>882</v>
      </c>
      <c r="B883" s="1">
        <v>43251</v>
      </c>
      <c r="C883" s="2">
        <f t="shared" si="105"/>
        <v>2018</v>
      </c>
      <c r="D883" s="2">
        <f t="shared" si="106"/>
        <v>5</v>
      </c>
      <c r="E883" s="2" t="str">
        <f t="shared" si="107"/>
        <v>2018-5</v>
      </c>
      <c r="F883" s="2">
        <f t="shared" si="108"/>
        <v>31</v>
      </c>
      <c r="G883" s="2">
        <f t="shared" si="109"/>
        <v>22</v>
      </c>
      <c r="H883" s="2">
        <f t="shared" si="110"/>
        <v>5</v>
      </c>
      <c r="I883" s="2" cm="1">
        <f t="array" ref="I883">_xlfn.IFNA(_xlfn.IFS(H883=7,1,H883=1,1),0)</f>
        <v>0</v>
      </c>
      <c r="J883" s="2">
        <v>0</v>
      </c>
      <c r="K883" s="2">
        <f t="shared" si="111"/>
        <v>0</v>
      </c>
      <c r="L883" s="2">
        <f>SUMIF(E$2:E883,E883,K$2:K883)</f>
        <v>4</v>
      </c>
      <c r="M883" s="2">
        <f>IF(AND(market_calendar[[#This Row],[eq_weekly_exp_cumulative]]=3,market_calendar[[#This Row],[is_eq_weekly_exp]]=1),1,0)</f>
        <v>0</v>
      </c>
      <c r="N883" s="2">
        <f>IF(AND(market_calendar[[#This Row],[is_eq_monthly_exp]]=1,MOD(market_calendar[[#This Row],[Month]],3)=0),1,0)</f>
        <v>0</v>
      </c>
      <c r="O883" s="2">
        <f t="shared" si="104"/>
        <v>0</v>
      </c>
      <c r="P883" s="2">
        <f>SUMIF(E$2:E883,E883,O$2:O883)</f>
        <v>5</v>
      </c>
      <c r="Q883" s="2">
        <f>IF(AND(market_calendar[[#This Row],[vix_weekly_exp_cumulative]]=3,market_calendar[[#This Row],[is_vix_weekly_exp]]=1),1,0)</f>
        <v>0</v>
      </c>
      <c r="R883" s="2">
        <f>IF(AND(market_calendar[[#This Row],[is_vix_monthly_exp]]=1,MOD(market_calendar[[#This Row],[Month]],3)=0),1,0)</f>
        <v>0</v>
      </c>
    </row>
    <row r="884" spans="1:18" x14ac:dyDescent="0.25">
      <c r="A884">
        <v>883</v>
      </c>
      <c r="B884" s="1">
        <v>43252</v>
      </c>
      <c r="C884" s="2">
        <f t="shared" si="105"/>
        <v>2018</v>
      </c>
      <c r="D884" s="2">
        <f t="shared" si="106"/>
        <v>6</v>
      </c>
      <c r="E884" s="2" t="str">
        <f t="shared" si="107"/>
        <v>2018-6</v>
      </c>
      <c r="F884" s="2">
        <f t="shared" si="108"/>
        <v>1</v>
      </c>
      <c r="G884" s="2">
        <f t="shared" si="109"/>
        <v>22</v>
      </c>
      <c r="H884" s="2">
        <f t="shared" si="110"/>
        <v>6</v>
      </c>
      <c r="I884" s="2" cm="1">
        <f t="array" ref="I884">_xlfn.IFNA(_xlfn.IFS(H884=7,1,H884=1,1),0)</f>
        <v>0</v>
      </c>
      <c r="J884" s="2">
        <v>0</v>
      </c>
      <c r="K884" s="2">
        <f t="shared" si="111"/>
        <v>1</v>
      </c>
      <c r="L884" s="2">
        <f>SUMIF(E$2:E884,E884,K$2:K884)</f>
        <v>1</v>
      </c>
      <c r="M884" s="2">
        <f>IF(AND(market_calendar[[#This Row],[eq_weekly_exp_cumulative]]=3,market_calendar[[#This Row],[is_eq_weekly_exp]]=1),1,0)</f>
        <v>0</v>
      </c>
      <c r="N884" s="2">
        <f>IF(AND(market_calendar[[#This Row],[is_eq_monthly_exp]]=1,MOD(market_calendar[[#This Row],[Month]],3)=0),1,0)</f>
        <v>0</v>
      </c>
      <c r="O884" s="2">
        <f t="shared" si="104"/>
        <v>0</v>
      </c>
      <c r="P884" s="2">
        <f>SUMIF(E$2:E884,E884,O$2:O884)</f>
        <v>0</v>
      </c>
      <c r="Q884" s="2">
        <f>IF(AND(market_calendar[[#This Row],[vix_weekly_exp_cumulative]]=3,market_calendar[[#This Row],[is_vix_weekly_exp]]=1),1,0)</f>
        <v>0</v>
      </c>
      <c r="R884" s="2">
        <f>IF(AND(market_calendar[[#This Row],[is_vix_monthly_exp]]=1,MOD(market_calendar[[#This Row],[Month]],3)=0),1,0)</f>
        <v>0</v>
      </c>
    </row>
    <row r="885" spans="1:18" x14ac:dyDescent="0.25">
      <c r="A885">
        <v>884</v>
      </c>
      <c r="B885" s="1">
        <v>43253</v>
      </c>
      <c r="C885" s="2">
        <f t="shared" si="105"/>
        <v>2018</v>
      </c>
      <c r="D885" s="2">
        <f t="shared" si="106"/>
        <v>6</v>
      </c>
      <c r="E885" s="2" t="str">
        <f t="shared" si="107"/>
        <v>2018-6</v>
      </c>
      <c r="F885" s="2">
        <f t="shared" si="108"/>
        <v>2</v>
      </c>
      <c r="G885" s="2">
        <f t="shared" si="109"/>
        <v>22</v>
      </c>
      <c r="H885" s="2">
        <f t="shared" si="110"/>
        <v>7</v>
      </c>
      <c r="I885" s="2" cm="1">
        <f t="array" ref="I885">_xlfn.IFNA(_xlfn.IFS(H885=7,1,H885=1,1),0)</f>
        <v>1</v>
      </c>
      <c r="J885" s="2">
        <v>0</v>
      </c>
      <c r="K885" s="2">
        <f t="shared" si="111"/>
        <v>0</v>
      </c>
      <c r="L885" s="2">
        <f>SUMIF(E$2:E885,E885,K$2:K885)</f>
        <v>1</v>
      </c>
      <c r="M885" s="2">
        <f>IF(AND(market_calendar[[#This Row],[eq_weekly_exp_cumulative]]=3,market_calendar[[#This Row],[is_eq_weekly_exp]]=1),1,0)</f>
        <v>0</v>
      </c>
      <c r="N885" s="2">
        <f>IF(AND(market_calendar[[#This Row],[is_eq_monthly_exp]]=1,MOD(market_calendar[[#This Row],[Month]],3)=0),1,0)</f>
        <v>0</v>
      </c>
      <c r="O885" s="2">
        <f t="shared" si="104"/>
        <v>0</v>
      </c>
      <c r="P885" s="2">
        <f>SUMIF(E$2:E885,E885,O$2:O885)</f>
        <v>0</v>
      </c>
      <c r="Q885" s="2">
        <f>IF(AND(market_calendar[[#This Row],[vix_weekly_exp_cumulative]]=3,market_calendar[[#This Row],[is_vix_weekly_exp]]=1),1,0)</f>
        <v>0</v>
      </c>
      <c r="R885" s="2">
        <f>IF(AND(market_calendar[[#This Row],[is_vix_monthly_exp]]=1,MOD(market_calendar[[#This Row],[Month]],3)=0),1,0)</f>
        <v>0</v>
      </c>
    </row>
    <row r="886" spans="1:18" x14ac:dyDescent="0.25">
      <c r="A886">
        <v>885</v>
      </c>
      <c r="B886" s="1">
        <v>43254</v>
      </c>
      <c r="C886" s="2">
        <f t="shared" si="105"/>
        <v>2018</v>
      </c>
      <c r="D886" s="2">
        <f t="shared" si="106"/>
        <v>6</v>
      </c>
      <c r="E886" s="2" t="str">
        <f t="shared" si="107"/>
        <v>2018-6</v>
      </c>
      <c r="F886" s="2">
        <f t="shared" si="108"/>
        <v>3</v>
      </c>
      <c r="G886" s="2">
        <f t="shared" si="109"/>
        <v>23</v>
      </c>
      <c r="H886" s="2">
        <f t="shared" si="110"/>
        <v>1</v>
      </c>
      <c r="I886" s="2" cm="1">
        <f t="array" ref="I886">_xlfn.IFNA(_xlfn.IFS(H886=7,1,H886=1,1),0)</f>
        <v>1</v>
      </c>
      <c r="J886" s="2">
        <v>0</v>
      </c>
      <c r="K886" s="2">
        <f t="shared" si="111"/>
        <v>0</v>
      </c>
      <c r="L886" s="2">
        <f>SUMIF(E$2:E886,E886,K$2:K886)</f>
        <v>1</v>
      </c>
      <c r="M886" s="2">
        <f>IF(AND(market_calendar[[#This Row],[eq_weekly_exp_cumulative]]=3,market_calendar[[#This Row],[is_eq_weekly_exp]]=1),1,0)</f>
        <v>0</v>
      </c>
      <c r="N886" s="2">
        <f>IF(AND(market_calendar[[#This Row],[is_eq_monthly_exp]]=1,MOD(market_calendar[[#This Row],[Month]],3)=0),1,0)</f>
        <v>0</v>
      </c>
      <c r="O886" s="2">
        <f t="shared" si="104"/>
        <v>0</v>
      </c>
      <c r="P886" s="2">
        <f>SUMIF(E$2:E886,E886,O$2:O886)</f>
        <v>0</v>
      </c>
      <c r="Q886" s="2">
        <f>IF(AND(market_calendar[[#This Row],[vix_weekly_exp_cumulative]]=3,market_calendar[[#This Row],[is_vix_weekly_exp]]=1),1,0)</f>
        <v>0</v>
      </c>
      <c r="R886" s="2">
        <f>IF(AND(market_calendar[[#This Row],[is_vix_monthly_exp]]=1,MOD(market_calendar[[#This Row],[Month]],3)=0),1,0)</f>
        <v>0</v>
      </c>
    </row>
    <row r="887" spans="1:18" x14ac:dyDescent="0.25">
      <c r="A887">
        <v>886</v>
      </c>
      <c r="B887" s="1">
        <v>43255</v>
      </c>
      <c r="C887" s="2">
        <f t="shared" si="105"/>
        <v>2018</v>
      </c>
      <c r="D887" s="2">
        <f t="shared" si="106"/>
        <v>6</v>
      </c>
      <c r="E887" s="2" t="str">
        <f t="shared" si="107"/>
        <v>2018-6</v>
      </c>
      <c r="F887" s="2">
        <f t="shared" si="108"/>
        <v>4</v>
      </c>
      <c r="G887" s="2">
        <f t="shared" si="109"/>
        <v>23</v>
      </c>
      <c r="H887" s="2">
        <f t="shared" si="110"/>
        <v>2</v>
      </c>
      <c r="I887" s="2" cm="1">
        <f t="array" ref="I887">_xlfn.IFNA(_xlfn.IFS(H887=7,1,H887=1,1),0)</f>
        <v>0</v>
      </c>
      <c r="J887" s="2">
        <v>0</v>
      </c>
      <c r="K887" s="2">
        <f t="shared" si="111"/>
        <v>0</v>
      </c>
      <c r="L887" s="2">
        <f>SUMIF(E$2:E887,E887,K$2:K887)</f>
        <v>1</v>
      </c>
      <c r="M887" s="2">
        <f>IF(AND(market_calendar[[#This Row],[eq_weekly_exp_cumulative]]=3,market_calendar[[#This Row],[is_eq_weekly_exp]]=1),1,0)</f>
        <v>0</v>
      </c>
      <c r="N887" s="2">
        <f>IF(AND(market_calendar[[#This Row],[is_eq_monthly_exp]]=1,MOD(market_calendar[[#This Row],[Month]],3)=0),1,0)</f>
        <v>0</v>
      </c>
      <c r="O887" s="2">
        <f t="shared" si="104"/>
        <v>0</v>
      </c>
      <c r="P887" s="2">
        <f>SUMIF(E$2:E887,E887,O$2:O887)</f>
        <v>0</v>
      </c>
      <c r="Q887" s="2">
        <f>IF(AND(market_calendar[[#This Row],[vix_weekly_exp_cumulative]]=3,market_calendar[[#This Row],[is_vix_weekly_exp]]=1),1,0)</f>
        <v>0</v>
      </c>
      <c r="R887" s="2">
        <f>IF(AND(market_calendar[[#This Row],[is_vix_monthly_exp]]=1,MOD(market_calendar[[#This Row],[Month]],3)=0),1,0)</f>
        <v>0</v>
      </c>
    </row>
    <row r="888" spans="1:18" x14ac:dyDescent="0.25">
      <c r="A888">
        <v>887</v>
      </c>
      <c r="B888" s="1">
        <v>43256</v>
      </c>
      <c r="C888" s="2">
        <f t="shared" si="105"/>
        <v>2018</v>
      </c>
      <c r="D888" s="2">
        <f t="shared" si="106"/>
        <v>6</v>
      </c>
      <c r="E888" s="2" t="str">
        <f t="shared" si="107"/>
        <v>2018-6</v>
      </c>
      <c r="F888" s="2">
        <f t="shared" si="108"/>
        <v>5</v>
      </c>
      <c r="G888" s="2">
        <f t="shared" si="109"/>
        <v>23</v>
      </c>
      <c r="H888" s="2">
        <f t="shared" si="110"/>
        <v>3</v>
      </c>
      <c r="I888" s="2" cm="1">
        <f t="array" ref="I888">_xlfn.IFNA(_xlfn.IFS(H888=7,1,H888=1,1),0)</f>
        <v>0</v>
      </c>
      <c r="J888" s="2">
        <v>0</v>
      </c>
      <c r="K888" s="2">
        <f t="shared" si="111"/>
        <v>0</v>
      </c>
      <c r="L888" s="2">
        <f>SUMIF(E$2:E888,E888,K$2:K888)</f>
        <v>1</v>
      </c>
      <c r="M888" s="2">
        <f>IF(AND(market_calendar[[#This Row],[eq_weekly_exp_cumulative]]=3,market_calendar[[#This Row],[is_eq_weekly_exp]]=1),1,0)</f>
        <v>0</v>
      </c>
      <c r="N888" s="2">
        <f>IF(AND(market_calendar[[#This Row],[is_eq_monthly_exp]]=1,MOD(market_calendar[[#This Row],[Month]],3)=0),1,0)</f>
        <v>0</v>
      </c>
      <c r="O888" s="2">
        <f t="shared" si="104"/>
        <v>1</v>
      </c>
      <c r="P888" s="2">
        <f>SUMIF(E$2:E888,E888,O$2:O888)</f>
        <v>1</v>
      </c>
      <c r="Q888" s="2">
        <f>IF(AND(market_calendar[[#This Row],[vix_weekly_exp_cumulative]]=3,market_calendar[[#This Row],[is_vix_weekly_exp]]=1),1,0)</f>
        <v>0</v>
      </c>
      <c r="R888" s="2">
        <f>IF(AND(market_calendar[[#This Row],[is_vix_monthly_exp]]=1,MOD(market_calendar[[#This Row],[Month]],3)=0),1,0)</f>
        <v>0</v>
      </c>
    </row>
    <row r="889" spans="1:18" x14ac:dyDescent="0.25">
      <c r="A889">
        <v>888</v>
      </c>
      <c r="B889" s="1">
        <v>43257</v>
      </c>
      <c r="C889" s="2">
        <f t="shared" si="105"/>
        <v>2018</v>
      </c>
      <c r="D889" s="2">
        <f t="shared" si="106"/>
        <v>6</v>
      </c>
      <c r="E889" s="2" t="str">
        <f t="shared" si="107"/>
        <v>2018-6</v>
      </c>
      <c r="F889" s="2">
        <f t="shared" si="108"/>
        <v>6</v>
      </c>
      <c r="G889" s="2">
        <f t="shared" si="109"/>
        <v>23</v>
      </c>
      <c r="H889" s="2">
        <f t="shared" si="110"/>
        <v>4</v>
      </c>
      <c r="I889" s="2" cm="1">
        <f t="array" ref="I889">_xlfn.IFNA(_xlfn.IFS(H889=7,1,H889=1,1),0)</f>
        <v>0</v>
      </c>
      <c r="J889" s="2">
        <v>0</v>
      </c>
      <c r="K889" s="2">
        <f t="shared" si="111"/>
        <v>0</v>
      </c>
      <c r="L889" s="2">
        <f>SUMIF(E$2:E889,E889,K$2:K889)</f>
        <v>1</v>
      </c>
      <c r="M889" s="2">
        <f>IF(AND(market_calendar[[#This Row],[eq_weekly_exp_cumulative]]=3,market_calendar[[#This Row],[is_eq_weekly_exp]]=1),1,0)</f>
        <v>0</v>
      </c>
      <c r="N889" s="2">
        <f>IF(AND(market_calendar[[#This Row],[is_eq_monthly_exp]]=1,MOD(market_calendar[[#This Row],[Month]],3)=0),1,0)</f>
        <v>0</v>
      </c>
      <c r="O889" s="2">
        <f t="shared" si="104"/>
        <v>0</v>
      </c>
      <c r="P889" s="2">
        <f>SUMIF(E$2:E889,E889,O$2:O889)</f>
        <v>1</v>
      </c>
      <c r="Q889" s="2">
        <f>IF(AND(market_calendar[[#This Row],[vix_weekly_exp_cumulative]]=3,market_calendar[[#This Row],[is_vix_weekly_exp]]=1),1,0)</f>
        <v>0</v>
      </c>
      <c r="R889" s="2">
        <f>IF(AND(market_calendar[[#This Row],[is_vix_monthly_exp]]=1,MOD(market_calendar[[#This Row],[Month]],3)=0),1,0)</f>
        <v>0</v>
      </c>
    </row>
    <row r="890" spans="1:18" x14ac:dyDescent="0.25">
      <c r="A890">
        <v>889</v>
      </c>
      <c r="B890" s="1">
        <v>43258</v>
      </c>
      <c r="C890" s="2">
        <f t="shared" si="105"/>
        <v>2018</v>
      </c>
      <c r="D890" s="2">
        <f t="shared" si="106"/>
        <v>6</v>
      </c>
      <c r="E890" s="2" t="str">
        <f t="shared" si="107"/>
        <v>2018-6</v>
      </c>
      <c r="F890" s="2">
        <f t="shared" si="108"/>
        <v>7</v>
      </c>
      <c r="G890" s="2">
        <f t="shared" si="109"/>
        <v>23</v>
      </c>
      <c r="H890" s="2">
        <f t="shared" si="110"/>
        <v>5</v>
      </c>
      <c r="I890" s="2" cm="1">
        <f t="array" ref="I890">_xlfn.IFNA(_xlfn.IFS(H890=7,1,H890=1,1),0)</f>
        <v>0</v>
      </c>
      <c r="J890" s="2">
        <v>0</v>
      </c>
      <c r="K890" s="2">
        <f t="shared" si="111"/>
        <v>0</v>
      </c>
      <c r="L890" s="2">
        <f>SUMIF(E$2:E890,E890,K$2:K890)</f>
        <v>1</v>
      </c>
      <c r="M890" s="2">
        <f>IF(AND(market_calendar[[#This Row],[eq_weekly_exp_cumulative]]=3,market_calendar[[#This Row],[is_eq_weekly_exp]]=1),1,0)</f>
        <v>0</v>
      </c>
      <c r="N890" s="2">
        <f>IF(AND(market_calendar[[#This Row],[is_eq_monthly_exp]]=1,MOD(market_calendar[[#This Row],[Month]],3)=0),1,0)</f>
        <v>0</v>
      </c>
      <c r="O890" s="2">
        <f t="shared" si="104"/>
        <v>0</v>
      </c>
      <c r="P890" s="2">
        <f>SUMIF(E$2:E890,E890,O$2:O890)</f>
        <v>1</v>
      </c>
      <c r="Q890" s="2">
        <f>IF(AND(market_calendar[[#This Row],[vix_weekly_exp_cumulative]]=3,market_calendar[[#This Row],[is_vix_weekly_exp]]=1),1,0)</f>
        <v>0</v>
      </c>
      <c r="R890" s="2">
        <f>IF(AND(market_calendar[[#This Row],[is_vix_monthly_exp]]=1,MOD(market_calendar[[#This Row],[Month]],3)=0),1,0)</f>
        <v>0</v>
      </c>
    </row>
    <row r="891" spans="1:18" x14ac:dyDescent="0.25">
      <c r="A891">
        <v>890</v>
      </c>
      <c r="B891" s="1">
        <v>43259</v>
      </c>
      <c r="C891" s="2">
        <f t="shared" si="105"/>
        <v>2018</v>
      </c>
      <c r="D891" s="2">
        <f t="shared" si="106"/>
        <v>6</v>
      </c>
      <c r="E891" s="2" t="str">
        <f t="shared" si="107"/>
        <v>2018-6</v>
      </c>
      <c r="F891" s="2">
        <f t="shared" si="108"/>
        <v>8</v>
      </c>
      <c r="G891" s="2">
        <f t="shared" si="109"/>
        <v>23</v>
      </c>
      <c r="H891" s="2">
        <f t="shared" si="110"/>
        <v>6</v>
      </c>
      <c r="I891" s="2" cm="1">
        <f t="array" ref="I891">_xlfn.IFNA(_xlfn.IFS(H891=7,1,H891=1,1),0)</f>
        <v>0</v>
      </c>
      <c r="J891" s="2">
        <v>0</v>
      </c>
      <c r="K891" s="2">
        <f t="shared" si="111"/>
        <v>1</v>
      </c>
      <c r="L891" s="2">
        <f>SUMIF(E$2:E891,E891,K$2:K891)</f>
        <v>2</v>
      </c>
      <c r="M891" s="2">
        <f>IF(AND(market_calendar[[#This Row],[eq_weekly_exp_cumulative]]=3,market_calendar[[#This Row],[is_eq_weekly_exp]]=1),1,0)</f>
        <v>0</v>
      </c>
      <c r="N891" s="2">
        <f>IF(AND(market_calendar[[#This Row],[is_eq_monthly_exp]]=1,MOD(market_calendar[[#This Row],[Month]],3)=0),1,0)</f>
        <v>0</v>
      </c>
      <c r="O891" s="2">
        <f t="shared" si="104"/>
        <v>0</v>
      </c>
      <c r="P891" s="2">
        <f>SUMIF(E$2:E891,E891,O$2:O891)</f>
        <v>1</v>
      </c>
      <c r="Q891" s="2">
        <f>IF(AND(market_calendar[[#This Row],[vix_weekly_exp_cumulative]]=3,market_calendar[[#This Row],[is_vix_weekly_exp]]=1),1,0)</f>
        <v>0</v>
      </c>
      <c r="R891" s="2">
        <f>IF(AND(market_calendar[[#This Row],[is_vix_monthly_exp]]=1,MOD(market_calendar[[#This Row],[Month]],3)=0),1,0)</f>
        <v>0</v>
      </c>
    </row>
    <row r="892" spans="1:18" x14ac:dyDescent="0.25">
      <c r="A892">
        <v>891</v>
      </c>
      <c r="B892" s="1">
        <v>43260</v>
      </c>
      <c r="C892" s="2">
        <f t="shared" si="105"/>
        <v>2018</v>
      </c>
      <c r="D892" s="2">
        <f t="shared" si="106"/>
        <v>6</v>
      </c>
      <c r="E892" s="2" t="str">
        <f t="shared" si="107"/>
        <v>2018-6</v>
      </c>
      <c r="F892" s="2">
        <f t="shared" si="108"/>
        <v>9</v>
      </c>
      <c r="G892" s="2">
        <f t="shared" si="109"/>
        <v>23</v>
      </c>
      <c r="H892" s="2">
        <f t="shared" si="110"/>
        <v>7</v>
      </c>
      <c r="I892" s="2" cm="1">
        <f t="array" ref="I892">_xlfn.IFNA(_xlfn.IFS(H892=7,1,H892=1,1),0)</f>
        <v>1</v>
      </c>
      <c r="J892" s="2">
        <v>0</v>
      </c>
      <c r="K892" s="2">
        <f t="shared" si="111"/>
        <v>0</v>
      </c>
      <c r="L892" s="2">
        <f>SUMIF(E$2:E892,E892,K$2:K892)</f>
        <v>2</v>
      </c>
      <c r="M892" s="2">
        <f>IF(AND(market_calendar[[#This Row],[eq_weekly_exp_cumulative]]=3,market_calendar[[#This Row],[is_eq_weekly_exp]]=1),1,0)</f>
        <v>0</v>
      </c>
      <c r="N892" s="2">
        <f>IF(AND(market_calendar[[#This Row],[is_eq_monthly_exp]]=1,MOD(market_calendar[[#This Row],[Month]],3)=0),1,0)</f>
        <v>0</v>
      </c>
      <c r="O892" s="2">
        <f t="shared" si="104"/>
        <v>0</v>
      </c>
      <c r="P892" s="2">
        <f>SUMIF(E$2:E892,E892,O$2:O892)</f>
        <v>1</v>
      </c>
      <c r="Q892" s="2">
        <f>IF(AND(market_calendar[[#This Row],[vix_weekly_exp_cumulative]]=3,market_calendar[[#This Row],[is_vix_weekly_exp]]=1),1,0)</f>
        <v>0</v>
      </c>
      <c r="R892" s="2">
        <f>IF(AND(market_calendar[[#This Row],[is_vix_monthly_exp]]=1,MOD(market_calendar[[#This Row],[Month]],3)=0),1,0)</f>
        <v>0</v>
      </c>
    </row>
    <row r="893" spans="1:18" x14ac:dyDescent="0.25">
      <c r="A893">
        <v>892</v>
      </c>
      <c r="B893" s="1">
        <v>43261</v>
      </c>
      <c r="C893" s="2">
        <f t="shared" si="105"/>
        <v>2018</v>
      </c>
      <c r="D893" s="2">
        <f t="shared" si="106"/>
        <v>6</v>
      </c>
      <c r="E893" s="2" t="str">
        <f t="shared" si="107"/>
        <v>2018-6</v>
      </c>
      <c r="F893" s="2">
        <f t="shared" si="108"/>
        <v>10</v>
      </c>
      <c r="G893" s="2">
        <f t="shared" si="109"/>
        <v>24</v>
      </c>
      <c r="H893" s="2">
        <f t="shared" si="110"/>
        <v>1</v>
      </c>
      <c r="I893" s="2" cm="1">
        <f t="array" ref="I893">_xlfn.IFNA(_xlfn.IFS(H893=7,1,H893=1,1),0)</f>
        <v>1</v>
      </c>
      <c r="J893" s="2">
        <v>0</v>
      </c>
      <c r="K893" s="2">
        <f t="shared" si="111"/>
        <v>0</v>
      </c>
      <c r="L893" s="2">
        <f>SUMIF(E$2:E893,E893,K$2:K893)</f>
        <v>2</v>
      </c>
      <c r="M893" s="2">
        <f>IF(AND(market_calendar[[#This Row],[eq_weekly_exp_cumulative]]=3,market_calendar[[#This Row],[is_eq_weekly_exp]]=1),1,0)</f>
        <v>0</v>
      </c>
      <c r="N893" s="2">
        <f>IF(AND(market_calendar[[#This Row],[is_eq_monthly_exp]]=1,MOD(market_calendar[[#This Row],[Month]],3)=0),1,0)</f>
        <v>0</v>
      </c>
      <c r="O893" s="2">
        <f t="shared" si="104"/>
        <v>0</v>
      </c>
      <c r="P893" s="2">
        <f>SUMIF(E$2:E893,E893,O$2:O893)</f>
        <v>1</v>
      </c>
      <c r="Q893" s="2">
        <f>IF(AND(market_calendar[[#This Row],[vix_weekly_exp_cumulative]]=3,market_calendar[[#This Row],[is_vix_weekly_exp]]=1),1,0)</f>
        <v>0</v>
      </c>
      <c r="R893" s="2">
        <f>IF(AND(market_calendar[[#This Row],[is_vix_monthly_exp]]=1,MOD(market_calendar[[#This Row],[Month]],3)=0),1,0)</f>
        <v>0</v>
      </c>
    </row>
    <row r="894" spans="1:18" x14ac:dyDescent="0.25">
      <c r="A894">
        <v>893</v>
      </c>
      <c r="B894" s="1">
        <v>43262</v>
      </c>
      <c r="C894" s="2">
        <f t="shared" si="105"/>
        <v>2018</v>
      </c>
      <c r="D894" s="2">
        <f t="shared" si="106"/>
        <v>6</v>
      </c>
      <c r="E894" s="2" t="str">
        <f t="shared" si="107"/>
        <v>2018-6</v>
      </c>
      <c r="F894" s="2">
        <f t="shared" si="108"/>
        <v>11</v>
      </c>
      <c r="G894" s="2">
        <f t="shared" si="109"/>
        <v>24</v>
      </c>
      <c r="H894" s="2">
        <f t="shared" si="110"/>
        <v>2</v>
      </c>
      <c r="I894" s="2" cm="1">
        <f t="array" ref="I894">_xlfn.IFNA(_xlfn.IFS(H894=7,1,H894=1,1),0)</f>
        <v>0</v>
      </c>
      <c r="J894" s="2">
        <v>0</v>
      </c>
      <c r="K894" s="2">
        <f t="shared" si="111"/>
        <v>0</v>
      </c>
      <c r="L894" s="2">
        <f>SUMIF(E$2:E894,E894,K$2:K894)</f>
        <v>2</v>
      </c>
      <c r="M894" s="2">
        <f>IF(AND(market_calendar[[#This Row],[eq_weekly_exp_cumulative]]=3,market_calendar[[#This Row],[is_eq_weekly_exp]]=1),1,0)</f>
        <v>0</v>
      </c>
      <c r="N894" s="2">
        <f>IF(AND(market_calendar[[#This Row],[is_eq_monthly_exp]]=1,MOD(market_calendar[[#This Row],[Month]],3)=0),1,0)</f>
        <v>0</v>
      </c>
      <c r="O894" s="2">
        <f t="shared" si="104"/>
        <v>0</v>
      </c>
      <c r="P894" s="2">
        <f>SUMIF(E$2:E894,E894,O$2:O894)</f>
        <v>1</v>
      </c>
      <c r="Q894" s="2">
        <f>IF(AND(market_calendar[[#This Row],[vix_weekly_exp_cumulative]]=3,market_calendar[[#This Row],[is_vix_weekly_exp]]=1),1,0)</f>
        <v>0</v>
      </c>
      <c r="R894" s="2">
        <f>IF(AND(market_calendar[[#This Row],[is_vix_monthly_exp]]=1,MOD(market_calendar[[#This Row],[Month]],3)=0),1,0)</f>
        <v>0</v>
      </c>
    </row>
    <row r="895" spans="1:18" x14ac:dyDescent="0.25">
      <c r="A895">
        <v>894</v>
      </c>
      <c r="B895" s="1">
        <v>43263</v>
      </c>
      <c r="C895" s="2">
        <f t="shared" si="105"/>
        <v>2018</v>
      </c>
      <c r="D895" s="2">
        <f t="shared" si="106"/>
        <v>6</v>
      </c>
      <c r="E895" s="2" t="str">
        <f t="shared" si="107"/>
        <v>2018-6</v>
      </c>
      <c r="F895" s="2">
        <f t="shared" si="108"/>
        <v>12</v>
      </c>
      <c r="G895" s="2">
        <f t="shared" si="109"/>
        <v>24</v>
      </c>
      <c r="H895" s="2">
        <f t="shared" si="110"/>
        <v>3</v>
      </c>
      <c r="I895" s="2" cm="1">
        <f t="array" ref="I895">_xlfn.IFNA(_xlfn.IFS(H895=7,1,H895=1,1),0)</f>
        <v>0</v>
      </c>
      <c r="J895" s="2">
        <v>0</v>
      </c>
      <c r="K895" s="2">
        <f t="shared" si="111"/>
        <v>0</v>
      </c>
      <c r="L895" s="2">
        <f>SUMIF(E$2:E895,E895,K$2:K895)</f>
        <v>2</v>
      </c>
      <c r="M895" s="2">
        <f>IF(AND(market_calendar[[#This Row],[eq_weekly_exp_cumulative]]=3,market_calendar[[#This Row],[is_eq_weekly_exp]]=1),1,0)</f>
        <v>0</v>
      </c>
      <c r="N895" s="2">
        <f>IF(AND(market_calendar[[#This Row],[is_eq_monthly_exp]]=1,MOD(market_calendar[[#This Row],[Month]],3)=0),1,0)</f>
        <v>0</v>
      </c>
      <c r="O895" s="2">
        <f t="shared" si="104"/>
        <v>1</v>
      </c>
      <c r="P895" s="2">
        <f>SUMIF(E$2:E895,E895,O$2:O895)</f>
        <v>2</v>
      </c>
      <c r="Q895" s="2">
        <f>IF(AND(market_calendar[[#This Row],[vix_weekly_exp_cumulative]]=3,market_calendar[[#This Row],[is_vix_weekly_exp]]=1),1,0)</f>
        <v>0</v>
      </c>
      <c r="R895" s="2">
        <f>IF(AND(market_calendar[[#This Row],[is_vix_monthly_exp]]=1,MOD(market_calendar[[#This Row],[Month]],3)=0),1,0)</f>
        <v>0</v>
      </c>
    </row>
    <row r="896" spans="1:18" x14ac:dyDescent="0.25">
      <c r="A896">
        <v>895</v>
      </c>
      <c r="B896" s="1">
        <v>43264</v>
      </c>
      <c r="C896" s="2">
        <f t="shared" si="105"/>
        <v>2018</v>
      </c>
      <c r="D896" s="2">
        <f t="shared" si="106"/>
        <v>6</v>
      </c>
      <c r="E896" s="2" t="str">
        <f t="shared" si="107"/>
        <v>2018-6</v>
      </c>
      <c r="F896" s="2">
        <f t="shared" si="108"/>
        <v>13</v>
      </c>
      <c r="G896" s="2">
        <f t="shared" si="109"/>
        <v>24</v>
      </c>
      <c r="H896" s="2">
        <f t="shared" si="110"/>
        <v>4</v>
      </c>
      <c r="I896" s="2" cm="1">
        <f t="array" ref="I896">_xlfn.IFNA(_xlfn.IFS(H896=7,1,H896=1,1),0)</f>
        <v>0</v>
      </c>
      <c r="J896" s="2">
        <v>0</v>
      </c>
      <c r="K896" s="2">
        <f t="shared" si="111"/>
        <v>0</v>
      </c>
      <c r="L896" s="2">
        <f>SUMIF(E$2:E896,E896,K$2:K896)</f>
        <v>2</v>
      </c>
      <c r="M896" s="2">
        <f>IF(AND(market_calendar[[#This Row],[eq_weekly_exp_cumulative]]=3,market_calendar[[#This Row],[is_eq_weekly_exp]]=1),1,0)</f>
        <v>0</v>
      </c>
      <c r="N896" s="2">
        <f>IF(AND(market_calendar[[#This Row],[is_eq_monthly_exp]]=1,MOD(market_calendar[[#This Row],[Month]],3)=0),1,0)</f>
        <v>0</v>
      </c>
      <c r="O896" s="2">
        <f t="shared" si="104"/>
        <v>0</v>
      </c>
      <c r="P896" s="2">
        <f>SUMIF(E$2:E896,E896,O$2:O896)</f>
        <v>2</v>
      </c>
      <c r="Q896" s="2">
        <f>IF(AND(market_calendar[[#This Row],[vix_weekly_exp_cumulative]]=3,market_calendar[[#This Row],[is_vix_weekly_exp]]=1),1,0)</f>
        <v>0</v>
      </c>
      <c r="R896" s="2">
        <f>IF(AND(market_calendar[[#This Row],[is_vix_monthly_exp]]=1,MOD(market_calendar[[#This Row],[Month]],3)=0),1,0)</f>
        <v>0</v>
      </c>
    </row>
    <row r="897" spans="1:18" x14ac:dyDescent="0.25">
      <c r="A897">
        <v>896</v>
      </c>
      <c r="B897" s="1">
        <v>43265</v>
      </c>
      <c r="C897" s="2">
        <f t="shared" si="105"/>
        <v>2018</v>
      </c>
      <c r="D897" s="2">
        <f t="shared" si="106"/>
        <v>6</v>
      </c>
      <c r="E897" s="2" t="str">
        <f t="shared" si="107"/>
        <v>2018-6</v>
      </c>
      <c r="F897" s="2">
        <f t="shared" si="108"/>
        <v>14</v>
      </c>
      <c r="G897" s="2">
        <f t="shared" si="109"/>
        <v>24</v>
      </c>
      <c r="H897" s="2">
        <f t="shared" si="110"/>
        <v>5</v>
      </c>
      <c r="I897" s="2" cm="1">
        <f t="array" ref="I897">_xlfn.IFNA(_xlfn.IFS(H897=7,1,H897=1,1),0)</f>
        <v>0</v>
      </c>
      <c r="J897" s="2">
        <v>0</v>
      </c>
      <c r="K897" s="2">
        <f t="shared" si="111"/>
        <v>0</v>
      </c>
      <c r="L897" s="2">
        <f>SUMIF(E$2:E897,E897,K$2:K897)</f>
        <v>2</v>
      </c>
      <c r="M897" s="2">
        <f>IF(AND(market_calendar[[#This Row],[eq_weekly_exp_cumulative]]=3,market_calendar[[#This Row],[is_eq_weekly_exp]]=1),1,0)</f>
        <v>0</v>
      </c>
      <c r="N897" s="2">
        <f>IF(AND(market_calendar[[#This Row],[is_eq_monthly_exp]]=1,MOD(market_calendar[[#This Row],[Month]],3)=0),1,0)</f>
        <v>0</v>
      </c>
      <c r="O897" s="2">
        <f t="shared" si="104"/>
        <v>0</v>
      </c>
      <c r="P897" s="2">
        <f>SUMIF(E$2:E897,E897,O$2:O897)</f>
        <v>2</v>
      </c>
      <c r="Q897" s="2">
        <f>IF(AND(market_calendar[[#This Row],[vix_weekly_exp_cumulative]]=3,market_calendar[[#This Row],[is_vix_weekly_exp]]=1),1,0)</f>
        <v>0</v>
      </c>
      <c r="R897" s="2">
        <f>IF(AND(market_calendar[[#This Row],[is_vix_monthly_exp]]=1,MOD(market_calendar[[#This Row],[Month]],3)=0),1,0)</f>
        <v>0</v>
      </c>
    </row>
    <row r="898" spans="1:18" x14ac:dyDescent="0.25">
      <c r="A898">
        <v>897</v>
      </c>
      <c r="B898" s="1">
        <v>43266</v>
      </c>
      <c r="C898" s="2">
        <f t="shared" si="105"/>
        <v>2018</v>
      </c>
      <c r="D898" s="2">
        <f t="shared" si="106"/>
        <v>6</v>
      </c>
      <c r="E898" s="2" t="str">
        <f t="shared" si="107"/>
        <v>2018-6</v>
      </c>
      <c r="F898" s="2">
        <f t="shared" si="108"/>
        <v>15</v>
      </c>
      <c r="G898" s="2">
        <f t="shared" si="109"/>
        <v>24</v>
      </c>
      <c r="H898" s="2">
        <f t="shared" si="110"/>
        <v>6</v>
      </c>
      <c r="I898" s="2" cm="1">
        <f t="array" ref="I898">_xlfn.IFNA(_xlfn.IFS(H898=7,1,H898=1,1),0)</f>
        <v>0</v>
      </c>
      <c r="J898" s="2">
        <v>0</v>
      </c>
      <c r="K898" s="2">
        <f t="shared" si="111"/>
        <v>1</v>
      </c>
      <c r="L898" s="2">
        <f>SUMIF(E$2:E898,E898,K$2:K898)</f>
        <v>3</v>
      </c>
      <c r="M898" s="2">
        <f>IF(AND(market_calendar[[#This Row],[eq_weekly_exp_cumulative]]=3,market_calendar[[#This Row],[is_eq_weekly_exp]]=1),1,0)</f>
        <v>1</v>
      </c>
      <c r="N898" s="2">
        <f>IF(AND(market_calendar[[#This Row],[is_eq_monthly_exp]]=1,MOD(market_calendar[[#This Row],[Month]],3)=0),1,0)</f>
        <v>1</v>
      </c>
      <c r="O898" s="2">
        <f t="shared" ref="O898:O961" si="112">IF(H898=3,1,0)</f>
        <v>0</v>
      </c>
      <c r="P898" s="2">
        <f>SUMIF(E$2:E898,E898,O$2:O898)</f>
        <v>2</v>
      </c>
      <c r="Q898" s="2">
        <f>IF(AND(market_calendar[[#This Row],[vix_weekly_exp_cumulative]]=3,market_calendar[[#This Row],[is_vix_weekly_exp]]=1),1,0)</f>
        <v>0</v>
      </c>
      <c r="R898" s="2">
        <f>IF(AND(market_calendar[[#This Row],[is_vix_monthly_exp]]=1,MOD(market_calendar[[#This Row],[Month]],3)=0),1,0)</f>
        <v>0</v>
      </c>
    </row>
    <row r="899" spans="1:18" x14ac:dyDescent="0.25">
      <c r="A899">
        <v>898</v>
      </c>
      <c r="B899" s="1">
        <v>43267</v>
      </c>
      <c r="C899" s="2">
        <f t="shared" ref="C899:C962" si="113">YEAR(B899)</f>
        <v>2018</v>
      </c>
      <c r="D899" s="2">
        <f t="shared" ref="D899:D962" si="114">MONTH(B899)</f>
        <v>6</v>
      </c>
      <c r="E899" s="2" t="str">
        <f t="shared" ref="E899:E962" si="115">_xlfn.CONCAT(YEAR(B899),"-",MONTH(B899))</f>
        <v>2018-6</v>
      </c>
      <c r="F899" s="2">
        <f t="shared" ref="F899:F962" si="116">DAY(B899)</f>
        <v>16</v>
      </c>
      <c r="G899" s="2">
        <f t="shared" ref="G899:G962" si="117">WEEKNUM(B899)</f>
        <v>24</v>
      </c>
      <c r="H899" s="2">
        <f t="shared" ref="H899:H962" si="118">WEEKDAY(B899)</f>
        <v>7</v>
      </c>
      <c r="I899" s="2" cm="1">
        <f t="array" ref="I899">_xlfn.IFNA(_xlfn.IFS(H899=7,1,H899=1,1),0)</f>
        <v>1</v>
      </c>
      <c r="J899" s="2">
        <v>0</v>
      </c>
      <c r="K899" s="2">
        <f t="shared" ref="K899:K962" si="119">IF(H899=6,1,0)</f>
        <v>0</v>
      </c>
      <c r="L899" s="2">
        <f>SUMIF(E$2:E899,E899,K$2:K899)</f>
        <v>3</v>
      </c>
      <c r="M899" s="2">
        <f>IF(AND(market_calendar[[#This Row],[eq_weekly_exp_cumulative]]=3,market_calendar[[#This Row],[is_eq_weekly_exp]]=1),1,0)</f>
        <v>0</v>
      </c>
      <c r="N899" s="2">
        <f>IF(AND(market_calendar[[#This Row],[is_eq_monthly_exp]]=1,MOD(market_calendar[[#This Row],[Month]],3)=0),1,0)</f>
        <v>0</v>
      </c>
      <c r="O899" s="2">
        <f t="shared" si="112"/>
        <v>0</v>
      </c>
      <c r="P899" s="2">
        <f>SUMIF(E$2:E899,E899,O$2:O899)</f>
        <v>2</v>
      </c>
      <c r="Q899" s="2">
        <f>IF(AND(market_calendar[[#This Row],[vix_weekly_exp_cumulative]]=3,market_calendar[[#This Row],[is_vix_weekly_exp]]=1),1,0)</f>
        <v>0</v>
      </c>
      <c r="R899" s="2">
        <f>IF(AND(market_calendar[[#This Row],[is_vix_monthly_exp]]=1,MOD(market_calendar[[#This Row],[Month]],3)=0),1,0)</f>
        <v>0</v>
      </c>
    </row>
    <row r="900" spans="1:18" x14ac:dyDescent="0.25">
      <c r="A900">
        <v>899</v>
      </c>
      <c r="B900" s="1">
        <v>43268</v>
      </c>
      <c r="C900" s="2">
        <f t="shared" si="113"/>
        <v>2018</v>
      </c>
      <c r="D900" s="2">
        <f t="shared" si="114"/>
        <v>6</v>
      </c>
      <c r="E900" s="2" t="str">
        <f t="shared" si="115"/>
        <v>2018-6</v>
      </c>
      <c r="F900" s="2">
        <f t="shared" si="116"/>
        <v>17</v>
      </c>
      <c r="G900" s="2">
        <f t="shared" si="117"/>
        <v>25</v>
      </c>
      <c r="H900" s="2">
        <f t="shared" si="118"/>
        <v>1</v>
      </c>
      <c r="I900" s="2" cm="1">
        <f t="array" ref="I900">_xlfn.IFNA(_xlfn.IFS(H900=7,1,H900=1,1),0)</f>
        <v>1</v>
      </c>
      <c r="J900" s="2">
        <v>0</v>
      </c>
      <c r="K900" s="2">
        <f t="shared" si="119"/>
        <v>0</v>
      </c>
      <c r="L900" s="2">
        <f>SUMIF(E$2:E900,E900,K$2:K900)</f>
        <v>3</v>
      </c>
      <c r="M900" s="2">
        <f>IF(AND(market_calendar[[#This Row],[eq_weekly_exp_cumulative]]=3,market_calendar[[#This Row],[is_eq_weekly_exp]]=1),1,0)</f>
        <v>0</v>
      </c>
      <c r="N900" s="2">
        <f>IF(AND(market_calendar[[#This Row],[is_eq_monthly_exp]]=1,MOD(market_calendar[[#This Row],[Month]],3)=0),1,0)</f>
        <v>0</v>
      </c>
      <c r="O900" s="2">
        <f t="shared" si="112"/>
        <v>0</v>
      </c>
      <c r="P900" s="2">
        <f>SUMIF(E$2:E900,E900,O$2:O900)</f>
        <v>2</v>
      </c>
      <c r="Q900" s="2">
        <f>IF(AND(market_calendar[[#This Row],[vix_weekly_exp_cumulative]]=3,market_calendar[[#This Row],[is_vix_weekly_exp]]=1),1,0)</f>
        <v>0</v>
      </c>
      <c r="R900" s="2">
        <f>IF(AND(market_calendar[[#This Row],[is_vix_monthly_exp]]=1,MOD(market_calendar[[#This Row],[Month]],3)=0),1,0)</f>
        <v>0</v>
      </c>
    </row>
    <row r="901" spans="1:18" x14ac:dyDescent="0.25">
      <c r="A901">
        <v>900</v>
      </c>
      <c r="B901" s="1">
        <v>43269</v>
      </c>
      <c r="C901" s="2">
        <f t="shared" si="113"/>
        <v>2018</v>
      </c>
      <c r="D901" s="2">
        <f t="shared" si="114"/>
        <v>6</v>
      </c>
      <c r="E901" s="2" t="str">
        <f t="shared" si="115"/>
        <v>2018-6</v>
      </c>
      <c r="F901" s="2">
        <f t="shared" si="116"/>
        <v>18</v>
      </c>
      <c r="G901" s="2">
        <f t="shared" si="117"/>
        <v>25</v>
      </c>
      <c r="H901" s="2">
        <f t="shared" si="118"/>
        <v>2</v>
      </c>
      <c r="I901" s="2" cm="1">
        <f t="array" ref="I901">_xlfn.IFNA(_xlfn.IFS(H901=7,1,H901=1,1),0)</f>
        <v>0</v>
      </c>
      <c r="J901" s="2">
        <v>0</v>
      </c>
      <c r="K901" s="2">
        <f t="shared" si="119"/>
        <v>0</v>
      </c>
      <c r="L901" s="2">
        <f>SUMIF(E$2:E901,E901,K$2:K901)</f>
        <v>3</v>
      </c>
      <c r="M901" s="2">
        <f>IF(AND(market_calendar[[#This Row],[eq_weekly_exp_cumulative]]=3,market_calendar[[#This Row],[is_eq_weekly_exp]]=1),1,0)</f>
        <v>0</v>
      </c>
      <c r="N901" s="2">
        <f>IF(AND(market_calendar[[#This Row],[is_eq_monthly_exp]]=1,MOD(market_calendar[[#This Row],[Month]],3)=0),1,0)</f>
        <v>0</v>
      </c>
      <c r="O901" s="2">
        <f t="shared" si="112"/>
        <v>0</v>
      </c>
      <c r="P901" s="2">
        <f>SUMIF(E$2:E901,E901,O$2:O901)</f>
        <v>2</v>
      </c>
      <c r="Q901" s="2">
        <f>IF(AND(market_calendar[[#This Row],[vix_weekly_exp_cumulative]]=3,market_calendar[[#This Row],[is_vix_weekly_exp]]=1),1,0)</f>
        <v>0</v>
      </c>
      <c r="R901" s="2">
        <f>IF(AND(market_calendar[[#This Row],[is_vix_monthly_exp]]=1,MOD(market_calendar[[#This Row],[Month]],3)=0),1,0)</f>
        <v>0</v>
      </c>
    </row>
    <row r="902" spans="1:18" x14ac:dyDescent="0.25">
      <c r="A902">
        <v>901</v>
      </c>
      <c r="B902" s="1">
        <v>43270</v>
      </c>
      <c r="C902" s="2">
        <f t="shared" si="113"/>
        <v>2018</v>
      </c>
      <c r="D902" s="2">
        <f t="shared" si="114"/>
        <v>6</v>
      </c>
      <c r="E902" s="2" t="str">
        <f t="shared" si="115"/>
        <v>2018-6</v>
      </c>
      <c r="F902" s="2">
        <f t="shared" si="116"/>
        <v>19</v>
      </c>
      <c r="G902" s="2">
        <f t="shared" si="117"/>
        <v>25</v>
      </c>
      <c r="H902" s="2">
        <f t="shared" si="118"/>
        <v>3</v>
      </c>
      <c r="I902" s="2" cm="1">
        <f t="array" ref="I902">_xlfn.IFNA(_xlfn.IFS(H902=7,1,H902=1,1),0)</f>
        <v>0</v>
      </c>
      <c r="J902" s="2">
        <v>0</v>
      </c>
      <c r="K902" s="2">
        <f t="shared" si="119"/>
        <v>0</v>
      </c>
      <c r="L902" s="2">
        <f>SUMIF(E$2:E902,E902,K$2:K902)</f>
        <v>3</v>
      </c>
      <c r="M902" s="2">
        <f>IF(AND(market_calendar[[#This Row],[eq_weekly_exp_cumulative]]=3,market_calendar[[#This Row],[is_eq_weekly_exp]]=1),1,0)</f>
        <v>0</v>
      </c>
      <c r="N902" s="2">
        <f>IF(AND(market_calendar[[#This Row],[is_eq_monthly_exp]]=1,MOD(market_calendar[[#This Row],[Month]],3)=0),1,0)</f>
        <v>0</v>
      </c>
      <c r="O902" s="2">
        <f t="shared" si="112"/>
        <v>1</v>
      </c>
      <c r="P902" s="2">
        <f>SUMIF(E$2:E902,E902,O$2:O902)</f>
        <v>3</v>
      </c>
      <c r="Q902" s="2">
        <f>IF(AND(market_calendar[[#This Row],[vix_weekly_exp_cumulative]]=3,market_calendar[[#This Row],[is_vix_weekly_exp]]=1),1,0)</f>
        <v>1</v>
      </c>
      <c r="R902" s="2">
        <f>IF(AND(market_calendar[[#This Row],[is_vix_monthly_exp]]=1,MOD(market_calendar[[#This Row],[Month]],3)=0),1,0)</f>
        <v>1</v>
      </c>
    </row>
    <row r="903" spans="1:18" x14ac:dyDescent="0.25">
      <c r="A903">
        <v>902</v>
      </c>
      <c r="B903" s="1">
        <v>43271</v>
      </c>
      <c r="C903" s="2">
        <f t="shared" si="113"/>
        <v>2018</v>
      </c>
      <c r="D903" s="2">
        <f t="shared" si="114"/>
        <v>6</v>
      </c>
      <c r="E903" s="2" t="str">
        <f t="shared" si="115"/>
        <v>2018-6</v>
      </c>
      <c r="F903" s="2">
        <f t="shared" si="116"/>
        <v>20</v>
      </c>
      <c r="G903" s="2">
        <f t="shared" si="117"/>
        <v>25</v>
      </c>
      <c r="H903" s="2">
        <f t="shared" si="118"/>
        <v>4</v>
      </c>
      <c r="I903" s="2" cm="1">
        <f t="array" ref="I903">_xlfn.IFNA(_xlfn.IFS(H903=7,1,H903=1,1),0)</f>
        <v>0</v>
      </c>
      <c r="J903" s="2">
        <v>0</v>
      </c>
      <c r="K903" s="2">
        <f t="shared" si="119"/>
        <v>0</v>
      </c>
      <c r="L903" s="2">
        <f>SUMIF(E$2:E903,E903,K$2:K903)</f>
        <v>3</v>
      </c>
      <c r="M903" s="2">
        <f>IF(AND(market_calendar[[#This Row],[eq_weekly_exp_cumulative]]=3,market_calendar[[#This Row],[is_eq_weekly_exp]]=1),1,0)</f>
        <v>0</v>
      </c>
      <c r="N903" s="2">
        <f>IF(AND(market_calendar[[#This Row],[is_eq_monthly_exp]]=1,MOD(market_calendar[[#This Row],[Month]],3)=0),1,0)</f>
        <v>0</v>
      </c>
      <c r="O903" s="2">
        <f t="shared" si="112"/>
        <v>0</v>
      </c>
      <c r="P903" s="2">
        <f>SUMIF(E$2:E903,E903,O$2:O903)</f>
        <v>3</v>
      </c>
      <c r="Q903" s="2">
        <f>IF(AND(market_calendar[[#This Row],[vix_weekly_exp_cumulative]]=3,market_calendar[[#This Row],[is_vix_weekly_exp]]=1),1,0)</f>
        <v>0</v>
      </c>
      <c r="R903" s="2">
        <f>IF(AND(market_calendar[[#This Row],[is_vix_monthly_exp]]=1,MOD(market_calendar[[#This Row],[Month]],3)=0),1,0)</f>
        <v>0</v>
      </c>
    </row>
    <row r="904" spans="1:18" x14ac:dyDescent="0.25">
      <c r="A904">
        <v>903</v>
      </c>
      <c r="B904" s="1">
        <v>43272</v>
      </c>
      <c r="C904" s="2">
        <f t="shared" si="113"/>
        <v>2018</v>
      </c>
      <c r="D904" s="2">
        <f t="shared" si="114"/>
        <v>6</v>
      </c>
      <c r="E904" s="2" t="str">
        <f t="shared" si="115"/>
        <v>2018-6</v>
      </c>
      <c r="F904" s="2">
        <f t="shared" si="116"/>
        <v>21</v>
      </c>
      <c r="G904" s="2">
        <f t="shared" si="117"/>
        <v>25</v>
      </c>
      <c r="H904" s="2">
        <f t="shared" si="118"/>
        <v>5</v>
      </c>
      <c r="I904" s="2" cm="1">
        <f t="array" ref="I904">_xlfn.IFNA(_xlfn.IFS(H904=7,1,H904=1,1),0)</f>
        <v>0</v>
      </c>
      <c r="J904" s="2">
        <v>0</v>
      </c>
      <c r="K904" s="2">
        <f t="shared" si="119"/>
        <v>0</v>
      </c>
      <c r="L904" s="2">
        <f>SUMIF(E$2:E904,E904,K$2:K904)</f>
        <v>3</v>
      </c>
      <c r="M904" s="2">
        <f>IF(AND(market_calendar[[#This Row],[eq_weekly_exp_cumulative]]=3,market_calendar[[#This Row],[is_eq_weekly_exp]]=1),1,0)</f>
        <v>0</v>
      </c>
      <c r="N904" s="2">
        <f>IF(AND(market_calendar[[#This Row],[is_eq_monthly_exp]]=1,MOD(market_calendar[[#This Row],[Month]],3)=0),1,0)</f>
        <v>0</v>
      </c>
      <c r="O904" s="2">
        <f t="shared" si="112"/>
        <v>0</v>
      </c>
      <c r="P904" s="2">
        <f>SUMIF(E$2:E904,E904,O$2:O904)</f>
        <v>3</v>
      </c>
      <c r="Q904" s="2">
        <f>IF(AND(market_calendar[[#This Row],[vix_weekly_exp_cumulative]]=3,market_calendar[[#This Row],[is_vix_weekly_exp]]=1),1,0)</f>
        <v>0</v>
      </c>
      <c r="R904" s="2">
        <f>IF(AND(market_calendar[[#This Row],[is_vix_monthly_exp]]=1,MOD(market_calendar[[#This Row],[Month]],3)=0),1,0)</f>
        <v>0</v>
      </c>
    </row>
    <row r="905" spans="1:18" x14ac:dyDescent="0.25">
      <c r="A905">
        <v>904</v>
      </c>
      <c r="B905" s="1">
        <v>43273</v>
      </c>
      <c r="C905" s="2">
        <f t="shared" si="113"/>
        <v>2018</v>
      </c>
      <c r="D905" s="2">
        <f t="shared" si="114"/>
        <v>6</v>
      </c>
      <c r="E905" s="2" t="str">
        <f t="shared" si="115"/>
        <v>2018-6</v>
      </c>
      <c r="F905" s="2">
        <f t="shared" si="116"/>
        <v>22</v>
      </c>
      <c r="G905" s="2">
        <f t="shared" si="117"/>
        <v>25</v>
      </c>
      <c r="H905" s="2">
        <f t="shared" si="118"/>
        <v>6</v>
      </c>
      <c r="I905" s="2" cm="1">
        <f t="array" ref="I905">_xlfn.IFNA(_xlfn.IFS(H905=7,1,H905=1,1),0)</f>
        <v>0</v>
      </c>
      <c r="J905" s="2">
        <v>0</v>
      </c>
      <c r="K905" s="2">
        <f t="shared" si="119"/>
        <v>1</v>
      </c>
      <c r="L905" s="2">
        <f>SUMIF(E$2:E905,E905,K$2:K905)</f>
        <v>4</v>
      </c>
      <c r="M905" s="2">
        <f>IF(AND(market_calendar[[#This Row],[eq_weekly_exp_cumulative]]=3,market_calendar[[#This Row],[is_eq_weekly_exp]]=1),1,0)</f>
        <v>0</v>
      </c>
      <c r="N905" s="2">
        <f>IF(AND(market_calendar[[#This Row],[is_eq_monthly_exp]]=1,MOD(market_calendar[[#This Row],[Month]],3)=0),1,0)</f>
        <v>0</v>
      </c>
      <c r="O905" s="2">
        <f t="shared" si="112"/>
        <v>0</v>
      </c>
      <c r="P905" s="2">
        <f>SUMIF(E$2:E905,E905,O$2:O905)</f>
        <v>3</v>
      </c>
      <c r="Q905" s="2">
        <f>IF(AND(market_calendar[[#This Row],[vix_weekly_exp_cumulative]]=3,market_calendar[[#This Row],[is_vix_weekly_exp]]=1),1,0)</f>
        <v>0</v>
      </c>
      <c r="R905" s="2">
        <f>IF(AND(market_calendar[[#This Row],[is_vix_monthly_exp]]=1,MOD(market_calendar[[#This Row],[Month]],3)=0),1,0)</f>
        <v>0</v>
      </c>
    </row>
    <row r="906" spans="1:18" x14ac:dyDescent="0.25">
      <c r="A906">
        <v>905</v>
      </c>
      <c r="B906" s="1">
        <v>43274</v>
      </c>
      <c r="C906" s="2">
        <f t="shared" si="113"/>
        <v>2018</v>
      </c>
      <c r="D906" s="2">
        <f t="shared" si="114"/>
        <v>6</v>
      </c>
      <c r="E906" s="2" t="str">
        <f t="shared" si="115"/>
        <v>2018-6</v>
      </c>
      <c r="F906" s="2">
        <f t="shared" si="116"/>
        <v>23</v>
      </c>
      <c r="G906" s="2">
        <f t="shared" si="117"/>
        <v>25</v>
      </c>
      <c r="H906" s="2">
        <f t="shared" si="118"/>
        <v>7</v>
      </c>
      <c r="I906" s="2" cm="1">
        <f t="array" ref="I906">_xlfn.IFNA(_xlfn.IFS(H906=7,1,H906=1,1),0)</f>
        <v>1</v>
      </c>
      <c r="J906" s="2">
        <v>0</v>
      </c>
      <c r="K906" s="2">
        <f t="shared" si="119"/>
        <v>0</v>
      </c>
      <c r="L906" s="2">
        <f>SUMIF(E$2:E906,E906,K$2:K906)</f>
        <v>4</v>
      </c>
      <c r="M906" s="2">
        <f>IF(AND(market_calendar[[#This Row],[eq_weekly_exp_cumulative]]=3,market_calendar[[#This Row],[is_eq_weekly_exp]]=1),1,0)</f>
        <v>0</v>
      </c>
      <c r="N906" s="2">
        <f>IF(AND(market_calendar[[#This Row],[is_eq_monthly_exp]]=1,MOD(market_calendar[[#This Row],[Month]],3)=0),1,0)</f>
        <v>0</v>
      </c>
      <c r="O906" s="2">
        <f t="shared" si="112"/>
        <v>0</v>
      </c>
      <c r="P906" s="2">
        <f>SUMIF(E$2:E906,E906,O$2:O906)</f>
        <v>3</v>
      </c>
      <c r="Q906" s="2">
        <f>IF(AND(market_calendar[[#This Row],[vix_weekly_exp_cumulative]]=3,market_calendar[[#This Row],[is_vix_weekly_exp]]=1),1,0)</f>
        <v>0</v>
      </c>
      <c r="R906" s="2">
        <f>IF(AND(market_calendar[[#This Row],[is_vix_monthly_exp]]=1,MOD(market_calendar[[#This Row],[Month]],3)=0),1,0)</f>
        <v>0</v>
      </c>
    </row>
    <row r="907" spans="1:18" x14ac:dyDescent="0.25">
      <c r="A907">
        <v>906</v>
      </c>
      <c r="B907" s="1">
        <v>43275</v>
      </c>
      <c r="C907" s="2">
        <f t="shared" si="113"/>
        <v>2018</v>
      </c>
      <c r="D907" s="2">
        <f t="shared" si="114"/>
        <v>6</v>
      </c>
      <c r="E907" s="2" t="str">
        <f t="shared" si="115"/>
        <v>2018-6</v>
      </c>
      <c r="F907" s="2">
        <f t="shared" si="116"/>
        <v>24</v>
      </c>
      <c r="G907" s="2">
        <f t="shared" si="117"/>
        <v>26</v>
      </c>
      <c r="H907" s="2">
        <f t="shared" si="118"/>
        <v>1</v>
      </c>
      <c r="I907" s="2" cm="1">
        <f t="array" ref="I907">_xlfn.IFNA(_xlfn.IFS(H907=7,1,H907=1,1),0)</f>
        <v>1</v>
      </c>
      <c r="J907" s="2">
        <v>0</v>
      </c>
      <c r="K907" s="2">
        <f t="shared" si="119"/>
        <v>0</v>
      </c>
      <c r="L907" s="2">
        <f>SUMIF(E$2:E907,E907,K$2:K907)</f>
        <v>4</v>
      </c>
      <c r="M907" s="2">
        <f>IF(AND(market_calendar[[#This Row],[eq_weekly_exp_cumulative]]=3,market_calendar[[#This Row],[is_eq_weekly_exp]]=1),1,0)</f>
        <v>0</v>
      </c>
      <c r="N907" s="2">
        <f>IF(AND(market_calendar[[#This Row],[is_eq_monthly_exp]]=1,MOD(market_calendar[[#This Row],[Month]],3)=0),1,0)</f>
        <v>0</v>
      </c>
      <c r="O907" s="2">
        <f t="shared" si="112"/>
        <v>0</v>
      </c>
      <c r="P907" s="2">
        <f>SUMIF(E$2:E907,E907,O$2:O907)</f>
        <v>3</v>
      </c>
      <c r="Q907" s="2">
        <f>IF(AND(market_calendar[[#This Row],[vix_weekly_exp_cumulative]]=3,market_calendar[[#This Row],[is_vix_weekly_exp]]=1),1,0)</f>
        <v>0</v>
      </c>
      <c r="R907" s="2">
        <f>IF(AND(market_calendar[[#This Row],[is_vix_monthly_exp]]=1,MOD(market_calendar[[#This Row],[Month]],3)=0),1,0)</f>
        <v>0</v>
      </c>
    </row>
    <row r="908" spans="1:18" x14ac:dyDescent="0.25">
      <c r="A908">
        <v>907</v>
      </c>
      <c r="B908" s="1">
        <v>43276</v>
      </c>
      <c r="C908" s="2">
        <f t="shared" si="113"/>
        <v>2018</v>
      </c>
      <c r="D908" s="2">
        <f t="shared" si="114"/>
        <v>6</v>
      </c>
      <c r="E908" s="2" t="str">
        <f t="shared" si="115"/>
        <v>2018-6</v>
      </c>
      <c r="F908" s="2">
        <f t="shared" si="116"/>
        <v>25</v>
      </c>
      <c r="G908" s="2">
        <f t="shared" si="117"/>
        <v>26</v>
      </c>
      <c r="H908" s="2">
        <f t="shared" si="118"/>
        <v>2</v>
      </c>
      <c r="I908" s="2" cm="1">
        <f t="array" ref="I908">_xlfn.IFNA(_xlfn.IFS(H908=7,1,H908=1,1),0)</f>
        <v>0</v>
      </c>
      <c r="J908" s="2">
        <v>0</v>
      </c>
      <c r="K908" s="2">
        <f t="shared" si="119"/>
        <v>0</v>
      </c>
      <c r="L908" s="2">
        <f>SUMIF(E$2:E908,E908,K$2:K908)</f>
        <v>4</v>
      </c>
      <c r="M908" s="2">
        <f>IF(AND(market_calendar[[#This Row],[eq_weekly_exp_cumulative]]=3,market_calendar[[#This Row],[is_eq_weekly_exp]]=1),1,0)</f>
        <v>0</v>
      </c>
      <c r="N908" s="2">
        <f>IF(AND(market_calendar[[#This Row],[is_eq_monthly_exp]]=1,MOD(market_calendar[[#This Row],[Month]],3)=0),1,0)</f>
        <v>0</v>
      </c>
      <c r="O908" s="2">
        <f t="shared" si="112"/>
        <v>0</v>
      </c>
      <c r="P908" s="2">
        <f>SUMIF(E$2:E908,E908,O$2:O908)</f>
        <v>3</v>
      </c>
      <c r="Q908" s="2">
        <f>IF(AND(market_calendar[[#This Row],[vix_weekly_exp_cumulative]]=3,market_calendar[[#This Row],[is_vix_weekly_exp]]=1),1,0)</f>
        <v>0</v>
      </c>
      <c r="R908" s="2">
        <f>IF(AND(market_calendar[[#This Row],[is_vix_monthly_exp]]=1,MOD(market_calendar[[#This Row],[Month]],3)=0),1,0)</f>
        <v>0</v>
      </c>
    </row>
    <row r="909" spans="1:18" x14ac:dyDescent="0.25">
      <c r="A909">
        <v>908</v>
      </c>
      <c r="B909" s="1">
        <v>43277</v>
      </c>
      <c r="C909" s="2">
        <f t="shared" si="113"/>
        <v>2018</v>
      </c>
      <c r="D909" s="2">
        <f t="shared" si="114"/>
        <v>6</v>
      </c>
      <c r="E909" s="2" t="str">
        <f t="shared" si="115"/>
        <v>2018-6</v>
      </c>
      <c r="F909" s="2">
        <f t="shared" si="116"/>
        <v>26</v>
      </c>
      <c r="G909" s="2">
        <f t="shared" si="117"/>
        <v>26</v>
      </c>
      <c r="H909" s="2">
        <f t="shared" si="118"/>
        <v>3</v>
      </c>
      <c r="I909" s="2" cm="1">
        <f t="array" ref="I909">_xlfn.IFNA(_xlfn.IFS(H909=7,1,H909=1,1),0)</f>
        <v>0</v>
      </c>
      <c r="J909" s="2">
        <v>0</v>
      </c>
      <c r="K909" s="2">
        <f t="shared" si="119"/>
        <v>0</v>
      </c>
      <c r="L909" s="2">
        <f>SUMIF(E$2:E909,E909,K$2:K909)</f>
        <v>4</v>
      </c>
      <c r="M909" s="2">
        <f>IF(AND(market_calendar[[#This Row],[eq_weekly_exp_cumulative]]=3,market_calendar[[#This Row],[is_eq_weekly_exp]]=1),1,0)</f>
        <v>0</v>
      </c>
      <c r="N909" s="2">
        <f>IF(AND(market_calendar[[#This Row],[is_eq_monthly_exp]]=1,MOD(market_calendar[[#This Row],[Month]],3)=0),1,0)</f>
        <v>0</v>
      </c>
      <c r="O909" s="2">
        <f t="shared" si="112"/>
        <v>1</v>
      </c>
      <c r="P909" s="2">
        <f>SUMIF(E$2:E909,E909,O$2:O909)</f>
        <v>4</v>
      </c>
      <c r="Q909" s="2">
        <f>IF(AND(market_calendar[[#This Row],[vix_weekly_exp_cumulative]]=3,market_calendar[[#This Row],[is_vix_weekly_exp]]=1),1,0)</f>
        <v>0</v>
      </c>
      <c r="R909" s="2">
        <f>IF(AND(market_calendar[[#This Row],[is_vix_monthly_exp]]=1,MOD(market_calendar[[#This Row],[Month]],3)=0),1,0)</f>
        <v>0</v>
      </c>
    </row>
    <row r="910" spans="1:18" x14ac:dyDescent="0.25">
      <c r="A910">
        <v>909</v>
      </c>
      <c r="B910" s="1">
        <v>43278</v>
      </c>
      <c r="C910" s="2">
        <f t="shared" si="113"/>
        <v>2018</v>
      </c>
      <c r="D910" s="2">
        <f t="shared" si="114"/>
        <v>6</v>
      </c>
      <c r="E910" s="2" t="str">
        <f t="shared" si="115"/>
        <v>2018-6</v>
      </c>
      <c r="F910" s="2">
        <f t="shared" si="116"/>
        <v>27</v>
      </c>
      <c r="G910" s="2">
        <f t="shared" si="117"/>
        <v>26</v>
      </c>
      <c r="H910" s="2">
        <f t="shared" si="118"/>
        <v>4</v>
      </c>
      <c r="I910" s="2" cm="1">
        <f t="array" ref="I910">_xlfn.IFNA(_xlfn.IFS(H910=7,1,H910=1,1),0)</f>
        <v>0</v>
      </c>
      <c r="J910" s="2">
        <v>0</v>
      </c>
      <c r="K910" s="2">
        <f t="shared" si="119"/>
        <v>0</v>
      </c>
      <c r="L910" s="2">
        <f>SUMIF(E$2:E910,E910,K$2:K910)</f>
        <v>4</v>
      </c>
      <c r="M910" s="2">
        <f>IF(AND(market_calendar[[#This Row],[eq_weekly_exp_cumulative]]=3,market_calendar[[#This Row],[is_eq_weekly_exp]]=1),1,0)</f>
        <v>0</v>
      </c>
      <c r="N910" s="2">
        <f>IF(AND(market_calendar[[#This Row],[is_eq_monthly_exp]]=1,MOD(market_calendar[[#This Row],[Month]],3)=0),1,0)</f>
        <v>0</v>
      </c>
      <c r="O910" s="2">
        <f t="shared" si="112"/>
        <v>0</v>
      </c>
      <c r="P910" s="2">
        <f>SUMIF(E$2:E910,E910,O$2:O910)</f>
        <v>4</v>
      </c>
      <c r="Q910" s="2">
        <f>IF(AND(market_calendar[[#This Row],[vix_weekly_exp_cumulative]]=3,market_calendar[[#This Row],[is_vix_weekly_exp]]=1),1,0)</f>
        <v>0</v>
      </c>
      <c r="R910" s="2">
        <f>IF(AND(market_calendar[[#This Row],[is_vix_monthly_exp]]=1,MOD(market_calendar[[#This Row],[Month]],3)=0),1,0)</f>
        <v>0</v>
      </c>
    </row>
    <row r="911" spans="1:18" x14ac:dyDescent="0.25">
      <c r="A911">
        <v>910</v>
      </c>
      <c r="B911" s="1">
        <v>43279</v>
      </c>
      <c r="C911" s="2">
        <f t="shared" si="113"/>
        <v>2018</v>
      </c>
      <c r="D911" s="2">
        <f t="shared" si="114"/>
        <v>6</v>
      </c>
      <c r="E911" s="2" t="str">
        <f t="shared" si="115"/>
        <v>2018-6</v>
      </c>
      <c r="F911" s="2">
        <f t="shared" si="116"/>
        <v>28</v>
      </c>
      <c r="G911" s="2">
        <f t="shared" si="117"/>
        <v>26</v>
      </c>
      <c r="H911" s="2">
        <f t="shared" si="118"/>
        <v>5</v>
      </c>
      <c r="I911" s="2" cm="1">
        <f t="array" ref="I911">_xlfn.IFNA(_xlfn.IFS(H911=7,1,H911=1,1),0)</f>
        <v>0</v>
      </c>
      <c r="J911" s="2">
        <v>0</v>
      </c>
      <c r="K911" s="2">
        <f t="shared" si="119"/>
        <v>0</v>
      </c>
      <c r="L911" s="2">
        <f>SUMIF(E$2:E911,E911,K$2:K911)</f>
        <v>4</v>
      </c>
      <c r="M911" s="2">
        <f>IF(AND(market_calendar[[#This Row],[eq_weekly_exp_cumulative]]=3,market_calendar[[#This Row],[is_eq_weekly_exp]]=1),1,0)</f>
        <v>0</v>
      </c>
      <c r="N911" s="2">
        <f>IF(AND(market_calendar[[#This Row],[is_eq_monthly_exp]]=1,MOD(market_calendar[[#This Row],[Month]],3)=0),1,0)</f>
        <v>0</v>
      </c>
      <c r="O911" s="2">
        <f t="shared" si="112"/>
        <v>0</v>
      </c>
      <c r="P911" s="2">
        <f>SUMIF(E$2:E911,E911,O$2:O911)</f>
        <v>4</v>
      </c>
      <c r="Q911" s="2">
        <f>IF(AND(market_calendar[[#This Row],[vix_weekly_exp_cumulative]]=3,market_calendar[[#This Row],[is_vix_weekly_exp]]=1),1,0)</f>
        <v>0</v>
      </c>
      <c r="R911" s="2">
        <f>IF(AND(market_calendar[[#This Row],[is_vix_monthly_exp]]=1,MOD(market_calendar[[#This Row],[Month]],3)=0),1,0)</f>
        <v>0</v>
      </c>
    </row>
    <row r="912" spans="1:18" x14ac:dyDescent="0.25">
      <c r="A912">
        <v>911</v>
      </c>
      <c r="B912" s="1">
        <v>43280</v>
      </c>
      <c r="C912" s="2">
        <f t="shared" si="113"/>
        <v>2018</v>
      </c>
      <c r="D912" s="2">
        <f t="shared" si="114"/>
        <v>6</v>
      </c>
      <c r="E912" s="2" t="str">
        <f t="shared" si="115"/>
        <v>2018-6</v>
      </c>
      <c r="F912" s="2">
        <f t="shared" si="116"/>
        <v>29</v>
      </c>
      <c r="G912" s="2">
        <f t="shared" si="117"/>
        <v>26</v>
      </c>
      <c r="H912" s="2">
        <f t="shared" si="118"/>
        <v>6</v>
      </c>
      <c r="I912" s="2" cm="1">
        <f t="array" ref="I912">_xlfn.IFNA(_xlfn.IFS(H912=7,1,H912=1,1),0)</f>
        <v>0</v>
      </c>
      <c r="J912" s="2">
        <v>0</v>
      </c>
      <c r="K912" s="2">
        <f t="shared" si="119"/>
        <v>1</v>
      </c>
      <c r="L912" s="2">
        <f>SUMIF(E$2:E912,E912,K$2:K912)</f>
        <v>5</v>
      </c>
      <c r="M912" s="2">
        <f>IF(AND(market_calendar[[#This Row],[eq_weekly_exp_cumulative]]=3,market_calendar[[#This Row],[is_eq_weekly_exp]]=1),1,0)</f>
        <v>0</v>
      </c>
      <c r="N912" s="2">
        <f>IF(AND(market_calendar[[#This Row],[is_eq_monthly_exp]]=1,MOD(market_calendar[[#This Row],[Month]],3)=0),1,0)</f>
        <v>0</v>
      </c>
      <c r="O912" s="2">
        <f t="shared" si="112"/>
        <v>0</v>
      </c>
      <c r="P912" s="2">
        <f>SUMIF(E$2:E912,E912,O$2:O912)</f>
        <v>4</v>
      </c>
      <c r="Q912" s="2">
        <f>IF(AND(market_calendar[[#This Row],[vix_weekly_exp_cumulative]]=3,market_calendar[[#This Row],[is_vix_weekly_exp]]=1),1,0)</f>
        <v>0</v>
      </c>
      <c r="R912" s="2">
        <f>IF(AND(market_calendar[[#This Row],[is_vix_monthly_exp]]=1,MOD(market_calendar[[#This Row],[Month]],3)=0),1,0)</f>
        <v>0</v>
      </c>
    </row>
    <row r="913" spans="1:18" x14ac:dyDescent="0.25">
      <c r="A913">
        <v>912</v>
      </c>
      <c r="B913" s="1">
        <v>43281</v>
      </c>
      <c r="C913" s="2">
        <f t="shared" si="113"/>
        <v>2018</v>
      </c>
      <c r="D913" s="2">
        <f t="shared" si="114"/>
        <v>6</v>
      </c>
      <c r="E913" s="2" t="str">
        <f t="shared" si="115"/>
        <v>2018-6</v>
      </c>
      <c r="F913" s="2">
        <f t="shared" si="116"/>
        <v>30</v>
      </c>
      <c r="G913" s="2">
        <f t="shared" si="117"/>
        <v>26</v>
      </c>
      <c r="H913" s="2">
        <f t="shared" si="118"/>
        <v>7</v>
      </c>
      <c r="I913" s="2" cm="1">
        <f t="array" ref="I913">_xlfn.IFNA(_xlfn.IFS(H913=7,1,H913=1,1),0)</f>
        <v>1</v>
      </c>
      <c r="J913" s="2">
        <v>0</v>
      </c>
      <c r="K913" s="2">
        <f t="shared" si="119"/>
        <v>0</v>
      </c>
      <c r="L913" s="2">
        <f>SUMIF(E$2:E913,E913,K$2:K913)</f>
        <v>5</v>
      </c>
      <c r="M913" s="2">
        <f>IF(AND(market_calendar[[#This Row],[eq_weekly_exp_cumulative]]=3,market_calendar[[#This Row],[is_eq_weekly_exp]]=1),1,0)</f>
        <v>0</v>
      </c>
      <c r="N913" s="2">
        <f>IF(AND(market_calendar[[#This Row],[is_eq_monthly_exp]]=1,MOD(market_calendar[[#This Row],[Month]],3)=0),1,0)</f>
        <v>0</v>
      </c>
      <c r="O913" s="2">
        <f t="shared" si="112"/>
        <v>0</v>
      </c>
      <c r="P913" s="2">
        <f>SUMIF(E$2:E913,E913,O$2:O913)</f>
        <v>4</v>
      </c>
      <c r="Q913" s="2">
        <f>IF(AND(market_calendar[[#This Row],[vix_weekly_exp_cumulative]]=3,market_calendar[[#This Row],[is_vix_weekly_exp]]=1),1,0)</f>
        <v>0</v>
      </c>
      <c r="R913" s="2">
        <f>IF(AND(market_calendar[[#This Row],[is_vix_monthly_exp]]=1,MOD(market_calendar[[#This Row],[Month]],3)=0),1,0)</f>
        <v>0</v>
      </c>
    </row>
    <row r="914" spans="1:18" x14ac:dyDescent="0.25">
      <c r="A914">
        <v>913</v>
      </c>
      <c r="B914" s="1">
        <v>43282</v>
      </c>
      <c r="C914" s="2">
        <f t="shared" si="113"/>
        <v>2018</v>
      </c>
      <c r="D914" s="2">
        <f t="shared" si="114"/>
        <v>7</v>
      </c>
      <c r="E914" s="2" t="str">
        <f t="shared" si="115"/>
        <v>2018-7</v>
      </c>
      <c r="F914" s="2">
        <f t="shared" si="116"/>
        <v>1</v>
      </c>
      <c r="G914" s="2">
        <f t="shared" si="117"/>
        <v>27</v>
      </c>
      <c r="H914" s="2">
        <f t="shared" si="118"/>
        <v>1</v>
      </c>
      <c r="I914" s="2" cm="1">
        <f t="array" ref="I914">_xlfn.IFNA(_xlfn.IFS(H914=7,1,H914=1,1),0)</f>
        <v>1</v>
      </c>
      <c r="J914" s="2">
        <v>0</v>
      </c>
      <c r="K914" s="2">
        <f t="shared" si="119"/>
        <v>0</v>
      </c>
      <c r="L914" s="2">
        <f>SUMIF(E$2:E914,E914,K$2:K914)</f>
        <v>0</v>
      </c>
      <c r="M914" s="2">
        <f>IF(AND(market_calendar[[#This Row],[eq_weekly_exp_cumulative]]=3,market_calendar[[#This Row],[is_eq_weekly_exp]]=1),1,0)</f>
        <v>0</v>
      </c>
      <c r="N914" s="2">
        <f>IF(AND(market_calendar[[#This Row],[is_eq_monthly_exp]]=1,MOD(market_calendar[[#This Row],[Month]],3)=0),1,0)</f>
        <v>0</v>
      </c>
      <c r="O914" s="2">
        <f t="shared" si="112"/>
        <v>0</v>
      </c>
      <c r="P914" s="2">
        <f>SUMIF(E$2:E914,E914,O$2:O914)</f>
        <v>0</v>
      </c>
      <c r="Q914" s="2">
        <f>IF(AND(market_calendar[[#This Row],[vix_weekly_exp_cumulative]]=3,market_calendar[[#This Row],[is_vix_weekly_exp]]=1),1,0)</f>
        <v>0</v>
      </c>
      <c r="R914" s="2">
        <f>IF(AND(market_calendar[[#This Row],[is_vix_monthly_exp]]=1,MOD(market_calendar[[#This Row],[Month]],3)=0),1,0)</f>
        <v>0</v>
      </c>
    </row>
    <row r="915" spans="1:18" x14ac:dyDescent="0.25">
      <c r="A915">
        <v>914</v>
      </c>
      <c r="B915" s="1">
        <v>43283</v>
      </c>
      <c r="C915" s="2">
        <f t="shared" si="113"/>
        <v>2018</v>
      </c>
      <c r="D915" s="2">
        <f t="shared" si="114"/>
        <v>7</v>
      </c>
      <c r="E915" s="2" t="str">
        <f t="shared" si="115"/>
        <v>2018-7</v>
      </c>
      <c r="F915" s="2">
        <f t="shared" si="116"/>
        <v>2</v>
      </c>
      <c r="G915" s="2">
        <f t="shared" si="117"/>
        <v>27</v>
      </c>
      <c r="H915" s="2">
        <f t="shared" si="118"/>
        <v>2</v>
      </c>
      <c r="I915" s="2" cm="1">
        <f t="array" ref="I915">_xlfn.IFNA(_xlfn.IFS(H915=7,1,H915=1,1),0)</f>
        <v>0</v>
      </c>
      <c r="J915" s="2">
        <v>0</v>
      </c>
      <c r="K915" s="2">
        <f t="shared" si="119"/>
        <v>0</v>
      </c>
      <c r="L915" s="2">
        <f>SUMIF(E$2:E915,E915,K$2:K915)</f>
        <v>0</v>
      </c>
      <c r="M915" s="2">
        <f>IF(AND(market_calendar[[#This Row],[eq_weekly_exp_cumulative]]=3,market_calendar[[#This Row],[is_eq_weekly_exp]]=1),1,0)</f>
        <v>0</v>
      </c>
      <c r="N915" s="2">
        <f>IF(AND(market_calendar[[#This Row],[is_eq_monthly_exp]]=1,MOD(market_calendar[[#This Row],[Month]],3)=0),1,0)</f>
        <v>0</v>
      </c>
      <c r="O915" s="2">
        <f t="shared" si="112"/>
        <v>0</v>
      </c>
      <c r="P915" s="2">
        <f>SUMIF(E$2:E915,E915,O$2:O915)</f>
        <v>0</v>
      </c>
      <c r="Q915" s="2">
        <f>IF(AND(market_calendar[[#This Row],[vix_weekly_exp_cumulative]]=3,market_calendar[[#This Row],[is_vix_weekly_exp]]=1),1,0)</f>
        <v>0</v>
      </c>
      <c r="R915" s="2">
        <f>IF(AND(market_calendar[[#This Row],[is_vix_monthly_exp]]=1,MOD(market_calendar[[#This Row],[Month]],3)=0),1,0)</f>
        <v>0</v>
      </c>
    </row>
    <row r="916" spans="1:18" x14ac:dyDescent="0.25">
      <c r="A916">
        <v>915</v>
      </c>
      <c r="B916" s="1">
        <v>43284</v>
      </c>
      <c r="C916" s="2">
        <f t="shared" si="113"/>
        <v>2018</v>
      </c>
      <c r="D916" s="2">
        <f t="shared" si="114"/>
        <v>7</v>
      </c>
      <c r="E916" s="2" t="str">
        <f t="shared" si="115"/>
        <v>2018-7</v>
      </c>
      <c r="F916" s="2">
        <f t="shared" si="116"/>
        <v>3</v>
      </c>
      <c r="G916" s="2">
        <f t="shared" si="117"/>
        <v>27</v>
      </c>
      <c r="H916" s="2">
        <f t="shared" si="118"/>
        <v>3</v>
      </c>
      <c r="I916" s="2" cm="1">
        <f t="array" ref="I916">_xlfn.IFNA(_xlfn.IFS(H916=7,1,H916=1,1),0)</f>
        <v>0</v>
      </c>
      <c r="J916" s="2">
        <v>0</v>
      </c>
      <c r="K916" s="2">
        <f t="shared" si="119"/>
        <v>0</v>
      </c>
      <c r="L916" s="2">
        <f>SUMIF(E$2:E916,E916,K$2:K916)</f>
        <v>0</v>
      </c>
      <c r="M916" s="2">
        <f>IF(AND(market_calendar[[#This Row],[eq_weekly_exp_cumulative]]=3,market_calendar[[#This Row],[is_eq_weekly_exp]]=1),1,0)</f>
        <v>0</v>
      </c>
      <c r="N916" s="2">
        <f>IF(AND(market_calendar[[#This Row],[is_eq_monthly_exp]]=1,MOD(market_calendar[[#This Row],[Month]],3)=0),1,0)</f>
        <v>0</v>
      </c>
      <c r="O916" s="2">
        <f t="shared" si="112"/>
        <v>1</v>
      </c>
      <c r="P916" s="2">
        <f>SUMIF(E$2:E916,E916,O$2:O916)</f>
        <v>1</v>
      </c>
      <c r="Q916" s="2">
        <f>IF(AND(market_calendar[[#This Row],[vix_weekly_exp_cumulative]]=3,market_calendar[[#This Row],[is_vix_weekly_exp]]=1),1,0)</f>
        <v>0</v>
      </c>
      <c r="R916" s="2">
        <f>IF(AND(market_calendar[[#This Row],[is_vix_monthly_exp]]=1,MOD(market_calendar[[#This Row],[Month]],3)=0),1,0)</f>
        <v>0</v>
      </c>
    </row>
    <row r="917" spans="1:18" x14ac:dyDescent="0.25">
      <c r="A917">
        <v>916</v>
      </c>
      <c r="B917" s="1">
        <v>43285</v>
      </c>
      <c r="C917" s="2">
        <f t="shared" si="113"/>
        <v>2018</v>
      </c>
      <c r="D917" s="2">
        <f t="shared" si="114"/>
        <v>7</v>
      </c>
      <c r="E917" s="2" t="str">
        <f t="shared" si="115"/>
        <v>2018-7</v>
      </c>
      <c r="F917" s="2">
        <f t="shared" si="116"/>
        <v>4</v>
      </c>
      <c r="G917" s="2">
        <f t="shared" si="117"/>
        <v>27</v>
      </c>
      <c r="H917" s="2">
        <f t="shared" si="118"/>
        <v>4</v>
      </c>
      <c r="I917" s="2" cm="1">
        <f t="array" ref="I917">_xlfn.IFNA(_xlfn.IFS(H917=7,1,H917=1,1),0)</f>
        <v>0</v>
      </c>
      <c r="J917" s="2">
        <v>0</v>
      </c>
      <c r="K917" s="2">
        <f t="shared" si="119"/>
        <v>0</v>
      </c>
      <c r="L917" s="2">
        <f>SUMIF(E$2:E917,E917,K$2:K917)</f>
        <v>0</v>
      </c>
      <c r="M917" s="2">
        <f>IF(AND(market_calendar[[#This Row],[eq_weekly_exp_cumulative]]=3,market_calendar[[#This Row],[is_eq_weekly_exp]]=1),1,0)</f>
        <v>0</v>
      </c>
      <c r="N917" s="2">
        <f>IF(AND(market_calendar[[#This Row],[is_eq_monthly_exp]]=1,MOD(market_calendar[[#This Row],[Month]],3)=0),1,0)</f>
        <v>0</v>
      </c>
      <c r="O917" s="2">
        <f t="shared" si="112"/>
        <v>0</v>
      </c>
      <c r="P917" s="2">
        <f>SUMIF(E$2:E917,E917,O$2:O917)</f>
        <v>1</v>
      </c>
      <c r="Q917" s="2">
        <f>IF(AND(market_calendar[[#This Row],[vix_weekly_exp_cumulative]]=3,market_calendar[[#This Row],[is_vix_weekly_exp]]=1),1,0)</f>
        <v>0</v>
      </c>
      <c r="R917" s="2">
        <f>IF(AND(market_calendar[[#This Row],[is_vix_monthly_exp]]=1,MOD(market_calendar[[#This Row],[Month]],3)=0),1,0)</f>
        <v>0</v>
      </c>
    </row>
    <row r="918" spans="1:18" x14ac:dyDescent="0.25">
      <c r="A918">
        <v>917</v>
      </c>
      <c r="B918" s="1">
        <v>43286</v>
      </c>
      <c r="C918" s="2">
        <f t="shared" si="113"/>
        <v>2018</v>
      </c>
      <c r="D918" s="2">
        <f t="shared" si="114"/>
        <v>7</v>
      </c>
      <c r="E918" s="2" t="str">
        <f t="shared" si="115"/>
        <v>2018-7</v>
      </c>
      <c r="F918" s="2">
        <f t="shared" si="116"/>
        <v>5</v>
      </c>
      <c r="G918" s="2">
        <f t="shared" si="117"/>
        <v>27</v>
      </c>
      <c r="H918" s="2">
        <f t="shared" si="118"/>
        <v>5</v>
      </c>
      <c r="I918" s="2" cm="1">
        <f t="array" ref="I918">_xlfn.IFNA(_xlfn.IFS(H918=7,1,H918=1,1),0)</f>
        <v>0</v>
      </c>
      <c r="J918" s="2">
        <v>0</v>
      </c>
      <c r="K918" s="2">
        <f t="shared" si="119"/>
        <v>0</v>
      </c>
      <c r="L918" s="2">
        <f>SUMIF(E$2:E918,E918,K$2:K918)</f>
        <v>0</v>
      </c>
      <c r="M918" s="2">
        <f>IF(AND(market_calendar[[#This Row],[eq_weekly_exp_cumulative]]=3,market_calendar[[#This Row],[is_eq_weekly_exp]]=1),1,0)</f>
        <v>0</v>
      </c>
      <c r="N918" s="2">
        <f>IF(AND(market_calendar[[#This Row],[is_eq_monthly_exp]]=1,MOD(market_calendar[[#This Row],[Month]],3)=0),1,0)</f>
        <v>0</v>
      </c>
      <c r="O918" s="2">
        <f t="shared" si="112"/>
        <v>0</v>
      </c>
      <c r="P918" s="2">
        <f>SUMIF(E$2:E918,E918,O$2:O918)</f>
        <v>1</v>
      </c>
      <c r="Q918" s="2">
        <f>IF(AND(market_calendar[[#This Row],[vix_weekly_exp_cumulative]]=3,market_calendar[[#This Row],[is_vix_weekly_exp]]=1),1,0)</f>
        <v>0</v>
      </c>
      <c r="R918" s="2">
        <f>IF(AND(market_calendar[[#This Row],[is_vix_monthly_exp]]=1,MOD(market_calendar[[#This Row],[Month]],3)=0),1,0)</f>
        <v>0</v>
      </c>
    </row>
    <row r="919" spans="1:18" x14ac:dyDescent="0.25">
      <c r="A919">
        <v>918</v>
      </c>
      <c r="B919" s="1">
        <v>43287</v>
      </c>
      <c r="C919" s="2">
        <f t="shared" si="113"/>
        <v>2018</v>
      </c>
      <c r="D919" s="2">
        <f t="shared" si="114"/>
        <v>7</v>
      </c>
      <c r="E919" s="2" t="str">
        <f t="shared" si="115"/>
        <v>2018-7</v>
      </c>
      <c r="F919" s="2">
        <f t="shared" si="116"/>
        <v>6</v>
      </c>
      <c r="G919" s="2">
        <f t="shared" si="117"/>
        <v>27</v>
      </c>
      <c r="H919" s="2">
        <f t="shared" si="118"/>
        <v>6</v>
      </c>
      <c r="I919" s="2" cm="1">
        <f t="array" ref="I919">_xlfn.IFNA(_xlfn.IFS(H919=7,1,H919=1,1),0)</f>
        <v>0</v>
      </c>
      <c r="J919" s="2">
        <v>0</v>
      </c>
      <c r="K919" s="2">
        <f t="shared" si="119"/>
        <v>1</v>
      </c>
      <c r="L919" s="2">
        <f>SUMIF(E$2:E919,E919,K$2:K919)</f>
        <v>1</v>
      </c>
      <c r="M919" s="2">
        <f>IF(AND(market_calendar[[#This Row],[eq_weekly_exp_cumulative]]=3,market_calendar[[#This Row],[is_eq_weekly_exp]]=1),1,0)</f>
        <v>0</v>
      </c>
      <c r="N919" s="2">
        <f>IF(AND(market_calendar[[#This Row],[is_eq_monthly_exp]]=1,MOD(market_calendar[[#This Row],[Month]],3)=0),1,0)</f>
        <v>0</v>
      </c>
      <c r="O919" s="2">
        <f t="shared" si="112"/>
        <v>0</v>
      </c>
      <c r="P919" s="2">
        <f>SUMIF(E$2:E919,E919,O$2:O919)</f>
        <v>1</v>
      </c>
      <c r="Q919" s="2">
        <f>IF(AND(market_calendar[[#This Row],[vix_weekly_exp_cumulative]]=3,market_calendar[[#This Row],[is_vix_weekly_exp]]=1),1,0)</f>
        <v>0</v>
      </c>
      <c r="R919" s="2">
        <f>IF(AND(market_calendar[[#This Row],[is_vix_monthly_exp]]=1,MOD(market_calendar[[#This Row],[Month]],3)=0),1,0)</f>
        <v>0</v>
      </c>
    </row>
    <row r="920" spans="1:18" x14ac:dyDescent="0.25">
      <c r="A920">
        <v>919</v>
      </c>
      <c r="B920" s="1">
        <v>43288</v>
      </c>
      <c r="C920" s="2">
        <f t="shared" si="113"/>
        <v>2018</v>
      </c>
      <c r="D920" s="2">
        <f t="shared" si="114"/>
        <v>7</v>
      </c>
      <c r="E920" s="2" t="str">
        <f t="shared" si="115"/>
        <v>2018-7</v>
      </c>
      <c r="F920" s="2">
        <f t="shared" si="116"/>
        <v>7</v>
      </c>
      <c r="G920" s="2">
        <f t="shared" si="117"/>
        <v>27</v>
      </c>
      <c r="H920" s="2">
        <f t="shared" si="118"/>
        <v>7</v>
      </c>
      <c r="I920" s="2" cm="1">
        <f t="array" ref="I920">_xlfn.IFNA(_xlfn.IFS(H920=7,1,H920=1,1),0)</f>
        <v>1</v>
      </c>
      <c r="J920" s="2">
        <v>0</v>
      </c>
      <c r="K920" s="2">
        <f t="shared" si="119"/>
        <v>0</v>
      </c>
      <c r="L920" s="2">
        <f>SUMIF(E$2:E920,E920,K$2:K920)</f>
        <v>1</v>
      </c>
      <c r="M920" s="2">
        <f>IF(AND(market_calendar[[#This Row],[eq_weekly_exp_cumulative]]=3,market_calendar[[#This Row],[is_eq_weekly_exp]]=1),1,0)</f>
        <v>0</v>
      </c>
      <c r="N920" s="2">
        <f>IF(AND(market_calendar[[#This Row],[is_eq_monthly_exp]]=1,MOD(market_calendar[[#This Row],[Month]],3)=0),1,0)</f>
        <v>0</v>
      </c>
      <c r="O920" s="2">
        <f t="shared" si="112"/>
        <v>0</v>
      </c>
      <c r="P920" s="2">
        <f>SUMIF(E$2:E920,E920,O$2:O920)</f>
        <v>1</v>
      </c>
      <c r="Q920" s="2">
        <f>IF(AND(market_calendar[[#This Row],[vix_weekly_exp_cumulative]]=3,market_calendar[[#This Row],[is_vix_weekly_exp]]=1),1,0)</f>
        <v>0</v>
      </c>
      <c r="R920" s="2">
        <f>IF(AND(market_calendar[[#This Row],[is_vix_monthly_exp]]=1,MOD(market_calendar[[#This Row],[Month]],3)=0),1,0)</f>
        <v>0</v>
      </c>
    </row>
    <row r="921" spans="1:18" x14ac:dyDescent="0.25">
      <c r="A921">
        <v>920</v>
      </c>
      <c r="B921" s="1">
        <v>43289</v>
      </c>
      <c r="C921" s="2">
        <f t="shared" si="113"/>
        <v>2018</v>
      </c>
      <c r="D921" s="2">
        <f t="shared" si="114"/>
        <v>7</v>
      </c>
      <c r="E921" s="2" t="str">
        <f t="shared" si="115"/>
        <v>2018-7</v>
      </c>
      <c r="F921" s="2">
        <f t="shared" si="116"/>
        <v>8</v>
      </c>
      <c r="G921" s="2">
        <f t="shared" si="117"/>
        <v>28</v>
      </c>
      <c r="H921" s="2">
        <f t="shared" si="118"/>
        <v>1</v>
      </c>
      <c r="I921" s="2" cm="1">
        <f t="array" ref="I921">_xlfn.IFNA(_xlfn.IFS(H921=7,1,H921=1,1),0)</f>
        <v>1</v>
      </c>
      <c r="J921" s="2">
        <v>0</v>
      </c>
      <c r="K921" s="2">
        <f t="shared" si="119"/>
        <v>0</v>
      </c>
      <c r="L921" s="2">
        <f>SUMIF(E$2:E921,E921,K$2:K921)</f>
        <v>1</v>
      </c>
      <c r="M921" s="2">
        <f>IF(AND(market_calendar[[#This Row],[eq_weekly_exp_cumulative]]=3,market_calendar[[#This Row],[is_eq_weekly_exp]]=1),1,0)</f>
        <v>0</v>
      </c>
      <c r="N921" s="2">
        <f>IF(AND(market_calendar[[#This Row],[is_eq_monthly_exp]]=1,MOD(market_calendar[[#This Row],[Month]],3)=0),1,0)</f>
        <v>0</v>
      </c>
      <c r="O921" s="2">
        <f t="shared" si="112"/>
        <v>0</v>
      </c>
      <c r="P921" s="2">
        <f>SUMIF(E$2:E921,E921,O$2:O921)</f>
        <v>1</v>
      </c>
      <c r="Q921" s="2">
        <f>IF(AND(market_calendar[[#This Row],[vix_weekly_exp_cumulative]]=3,market_calendar[[#This Row],[is_vix_weekly_exp]]=1),1,0)</f>
        <v>0</v>
      </c>
      <c r="R921" s="2">
        <f>IF(AND(market_calendar[[#This Row],[is_vix_monthly_exp]]=1,MOD(market_calendar[[#This Row],[Month]],3)=0),1,0)</f>
        <v>0</v>
      </c>
    </row>
    <row r="922" spans="1:18" x14ac:dyDescent="0.25">
      <c r="A922">
        <v>921</v>
      </c>
      <c r="B922" s="1">
        <v>43290</v>
      </c>
      <c r="C922" s="2">
        <f t="shared" si="113"/>
        <v>2018</v>
      </c>
      <c r="D922" s="2">
        <f t="shared" si="114"/>
        <v>7</v>
      </c>
      <c r="E922" s="2" t="str">
        <f t="shared" si="115"/>
        <v>2018-7</v>
      </c>
      <c r="F922" s="2">
        <f t="shared" si="116"/>
        <v>9</v>
      </c>
      <c r="G922" s="2">
        <f t="shared" si="117"/>
        <v>28</v>
      </c>
      <c r="H922" s="2">
        <f t="shared" si="118"/>
        <v>2</v>
      </c>
      <c r="I922" s="2" cm="1">
        <f t="array" ref="I922">_xlfn.IFNA(_xlfn.IFS(H922=7,1,H922=1,1),0)</f>
        <v>0</v>
      </c>
      <c r="J922" s="2">
        <v>0</v>
      </c>
      <c r="K922" s="2">
        <f t="shared" si="119"/>
        <v>0</v>
      </c>
      <c r="L922" s="2">
        <f>SUMIF(E$2:E922,E922,K$2:K922)</f>
        <v>1</v>
      </c>
      <c r="M922" s="2">
        <f>IF(AND(market_calendar[[#This Row],[eq_weekly_exp_cumulative]]=3,market_calendar[[#This Row],[is_eq_weekly_exp]]=1),1,0)</f>
        <v>0</v>
      </c>
      <c r="N922" s="2">
        <f>IF(AND(market_calendar[[#This Row],[is_eq_monthly_exp]]=1,MOD(market_calendar[[#This Row],[Month]],3)=0),1,0)</f>
        <v>0</v>
      </c>
      <c r="O922" s="2">
        <f t="shared" si="112"/>
        <v>0</v>
      </c>
      <c r="P922" s="2">
        <f>SUMIF(E$2:E922,E922,O$2:O922)</f>
        <v>1</v>
      </c>
      <c r="Q922" s="2">
        <f>IF(AND(market_calendar[[#This Row],[vix_weekly_exp_cumulative]]=3,market_calendar[[#This Row],[is_vix_weekly_exp]]=1),1,0)</f>
        <v>0</v>
      </c>
      <c r="R922" s="2">
        <f>IF(AND(market_calendar[[#This Row],[is_vix_monthly_exp]]=1,MOD(market_calendar[[#This Row],[Month]],3)=0),1,0)</f>
        <v>0</v>
      </c>
    </row>
    <row r="923" spans="1:18" x14ac:dyDescent="0.25">
      <c r="A923">
        <v>922</v>
      </c>
      <c r="B923" s="1">
        <v>43291</v>
      </c>
      <c r="C923" s="2">
        <f t="shared" si="113"/>
        <v>2018</v>
      </c>
      <c r="D923" s="2">
        <f t="shared" si="114"/>
        <v>7</v>
      </c>
      <c r="E923" s="2" t="str">
        <f t="shared" si="115"/>
        <v>2018-7</v>
      </c>
      <c r="F923" s="2">
        <f t="shared" si="116"/>
        <v>10</v>
      </c>
      <c r="G923" s="2">
        <f t="shared" si="117"/>
        <v>28</v>
      </c>
      <c r="H923" s="2">
        <f t="shared" si="118"/>
        <v>3</v>
      </c>
      <c r="I923" s="2" cm="1">
        <f t="array" ref="I923">_xlfn.IFNA(_xlfn.IFS(H923=7,1,H923=1,1),0)</f>
        <v>0</v>
      </c>
      <c r="J923" s="2">
        <v>0</v>
      </c>
      <c r="K923" s="2">
        <f t="shared" si="119"/>
        <v>0</v>
      </c>
      <c r="L923" s="2">
        <f>SUMIF(E$2:E923,E923,K$2:K923)</f>
        <v>1</v>
      </c>
      <c r="M923" s="2">
        <f>IF(AND(market_calendar[[#This Row],[eq_weekly_exp_cumulative]]=3,market_calendar[[#This Row],[is_eq_weekly_exp]]=1),1,0)</f>
        <v>0</v>
      </c>
      <c r="N923" s="2">
        <f>IF(AND(market_calendar[[#This Row],[is_eq_monthly_exp]]=1,MOD(market_calendar[[#This Row],[Month]],3)=0),1,0)</f>
        <v>0</v>
      </c>
      <c r="O923" s="2">
        <f t="shared" si="112"/>
        <v>1</v>
      </c>
      <c r="P923" s="2">
        <f>SUMIF(E$2:E923,E923,O$2:O923)</f>
        <v>2</v>
      </c>
      <c r="Q923" s="2">
        <f>IF(AND(market_calendar[[#This Row],[vix_weekly_exp_cumulative]]=3,market_calendar[[#This Row],[is_vix_weekly_exp]]=1),1,0)</f>
        <v>0</v>
      </c>
      <c r="R923" s="2">
        <f>IF(AND(market_calendar[[#This Row],[is_vix_monthly_exp]]=1,MOD(market_calendar[[#This Row],[Month]],3)=0),1,0)</f>
        <v>0</v>
      </c>
    </row>
    <row r="924" spans="1:18" x14ac:dyDescent="0.25">
      <c r="A924">
        <v>923</v>
      </c>
      <c r="B924" s="1">
        <v>43292</v>
      </c>
      <c r="C924" s="2">
        <f t="shared" si="113"/>
        <v>2018</v>
      </c>
      <c r="D924" s="2">
        <f t="shared" si="114"/>
        <v>7</v>
      </c>
      <c r="E924" s="2" t="str">
        <f t="shared" si="115"/>
        <v>2018-7</v>
      </c>
      <c r="F924" s="2">
        <f t="shared" si="116"/>
        <v>11</v>
      </c>
      <c r="G924" s="2">
        <f t="shared" si="117"/>
        <v>28</v>
      </c>
      <c r="H924" s="2">
        <f t="shared" si="118"/>
        <v>4</v>
      </c>
      <c r="I924" s="2" cm="1">
        <f t="array" ref="I924">_xlfn.IFNA(_xlfn.IFS(H924=7,1,H924=1,1),0)</f>
        <v>0</v>
      </c>
      <c r="J924" s="2">
        <v>0</v>
      </c>
      <c r="K924" s="2">
        <f t="shared" si="119"/>
        <v>0</v>
      </c>
      <c r="L924" s="2">
        <f>SUMIF(E$2:E924,E924,K$2:K924)</f>
        <v>1</v>
      </c>
      <c r="M924" s="2">
        <f>IF(AND(market_calendar[[#This Row],[eq_weekly_exp_cumulative]]=3,market_calendar[[#This Row],[is_eq_weekly_exp]]=1),1,0)</f>
        <v>0</v>
      </c>
      <c r="N924" s="2">
        <f>IF(AND(market_calendar[[#This Row],[is_eq_monthly_exp]]=1,MOD(market_calendar[[#This Row],[Month]],3)=0),1,0)</f>
        <v>0</v>
      </c>
      <c r="O924" s="2">
        <f t="shared" si="112"/>
        <v>0</v>
      </c>
      <c r="P924" s="2">
        <f>SUMIF(E$2:E924,E924,O$2:O924)</f>
        <v>2</v>
      </c>
      <c r="Q924" s="2">
        <f>IF(AND(market_calendar[[#This Row],[vix_weekly_exp_cumulative]]=3,market_calendar[[#This Row],[is_vix_weekly_exp]]=1),1,0)</f>
        <v>0</v>
      </c>
      <c r="R924" s="2">
        <f>IF(AND(market_calendar[[#This Row],[is_vix_monthly_exp]]=1,MOD(market_calendar[[#This Row],[Month]],3)=0),1,0)</f>
        <v>0</v>
      </c>
    </row>
    <row r="925" spans="1:18" x14ac:dyDescent="0.25">
      <c r="A925">
        <v>924</v>
      </c>
      <c r="B925" s="1">
        <v>43293</v>
      </c>
      <c r="C925" s="2">
        <f t="shared" si="113"/>
        <v>2018</v>
      </c>
      <c r="D925" s="2">
        <f t="shared" si="114"/>
        <v>7</v>
      </c>
      <c r="E925" s="2" t="str">
        <f t="shared" si="115"/>
        <v>2018-7</v>
      </c>
      <c r="F925" s="2">
        <f t="shared" si="116"/>
        <v>12</v>
      </c>
      <c r="G925" s="2">
        <f t="shared" si="117"/>
        <v>28</v>
      </c>
      <c r="H925" s="2">
        <f t="shared" si="118"/>
        <v>5</v>
      </c>
      <c r="I925" s="2" cm="1">
        <f t="array" ref="I925">_xlfn.IFNA(_xlfn.IFS(H925=7,1,H925=1,1),0)</f>
        <v>0</v>
      </c>
      <c r="J925" s="2">
        <v>0</v>
      </c>
      <c r="K925" s="2">
        <f t="shared" si="119"/>
        <v>0</v>
      </c>
      <c r="L925" s="2">
        <f>SUMIF(E$2:E925,E925,K$2:K925)</f>
        <v>1</v>
      </c>
      <c r="M925" s="2">
        <f>IF(AND(market_calendar[[#This Row],[eq_weekly_exp_cumulative]]=3,market_calendar[[#This Row],[is_eq_weekly_exp]]=1),1,0)</f>
        <v>0</v>
      </c>
      <c r="N925" s="2">
        <f>IF(AND(market_calendar[[#This Row],[is_eq_monthly_exp]]=1,MOD(market_calendar[[#This Row],[Month]],3)=0),1,0)</f>
        <v>0</v>
      </c>
      <c r="O925" s="2">
        <f t="shared" si="112"/>
        <v>0</v>
      </c>
      <c r="P925" s="2">
        <f>SUMIF(E$2:E925,E925,O$2:O925)</f>
        <v>2</v>
      </c>
      <c r="Q925" s="2">
        <f>IF(AND(market_calendar[[#This Row],[vix_weekly_exp_cumulative]]=3,market_calendar[[#This Row],[is_vix_weekly_exp]]=1),1,0)</f>
        <v>0</v>
      </c>
      <c r="R925" s="2">
        <f>IF(AND(market_calendar[[#This Row],[is_vix_monthly_exp]]=1,MOD(market_calendar[[#This Row],[Month]],3)=0),1,0)</f>
        <v>0</v>
      </c>
    </row>
    <row r="926" spans="1:18" x14ac:dyDescent="0.25">
      <c r="A926">
        <v>925</v>
      </c>
      <c r="B926" s="1">
        <v>43294</v>
      </c>
      <c r="C926" s="2">
        <f t="shared" si="113"/>
        <v>2018</v>
      </c>
      <c r="D926" s="2">
        <f t="shared" si="114"/>
        <v>7</v>
      </c>
      <c r="E926" s="2" t="str">
        <f t="shared" si="115"/>
        <v>2018-7</v>
      </c>
      <c r="F926" s="2">
        <f t="shared" si="116"/>
        <v>13</v>
      </c>
      <c r="G926" s="2">
        <f t="shared" si="117"/>
        <v>28</v>
      </c>
      <c r="H926" s="2">
        <f t="shared" si="118"/>
        <v>6</v>
      </c>
      <c r="I926" s="2" cm="1">
        <f t="array" ref="I926">_xlfn.IFNA(_xlfn.IFS(H926=7,1,H926=1,1),0)</f>
        <v>0</v>
      </c>
      <c r="J926" s="2">
        <v>0</v>
      </c>
      <c r="K926" s="2">
        <f t="shared" si="119"/>
        <v>1</v>
      </c>
      <c r="L926" s="2">
        <f>SUMIF(E$2:E926,E926,K$2:K926)</f>
        <v>2</v>
      </c>
      <c r="M926" s="2">
        <f>IF(AND(market_calendar[[#This Row],[eq_weekly_exp_cumulative]]=3,market_calendar[[#This Row],[is_eq_weekly_exp]]=1),1,0)</f>
        <v>0</v>
      </c>
      <c r="N926" s="2">
        <f>IF(AND(market_calendar[[#This Row],[is_eq_monthly_exp]]=1,MOD(market_calendar[[#This Row],[Month]],3)=0),1,0)</f>
        <v>0</v>
      </c>
      <c r="O926" s="2">
        <f t="shared" si="112"/>
        <v>0</v>
      </c>
      <c r="P926" s="2">
        <f>SUMIF(E$2:E926,E926,O$2:O926)</f>
        <v>2</v>
      </c>
      <c r="Q926" s="2">
        <f>IF(AND(market_calendar[[#This Row],[vix_weekly_exp_cumulative]]=3,market_calendar[[#This Row],[is_vix_weekly_exp]]=1),1,0)</f>
        <v>0</v>
      </c>
      <c r="R926" s="2">
        <f>IF(AND(market_calendar[[#This Row],[is_vix_monthly_exp]]=1,MOD(market_calendar[[#This Row],[Month]],3)=0),1,0)</f>
        <v>0</v>
      </c>
    </row>
    <row r="927" spans="1:18" x14ac:dyDescent="0.25">
      <c r="A927">
        <v>926</v>
      </c>
      <c r="B927" s="1">
        <v>43295</v>
      </c>
      <c r="C927" s="2">
        <f t="shared" si="113"/>
        <v>2018</v>
      </c>
      <c r="D927" s="2">
        <f t="shared" si="114"/>
        <v>7</v>
      </c>
      <c r="E927" s="2" t="str">
        <f t="shared" si="115"/>
        <v>2018-7</v>
      </c>
      <c r="F927" s="2">
        <f t="shared" si="116"/>
        <v>14</v>
      </c>
      <c r="G927" s="2">
        <f t="shared" si="117"/>
        <v>28</v>
      </c>
      <c r="H927" s="2">
        <f t="shared" si="118"/>
        <v>7</v>
      </c>
      <c r="I927" s="2" cm="1">
        <f t="array" ref="I927">_xlfn.IFNA(_xlfn.IFS(H927=7,1,H927=1,1),0)</f>
        <v>1</v>
      </c>
      <c r="J927" s="2">
        <v>0</v>
      </c>
      <c r="K927" s="2">
        <f t="shared" si="119"/>
        <v>0</v>
      </c>
      <c r="L927" s="2">
        <f>SUMIF(E$2:E927,E927,K$2:K927)</f>
        <v>2</v>
      </c>
      <c r="M927" s="2">
        <f>IF(AND(market_calendar[[#This Row],[eq_weekly_exp_cumulative]]=3,market_calendar[[#This Row],[is_eq_weekly_exp]]=1),1,0)</f>
        <v>0</v>
      </c>
      <c r="N927" s="2">
        <f>IF(AND(market_calendar[[#This Row],[is_eq_monthly_exp]]=1,MOD(market_calendar[[#This Row],[Month]],3)=0),1,0)</f>
        <v>0</v>
      </c>
      <c r="O927" s="2">
        <f t="shared" si="112"/>
        <v>0</v>
      </c>
      <c r="P927" s="2">
        <f>SUMIF(E$2:E927,E927,O$2:O927)</f>
        <v>2</v>
      </c>
      <c r="Q927" s="2">
        <f>IF(AND(market_calendar[[#This Row],[vix_weekly_exp_cumulative]]=3,market_calendar[[#This Row],[is_vix_weekly_exp]]=1),1,0)</f>
        <v>0</v>
      </c>
      <c r="R927" s="2">
        <f>IF(AND(market_calendar[[#This Row],[is_vix_monthly_exp]]=1,MOD(market_calendar[[#This Row],[Month]],3)=0),1,0)</f>
        <v>0</v>
      </c>
    </row>
    <row r="928" spans="1:18" x14ac:dyDescent="0.25">
      <c r="A928">
        <v>927</v>
      </c>
      <c r="B928" s="1">
        <v>43296</v>
      </c>
      <c r="C928" s="2">
        <f t="shared" si="113"/>
        <v>2018</v>
      </c>
      <c r="D928" s="2">
        <f t="shared" si="114"/>
        <v>7</v>
      </c>
      <c r="E928" s="2" t="str">
        <f t="shared" si="115"/>
        <v>2018-7</v>
      </c>
      <c r="F928" s="2">
        <f t="shared" si="116"/>
        <v>15</v>
      </c>
      <c r="G928" s="2">
        <f t="shared" si="117"/>
        <v>29</v>
      </c>
      <c r="H928" s="2">
        <f t="shared" si="118"/>
        <v>1</v>
      </c>
      <c r="I928" s="2" cm="1">
        <f t="array" ref="I928">_xlfn.IFNA(_xlfn.IFS(H928=7,1,H928=1,1),0)</f>
        <v>1</v>
      </c>
      <c r="J928" s="2">
        <v>0</v>
      </c>
      <c r="K928" s="2">
        <f t="shared" si="119"/>
        <v>0</v>
      </c>
      <c r="L928" s="2">
        <f>SUMIF(E$2:E928,E928,K$2:K928)</f>
        <v>2</v>
      </c>
      <c r="M928" s="2">
        <f>IF(AND(market_calendar[[#This Row],[eq_weekly_exp_cumulative]]=3,market_calendar[[#This Row],[is_eq_weekly_exp]]=1),1,0)</f>
        <v>0</v>
      </c>
      <c r="N928" s="2">
        <f>IF(AND(market_calendar[[#This Row],[is_eq_monthly_exp]]=1,MOD(market_calendar[[#This Row],[Month]],3)=0),1,0)</f>
        <v>0</v>
      </c>
      <c r="O928" s="2">
        <f t="shared" si="112"/>
        <v>0</v>
      </c>
      <c r="P928" s="2">
        <f>SUMIF(E$2:E928,E928,O$2:O928)</f>
        <v>2</v>
      </c>
      <c r="Q928" s="2">
        <f>IF(AND(market_calendar[[#This Row],[vix_weekly_exp_cumulative]]=3,market_calendar[[#This Row],[is_vix_weekly_exp]]=1),1,0)</f>
        <v>0</v>
      </c>
      <c r="R928" s="2">
        <f>IF(AND(market_calendar[[#This Row],[is_vix_monthly_exp]]=1,MOD(market_calendar[[#This Row],[Month]],3)=0),1,0)</f>
        <v>0</v>
      </c>
    </row>
    <row r="929" spans="1:18" x14ac:dyDescent="0.25">
      <c r="A929">
        <v>928</v>
      </c>
      <c r="B929" s="1">
        <v>43297</v>
      </c>
      <c r="C929" s="2">
        <f t="shared" si="113"/>
        <v>2018</v>
      </c>
      <c r="D929" s="2">
        <f t="shared" si="114"/>
        <v>7</v>
      </c>
      <c r="E929" s="2" t="str">
        <f t="shared" si="115"/>
        <v>2018-7</v>
      </c>
      <c r="F929" s="2">
        <f t="shared" si="116"/>
        <v>16</v>
      </c>
      <c r="G929" s="2">
        <f t="shared" si="117"/>
        <v>29</v>
      </c>
      <c r="H929" s="2">
        <f t="shared" si="118"/>
        <v>2</v>
      </c>
      <c r="I929" s="2" cm="1">
        <f t="array" ref="I929">_xlfn.IFNA(_xlfn.IFS(H929=7,1,H929=1,1),0)</f>
        <v>0</v>
      </c>
      <c r="J929" s="2">
        <v>0</v>
      </c>
      <c r="K929" s="2">
        <f t="shared" si="119"/>
        <v>0</v>
      </c>
      <c r="L929" s="2">
        <f>SUMIF(E$2:E929,E929,K$2:K929)</f>
        <v>2</v>
      </c>
      <c r="M929" s="2">
        <f>IF(AND(market_calendar[[#This Row],[eq_weekly_exp_cumulative]]=3,market_calendar[[#This Row],[is_eq_weekly_exp]]=1),1,0)</f>
        <v>0</v>
      </c>
      <c r="N929" s="2">
        <f>IF(AND(market_calendar[[#This Row],[is_eq_monthly_exp]]=1,MOD(market_calendar[[#This Row],[Month]],3)=0),1,0)</f>
        <v>0</v>
      </c>
      <c r="O929" s="2">
        <f t="shared" si="112"/>
        <v>0</v>
      </c>
      <c r="P929" s="2">
        <f>SUMIF(E$2:E929,E929,O$2:O929)</f>
        <v>2</v>
      </c>
      <c r="Q929" s="2">
        <f>IF(AND(market_calendar[[#This Row],[vix_weekly_exp_cumulative]]=3,market_calendar[[#This Row],[is_vix_weekly_exp]]=1),1,0)</f>
        <v>0</v>
      </c>
      <c r="R929" s="2">
        <f>IF(AND(market_calendar[[#This Row],[is_vix_monthly_exp]]=1,MOD(market_calendar[[#This Row],[Month]],3)=0),1,0)</f>
        <v>0</v>
      </c>
    </row>
    <row r="930" spans="1:18" x14ac:dyDescent="0.25">
      <c r="A930">
        <v>929</v>
      </c>
      <c r="B930" s="1">
        <v>43298</v>
      </c>
      <c r="C930" s="2">
        <f t="shared" si="113"/>
        <v>2018</v>
      </c>
      <c r="D930" s="2">
        <f t="shared" si="114"/>
        <v>7</v>
      </c>
      <c r="E930" s="2" t="str">
        <f t="shared" si="115"/>
        <v>2018-7</v>
      </c>
      <c r="F930" s="2">
        <f t="shared" si="116"/>
        <v>17</v>
      </c>
      <c r="G930" s="2">
        <f t="shared" si="117"/>
        <v>29</v>
      </c>
      <c r="H930" s="2">
        <f t="shared" si="118"/>
        <v>3</v>
      </c>
      <c r="I930" s="2" cm="1">
        <f t="array" ref="I930">_xlfn.IFNA(_xlfn.IFS(H930=7,1,H930=1,1),0)</f>
        <v>0</v>
      </c>
      <c r="J930" s="2">
        <v>0</v>
      </c>
      <c r="K930" s="2">
        <f t="shared" si="119"/>
        <v>0</v>
      </c>
      <c r="L930" s="2">
        <f>SUMIF(E$2:E930,E930,K$2:K930)</f>
        <v>2</v>
      </c>
      <c r="M930" s="2">
        <f>IF(AND(market_calendar[[#This Row],[eq_weekly_exp_cumulative]]=3,market_calendar[[#This Row],[is_eq_weekly_exp]]=1),1,0)</f>
        <v>0</v>
      </c>
      <c r="N930" s="2">
        <f>IF(AND(market_calendar[[#This Row],[is_eq_monthly_exp]]=1,MOD(market_calendar[[#This Row],[Month]],3)=0),1,0)</f>
        <v>0</v>
      </c>
      <c r="O930" s="2">
        <f t="shared" si="112"/>
        <v>1</v>
      </c>
      <c r="P930" s="2">
        <f>SUMIF(E$2:E930,E930,O$2:O930)</f>
        <v>3</v>
      </c>
      <c r="Q930" s="2">
        <f>IF(AND(market_calendar[[#This Row],[vix_weekly_exp_cumulative]]=3,market_calendar[[#This Row],[is_vix_weekly_exp]]=1),1,0)</f>
        <v>1</v>
      </c>
      <c r="R930" s="2">
        <f>IF(AND(market_calendar[[#This Row],[is_vix_monthly_exp]]=1,MOD(market_calendar[[#This Row],[Month]],3)=0),1,0)</f>
        <v>0</v>
      </c>
    </row>
    <row r="931" spans="1:18" x14ac:dyDescent="0.25">
      <c r="A931">
        <v>930</v>
      </c>
      <c r="B931" s="1">
        <v>43299</v>
      </c>
      <c r="C931" s="2">
        <f t="shared" si="113"/>
        <v>2018</v>
      </c>
      <c r="D931" s="2">
        <f t="shared" si="114"/>
        <v>7</v>
      </c>
      <c r="E931" s="2" t="str">
        <f t="shared" si="115"/>
        <v>2018-7</v>
      </c>
      <c r="F931" s="2">
        <f t="shared" si="116"/>
        <v>18</v>
      </c>
      <c r="G931" s="2">
        <f t="shared" si="117"/>
        <v>29</v>
      </c>
      <c r="H931" s="2">
        <f t="shared" si="118"/>
        <v>4</v>
      </c>
      <c r="I931" s="2" cm="1">
        <f t="array" ref="I931">_xlfn.IFNA(_xlfn.IFS(H931=7,1,H931=1,1),0)</f>
        <v>0</v>
      </c>
      <c r="J931" s="2">
        <v>0</v>
      </c>
      <c r="K931" s="2">
        <f t="shared" si="119"/>
        <v>0</v>
      </c>
      <c r="L931" s="2">
        <f>SUMIF(E$2:E931,E931,K$2:K931)</f>
        <v>2</v>
      </c>
      <c r="M931" s="2">
        <f>IF(AND(market_calendar[[#This Row],[eq_weekly_exp_cumulative]]=3,market_calendar[[#This Row],[is_eq_weekly_exp]]=1),1,0)</f>
        <v>0</v>
      </c>
      <c r="N931" s="2">
        <f>IF(AND(market_calendar[[#This Row],[is_eq_monthly_exp]]=1,MOD(market_calendar[[#This Row],[Month]],3)=0),1,0)</f>
        <v>0</v>
      </c>
      <c r="O931" s="2">
        <f t="shared" si="112"/>
        <v>0</v>
      </c>
      <c r="P931" s="2">
        <f>SUMIF(E$2:E931,E931,O$2:O931)</f>
        <v>3</v>
      </c>
      <c r="Q931" s="2">
        <f>IF(AND(market_calendar[[#This Row],[vix_weekly_exp_cumulative]]=3,market_calendar[[#This Row],[is_vix_weekly_exp]]=1),1,0)</f>
        <v>0</v>
      </c>
      <c r="R931" s="2">
        <f>IF(AND(market_calendar[[#This Row],[is_vix_monthly_exp]]=1,MOD(market_calendar[[#This Row],[Month]],3)=0),1,0)</f>
        <v>0</v>
      </c>
    </row>
    <row r="932" spans="1:18" x14ac:dyDescent="0.25">
      <c r="A932">
        <v>931</v>
      </c>
      <c r="B932" s="1">
        <v>43300</v>
      </c>
      <c r="C932" s="2">
        <f t="shared" si="113"/>
        <v>2018</v>
      </c>
      <c r="D932" s="2">
        <f t="shared" si="114"/>
        <v>7</v>
      </c>
      <c r="E932" s="2" t="str">
        <f t="shared" si="115"/>
        <v>2018-7</v>
      </c>
      <c r="F932" s="2">
        <f t="shared" si="116"/>
        <v>19</v>
      </c>
      <c r="G932" s="2">
        <f t="shared" si="117"/>
        <v>29</v>
      </c>
      <c r="H932" s="2">
        <f t="shared" si="118"/>
        <v>5</v>
      </c>
      <c r="I932" s="2" cm="1">
        <f t="array" ref="I932">_xlfn.IFNA(_xlfn.IFS(H932=7,1,H932=1,1),0)</f>
        <v>0</v>
      </c>
      <c r="J932" s="2">
        <v>0</v>
      </c>
      <c r="K932" s="2">
        <f t="shared" si="119"/>
        <v>0</v>
      </c>
      <c r="L932" s="2">
        <f>SUMIF(E$2:E932,E932,K$2:K932)</f>
        <v>2</v>
      </c>
      <c r="M932" s="2">
        <f>IF(AND(market_calendar[[#This Row],[eq_weekly_exp_cumulative]]=3,market_calendar[[#This Row],[is_eq_weekly_exp]]=1),1,0)</f>
        <v>0</v>
      </c>
      <c r="N932" s="2">
        <f>IF(AND(market_calendar[[#This Row],[is_eq_monthly_exp]]=1,MOD(market_calendar[[#This Row],[Month]],3)=0),1,0)</f>
        <v>0</v>
      </c>
      <c r="O932" s="2">
        <f t="shared" si="112"/>
        <v>0</v>
      </c>
      <c r="P932" s="2">
        <f>SUMIF(E$2:E932,E932,O$2:O932)</f>
        <v>3</v>
      </c>
      <c r="Q932" s="2">
        <f>IF(AND(market_calendar[[#This Row],[vix_weekly_exp_cumulative]]=3,market_calendar[[#This Row],[is_vix_weekly_exp]]=1),1,0)</f>
        <v>0</v>
      </c>
      <c r="R932" s="2">
        <f>IF(AND(market_calendar[[#This Row],[is_vix_monthly_exp]]=1,MOD(market_calendar[[#This Row],[Month]],3)=0),1,0)</f>
        <v>0</v>
      </c>
    </row>
    <row r="933" spans="1:18" x14ac:dyDescent="0.25">
      <c r="A933">
        <v>932</v>
      </c>
      <c r="B933" s="1">
        <v>43301</v>
      </c>
      <c r="C933" s="2">
        <f t="shared" si="113"/>
        <v>2018</v>
      </c>
      <c r="D933" s="2">
        <f t="shared" si="114"/>
        <v>7</v>
      </c>
      <c r="E933" s="2" t="str">
        <f t="shared" si="115"/>
        <v>2018-7</v>
      </c>
      <c r="F933" s="2">
        <f t="shared" si="116"/>
        <v>20</v>
      </c>
      <c r="G933" s="2">
        <f t="shared" si="117"/>
        <v>29</v>
      </c>
      <c r="H933" s="2">
        <f t="shared" si="118"/>
        <v>6</v>
      </c>
      <c r="I933" s="2" cm="1">
        <f t="array" ref="I933">_xlfn.IFNA(_xlfn.IFS(H933=7,1,H933=1,1),0)</f>
        <v>0</v>
      </c>
      <c r="J933" s="2">
        <v>0</v>
      </c>
      <c r="K933" s="2">
        <f t="shared" si="119"/>
        <v>1</v>
      </c>
      <c r="L933" s="2">
        <f>SUMIF(E$2:E933,E933,K$2:K933)</f>
        <v>3</v>
      </c>
      <c r="M933" s="2">
        <f>IF(AND(market_calendar[[#This Row],[eq_weekly_exp_cumulative]]=3,market_calendar[[#This Row],[is_eq_weekly_exp]]=1),1,0)</f>
        <v>1</v>
      </c>
      <c r="N933" s="2">
        <f>IF(AND(market_calendar[[#This Row],[is_eq_monthly_exp]]=1,MOD(market_calendar[[#This Row],[Month]],3)=0),1,0)</f>
        <v>0</v>
      </c>
      <c r="O933" s="2">
        <f t="shared" si="112"/>
        <v>0</v>
      </c>
      <c r="P933" s="2">
        <f>SUMIF(E$2:E933,E933,O$2:O933)</f>
        <v>3</v>
      </c>
      <c r="Q933" s="2">
        <f>IF(AND(market_calendar[[#This Row],[vix_weekly_exp_cumulative]]=3,market_calendar[[#This Row],[is_vix_weekly_exp]]=1),1,0)</f>
        <v>0</v>
      </c>
      <c r="R933" s="2">
        <f>IF(AND(market_calendar[[#This Row],[is_vix_monthly_exp]]=1,MOD(market_calendar[[#This Row],[Month]],3)=0),1,0)</f>
        <v>0</v>
      </c>
    </row>
    <row r="934" spans="1:18" x14ac:dyDescent="0.25">
      <c r="A934">
        <v>933</v>
      </c>
      <c r="B934" s="1">
        <v>43302</v>
      </c>
      <c r="C934" s="2">
        <f t="shared" si="113"/>
        <v>2018</v>
      </c>
      <c r="D934" s="2">
        <f t="shared" si="114"/>
        <v>7</v>
      </c>
      <c r="E934" s="2" t="str">
        <f t="shared" si="115"/>
        <v>2018-7</v>
      </c>
      <c r="F934" s="2">
        <f t="shared" si="116"/>
        <v>21</v>
      </c>
      <c r="G934" s="2">
        <f t="shared" si="117"/>
        <v>29</v>
      </c>
      <c r="H934" s="2">
        <f t="shared" si="118"/>
        <v>7</v>
      </c>
      <c r="I934" s="2" cm="1">
        <f t="array" ref="I934">_xlfn.IFNA(_xlfn.IFS(H934=7,1,H934=1,1),0)</f>
        <v>1</v>
      </c>
      <c r="J934" s="2">
        <v>0</v>
      </c>
      <c r="K934" s="2">
        <f t="shared" si="119"/>
        <v>0</v>
      </c>
      <c r="L934" s="2">
        <f>SUMIF(E$2:E934,E934,K$2:K934)</f>
        <v>3</v>
      </c>
      <c r="M934" s="2">
        <f>IF(AND(market_calendar[[#This Row],[eq_weekly_exp_cumulative]]=3,market_calendar[[#This Row],[is_eq_weekly_exp]]=1),1,0)</f>
        <v>0</v>
      </c>
      <c r="N934" s="2">
        <f>IF(AND(market_calendar[[#This Row],[is_eq_monthly_exp]]=1,MOD(market_calendar[[#This Row],[Month]],3)=0),1,0)</f>
        <v>0</v>
      </c>
      <c r="O934" s="2">
        <f t="shared" si="112"/>
        <v>0</v>
      </c>
      <c r="P934" s="2">
        <f>SUMIF(E$2:E934,E934,O$2:O934)</f>
        <v>3</v>
      </c>
      <c r="Q934" s="2">
        <f>IF(AND(market_calendar[[#This Row],[vix_weekly_exp_cumulative]]=3,market_calendar[[#This Row],[is_vix_weekly_exp]]=1),1,0)</f>
        <v>0</v>
      </c>
      <c r="R934" s="2">
        <f>IF(AND(market_calendar[[#This Row],[is_vix_monthly_exp]]=1,MOD(market_calendar[[#This Row],[Month]],3)=0),1,0)</f>
        <v>0</v>
      </c>
    </row>
    <row r="935" spans="1:18" x14ac:dyDescent="0.25">
      <c r="A935">
        <v>934</v>
      </c>
      <c r="B935" s="1">
        <v>43303</v>
      </c>
      <c r="C935" s="2">
        <f t="shared" si="113"/>
        <v>2018</v>
      </c>
      <c r="D935" s="2">
        <f t="shared" si="114"/>
        <v>7</v>
      </c>
      <c r="E935" s="2" t="str">
        <f t="shared" si="115"/>
        <v>2018-7</v>
      </c>
      <c r="F935" s="2">
        <f t="shared" si="116"/>
        <v>22</v>
      </c>
      <c r="G935" s="2">
        <f t="shared" si="117"/>
        <v>30</v>
      </c>
      <c r="H935" s="2">
        <f t="shared" si="118"/>
        <v>1</v>
      </c>
      <c r="I935" s="2" cm="1">
        <f t="array" ref="I935">_xlfn.IFNA(_xlfn.IFS(H935=7,1,H935=1,1),0)</f>
        <v>1</v>
      </c>
      <c r="J935" s="2">
        <v>0</v>
      </c>
      <c r="K935" s="2">
        <f t="shared" si="119"/>
        <v>0</v>
      </c>
      <c r="L935" s="2">
        <f>SUMIF(E$2:E935,E935,K$2:K935)</f>
        <v>3</v>
      </c>
      <c r="M935" s="2">
        <f>IF(AND(market_calendar[[#This Row],[eq_weekly_exp_cumulative]]=3,market_calendar[[#This Row],[is_eq_weekly_exp]]=1),1,0)</f>
        <v>0</v>
      </c>
      <c r="N935" s="2">
        <f>IF(AND(market_calendar[[#This Row],[is_eq_monthly_exp]]=1,MOD(market_calendar[[#This Row],[Month]],3)=0),1,0)</f>
        <v>0</v>
      </c>
      <c r="O935" s="2">
        <f t="shared" si="112"/>
        <v>0</v>
      </c>
      <c r="P935" s="2">
        <f>SUMIF(E$2:E935,E935,O$2:O935)</f>
        <v>3</v>
      </c>
      <c r="Q935" s="2">
        <f>IF(AND(market_calendar[[#This Row],[vix_weekly_exp_cumulative]]=3,market_calendar[[#This Row],[is_vix_weekly_exp]]=1),1,0)</f>
        <v>0</v>
      </c>
      <c r="R935" s="2">
        <f>IF(AND(market_calendar[[#This Row],[is_vix_monthly_exp]]=1,MOD(market_calendar[[#This Row],[Month]],3)=0),1,0)</f>
        <v>0</v>
      </c>
    </row>
    <row r="936" spans="1:18" x14ac:dyDescent="0.25">
      <c r="A936">
        <v>935</v>
      </c>
      <c r="B936" s="1">
        <v>43304</v>
      </c>
      <c r="C936" s="2">
        <f t="shared" si="113"/>
        <v>2018</v>
      </c>
      <c r="D936" s="2">
        <f t="shared" si="114"/>
        <v>7</v>
      </c>
      <c r="E936" s="2" t="str">
        <f t="shared" si="115"/>
        <v>2018-7</v>
      </c>
      <c r="F936" s="2">
        <f t="shared" si="116"/>
        <v>23</v>
      </c>
      <c r="G936" s="2">
        <f t="shared" si="117"/>
        <v>30</v>
      </c>
      <c r="H936" s="2">
        <f t="shared" si="118"/>
        <v>2</v>
      </c>
      <c r="I936" s="2" cm="1">
        <f t="array" ref="I936">_xlfn.IFNA(_xlfn.IFS(H936=7,1,H936=1,1),0)</f>
        <v>0</v>
      </c>
      <c r="J936" s="2">
        <v>0</v>
      </c>
      <c r="K936" s="2">
        <f t="shared" si="119"/>
        <v>0</v>
      </c>
      <c r="L936" s="2">
        <f>SUMIF(E$2:E936,E936,K$2:K936)</f>
        <v>3</v>
      </c>
      <c r="M936" s="2">
        <f>IF(AND(market_calendar[[#This Row],[eq_weekly_exp_cumulative]]=3,market_calendar[[#This Row],[is_eq_weekly_exp]]=1),1,0)</f>
        <v>0</v>
      </c>
      <c r="N936" s="2">
        <f>IF(AND(market_calendar[[#This Row],[is_eq_monthly_exp]]=1,MOD(market_calendar[[#This Row],[Month]],3)=0),1,0)</f>
        <v>0</v>
      </c>
      <c r="O936" s="2">
        <f t="shared" si="112"/>
        <v>0</v>
      </c>
      <c r="P936" s="2">
        <f>SUMIF(E$2:E936,E936,O$2:O936)</f>
        <v>3</v>
      </c>
      <c r="Q936" s="2">
        <f>IF(AND(market_calendar[[#This Row],[vix_weekly_exp_cumulative]]=3,market_calendar[[#This Row],[is_vix_weekly_exp]]=1),1,0)</f>
        <v>0</v>
      </c>
      <c r="R936" s="2">
        <f>IF(AND(market_calendar[[#This Row],[is_vix_monthly_exp]]=1,MOD(market_calendar[[#This Row],[Month]],3)=0),1,0)</f>
        <v>0</v>
      </c>
    </row>
    <row r="937" spans="1:18" x14ac:dyDescent="0.25">
      <c r="A937">
        <v>936</v>
      </c>
      <c r="B937" s="1">
        <v>43305</v>
      </c>
      <c r="C937" s="2">
        <f t="shared" si="113"/>
        <v>2018</v>
      </c>
      <c r="D937" s="2">
        <f t="shared" si="114"/>
        <v>7</v>
      </c>
      <c r="E937" s="2" t="str">
        <f t="shared" si="115"/>
        <v>2018-7</v>
      </c>
      <c r="F937" s="2">
        <f t="shared" si="116"/>
        <v>24</v>
      </c>
      <c r="G937" s="2">
        <f t="shared" si="117"/>
        <v>30</v>
      </c>
      <c r="H937" s="2">
        <f t="shared" si="118"/>
        <v>3</v>
      </c>
      <c r="I937" s="2" cm="1">
        <f t="array" ref="I937">_xlfn.IFNA(_xlfn.IFS(H937=7,1,H937=1,1),0)</f>
        <v>0</v>
      </c>
      <c r="J937" s="2">
        <v>0</v>
      </c>
      <c r="K937" s="2">
        <f t="shared" si="119"/>
        <v>0</v>
      </c>
      <c r="L937" s="2">
        <f>SUMIF(E$2:E937,E937,K$2:K937)</f>
        <v>3</v>
      </c>
      <c r="M937" s="2">
        <f>IF(AND(market_calendar[[#This Row],[eq_weekly_exp_cumulative]]=3,market_calendar[[#This Row],[is_eq_weekly_exp]]=1),1,0)</f>
        <v>0</v>
      </c>
      <c r="N937" s="2">
        <f>IF(AND(market_calendar[[#This Row],[is_eq_monthly_exp]]=1,MOD(market_calendar[[#This Row],[Month]],3)=0),1,0)</f>
        <v>0</v>
      </c>
      <c r="O937" s="2">
        <f t="shared" si="112"/>
        <v>1</v>
      </c>
      <c r="P937" s="2">
        <f>SUMIF(E$2:E937,E937,O$2:O937)</f>
        <v>4</v>
      </c>
      <c r="Q937" s="2">
        <f>IF(AND(market_calendar[[#This Row],[vix_weekly_exp_cumulative]]=3,market_calendar[[#This Row],[is_vix_weekly_exp]]=1),1,0)</f>
        <v>0</v>
      </c>
      <c r="R937" s="2">
        <f>IF(AND(market_calendar[[#This Row],[is_vix_monthly_exp]]=1,MOD(market_calendar[[#This Row],[Month]],3)=0),1,0)</f>
        <v>0</v>
      </c>
    </row>
    <row r="938" spans="1:18" x14ac:dyDescent="0.25">
      <c r="A938">
        <v>937</v>
      </c>
      <c r="B938" s="1">
        <v>43306</v>
      </c>
      <c r="C938" s="2">
        <f t="shared" si="113"/>
        <v>2018</v>
      </c>
      <c r="D938" s="2">
        <f t="shared" si="114"/>
        <v>7</v>
      </c>
      <c r="E938" s="2" t="str">
        <f t="shared" si="115"/>
        <v>2018-7</v>
      </c>
      <c r="F938" s="2">
        <f t="shared" si="116"/>
        <v>25</v>
      </c>
      <c r="G938" s="2">
        <f t="shared" si="117"/>
        <v>30</v>
      </c>
      <c r="H938" s="2">
        <f t="shared" si="118"/>
        <v>4</v>
      </c>
      <c r="I938" s="2" cm="1">
        <f t="array" ref="I938">_xlfn.IFNA(_xlfn.IFS(H938=7,1,H938=1,1),0)</f>
        <v>0</v>
      </c>
      <c r="J938" s="2">
        <v>0</v>
      </c>
      <c r="K938" s="2">
        <f t="shared" si="119"/>
        <v>0</v>
      </c>
      <c r="L938" s="2">
        <f>SUMIF(E$2:E938,E938,K$2:K938)</f>
        <v>3</v>
      </c>
      <c r="M938" s="2">
        <f>IF(AND(market_calendar[[#This Row],[eq_weekly_exp_cumulative]]=3,market_calendar[[#This Row],[is_eq_weekly_exp]]=1),1,0)</f>
        <v>0</v>
      </c>
      <c r="N938" s="2">
        <f>IF(AND(market_calendar[[#This Row],[is_eq_monthly_exp]]=1,MOD(market_calendar[[#This Row],[Month]],3)=0),1,0)</f>
        <v>0</v>
      </c>
      <c r="O938" s="2">
        <f t="shared" si="112"/>
        <v>0</v>
      </c>
      <c r="P938" s="2">
        <f>SUMIF(E$2:E938,E938,O$2:O938)</f>
        <v>4</v>
      </c>
      <c r="Q938" s="2">
        <f>IF(AND(market_calendar[[#This Row],[vix_weekly_exp_cumulative]]=3,market_calendar[[#This Row],[is_vix_weekly_exp]]=1),1,0)</f>
        <v>0</v>
      </c>
      <c r="R938" s="2">
        <f>IF(AND(market_calendar[[#This Row],[is_vix_monthly_exp]]=1,MOD(market_calendar[[#This Row],[Month]],3)=0),1,0)</f>
        <v>0</v>
      </c>
    </row>
    <row r="939" spans="1:18" x14ac:dyDescent="0.25">
      <c r="A939">
        <v>938</v>
      </c>
      <c r="B939" s="1">
        <v>43307</v>
      </c>
      <c r="C939" s="2">
        <f t="shared" si="113"/>
        <v>2018</v>
      </c>
      <c r="D939" s="2">
        <f t="shared" si="114"/>
        <v>7</v>
      </c>
      <c r="E939" s="2" t="str">
        <f t="shared" si="115"/>
        <v>2018-7</v>
      </c>
      <c r="F939" s="2">
        <f t="shared" si="116"/>
        <v>26</v>
      </c>
      <c r="G939" s="2">
        <f t="shared" si="117"/>
        <v>30</v>
      </c>
      <c r="H939" s="2">
        <f t="shared" si="118"/>
        <v>5</v>
      </c>
      <c r="I939" s="2" cm="1">
        <f t="array" ref="I939">_xlfn.IFNA(_xlfn.IFS(H939=7,1,H939=1,1),0)</f>
        <v>0</v>
      </c>
      <c r="J939" s="2">
        <v>0</v>
      </c>
      <c r="K939" s="2">
        <f t="shared" si="119"/>
        <v>0</v>
      </c>
      <c r="L939" s="2">
        <f>SUMIF(E$2:E939,E939,K$2:K939)</f>
        <v>3</v>
      </c>
      <c r="M939" s="2">
        <f>IF(AND(market_calendar[[#This Row],[eq_weekly_exp_cumulative]]=3,market_calendar[[#This Row],[is_eq_weekly_exp]]=1),1,0)</f>
        <v>0</v>
      </c>
      <c r="N939" s="2">
        <f>IF(AND(market_calendar[[#This Row],[is_eq_monthly_exp]]=1,MOD(market_calendar[[#This Row],[Month]],3)=0),1,0)</f>
        <v>0</v>
      </c>
      <c r="O939" s="2">
        <f t="shared" si="112"/>
        <v>0</v>
      </c>
      <c r="P939" s="2">
        <f>SUMIF(E$2:E939,E939,O$2:O939)</f>
        <v>4</v>
      </c>
      <c r="Q939" s="2">
        <f>IF(AND(market_calendar[[#This Row],[vix_weekly_exp_cumulative]]=3,market_calendar[[#This Row],[is_vix_weekly_exp]]=1),1,0)</f>
        <v>0</v>
      </c>
      <c r="R939" s="2">
        <f>IF(AND(market_calendar[[#This Row],[is_vix_monthly_exp]]=1,MOD(market_calendar[[#This Row],[Month]],3)=0),1,0)</f>
        <v>0</v>
      </c>
    </row>
    <row r="940" spans="1:18" x14ac:dyDescent="0.25">
      <c r="A940">
        <v>939</v>
      </c>
      <c r="B940" s="1">
        <v>43308</v>
      </c>
      <c r="C940" s="2">
        <f t="shared" si="113"/>
        <v>2018</v>
      </c>
      <c r="D940" s="2">
        <f t="shared" si="114"/>
        <v>7</v>
      </c>
      <c r="E940" s="2" t="str">
        <f t="shared" si="115"/>
        <v>2018-7</v>
      </c>
      <c r="F940" s="2">
        <f t="shared" si="116"/>
        <v>27</v>
      </c>
      <c r="G940" s="2">
        <f t="shared" si="117"/>
        <v>30</v>
      </c>
      <c r="H940" s="2">
        <f t="shared" si="118"/>
        <v>6</v>
      </c>
      <c r="I940" s="2" cm="1">
        <f t="array" ref="I940">_xlfn.IFNA(_xlfn.IFS(H940=7,1,H940=1,1),0)</f>
        <v>0</v>
      </c>
      <c r="J940" s="2">
        <v>0</v>
      </c>
      <c r="K940" s="2">
        <f t="shared" si="119"/>
        <v>1</v>
      </c>
      <c r="L940" s="2">
        <f>SUMIF(E$2:E940,E940,K$2:K940)</f>
        <v>4</v>
      </c>
      <c r="M940" s="2">
        <f>IF(AND(market_calendar[[#This Row],[eq_weekly_exp_cumulative]]=3,market_calendar[[#This Row],[is_eq_weekly_exp]]=1),1,0)</f>
        <v>0</v>
      </c>
      <c r="N940" s="2">
        <f>IF(AND(market_calendar[[#This Row],[is_eq_monthly_exp]]=1,MOD(market_calendar[[#This Row],[Month]],3)=0),1,0)</f>
        <v>0</v>
      </c>
      <c r="O940" s="2">
        <f t="shared" si="112"/>
        <v>0</v>
      </c>
      <c r="P940" s="2">
        <f>SUMIF(E$2:E940,E940,O$2:O940)</f>
        <v>4</v>
      </c>
      <c r="Q940" s="2">
        <f>IF(AND(market_calendar[[#This Row],[vix_weekly_exp_cumulative]]=3,market_calendar[[#This Row],[is_vix_weekly_exp]]=1),1,0)</f>
        <v>0</v>
      </c>
      <c r="R940" s="2">
        <f>IF(AND(market_calendar[[#This Row],[is_vix_monthly_exp]]=1,MOD(market_calendar[[#This Row],[Month]],3)=0),1,0)</f>
        <v>0</v>
      </c>
    </row>
    <row r="941" spans="1:18" x14ac:dyDescent="0.25">
      <c r="A941">
        <v>940</v>
      </c>
      <c r="B941" s="1">
        <v>43309</v>
      </c>
      <c r="C941" s="2">
        <f t="shared" si="113"/>
        <v>2018</v>
      </c>
      <c r="D941" s="2">
        <f t="shared" si="114"/>
        <v>7</v>
      </c>
      <c r="E941" s="2" t="str">
        <f t="shared" si="115"/>
        <v>2018-7</v>
      </c>
      <c r="F941" s="2">
        <f t="shared" si="116"/>
        <v>28</v>
      </c>
      <c r="G941" s="2">
        <f t="shared" si="117"/>
        <v>30</v>
      </c>
      <c r="H941" s="2">
        <f t="shared" si="118"/>
        <v>7</v>
      </c>
      <c r="I941" s="2" cm="1">
        <f t="array" ref="I941">_xlfn.IFNA(_xlfn.IFS(H941=7,1,H941=1,1),0)</f>
        <v>1</v>
      </c>
      <c r="J941" s="2">
        <v>0</v>
      </c>
      <c r="K941" s="2">
        <f t="shared" si="119"/>
        <v>0</v>
      </c>
      <c r="L941" s="2">
        <f>SUMIF(E$2:E941,E941,K$2:K941)</f>
        <v>4</v>
      </c>
      <c r="M941" s="2">
        <f>IF(AND(market_calendar[[#This Row],[eq_weekly_exp_cumulative]]=3,market_calendar[[#This Row],[is_eq_weekly_exp]]=1),1,0)</f>
        <v>0</v>
      </c>
      <c r="N941" s="2">
        <f>IF(AND(market_calendar[[#This Row],[is_eq_monthly_exp]]=1,MOD(market_calendar[[#This Row],[Month]],3)=0),1,0)</f>
        <v>0</v>
      </c>
      <c r="O941" s="2">
        <f t="shared" si="112"/>
        <v>0</v>
      </c>
      <c r="P941" s="2">
        <f>SUMIF(E$2:E941,E941,O$2:O941)</f>
        <v>4</v>
      </c>
      <c r="Q941" s="2">
        <f>IF(AND(market_calendar[[#This Row],[vix_weekly_exp_cumulative]]=3,market_calendar[[#This Row],[is_vix_weekly_exp]]=1),1,0)</f>
        <v>0</v>
      </c>
      <c r="R941" s="2">
        <f>IF(AND(market_calendar[[#This Row],[is_vix_monthly_exp]]=1,MOD(market_calendar[[#This Row],[Month]],3)=0),1,0)</f>
        <v>0</v>
      </c>
    </row>
    <row r="942" spans="1:18" x14ac:dyDescent="0.25">
      <c r="A942">
        <v>941</v>
      </c>
      <c r="B942" s="1">
        <v>43310</v>
      </c>
      <c r="C942" s="2">
        <f t="shared" si="113"/>
        <v>2018</v>
      </c>
      <c r="D942" s="2">
        <f t="shared" si="114"/>
        <v>7</v>
      </c>
      <c r="E942" s="2" t="str">
        <f t="shared" si="115"/>
        <v>2018-7</v>
      </c>
      <c r="F942" s="2">
        <f t="shared" si="116"/>
        <v>29</v>
      </c>
      <c r="G942" s="2">
        <f t="shared" si="117"/>
        <v>31</v>
      </c>
      <c r="H942" s="2">
        <f t="shared" si="118"/>
        <v>1</v>
      </c>
      <c r="I942" s="2" cm="1">
        <f t="array" ref="I942">_xlfn.IFNA(_xlfn.IFS(H942=7,1,H942=1,1),0)</f>
        <v>1</v>
      </c>
      <c r="J942" s="2">
        <v>0</v>
      </c>
      <c r="K942" s="2">
        <f t="shared" si="119"/>
        <v>0</v>
      </c>
      <c r="L942" s="2">
        <f>SUMIF(E$2:E942,E942,K$2:K942)</f>
        <v>4</v>
      </c>
      <c r="M942" s="2">
        <f>IF(AND(market_calendar[[#This Row],[eq_weekly_exp_cumulative]]=3,market_calendar[[#This Row],[is_eq_weekly_exp]]=1),1,0)</f>
        <v>0</v>
      </c>
      <c r="N942" s="2">
        <f>IF(AND(market_calendar[[#This Row],[is_eq_monthly_exp]]=1,MOD(market_calendar[[#This Row],[Month]],3)=0),1,0)</f>
        <v>0</v>
      </c>
      <c r="O942" s="2">
        <f t="shared" si="112"/>
        <v>0</v>
      </c>
      <c r="P942" s="2">
        <f>SUMIF(E$2:E942,E942,O$2:O942)</f>
        <v>4</v>
      </c>
      <c r="Q942" s="2">
        <f>IF(AND(market_calendar[[#This Row],[vix_weekly_exp_cumulative]]=3,market_calendar[[#This Row],[is_vix_weekly_exp]]=1),1,0)</f>
        <v>0</v>
      </c>
      <c r="R942" s="2">
        <f>IF(AND(market_calendar[[#This Row],[is_vix_monthly_exp]]=1,MOD(market_calendar[[#This Row],[Month]],3)=0),1,0)</f>
        <v>0</v>
      </c>
    </row>
    <row r="943" spans="1:18" x14ac:dyDescent="0.25">
      <c r="A943">
        <v>942</v>
      </c>
      <c r="B943" s="1">
        <v>43311</v>
      </c>
      <c r="C943" s="2">
        <f t="shared" si="113"/>
        <v>2018</v>
      </c>
      <c r="D943" s="2">
        <f t="shared" si="114"/>
        <v>7</v>
      </c>
      <c r="E943" s="2" t="str">
        <f t="shared" si="115"/>
        <v>2018-7</v>
      </c>
      <c r="F943" s="2">
        <f t="shared" si="116"/>
        <v>30</v>
      </c>
      <c r="G943" s="2">
        <f t="shared" si="117"/>
        <v>31</v>
      </c>
      <c r="H943" s="2">
        <f t="shared" si="118"/>
        <v>2</v>
      </c>
      <c r="I943" s="2" cm="1">
        <f t="array" ref="I943">_xlfn.IFNA(_xlfn.IFS(H943=7,1,H943=1,1),0)</f>
        <v>0</v>
      </c>
      <c r="J943" s="2">
        <v>0</v>
      </c>
      <c r="K943" s="2">
        <f t="shared" si="119"/>
        <v>0</v>
      </c>
      <c r="L943" s="2">
        <f>SUMIF(E$2:E943,E943,K$2:K943)</f>
        <v>4</v>
      </c>
      <c r="M943" s="2">
        <f>IF(AND(market_calendar[[#This Row],[eq_weekly_exp_cumulative]]=3,market_calendar[[#This Row],[is_eq_weekly_exp]]=1),1,0)</f>
        <v>0</v>
      </c>
      <c r="N943" s="2">
        <f>IF(AND(market_calendar[[#This Row],[is_eq_monthly_exp]]=1,MOD(market_calendar[[#This Row],[Month]],3)=0),1,0)</f>
        <v>0</v>
      </c>
      <c r="O943" s="2">
        <f t="shared" si="112"/>
        <v>0</v>
      </c>
      <c r="P943" s="2">
        <f>SUMIF(E$2:E943,E943,O$2:O943)</f>
        <v>4</v>
      </c>
      <c r="Q943" s="2">
        <f>IF(AND(market_calendar[[#This Row],[vix_weekly_exp_cumulative]]=3,market_calendar[[#This Row],[is_vix_weekly_exp]]=1),1,0)</f>
        <v>0</v>
      </c>
      <c r="R943" s="2">
        <f>IF(AND(market_calendar[[#This Row],[is_vix_monthly_exp]]=1,MOD(market_calendar[[#This Row],[Month]],3)=0),1,0)</f>
        <v>0</v>
      </c>
    </row>
    <row r="944" spans="1:18" x14ac:dyDescent="0.25">
      <c r="A944">
        <v>943</v>
      </c>
      <c r="B944" s="1">
        <v>43312</v>
      </c>
      <c r="C944" s="2">
        <f t="shared" si="113"/>
        <v>2018</v>
      </c>
      <c r="D944" s="2">
        <f t="shared" si="114"/>
        <v>7</v>
      </c>
      <c r="E944" s="2" t="str">
        <f t="shared" si="115"/>
        <v>2018-7</v>
      </c>
      <c r="F944" s="2">
        <f t="shared" si="116"/>
        <v>31</v>
      </c>
      <c r="G944" s="2">
        <f t="shared" si="117"/>
        <v>31</v>
      </c>
      <c r="H944" s="2">
        <f t="shared" si="118"/>
        <v>3</v>
      </c>
      <c r="I944" s="2" cm="1">
        <f t="array" ref="I944">_xlfn.IFNA(_xlfn.IFS(H944=7,1,H944=1,1),0)</f>
        <v>0</v>
      </c>
      <c r="J944" s="2">
        <v>0</v>
      </c>
      <c r="K944" s="2">
        <f t="shared" si="119"/>
        <v>0</v>
      </c>
      <c r="L944" s="2">
        <f>SUMIF(E$2:E944,E944,K$2:K944)</f>
        <v>4</v>
      </c>
      <c r="M944" s="2">
        <f>IF(AND(market_calendar[[#This Row],[eq_weekly_exp_cumulative]]=3,market_calendar[[#This Row],[is_eq_weekly_exp]]=1),1,0)</f>
        <v>0</v>
      </c>
      <c r="N944" s="2">
        <f>IF(AND(market_calendar[[#This Row],[is_eq_monthly_exp]]=1,MOD(market_calendar[[#This Row],[Month]],3)=0),1,0)</f>
        <v>0</v>
      </c>
      <c r="O944" s="2">
        <f t="shared" si="112"/>
        <v>1</v>
      </c>
      <c r="P944" s="2">
        <f>SUMIF(E$2:E944,E944,O$2:O944)</f>
        <v>5</v>
      </c>
      <c r="Q944" s="2">
        <f>IF(AND(market_calendar[[#This Row],[vix_weekly_exp_cumulative]]=3,market_calendar[[#This Row],[is_vix_weekly_exp]]=1),1,0)</f>
        <v>0</v>
      </c>
      <c r="R944" s="2">
        <f>IF(AND(market_calendar[[#This Row],[is_vix_monthly_exp]]=1,MOD(market_calendar[[#This Row],[Month]],3)=0),1,0)</f>
        <v>0</v>
      </c>
    </row>
    <row r="945" spans="1:18" x14ac:dyDescent="0.25">
      <c r="A945">
        <v>944</v>
      </c>
      <c r="B945" s="1">
        <v>43313</v>
      </c>
      <c r="C945" s="2">
        <f t="shared" si="113"/>
        <v>2018</v>
      </c>
      <c r="D945" s="2">
        <f t="shared" si="114"/>
        <v>8</v>
      </c>
      <c r="E945" s="2" t="str">
        <f t="shared" si="115"/>
        <v>2018-8</v>
      </c>
      <c r="F945" s="2">
        <f t="shared" si="116"/>
        <v>1</v>
      </c>
      <c r="G945" s="2">
        <f t="shared" si="117"/>
        <v>31</v>
      </c>
      <c r="H945" s="2">
        <f t="shared" si="118"/>
        <v>4</v>
      </c>
      <c r="I945" s="2" cm="1">
        <f t="array" ref="I945">_xlfn.IFNA(_xlfn.IFS(H945=7,1,H945=1,1),0)</f>
        <v>0</v>
      </c>
      <c r="J945" s="2">
        <v>0</v>
      </c>
      <c r="K945" s="2">
        <f t="shared" si="119"/>
        <v>0</v>
      </c>
      <c r="L945" s="2">
        <f>SUMIF(E$2:E945,E945,K$2:K945)</f>
        <v>0</v>
      </c>
      <c r="M945" s="2">
        <f>IF(AND(market_calendar[[#This Row],[eq_weekly_exp_cumulative]]=3,market_calendar[[#This Row],[is_eq_weekly_exp]]=1),1,0)</f>
        <v>0</v>
      </c>
      <c r="N945" s="2">
        <f>IF(AND(market_calendar[[#This Row],[is_eq_monthly_exp]]=1,MOD(market_calendar[[#This Row],[Month]],3)=0),1,0)</f>
        <v>0</v>
      </c>
      <c r="O945" s="2">
        <f t="shared" si="112"/>
        <v>0</v>
      </c>
      <c r="P945" s="2">
        <f>SUMIF(E$2:E945,E945,O$2:O945)</f>
        <v>0</v>
      </c>
      <c r="Q945" s="2">
        <f>IF(AND(market_calendar[[#This Row],[vix_weekly_exp_cumulative]]=3,market_calendar[[#This Row],[is_vix_weekly_exp]]=1),1,0)</f>
        <v>0</v>
      </c>
      <c r="R945" s="2">
        <f>IF(AND(market_calendar[[#This Row],[is_vix_monthly_exp]]=1,MOD(market_calendar[[#This Row],[Month]],3)=0),1,0)</f>
        <v>0</v>
      </c>
    </row>
    <row r="946" spans="1:18" x14ac:dyDescent="0.25">
      <c r="A946">
        <v>945</v>
      </c>
      <c r="B946" s="1">
        <v>43314</v>
      </c>
      <c r="C946" s="2">
        <f t="shared" si="113"/>
        <v>2018</v>
      </c>
      <c r="D946" s="2">
        <f t="shared" si="114"/>
        <v>8</v>
      </c>
      <c r="E946" s="2" t="str">
        <f t="shared" si="115"/>
        <v>2018-8</v>
      </c>
      <c r="F946" s="2">
        <f t="shared" si="116"/>
        <v>2</v>
      </c>
      <c r="G946" s="2">
        <f t="shared" si="117"/>
        <v>31</v>
      </c>
      <c r="H946" s="2">
        <f t="shared" si="118"/>
        <v>5</v>
      </c>
      <c r="I946" s="2" cm="1">
        <f t="array" ref="I946">_xlfn.IFNA(_xlfn.IFS(H946=7,1,H946=1,1),0)</f>
        <v>0</v>
      </c>
      <c r="J946" s="2">
        <v>0</v>
      </c>
      <c r="K946" s="2">
        <f t="shared" si="119"/>
        <v>0</v>
      </c>
      <c r="L946" s="2">
        <f>SUMIF(E$2:E946,E946,K$2:K946)</f>
        <v>0</v>
      </c>
      <c r="M946" s="2">
        <f>IF(AND(market_calendar[[#This Row],[eq_weekly_exp_cumulative]]=3,market_calendar[[#This Row],[is_eq_weekly_exp]]=1),1,0)</f>
        <v>0</v>
      </c>
      <c r="N946" s="2">
        <f>IF(AND(market_calendar[[#This Row],[is_eq_monthly_exp]]=1,MOD(market_calendar[[#This Row],[Month]],3)=0),1,0)</f>
        <v>0</v>
      </c>
      <c r="O946" s="2">
        <f t="shared" si="112"/>
        <v>0</v>
      </c>
      <c r="P946" s="2">
        <f>SUMIF(E$2:E946,E946,O$2:O946)</f>
        <v>0</v>
      </c>
      <c r="Q946" s="2">
        <f>IF(AND(market_calendar[[#This Row],[vix_weekly_exp_cumulative]]=3,market_calendar[[#This Row],[is_vix_weekly_exp]]=1),1,0)</f>
        <v>0</v>
      </c>
      <c r="R946" s="2">
        <f>IF(AND(market_calendar[[#This Row],[is_vix_monthly_exp]]=1,MOD(market_calendar[[#This Row],[Month]],3)=0),1,0)</f>
        <v>0</v>
      </c>
    </row>
    <row r="947" spans="1:18" x14ac:dyDescent="0.25">
      <c r="A947">
        <v>946</v>
      </c>
      <c r="B947" s="1">
        <v>43315</v>
      </c>
      <c r="C947" s="2">
        <f t="shared" si="113"/>
        <v>2018</v>
      </c>
      <c r="D947" s="2">
        <f t="shared" si="114"/>
        <v>8</v>
      </c>
      <c r="E947" s="2" t="str">
        <f t="shared" si="115"/>
        <v>2018-8</v>
      </c>
      <c r="F947" s="2">
        <f t="shared" si="116"/>
        <v>3</v>
      </c>
      <c r="G947" s="2">
        <f t="shared" si="117"/>
        <v>31</v>
      </c>
      <c r="H947" s="2">
        <f t="shared" si="118"/>
        <v>6</v>
      </c>
      <c r="I947" s="2" cm="1">
        <f t="array" ref="I947">_xlfn.IFNA(_xlfn.IFS(H947=7,1,H947=1,1),0)</f>
        <v>0</v>
      </c>
      <c r="J947" s="2">
        <v>0</v>
      </c>
      <c r="K947" s="2">
        <f t="shared" si="119"/>
        <v>1</v>
      </c>
      <c r="L947" s="2">
        <f>SUMIF(E$2:E947,E947,K$2:K947)</f>
        <v>1</v>
      </c>
      <c r="M947" s="2">
        <f>IF(AND(market_calendar[[#This Row],[eq_weekly_exp_cumulative]]=3,market_calendar[[#This Row],[is_eq_weekly_exp]]=1),1,0)</f>
        <v>0</v>
      </c>
      <c r="N947" s="2">
        <f>IF(AND(market_calendar[[#This Row],[is_eq_monthly_exp]]=1,MOD(market_calendar[[#This Row],[Month]],3)=0),1,0)</f>
        <v>0</v>
      </c>
      <c r="O947" s="2">
        <f t="shared" si="112"/>
        <v>0</v>
      </c>
      <c r="P947" s="2">
        <f>SUMIF(E$2:E947,E947,O$2:O947)</f>
        <v>0</v>
      </c>
      <c r="Q947" s="2">
        <f>IF(AND(market_calendar[[#This Row],[vix_weekly_exp_cumulative]]=3,market_calendar[[#This Row],[is_vix_weekly_exp]]=1),1,0)</f>
        <v>0</v>
      </c>
      <c r="R947" s="2">
        <f>IF(AND(market_calendar[[#This Row],[is_vix_monthly_exp]]=1,MOD(market_calendar[[#This Row],[Month]],3)=0),1,0)</f>
        <v>0</v>
      </c>
    </row>
    <row r="948" spans="1:18" x14ac:dyDescent="0.25">
      <c r="A948">
        <v>947</v>
      </c>
      <c r="B948" s="1">
        <v>43316</v>
      </c>
      <c r="C948" s="2">
        <f t="shared" si="113"/>
        <v>2018</v>
      </c>
      <c r="D948" s="2">
        <f t="shared" si="114"/>
        <v>8</v>
      </c>
      <c r="E948" s="2" t="str">
        <f t="shared" si="115"/>
        <v>2018-8</v>
      </c>
      <c r="F948" s="2">
        <f t="shared" si="116"/>
        <v>4</v>
      </c>
      <c r="G948" s="2">
        <f t="shared" si="117"/>
        <v>31</v>
      </c>
      <c r="H948" s="2">
        <f t="shared" si="118"/>
        <v>7</v>
      </c>
      <c r="I948" s="2" cm="1">
        <f t="array" ref="I948">_xlfn.IFNA(_xlfn.IFS(H948=7,1,H948=1,1),0)</f>
        <v>1</v>
      </c>
      <c r="J948" s="2">
        <v>0</v>
      </c>
      <c r="K948" s="2">
        <f t="shared" si="119"/>
        <v>0</v>
      </c>
      <c r="L948" s="2">
        <f>SUMIF(E$2:E948,E948,K$2:K948)</f>
        <v>1</v>
      </c>
      <c r="M948" s="2">
        <f>IF(AND(market_calendar[[#This Row],[eq_weekly_exp_cumulative]]=3,market_calendar[[#This Row],[is_eq_weekly_exp]]=1),1,0)</f>
        <v>0</v>
      </c>
      <c r="N948" s="2">
        <f>IF(AND(market_calendar[[#This Row],[is_eq_monthly_exp]]=1,MOD(market_calendar[[#This Row],[Month]],3)=0),1,0)</f>
        <v>0</v>
      </c>
      <c r="O948" s="2">
        <f t="shared" si="112"/>
        <v>0</v>
      </c>
      <c r="P948" s="2">
        <f>SUMIF(E$2:E948,E948,O$2:O948)</f>
        <v>0</v>
      </c>
      <c r="Q948" s="2">
        <f>IF(AND(market_calendar[[#This Row],[vix_weekly_exp_cumulative]]=3,market_calendar[[#This Row],[is_vix_weekly_exp]]=1),1,0)</f>
        <v>0</v>
      </c>
      <c r="R948" s="2">
        <f>IF(AND(market_calendar[[#This Row],[is_vix_monthly_exp]]=1,MOD(market_calendar[[#This Row],[Month]],3)=0),1,0)</f>
        <v>0</v>
      </c>
    </row>
    <row r="949" spans="1:18" x14ac:dyDescent="0.25">
      <c r="A949">
        <v>948</v>
      </c>
      <c r="B949" s="1">
        <v>43317</v>
      </c>
      <c r="C949" s="2">
        <f t="shared" si="113"/>
        <v>2018</v>
      </c>
      <c r="D949" s="2">
        <f t="shared" si="114"/>
        <v>8</v>
      </c>
      <c r="E949" s="2" t="str">
        <f t="shared" si="115"/>
        <v>2018-8</v>
      </c>
      <c r="F949" s="2">
        <f t="shared" si="116"/>
        <v>5</v>
      </c>
      <c r="G949" s="2">
        <f t="shared" si="117"/>
        <v>32</v>
      </c>
      <c r="H949" s="2">
        <f t="shared" si="118"/>
        <v>1</v>
      </c>
      <c r="I949" s="2" cm="1">
        <f t="array" ref="I949">_xlfn.IFNA(_xlfn.IFS(H949=7,1,H949=1,1),0)</f>
        <v>1</v>
      </c>
      <c r="J949" s="2">
        <v>0</v>
      </c>
      <c r="K949" s="2">
        <f t="shared" si="119"/>
        <v>0</v>
      </c>
      <c r="L949" s="2">
        <f>SUMIF(E$2:E949,E949,K$2:K949)</f>
        <v>1</v>
      </c>
      <c r="M949" s="2">
        <f>IF(AND(market_calendar[[#This Row],[eq_weekly_exp_cumulative]]=3,market_calendar[[#This Row],[is_eq_weekly_exp]]=1),1,0)</f>
        <v>0</v>
      </c>
      <c r="N949" s="2">
        <f>IF(AND(market_calendar[[#This Row],[is_eq_monthly_exp]]=1,MOD(market_calendar[[#This Row],[Month]],3)=0),1,0)</f>
        <v>0</v>
      </c>
      <c r="O949" s="2">
        <f t="shared" si="112"/>
        <v>0</v>
      </c>
      <c r="P949" s="2">
        <f>SUMIF(E$2:E949,E949,O$2:O949)</f>
        <v>0</v>
      </c>
      <c r="Q949" s="2">
        <f>IF(AND(market_calendar[[#This Row],[vix_weekly_exp_cumulative]]=3,market_calendar[[#This Row],[is_vix_weekly_exp]]=1),1,0)</f>
        <v>0</v>
      </c>
      <c r="R949" s="2">
        <f>IF(AND(market_calendar[[#This Row],[is_vix_monthly_exp]]=1,MOD(market_calendar[[#This Row],[Month]],3)=0),1,0)</f>
        <v>0</v>
      </c>
    </row>
    <row r="950" spans="1:18" x14ac:dyDescent="0.25">
      <c r="A950">
        <v>949</v>
      </c>
      <c r="B950" s="1">
        <v>43318</v>
      </c>
      <c r="C950" s="2">
        <f t="shared" si="113"/>
        <v>2018</v>
      </c>
      <c r="D950" s="2">
        <f t="shared" si="114"/>
        <v>8</v>
      </c>
      <c r="E950" s="2" t="str">
        <f t="shared" si="115"/>
        <v>2018-8</v>
      </c>
      <c r="F950" s="2">
        <f t="shared" si="116"/>
        <v>6</v>
      </c>
      <c r="G950" s="2">
        <f t="shared" si="117"/>
        <v>32</v>
      </c>
      <c r="H950" s="2">
        <f t="shared" si="118"/>
        <v>2</v>
      </c>
      <c r="I950" s="2" cm="1">
        <f t="array" ref="I950">_xlfn.IFNA(_xlfn.IFS(H950=7,1,H950=1,1),0)</f>
        <v>0</v>
      </c>
      <c r="J950" s="2">
        <v>0</v>
      </c>
      <c r="K950" s="2">
        <f t="shared" si="119"/>
        <v>0</v>
      </c>
      <c r="L950" s="2">
        <f>SUMIF(E$2:E950,E950,K$2:K950)</f>
        <v>1</v>
      </c>
      <c r="M950" s="2">
        <f>IF(AND(market_calendar[[#This Row],[eq_weekly_exp_cumulative]]=3,market_calendar[[#This Row],[is_eq_weekly_exp]]=1),1,0)</f>
        <v>0</v>
      </c>
      <c r="N950" s="2">
        <f>IF(AND(market_calendar[[#This Row],[is_eq_monthly_exp]]=1,MOD(market_calendar[[#This Row],[Month]],3)=0),1,0)</f>
        <v>0</v>
      </c>
      <c r="O950" s="2">
        <f t="shared" si="112"/>
        <v>0</v>
      </c>
      <c r="P950" s="2">
        <f>SUMIF(E$2:E950,E950,O$2:O950)</f>
        <v>0</v>
      </c>
      <c r="Q950" s="2">
        <f>IF(AND(market_calendar[[#This Row],[vix_weekly_exp_cumulative]]=3,market_calendar[[#This Row],[is_vix_weekly_exp]]=1),1,0)</f>
        <v>0</v>
      </c>
      <c r="R950" s="2">
        <f>IF(AND(market_calendar[[#This Row],[is_vix_monthly_exp]]=1,MOD(market_calendar[[#This Row],[Month]],3)=0),1,0)</f>
        <v>0</v>
      </c>
    </row>
    <row r="951" spans="1:18" x14ac:dyDescent="0.25">
      <c r="A951">
        <v>950</v>
      </c>
      <c r="B951" s="1">
        <v>43319</v>
      </c>
      <c r="C951" s="2">
        <f t="shared" si="113"/>
        <v>2018</v>
      </c>
      <c r="D951" s="2">
        <f t="shared" si="114"/>
        <v>8</v>
      </c>
      <c r="E951" s="2" t="str">
        <f t="shared" si="115"/>
        <v>2018-8</v>
      </c>
      <c r="F951" s="2">
        <f t="shared" si="116"/>
        <v>7</v>
      </c>
      <c r="G951" s="2">
        <f t="shared" si="117"/>
        <v>32</v>
      </c>
      <c r="H951" s="2">
        <f t="shared" si="118"/>
        <v>3</v>
      </c>
      <c r="I951" s="2" cm="1">
        <f t="array" ref="I951">_xlfn.IFNA(_xlfn.IFS(H951=7,1,H951=1,1),0)</f>
        <v>0</v>
      </c>
      <c r="J951" s="2">
        <v>0</v>
      </c>
      <c r="K951" s="2">
        <f t="shared" si="119"/>
        <v>0</v>
      </c>
      <c r="L951" s="2">
        <f>SUMIF(E$2:E951,E951,K$2:K951)</f>
        <v>1</v>
      </c>
      <c r="M951" s="2">
        <f>IF(AND(market_calendar[[#This Row],[eq_weekly_exp_cumulative]]=3,market_calendar[[#This Row],[is_eq_weekly_exp]]=1),1,0)</f>
        <v>0</v>
      </c>
      <c r="N951" s="2">
        <f>IF(AND(market_calendar[[#This Row],[is_eq_monthly_exp]]=1,MOD(market_calendar[[#This Row],[Month]],3)=0),1,0)</f>
        <v>0</v>
      </c>
      <c r="O951" s="2">
        <f t="shared" si="112"/>
        <v>1</v>
      </c>
      <c r="P951" s="2">
        <f>SUMIF(E$2:E951,E951,O$2:O951)</f>
        <v>1</v>
      </c>
      <c r="Q951" s="2">
        <f>IF(AND(market_calendar[[#This Row],[vix_weekly_exp_cumulative]]=3,market_calendar[[#This Row],[is_vix_weekly_exp]]=1),1,0)</f>
        <v>0</v>
      </c>
      <c r="R951" s="2">
        <f>IF(AND(market_calendar[[#This Row],[is_vix_monthly_exp]]=1,MOD(market_calendar[[#This Row],[Month]],3)=0),1,0)</f>
        <v>0</v>
      </c>
    </row>
    <row r="952" spans="1:18" x14ac:dyDescent="0.25">
      <c r="A952">
        <v>951</v>
      </c>
      <c r="B952" s="1">
        <v>43320</v>
      </c>
      <c r="C952" s="2">
        <f t="shared" si="113"/>
        <v>2018</v>
      </c>
      <c r="D952" s="2">
        <f t="shared" si="114"/>
        <v>8</v>
      </c>
      <c r="E952" s="2" t="str">
        <f t="shared" si="115"/>
        <v>2018-8</v>
      </c>
      <c r="F952" s="2">
        <f t="shared" si="116"/>
        <v>8</v>
      </c>
      <c r="G952" s="2">
        <f t="shared" si="117"/>
        <v>32</v>
      </c>
      <c r="H952" s="2">
        <f t="shared" si="118"/>
        <v>4</v>
      </c>
      <c r="I952" s="2" cm="1">
        <f t="array" ref="I952">_xlfn.IFNA(_xlfn.IFS(H952=7,1,H952=1,1),0)</f>
        <v>0</v>
      </c>
      <c r="J952" s="2">
        <v>0</v>
      </c>
      <c r="K952" s="2">
        <f t="shared" si="119"/>
        <v>0</v>
      </c>
      <c r="L952" s="2">
        <f>SUMIF(E$2:E952,E952,K$2:K952)</f>
        <v>1</v>
      </c>
      <c r="M952" s="2">
        <f>IF(AND(market_calendar[[#This Row],[eq_weekly_exp_cumulative]]=3,market_calendar[[#This Row],[is_eq_weekly_exp]]=1),1,0)</f>
        <v>0</v>
      </c>
      <c r="N952" s="2">
        <f>IF(AND(market_calendar[[#This Row],[is_eq_monthly_exp]]=1,MOD(market_calendar[[#This Row],[Month]],3)=0),1,0)</f>
        <v>0</v>
      </c>
      <c r="O952" s="2">
        <f t="shared" si="112"/>
        <v>0</v>
      </c>
      <c r="P952" s="2">
        <f>SUMIF(E$2:E952,E952,O$2:O952)</f>
        <v>1</v>
      </c>
      <c r="Q952" s="2">
        <f>IF(AND(market_calendar[[#This Row],[vix_weekly_exp_cumulative]]=3,market_calendar[[#This Row],[is_vix_weekly_exp]]=1),1,0)</f>
        <v>0</v>
      </c>
      <c r="R952" s="2">
        <f>IF(AND(market_calendar[[#This Row],[is_vix_monthly_exp]]=1,MOD(market_calendar[[#This Row],[Month]],3)=0),1,0)</f>
        <v>0</v>
      </c>
    </row>
    <row r="953" spans="1:18" x14ac:dyDescent="0.25">
      <c r="A953">
        <v>952</v>
      </c>
      <c r="B953" s="1">
        <v>43321</v>
      </c>
      <c r="C953" s="2">
        <f t="shared" si="113"/>
        <v>2018</v>
      </c>
      <c r="D953" s="2">
        <f t="shared" si="114"/>
        <v>8</v>
      </c>
      <c r="E953" s="2" t="str">
        <f t="shared" si="115"/>
        <v>2018-8</v>
      </c>
      <c r="F953" s="2">
        <f t="shared" si="116"/>
        <v>9</v>
      </c>
      <c r="G953" s="2">
        <f t="shared" si="117"/>
        <v>32</v>
      </c>
      <c r="H953" s="2">
        <f t="shared" si="118"/>
        <v>5</v>
      </c>
      <c r="I953" s="2" cm="1">
        <f t="array" ref="I953">_xlfn.IFNA(_xlfn.IFS(H953=7,1,H953=1,1),0)</f>
        <v>0</v>
      </c>
      <c r="J953" s="2">
        <v>0</v>
      </c>
      <c r="K953" s="2">
        <f t="shared" si="119"/>
        <v>0</v>
      </c>
      <c r="L953" s="2">
        <f>SUMIF(E$2:E953,E953,K$2:K953)</f>
        <v>1</v>
      </c>
      <c r="M953" s="2">
        <f>IF(AND(market_calendar[[#This Row],[eq_weekly_exp_cumulative]]=3,market_calendar[[#This Row],[is_eq_weekly_exp]]=1),1,0)</f>
        <v>0</v>
      </c>
      <c r="N953" s="2">
        <f>IF(AND(market_calendar[[#This Row],[is_eq_monthly_exp]]=1,MOD(market_calendar[[#This Row],[Month]],3)=0),1,0)</f>
        <v>0</v>
      </c>
      <c r="O953" s="2">
        <f t="shared" si="112"/>
        <v>0</v>
      </c>
      <c r="P953" s="2">
        <f>SUMIF(E$2:E953,E953,O$2:O953)</f>
        <v>1</v>
      </c>
      <c r="Q953" s="2">
        <f>IF(AND(market_calendar[[#This Row],[vix_weekly_exp_cumulative]]=3,market_calendar[[#This Row],[is_vix_weekly_exp]]=1),1,0)</f>
        <v>0</v>
      </c>
      <c r="R953" s="2">
        <f>IF(AND(market_calendar[[#This Row],[is_vix_monthly_exp]]=1,MOD(market_calendar[[#This Row],[Month]],3)=0),1,0)</f>
        <v>0</v>
      </c>
    </row>
    <row r="954" spans="1:18" x14ac:dyDescent="0.25">
      <c r="A954">
        <v>953</v>
      </c>
      <c r="B954" s="1">
        <v>43322</v>
      </c>
      <c r="C954" s="2">
        <f t="shared" si="113"/>
        <v>2018</v>
      </c>
      <c r="D954" s="2">
        <f t="shared" si="114"/>
        <v>8</v>
      </c>
      <c r="E954" s="2" t="str">
        <f t="shared" si="115"/>
        <v>2018-8</v>
      </c>
      <c r="F954" s="2">
        <f t="shared" si="116"/>
        <v>10</v>
      </c>
      <c r="G954" s="2">
        <f t="shared" si="117"/>
        <v>32</v>
      </c>
      <c r="H954" s="2">
        <f t="shared" si="118"/>
        <v>6</v>
      </c>
      <c r="I954" s="2" cm="1">
        <f t="array" ref="I954">_xlfn.IFNA(_xlfn.IFS(H954=7,1,H954=1,1),0)</f>
        <v>0</v>
      </c>
      <c r="J954" s="2">
        <v>0</v>
      </c>
      <c r="K954" s="2">
        <f t="shared" si="119"/>
        <v>1</v>
      </c>
      <c r="L954" s="2">
        <f>SUMIF(E$2:E954,E954,K$2:K954)</f>
        <v>2</v>
      </c>
      <c r="M954" s="2">
        <f>IF(AND(market_calendar[[#This Row],[eq_weekly_exp_cumulative]]=3,market_calendar[[#This Row],[is_eq_weekly_exp]]=1),1,0)</f>
        <v>0</v>
      </c>
      <c r="N954" s="2">
        <f>IF(AND(market_calendar[[#This Row],[is_eq_monthly_exp]]=1,MOD(market_calendar[[#This Row],[Month]],3)=0),1,0)</f>
        <v>0</v>
      </c>
      <c r="O954" s="2">
        <f t="shared" si="112"/>
        <v>0</v>
      </c>
      <c r="P954" s="2">
        <f>SUMIF(E$2:E954,E954,O$2:O954)</f>
        <v>1</v>
      </c>
      <c r="Q954" s="2">
        <f>IF(AND(market_calendar[[#This Row],[vix_weekly_exp_cumulative]]=3,market_calendar[[#This Row],[is_vix_weekly_exp]]=1),1,0)</f>
        <v>0</v>
      </c>
      <c r="R954" s="2">
        <f>IF(AND(market_calendar[[#This Row],[is_vix_monthly_exp]]=1,MOD(market_calendar[[#This Row],[Month]],3)=0),1,0)</f>
        <v>0</v>
      </c>
    </row>
    <row r="955" spans="1:18" x14ac:dyDescent="0.25">
      <c r="A955">
        <v>954</v>
      </c>
      <c r="B955" s="1">
        <v>43323</v>
      </c>
      <c r="C955" s="2">
        <f t="shared" si="113"/>
        <v>2018</v>
      </c>
      <c r="D955" s="2">
        <f t="shared" si="114"/>
        <v>8</v>
      </c>
      <c r="E955" s="2" t="str">
        <f t="shared" si="115"/>
        <v>2018-8</v>
      </c>
      <c r="F955" s="2">
        <f t="shared" si="116"/>
        <v>11</v>
      </c>
      <c r="G955" s="2">
        <f t="shared" si="117"/>
        <v>32</v>
      </c>
      <c r="H955" s="2">
        <f t="shared" si="118"/>
        <v>7</v>
      </c>
      <c r="I955" s="2" cm="1">
        <f t="array" ref="I955">_xlfn.IFNA(_xlfn.IFS(H955=7,1,H955=1,1),0)</f>
        <v>1</v>
      </c>
      <c r="J955" s="2">
        <v>0</v>
      </c>
      <c r="K955" s="2">
        <f t="shared" si="119"/>
        <v>0</v>
      </c>
      <c r="L955" s="2">
        <f>SUMIF(E$2:E955,E955,K$2:K955)</f>
        <v>2</v>
      </c>
      <c r="M955" s="2">
        <f>IF(AND(market_calendar[[#This Row],[eq_weekly_exp_cumulative]]=3,market_calendar[[#This Row],[is_eq_weekly_exp]]=1),1,0)</f>
        <v>0</v>
      </c>
      <c r="N955" s="2">
        <f>IF(AND(market_calendar[[#This Row],[is_eq_monthly_exp]]=1,MOD(market_calendar[[#This Row],[Month]],3)=0),1,0)</f>
        <v>0</v>
      </c>
      <c r="O955" s="2">
        <f t="shared" si="112"/>
        <v>0</v>
      </c>
      <c r="P955" s="2">
        <f>SUMIF(E$2:E955,E955,O$2:O955)</f>
        <v>1</v>
      </c>
      <c r="Q955" s="2">
        <f>IF(AND(market_calendar[[#This Row],[vix_weekly_exp_cumulative]]=3,market_calendar[[#This Row],[is_vix_weekly_exp]]=1),1,0)</f>
        <v>0</v>
      </c>
      <c r="R955" s="2">
        <f>IF(AND(market_calendar[[#This Row],[is_vix_monthly_exp]]=1,MOD(market_calendar[[#This Row],[Month]],3)=0),1,0)</f>
        <v>0</v>
      </c>
    </row>
    <row r="956" spans="1:18" x14ac:dyDescent="0.25">
      <c r="A956">
        <v>955</v>
      </c>
      <c r="B956" s="1">
        <v>43324</v>
      </c>
      <c r="C956" s="2">
        <f t="shared" si="113"/>
        <v>2018</v>
      </c>
      <c r="D956" s="2">
        <f t="shared" si="114"/>
        <v>8</v>
      </c>
      <c r="E956" s="2" t="str">
        <f t="shared" si="115"/>
        <v>2018-8</v>
      </c>
      <c r="F956" s="2">
        <f t="shared" si="116"/>
        <v>12</v>
      </c>
      <c r="G956" s="2">
        <f t="shared" si="117"/>
        <v>33</v>
      </c>
      <c r="H956" s="2">
        <f t="shared" si="118"/>
        <v>1</v>
      </c>
      <c r="I956" s="2" cm="1">
        <f t="array" ref="I956">_xlfn.IFNA(_xlfn.IFS(H956=7,1,H956=1,1),0)</f>
        <v>1</v>
      </c>
      <c r="J956" s="2">
        <v>0</v>
      </c>
      <c r="K956" s="2">
        <f t="shared" si="119"/>
        <v>0</v>
      </c>
      <c r="L956" s="2">
        <f>SUMIF(E$2:E956,E956,K$2:K956)</f>
        <v>2</v>
      </c>
      <c r="M956" s="2">
        <f>IF(AND(market_calendar[[#This Row],[eq_weekly_exp_cumulative]]=3,market_calendar[[#This Row],[is_eq_weekly_exp]]=1),1,0)</f>
        <v>0</v>
      </c>
      <c r="N956" s="2">
        <f>IF(AND(market_calendar[[#This Row],[is_eq_monthly_exp]]=1,MOD(market_calendar[[#This Row],[Month]],3)=0),1,0)</f>
        <v>0</v>
      </c>
      <c r="O956" s="2">
        <f t="shared" si="112"/>
        <v>0</v>
      </c>
      <c r="P956" s="2">
        <f>SUMIF(E$2:E956,E956,O$2:O956)</f>
        <v>1</v>
      </c>
      <c r="Q956" s="2">
        <f>IF(AND(market_calendar[[#This Row],[vix_weekly_exp_cumulative]]=3,market_calendar[[#This Row],[is_vix_weekly_exp]]=1),1,0)</f>
        <v>0</v>
      </c>
      <c r="R956" s="2">
        <f>IF(AND(market_calendar[[#This Row],[is_vix_monthly_exp]]=1,MOD(market_calendar[[#This Row],[Month]],3)=0),1,0)</f>
        <v>0</v>
      </c>
    </row>
    <row r="957" spans="1:18" x14ac:dyDescent="0.25">
      <c r="A957">
        <v>956</v>
      </c>
      <c r="B957" s="1">
        <v>43325</v>
      </c>
      <c r="C957" s="2">
        <f t="shared" si="113"/>
        <v>2018</v>
      </c>
      <c r="D957" s="2">
        <f t="shared" si="114"/>
        <v>8</v>
      </c>
      <c r="E957" s="2" t="str">
        <f t="shared" si="115"/>
        <v>2018-8</v>
      </c>
      <c r="F957" s="2">
        <f t="shared" si="116"/>
        <v>13</v>
      </c>
      <c r="G957" s="2">
        <f t="shared" si="117"/>
        <v>33</v>
      </c>
      <c r="H957" s="2">
        <f t="shared" si="118"/>
        <v>2</v>
      </c>
      <c r="I957" s="2" cm="1">
        <f t="array" ref="I957">_xlfn.IFNA(_xlfn.IFS(H957=7,1,H957=1,1),0)</f>
        <v>0</v>
      </c>
      <c r="J957" s="2">
        <v>0</v>
      </c>
      <c r="K957" s="2">
        <f t="shared" si="119"/>
        <v>0</v>
      </c>
      <c r="L957" s="2">
        <f>SUMIF(E$2:E957,E957,K$2:K957)</f>
        <v>2</v>
      </c>
      <c r="M957" s="2">
        <f>IF(AND(market_calendar[[#This Row],[eq_weekly_exp_cumulative]]=3,market_calendar[[#This Row],[is_eq_weekly_exp]]=1),1,0)</f>
        <v>0</v>
      </c>
      <c r="N957" s="2">
        <f>IF(AND(market_calendar[[#This Row],[is_eq_monthly_exp]]=1,MOD(market_calendar[[#This Row],[Month]],3)=0),1,0)</f>
        <v>0</v>
      </c>
      <c r="O957" s="2">
        <f t="shared" si="112"/>
        <v>0</v>
      </c>
      <c r="P957" s="2">
        <f>SUMIF(E$2:E957,E957,O$2:O957)</f>
        <v>1</v>
      </c>
      <c r="Q957" s="2">
        <f>IF(AND(market_calendar[[#This Row],[vix_weekly_exp_cumulative]]=3,market_calendar[[#This Row],[is_vix_weekly_exp]]=1),1,0)</f>
        <v>0</v>
      </c>
      <c r="R957" s="2">
        <f>IF(AND(market_calendar[[#This Row],[is_vix_monthly_exp]]=1,MOD(market_calendar[[#This Row],[Month]],3)=0),1,0)</f>
        <v>0</v>
      </c>
    </row>
    <row r="958" spans="1:18" x14ac:dyDescent="0.25">
      <c r="A958">
        <v>957</v>
      </c>
      <c r="B958" s="1">
        <v>43326</v>
      </c>
      <c r="C958" s="2">
        <f t="shared" si="113"/>
        <v>2018</v>
      </c>
      <c r="D958" s="2">
        <f t="shared" si="114"/>
        <v>8</v>
      </c>
      <c r="E958" s="2" t="str">
        <f t="shared" si="115"/>
        <v>2018-8</v>
      </c>
      <c r="F958" s="2">
        <f t="shared" si="116"/>
        <v>14</v>
      </c>
      <c r="G958" s="2">
        <f t="shared" si="117"/>
        <v>33</v>
      </c>
      <c r="H958" s="2">
        <f t="shared" si="118"/>
        <v>3</v>
      </c>
      <c r="I958" s="2" cm="1">
        <f t="array" ref="I958">_xlfn.IFNA(_xlfn.IFS(H958=7,1,H958=1,1),0)</f>
        <v>0</v>
      </c>
      <c r="J958" s="2">
        <v>0</v>
      </c>
      <c r="K958" s="2">
        <f t="shared" si="119"/>
        <v>0</v>
      </c>
      <c r="L958" s="2">
        <f>SUMIF(E$2:E958,E958,K$2:K958)</f>
        <v>2</v>
      </c>
      <c r="M958" s="2">
        <f>IF(AND(market_calendar[[#This Row],[eq_weekly_exp_cumulative]]=3,market_calendar[[#This Row],[is_eq_weekly_exp]]=1),1,0)</f>
        <v>0</v>
      </c>
      <c r="N958" s="2">
        <f>IF(AND(market_calendar[[#This Row],[is_eq_monthly_exp]]=1,MOD(market_calendar[[#This Row],[Month]],3)=0),1,0)</f>
        <v>0</v>
      </c>
      <c r="O958" s="2">
        <f t="shared" si="112"/>
        <v>1</v>
      </c>
      <c r="P958" s="2">
        <f>SUMIF(E$2:E958,E958,O$2:O958)</f>
        <v>2</v>
      </c>
      <c r="Q958" s="2">
        <f>IF(AND(market_calendar[[#This Row],[vix_weekly_exp_cumulative]]=3,market_calendar[[#This Row],[is_vix_weekly_exp]]=1),1,0)</f>
        <v>0</v>
      </c>
      <c r="R958" s="2">
        <f>IF(AND(market_calendar[[#This Row],[is_vix_monthly_exp]]=1,MOD(market_calendar[[#This Row],[Month]],3)=0),1,0)</f>
        <v>0</v>
      </c>
    </row>
    <row r="959" spans="1:18" x14ac:dyDescent="0.25">
      <c r="A959">
        <v>958</v>
      </c>
      <c r="B959" s="1">
        <v>43327</v>
      </c>
      <c r="C959" s="2">
        <f t="shared" si="113"/>
        <v>2018</v>
      </c>
      <c r="D959" s="2">
        <f t="shared" si="114"/>
        <v>8</v>
      </c>
      <c r="E959" s="2" t="str">
        <f t="shared" si="115"/>
        <v>2018-8</v>
      </c>
      <c r="F959" s="2">
        <f t="shared" si="116"/>
        <v>15</v>
      </c>
      <c r="G959" s="2">
        <f t="shared" si="117"/>
        <v>33</v>
      </c>
      <c r="H959" s="2">
        <f t="shared" si="118"/>
        <v>4</v>
      </c>
      <c r="I959" s="2" cm="1">
        <f t="array" ref="I959">_xlfn.IFNA(_xlfn.IFS(H959=7,1,H959=1,1),0)</f>
        <v>0</v>
      </c>
      <c r="J959" s="2">
        <v>0</v>
      </c>
      <c r="K959" s="2">
        <f t="shared" si="119"/>
        <v>0</v>
      </c>
      <c r="L959" s="2">
        <f>SUMIF(E$2:E959,E959,K$2:K959)</f>
        <v>2</v>
      </c>
      <c r="M959" s="2">
        <f>IF(AND(market_calendar[[#This Row],[eq_weekly_exp_cumulative]]=3,market_calendar[[#This Row],[is_eq_weekly_exp]]=1),1,0)</f>
        <v>0</v>
      </c>
      <c r="N959" s="2">
        <f>IF(AND(market_calendar[[#This Row],[is_eq_monthly_exp]]=1,MOD(market_calendar[[#This Row],[Month]],3)=0),1,0)</f>
        <v>0</v>
      </c>
      <c r="O959" s="2">
        <f t="shared" si="112"/>
        <v>0</v>
      </c>
      <c r="P959" s="2">
        <f>SUMIF(E$2:E959,E959,O$2:O959)</f>
        <v>2</v>
      </c>
      <c r="Q959" s="2">
        <f>IF(AND(market_calendar[[#This Row],[vix_weekly_exp_cumulative]]=3,market_calendar[[#This Row],[is_vix_weekly_exp]]=1),1,0)</f>
        <v>0</v>
      </c>
      <c r="R959" s="2">
        <f>IF(AND(market_calendar[[#This Row],[is_vix_monthly_exp]]=1,MOD(market_calendar[[#This Row],[Month]],3)=0),1,0)</f>
        <v>0</v>
      </c>
    </row>
    <row r="960" spans="1:18" x14ac:dyDescent="0.25">
      <c r="A960">
        <v>959</v>
      </c>
      <c r="B960" s="1">
        <v>43328</v>
      </c>
      <c r="C960" s="2">
        <f t="shared" si="113"/>
        <v>2018</v>
      </c>
      <c r="D960" s="2">
        <f t="shared" si="114"/>
        <v>8</v>
      </c>
      <c r="E960" s="2" t="str">
        <f t="shared" si="115"/>
        <v>2018-8</v>
      </c>
      <c r="F960" s="2">
        <f t="shared" si="116"/>
        <v>16</v>
      </c>
      <c r="G960" s="2">
        <f t="shared" si="117"/>
        <v>33</v>
      </c>
      <c r="H960" s="2">
        <f t="shared" si="118"/>
        <v>5</v>
      </c>
      <c r="I960" s="2" cm="1">
        <f t="array" ref="I960">_xlfn.IFNA(_xlfn.IFS(H960=7,1,H960=1,1),0)</f>
        <v>0</v>
      </c>
      <c r="J960" s="2">
        <v>0</v>
      </c>
      <c r="K960" s="2">
        <f t="shared" si="119"/>
        <v>0</v>
      </c>
      <c r="L960" s="2">
        <f>SUMIF(E$2:E960,E960,K$2:K960)</f>
        <v>2</v>
      </c>
      <c r="M960" s="2">
        <f>IF(AND(market_calendar[[#This Row],[eq_weekly_exp_cumulative]]=3,market_calendar[[#This Row],[is_eq_weekly_exp]]=1),1,0)</f>
        <v>0</v>
      </c>
      <c r="N960" s="2">
        <f>IF(AND(market_calendar[[#This Row],[is_eq_monthly_exp]]=1,MOD(market_calendar[[#This Row],[Month]],3)=0),1,0)</f>
        <v>0</v>
      </c>
      <c r="O960" s="2">
        <f t="shared" si="112"/>
        <v>0</v>
      </c>
      <c r="P960" s="2">
        <f>SUMIF(E$2:E960,E960,O$2:O960)</f>
        <v>2</v>
      </c>
      <c r="Q960" s="2">
        <f>IF(AND(market_calendar[[#This Row],[vix_weekly_exp_cumulative]]=3,market_calendar[[#This Row],[is_vix_weekly_exp]]=1),1,0)</f>
        <v>0</v>
      </c>
      <c r="R960" s="2">
        <f>IF(AND(market_calendar[[#This Row],[is_vix_monthly_exp]]=1,MOD(market_calendar[[#This Row],[Month]],3)=0),1,0)</f>
        <v>0</v>
      </c>
    </row>
    <row r="961" spans="1:18" x14ac:dyDescent="0.25">
      <c r="A961">
        <v>960</v>
      </c>
      <c r="B961" s="1">
        <v>43329</v>
      </c>
      <c r="C961" s="2">
        <f t="shared" si="113"/>
        <v>2018</v>
      </c>
      <c r="D961" s="2">
        <f t="shared" si="114"/>
        <v>8</v>
      </c>
      <c r="E961" s="2" t="str">
        <f t="shared" si="115"/>
        <v>2018-8</v>
      </c>
      <c r="F961" s="2">
        <f t="shared" si="116"/>
        <v>17</v>
      </c>
      <c r="G961" s="2">
        <f t="shared" si="117"/>
        <v>33</v>
      </c>
      <c r="H961" s="2">
        <f t="shared" si="118"/>
        <v>6</v>
      </c>
      <c r="I961" s="2" cm="1">
        <f t="array" ref="I961">_xlfn.IFNA(_xlfn.IFS(H961=7,1,H961=1,1),0)</f>
        <v>0</v>
      </c>
      <c r="J961" s="2">
        <v>0</v>
      </c>
      <c r="K961" s="2">
        <f t="shared" si="119"/>
        <v>1</v>
      </c>
      <c r="L961" s="2">
        <f>SUMIF(E$2:E961,E961,K$2:K961)</f>
        <v>3</v>
      </c>
      <c r="M961" s="2">
        <f>IF(AND(market_calendar[[#This Row],[eq_weekly_exp_cumulative]]=3,market_calendar[[#This Row],[is_eq_weekly_exp]]=1),1,0)</f>
        <v>1</v>
      </c>
      <c r="N961" s="2">
        <f>IF(AND(market_calendar[[#This Row],[is_eq_monthly_exp]]=1,MOD(market_calendar[[#This Row],[Month]],3)=0),1,0)</f>
        <v>0</v>
      </c>
      <c r="O961" s="2">
        <f t="shared" si="112"/>
        <v>0</v>
      </c>
      <c r="P961" s="2">
        <f>SUMIF(E$2:E961,E961,O$2:O961)</f>
        <v>2</v>
      </c>
      <c r="Q961" s="2">
        <f>IF(AND(market_calendar[[#This Row],[vix_weekly_exp_cumulative]]=3,market_calendar[[#This Row],[is_vix_weekly_exp]]=1),1,0)</f>
        <v>0</v>
      </c>
      <c r="R961" s="2">
        <f>IF(AND(market_calendar[[#This Row],[is_vix_monthly_exp]]=1,MOD(market_calendar[[#This Row],[Month]],3)=0),1,0)</f>
        <v>0</v>
      </c>
    </row>
    <row r="962" spans="1:18" x14ac:dyDescent="0.25">
      <c r="A962">
        <v>961</v>
      </c>
      <c r="B962" s="1">
        <v>43330</v>
      </c>
      <c r="C962" s="2">
        <f t="shared" si="113"/>
        <v>2018</v>
      </c>
      <c r="D962" s="2">
        <f t="shared" si="114"/>
        <v>8</v>
      </c>
      <c r="E962" s="2" t="str">
        <f t="shared" si="115"/>
        <v>2018-8</v>
      </c>
      <c r="F962" s="2">
        <f t="shared" si="116"/>
        <v>18</v>
      </c>
      <c r="G962" s="2">
        <f t="shared" si="117"/>
        <v>33</v>
      </c>
      <c r="H962" s="2">
        <f t="shared" si="118"/>
        <v>7</v>
      </c>
      <c r="I962" s="2" cm="1">
        <f t="array" ref="I962">_xlfn.IFNA(_xlfn.IFS(H962=7,1,H962=1,1),0)</f>
        <v>1</v>
      </c>
      <c r="J962" s="2">
        <v>0</v>
      </c>
      <c r="K962" s="2">
        <f t="shared" si="119"/>
        <v>0</v>
      </c>
      <c r="L962" s="2">
        <f>SUMIF(E$2:E962,E962,K$2:K962)</f>
        <v>3</v>
      </c>
      <c r="M962" s="2">
        <f>IF(AND(market_calendar[[#This Row],[eq_weekly_exp_cumulative]]=3,market_calendar[[#This Row],[is_eq_weekly_exp]]=1),1,0)</f>
        <v>0</v>
      </c>
      <c r="N962" s="2">
        <f>IF(AND(market_calendar[[#This Row],[is_eq_monthly_exp]]=1,MOD(market_calendar[[#This Row],[Month]],3)=0),1,0)</f>
        <v>0</v>
      </c>
      <c r="O962" s="2">
        <f t="shared" ref="O962:O1025" si="120">IF(H962=3,1,0)</f>
        <v>0</v>
      </c>
      <c r="P962" s="2">
        <f>SUMIF(E$2:E962,E962,O$2:O962)</f>
        <v>2</v>
      </c>
      <c r="Q962" s="2">
        <f>IF(AND(market_calendar[[#This Row],[vix_weekly_exp_cumulative]]=3,market_calendar[[#This Row],[is_vix_weekly_exp]]=1),1,0)</f>
        <v>0</v>
      </c>
      <c r="R962" s="2">
        <f>IF(AND(market_calendar[[#This Row],[is_vix_monthly_exp]]=1,MOD(market_calendar[[#This Row],[Month]],3)=0),1,0)</f>
        <v>0</v>
      </c>
    </row>
    <row r="963" spans="1:18" x14ac:dyDescent="0.25">
      <c r="A963">
        <v>962</v>
      </c>
      <c r="B963" s="1">
        <v>43331</v>
      </c>
      <c r="C963" s="2">
        <f t="shared" ref="C963:C1026" si="121">YEAR(B963)</f>
        <v>2018</v>
      </c>
      <c r="D963" s="2">
        <f t="shared" ref="D963:D1026" si="122">MONTH(B963)</f>
        <v>8</v>
      </c>
      <c r="E963" s="2" t="str">
        <f t="shared" ref="E963:E1026" si="123">_xlfn.CONCAT(YEAR(B963),"-",MONTH(B963))</f>
        <v>2018-8</v>
      </c>
      <c r="F963" s="2">
        <f t="shared" ref="F963:F1026" si="124">DAY(B963)</f>
        <v>19</v>
      </c>
      <c r="G963" s="2">
        <f t="shared" ref="G963:G1026" si="125">WEEKNUM(B963)</f>
        <v>34</v>
      </c>
      <c r="H963" s="2">
        <f t="shared" ref="H963:H1026" si="126">WEEKDAY(B963)</f>
        <v>1</v>
      </c>
      <c r="I963" s="2" cm="1">
        <f t="array" ref="I963">_xlfn.IFNA(_xlfn.IFS(H963=7,1,H963=1,1),0)</f>
        <v>1</v>
      </c>
      <c r="J963" s="2">
        <v>0</v>
      </c>
      <c r="K963" s="2">
        <f t="shared" ref="K963:K1026" si="127">IF(H963=6,1,0)</f>
        <v>0</v>
      </c>
      <c r="L963" s="2">
        <f>SUMIF(E$2:E963,E963,K$2:K963)</f>
        <v>3</v>
      </c>
      <c r="M963" s="2">
        <f>IF(AND(market_calendar[[#This Row],[eq_weekly_exp_cumulative]]=3,market_calendar[[#This Row],[is_eq_weekly_exp]]=1),1,0)</f>
        <v>0</v>
      </c>
      <c r="N963" s="2">
        <f>IF(AND(market_calendar[[#This Row],[is_eq_monthly_exp]]=1,MOD(market_calendar[[#This Row],[Month]],3)=0),1,0)</f>
        <v>0</v>
      </c>
      <c r="O963" s="2">
        <f t="shared" si="120"/>
        <v>0</v>
      </c>
      <c r="P963" s="2">
        <f>SUMIF(E$2:E963,E963,O$2:O963)</f>
        <v>2</v>
      </c>
      <c r="Q963" s="2">
        <f>IF(AND(market_calendar[[#This Row],[vix_weekly_exp_cumulative]]=3,market_calendar[[#This Row],[is_vix_weekly_exp]]=1),1,0)</f>
        <v>0</v>
      </c>
      <c r="R963" s="2">
        <f>IF(AND(market_calendar[[#This Row],[is_vix_monthly_exp]]=1,MOD(market_calendar[[#This Row],[Month]],3)=0),1,0)</f>
        <v>0</v>
      </c>
    </row>
    <row r="964" spans="1:18" x14ac:dyDescent="0.25">
      <c r="A964">
        <v>963</v>
      </c>
      <c r="B964" s="1">
        <v>43332</v>
      </c>
      <c r="C964" s="2">
        <f t="shared" si="121"/>
        <v>2018</v>
      </c>
      <c r="D964" s="2">
        <f t="shared" si="122"/>
        <v>8</v>
      </c>
      <c r="E964" s="2" t="str">
        <f t="shared" si="123"/>
        <v>2018-8</v>
      </c>
      <c r="F964" s="2">
        <f t="shared" si="124"/>
        <v>20</v>
      </c>
      <c r="G964" s="2">
        <f t="shared" si="125"/>
        <v>34</v>
      </c>
      <c r="H964" s="2">
        <f t="shared" si="126"/>
        <v>2</v>
      </c>
      <c r="I964" s="2" cm="1">
        <f t="array" ref="I964">_xlfn.IFNA(_xlfn.IFS(H964=7,1,H964=1,1),0)</f>
        <v>0</v>
      </c>
      <c r="J964" s="2">
        <v>0</v>
      </c>
      <c r="K964" s="2">
        <f t="shared" si="127"/>
        <v>0</v>
      </c>
      <c r="L964" s="2">
        <f>SUMIF(E$2:E964,E964,K$2:K964)</f>
        <v>3</v>
      </c>
      <c r="M964" s="2">
        <f>IF(AND(market_calendar[[#This Row],[eq_weekly_exp_cumulative]]=3,market_calendar[[#This Row],[is_eq_weekly_exp]]=1),1,0)</f>
        <v>0</v>
      </c>
      <c r="N964" s="2">
        <f>IF(AND(market_calendar[[#This Row],[is_eq_monthly_exp]]=1,MOD(market_calendar[[#This Row],[Month]],3)=0),1,0)</f>
        <v>0</v>
      </c>
      <c r="O964" s="2">
        <f t="shared" si="120"/>
        <v>0</v>
      </c>
      <c r="P964" s="2">
        <f>SUMIF(E$2:E964,E964,O$2:O964)</f>
        <v>2</v>
      </c>
      <c r="Q964" s="2">
        <f>IF(AND(market_calendar[[#This Row],[vix_weekly_exp_cumulative]]=3,market_calendar[[#This Row],[is_vix_weekly_exp]]=1),1,0)</f>
        <v>0</v>
      </c>
      <c r="R964" s="2">
        <f>IF(AND(market_calendar[[#This Row],[is_vix_monthly_exp]]=1,MOD(market_calendar[[#This Row],[Month]],3)=0),1,0)</f>
        <v>0</v>
      </c>
    </row>
    <row r="965" spans="1:18" x14ac:dyDescent="0.25">
      <c r="A965">
        <v>964</v>
      </c>
      <c r="B965" s="1">
        <v>43333</v>
      </c>
      <c r="C965" s="2">
        <f t="shared" si="121"/>
        <v>2018</v>
      </c>
      <c r="D965" s="2">
        <f t="shared" si="122"/>
        <v>8</v>
      </c>
      <c r="E965" s="2" t="str">
        <f t="shared" si="123"/>
        <v>2018-8</v>
      </c>
      <c r="F965" s="2">
        <f t="shared" si="124"/>
        <v>21</v>
      </c>
      <c r="G965" s="2">
        <f t="shared" si="125"/>
        <v>34</v>
      </c>
      <c r="H965" s="2">
        <f t="shared" si="126"/>
        <v>3</v>
      </c>
      <c r="I965" s="2" cm="1">
        <f t="array" ref="I965">_xlfn.IFNA(_xlfn.IFS(H965=7,1,H965=1,1),0)</f>
        <v>0</v>
      </c>
      <c r="J965" s="2">
        <v>0</v>
      </c>
      <c r="K965" s="2">
        <f t="shared" si="127"/>
        <v>0</v>
      </c>
      <c r="L965" s="2">
        <f>SUMIF(E$2:E965,E965,K$2:K965)</f>
        <v>3</v>
      </c>
      <c r="M965" s="2">
        <f>IF(AND(market_calendar[[#This Row],[eq_weekly_exp_cumulative]]=3,market_calendar[[#This Row],[is_eq_weekly_exp]]=1),1,0)</f>
        <v>0</v>
      </c>
      <c r="N965" s="2">
        <f>IF(AND(market_calendar[[#This Row],[is_eq_monthly_exp]]=1,MOD(market_calendar[[#This Row],[Month]],3)=0),1,0)</f>
        <v>0</v>
      </c>
      <c r="O965" s="2">
        <f t="shared" si="120"/>
        <v>1</v>
      </c>
      <c r="P965" s="2">
        <f>SUMIF(E$2:E965,E965,O$2:O965)</f>
        <v>3</v>
      </c>
      <c r="Q965" s="2">
        <f>IF(AND(market_calendar[[#This Row],[vix_weekly_exp_cumulative]]=3,market_calendar[[#This Row],[is_vix_weekly_exp]]=1),1,0)</f>
        <v>1</v>
      </c>
      <c r="R965" s="2">
        <f>IF(AND(market_calendar[[#This Row],[is_vix_monthly_exp]]=1,MOD(market_calendar[[#This Row],[Month]],3)=0),1,0)</f>
        <v>0</v>
      </c>
    </row>
    <row r="966" spans="1:18" x14ac:dyDescent="0.25">
      <c r="A966">
        <v>965</v>
      </c>
      <c r="B966" s="1">
        <v>43334</v>
      </c>
      <c r="C966" s="2">
        <f t="shared" si="121"/>
        <v>2018</v>
      </c>
      <c r="D966" s="2">
        <f t="shared" si="122"/>
        <v>8</v>
      </c>
      <c r="E966" s="2" t="str">
        <f t="shared" si="123"/>
        <v>2018-8</v>
      </c>
      <c r="F966" s="2">
        <f t="shared" si="124"/>
        <v>22</v>
      </c>
      <c r="G966" s="2">
        <f t="shared" si="125"/>
        <v>34</v>
      </c>
      <c r="H966" s="2">
        <f t="shared" si="126"/>
        <v>4</v>
      </c>
      <c r="I966" s="2" cm="1">
        <f t="array" ref="I966">_xlfn.IFNA(_xlfn.IFS(H966=7,1,H966=1,1),0)</f>
        <v>0</v>
      </c>
      <c r="J966" s="2">
        <v>0</v>
      </c>
      <c r="K966" s="2">
        <f t="shared" si="127"/>
        <v>0</v>
      </c>
      <c r="L966" s="2">
        <f>SUMIF(E$2:E966,E966,K$2:K966)</f>
        <v>3</v>
      </c>
      <c r="M966" s="2">
        <f>IF(AND(market_calendar[[#This Row],[eq_weekly_exp_cumulative]]=3,market_calendar[[#This Row],[is_eq_weekly_exp]]=1),1,0)</f>
        <v>0</v>
      </c>
      <c r="N966" s="2">
        <f>IF(AND(market_calendar[[#This Row],[is_eq_monthly_exp]]=1,MOD(market_calendar[[#This Row],[Month]],3)=0),1,0)</f>
        <v>0</v>
      </c>
      <c r="O966" s="2">
        <f t="shared" si="120"/>
        <v>0</v>
      </c>
      <c r="P966" s="2">
        <f>SUMIF(E$2:E966,E966,O$2:O966)</f>
        <v>3</v>
      </c>
      <c r="Q966" s="2">
        <f>IF(AND(market_calendar[[#This Row],[vix_weekly_exp_cumulative]]=3,market_calendar[[#This Row],[is_vix_weekly_exp]]=1),1,0)</f>
        <v>0</v>
      </c>
      <c r="R966" s="2">
        <f>IF(AND(market_calendar[[#This Row],[is_vix_monthly_exp]]=1,MOD(market_calendar[[#This Row],[Month]],3)=0),1,0)</f>
        <v>0</v>
      </c>
    </row>
    <row r="967" spans="1:18" x14ac:dyDescent="0.25">
      <c r="A967">
        <v>966</v>
      </c>
      <c r="B967" s="1">
        <v>43335</v>
      </c>
      <c r="C967" s="2">
        <f t="shared" si="121"/>
        <v>2018</v>
      </c>
      <c r="D967" s="2">
        <f t="shared" si="122"/>
        <v>8</v>
      </c>
      <c r="E967" s="2" t="str">
        <f t="shared" si="123"/>
        <v>2018-8</v>
      </c>
      <c r="F967" s="2">
        <f t="shared" si="124"/>
        <v>23</v>
      </c>
      <c r="G967" s="2">
        <f t="shared" si="125"/>
        <v>34</v>
      </c>
      <c r="H967" s="2">
        <f t="shared" si="126"/>
        <v>5</v>
      </c>
      <c r="I967" s="2" cm="1">
        <f t="array" ref="I967">_xlfn.IFNA(_xlfn.IFS(H967=7,1,H967=1,1),0)</f>
        <v>0</v>
      </c>
      <c r="J967" s="2">
        <v>0</v>
      </c>
      <c r="K967" s="2">
        <f t="shared" si="127"/>
        <v>0</v>
      </c>
      <c r="L967" s="2">
        <f>SUMIF(E$2:E967,E967,K$2:K967)</f>
        <v>3</v>
      </c>
      <c r="M967" s="2">
        <f>IF(AND(market_calendar[[#This Row],[eq_weekly_exp_cumulative]]=3,market_calendar[[#This Row],[is_eq_weekly_exp]]=1),1,0)</f>
        <v>0</v>
      </c>
      <c r="N967" s="2">
        <f>IF(AND(market_calendar[[#This Row],[is_eq_monthly_exp]]=1,MOD(market_calendar[[#This Row],[Month]],3)=0),1,0)</f>
        <v>0</v>
      </c>
      <c r="O967" s="2">
        <f t="shared" si="120"/>
        <v>0</v>
      </c>
      <c r="P967" s="2">
        <f>SUMIF(E$2:E967,E967,O$2:O967)</f>
        <v>3</v>
      </c>
      <c r="Q967" s="2">
        <f>IF(AND(market_calendar[[#This Row],[vix_weekly_exp_cumulative]]=3,market_calendar[[#This Row],[is_vix_weekly_exp]]=1),1,0)</f>
        <v>0</v>
      </c>
      <c r="R967" s="2">
        <f>IF(AND(market_calendar[[#This Row],[is_vix_monthly_exp]]=1,MOD(market_calendar[[#This Row],[Month]],3)=0),1,0)</f>
        <v>0</v>
      </c>
    </row>
    <row r="968" spans="1:18" x14ac:dyDescent="0.25">
      <c r="A968">
        <v>967</v>
      </c>
      <c r="B968" s="1">
        <v>43336</v>
      </c>
      <c r="C968" s="2">
        <f t="shared" si="121"/>
        <v>2018</v>
      </c>
      <c r="D968" s="2">
        <f t="shared" si="122"/>
        <v>8</v>
      </c>
      <c r="E968" s="2" t="str">
        <f t="shared" si="123"/>
        <v>2018-8</v>
      </c>
      <c r="F968" s="2">
        <f t="shared" si="124"/>
        <v>24</v>
      </c>
      <c r="G968" s="2">
        <f t="shared" si="125"/>
        <v>34</v>
      </c>
      <c r="H968" s="2">
        <f t="shared" si="126"/>
        <v>6</v>
      </c>
      <c r="I968" s="2" cm="1">
        <f t="array" ref="I968">_xlfn.IFNA(_xlfn.IFS(H968=7,1,H968=1,1),0)</f>
        <v>0</v>
      </c>
      <c r="J968" s="2">
        <v>0</v>
      </c>
      <c r="K968" s="2">
        <f t="shared" si="127"/>
        <v>1</v>
      </c>
      <c r="L968" s="2">
        <f>SUMIF(E$2:E968,E968,K$2:K968)</f>
        <v>4</v>
      </c>
      <c r="M968" s="2">
        <f>IF(AND(market_calendar[[#This Row],[eq_weekly_exp_cumulative]]=3,market_calendar[[#This Row],[is_eq_weekly_exp]]=1),1,0)</f>
        <v>0</v>
      </c>
      <c r="N968" s="2">
        <f>IF(AND(market_calendar[[#This Row],[is_eq_monthly_exp]]=1,MOD(market_calendar[[#This Row],[Month]],3)=0),1,0)</f>
        <v>0</v>
      </c>
      <c r="O968" s="2">
        <f t="shared" si="120"/>
        <v>0</v>
      </c>
      <c r="P968" s="2">
        <f>SUMIF(E$2:E968,E968,O$2:O968)</f>
        <v>3</v>
      </c>
      <c r="Q968" s="2">
        <f>IF(AND(market_calendar[[#This Row],[vix_weekly_exp_cumulative]]=3,market_calendar[[#This Row],[is_vix_weekly_exp]]=1),1,0)</f>
        <v>0</v>
      </c>
      <c r="R968" s="2">
        <f>IF(AND(market_calendar[[#This Row],[is_vix_monthly_exp]]=1,MOD(market_calendar[[#This Row],[Month]],3)=0),1,0)</f>
        <v>0</v>
      </c>
    </row>
    <row r="969" spans="1:18" x14ac:dyDescent="0.25">
      <c r="A969">
        <v>968</v>
      </c>
      <c r="B969" s="1">
        <v>43337</v>
      </c>
      <c r="C969" s="2">
        <f t="shared" si="121"/>
        <v>2018</v>
      </c>
      <c r="D969" s="2">
        <f t="shared" si="122"/>
        <v>8</v>
      </c>
      <c r="E969" s="2" t="str">
        <f t="shared" si="123"/>
        <v>2018-8</v>
      </c>
      <c r="F969" s="2">
        <f t="shared" si="124"/>
        <v>25</v>
      </c>
      <c r="G969" s="2">
        <f t="shared" si="125"/>
        <v>34</v>
      </c>
      <c r="H969" s="2">
        <f t="shared" si="126"/>
        <v>7</v>
      </c>
      <c r="I969" s="2" cm="1">
        <f t="array" ref="I969">_xlfn.IFNA(_xlfn.IFS(H969=7,1,H969=1,1),0)</f>
        <v>1</v>
      </c>
      <c r="J969" s="2">
        <v>0</v>
      </c>
      <c r="K969" s="2">
        <f t="shared" si="127"/>
        <v>0</v>
      </c>
      <c r="L969" s="2">
        <f>SUMIF(E$2:E969,E969,K$2:K969)</f>
        <v>4</v>
      </c>
      <c r="M969" s="2">
        <f>IF(AND(market_calendar[[#This Row],[eq_weekly_exp_cumulative]]=3,market_calendar[[#This Row],[is_eq_weekly_exp]]=1),1,0)</f>
        <v>0</v>
      </c>
      <c r="N969" s="2">
        <f>IF(AND(market_calendar[[#This Row],[is_eq_monthly_exp]]=1,MOD(market_calendar[[#This Row],[Month]],3)=0),1,0)</f>
        <v>0</v>
      </c>
      <c r="O969" s="2">
        <f t="shared" si="120"/>
        <v>0</v>
      </c>
      <c r="P969" s="2">
        <f>SUMIF(E$2:E969,E969,O$2:O969)</f>
        <v>3</v>
      </c>
      <c r="Q969" s="2">
        <f>IF(AND(market_calendar[[#This Row],[vix_weekly_exp_cumulative]]=3,market_calendar[[#This Row],[is_vix_weekly_exp]]=1),1,0)</f>
        <v>0</v>
      </c>
      <c r="R969" s="2">
        <f>IF(AND(market_calendar[[#This Row],[is_vix_monthly_exp]]=1,MOD(market_calendar[[#This Row],[Month]],3)=0),1,0)</f>
        <v>0</v>
      </c>
    </row>
    <row r="970" spans="1:18" x14ac:dyDescent="0.25">
      <c r="A970">
        <v>969</v>
      </c>
      <c r="B970" s="1">
        <v>43338</v>
      </c>
      <c r="C970" s="2">
        <f t="shared" si="121"/>
        <v>2018</v>
      </c>
      <c r="D970" s="2">
        <f t="shared" si="122"/>
        <v>8</v>
      </c>
      <c r="E970" s="2" t="str">
        <f t="shared" si="123"/>
        <v>2018-8</v>
      </c>
      <c r="F970" s="2">
        <f t="shared" si="124"/>
        <v>26</v>
      </c>
      <c r="G970" s="2">
        <f t="shared" si="125"/>
        <v>35</v>
      </c>
      <c r="H970" s="2">
        <f t="shared" si="126"/>
        <v>1</v>
      </c>
      <c r="I970" s="2" cm="1">
        <f t="array" ref="I970">_xlfn.IFNA(_xlfn.IFS(H970=7,1,H970=1,1),0)</f>
        <v>1</v>
      </c>
      <c r="J970" s="2">
        <v>0</v>
      </c>
      <c r="K970" s="2">
        <f t="shared" si="127"/>
        <v>0</v>
      </c>
      <c r="L970" s="2">
        <f>SUMIF(E$2:E970,E970,K$2:K970)</f>
        <v>4</v>
      </c>
      <c r="M970" s="2">
        <f>IF(AND(market_calendar[[#This Row],[eq_weekly_exp_cumulative]]=3,market_calendar[[#This Row],[is_eq_weekly_exp]]=1),1,0)</f>
        <v>0</v>
      </c>
      <c r="N970" s="2">
        <f>IF(AND(market_calendar[[#This Row],[is_eq_monthly_exp]]=1,MOD(market_calendar[[#This Row],[Month]],3)=0),1,0)</f>
        <v>0</v>
      </c>
      <c r="O970" s="2">
        <f t="shared" si="120"/>
        <v>0</v>
      </c>
      <c r="P970" s="2">
        <f>SUMIF(E$2:E970,E970,O$2:O970)</f>
        <v>3</v>
      </c>
      <c r="Q970" s="2">
        <f>IF(AND(market_calendar[[#This Row],[vix_weekly_exp_cumulative]]=3,market_calendar[[#This Row],[is_vix_weekly_exp]]=1),1,0)</f>
        <v>0</v>
      </c>
      <c r="R970" s="2">
        <f>IF(AND(market_calendar[[#This Row],[is_vix_monthly_exp]]=1,MOD(market_calendar[[#This Row],[Month]],3)=0),1,0)</f>
        <v>0</v>
      </c>
    </row>
    <row r="971" spans="1:18" x14ac:dyDescent="0.25">
      <c r="A971">
        <v>970</v>
      </c>
      <c r="B971" s="1">
        <v>43339</v>
      </c>
      <c r="C971" s="2">
        <f t="shared" si="121"/>
        <v>2018</v>
      </c>
      <c r="D971" s="2">
        <f t="shared" si="122"/>
        <v>8</v>
      </c>
      <c r="E971" s="2" t="str">
        <f t="shared" si="123"/>
        <v>2018-8</v>
      </c>
      <c r="F971" s="2">
        <f t="shared" si="124"/>
        <v>27</v>
      </c>
      <c r="G971" s="2">
        <f t="shared" si="125"/>
        <v>35</v>
      </c>
      <c r="H971" s="2">
        <f t="shared" si="126"/>
        <v>2</v>
      </c>
      <c r="I971" s="2" cm="1">
        <f t="array" ref="I971">_xlfn.IFNA(_xlfn.IFS(H971=7,1,H971=1,1),0)</f>
        <v>0</v>
      </c>
      <c r="J971" s="2">
        <v>0</v>
      </c>
      <c r="K971" s="2">
        <f t="shared" si="127"/>
        <v>0</v>
      </c>
      <c r="L971" s="2">
        <f>SUMIF(E$2:E971,E971,K$2:K971)</f>
        <v>4</v>
      </c>
      <c r="M971" s="2">
        <f>IF(AND(market_calendar[[#This Row],[eq_weekly_exp_cumulative]]=3,market_calendar[[#This Row],[is_eq_weekly_exp]]=1),1,0)</f>
        <v>0</v>
      </c>
      <c r="N971" s="2">
        <f>IF(AND(market_calendar[[#This Row],[is_eq_monthly_exp]]=1,MOD(market_calendar[[#This Row],[Month]],3)=0),1,0)</f>
        <v>0</v>
      </c>
      <c r="O971" s="2">
        <f t="shared" si="120"/>
        <v>0</v>
      </c>
      <c r="P971" s="2">
        <f>SUMIF(E$2:E971,E971,O$2:O971)</f>
        <v>3</v>
      </c>
      <c r="Q971" s="2">
        <f>IF(AND(market_calendar[[#This Row],[vix_weekly_exp_cumulative]]=3,market_calendar[[#This Row],[is_vix_weekly_exp]]=1),1,0)</f>
        <v>0</v>
      </c>
      <c r="R971" s="2">
        <f>IF(AND(market_calendar[[#This Row],[is_vix_monthly_exp]]=1,MOD(market_calendar[[#This Row],[Month]],3)=0),1,0)</f>
        <v>0</v>
      </c>
    </row>
    <row r="972" spans="1:18" x14ac:dyDescent="0.25">
      <c r="A972">
        <v>971</v>
      </c>
      <c r="B972" s="1">
        <v>43340</v>
      </c>
      <c r="C972" s="2">
        <f t="shared" si="121"/>
        <v>2018</v>
      </c>
      <c r="D972" s="2">
        <f t="shared" si="122"/>
        <v>8</v>
      </c>
      <c r="E972" s="2" t="str">
        <f t="shared" si="123"/>
        <v>2018-8</v>
      </c>
      <c r="F972" s="2">
        <f t="shared" si="124"/>
        <v>28</v>
      </c>
      <c r="G972" s="2">
        <f t="shared" si="125"/>
        <v>35</v>
      </c>
      <c r="H972" s="2">
        <f t="shared" si="126"/>
        <v>3</v>
      </c>
      <c r="I972" s="2" cm="1">
        <f t="array" ref="I972">_xlfn.IFNA(_xlfn.IFS(H972=7,1,H972=1,1),0)</f>
        <v>0</v>
      </c>
      <c r="J972" s="2">
        <v>0</v>
      </c>
      <c r="K972" s="2">
        <f t="shared" si="127"/>
        <v>0</v>
      </c>
      <c r="L972" s="2">
        <f>SUMIF(E$2:E972,E972,K$2:K972)</f>
        <v>4</v>
      </c>
      <c r="M972" s="2">
        <f>IF(AND(market_calendar[[#This Row],[eq_weekly_exp_cumulative]]=3,market_calendar[[#This Row],[is_eq_weekly_exp]]=1),1,0)</f>
        <v>0</v>
      </c>
      <c r="N972" s="2">
        <f>IF(AND(market_calendar[[#This Row],[is_eq_monthly_exp]]=1,MOD(market_calendar[[#This Row],[Month]],3)=0),1,0)</f>
        <v>0</v>
      </c>
      <c r="O972" s="2">
        <f t="shared" si="120"/>
        <v>1</v>
      </c>
      <c r="P972" s="2">
        <f>SUMIF(E$2:E972,E972,O$2:O972)</f>
        <v>4</v>
      </c>
      <c r="Q972" s="2">
        <f>IF(AND(market_calendar[[#This Row],[vix_weekly_exp_cumulative]]=3,market_calendar[[#This Row],[is_vix_weekly_exp]]=1),1,0)</f>
        <v>0</v>
      </c>
      <c r="R972" s="2">
        <f>IF(AND(market_calendar[[#This Row],[is_vix_monthly_exp]]=1,MOD(market_calendar[[#This Row],[Month]],3)=0),1,0)</f>
        <v>0</v>
      </c>
    </row>
    <row r="973" spans="1:18" x14ac:dyDescent="0.25">
      <c r="A973">
        <v>972</v>
      </c>
      <c r="B973" s="1">
        <v>43341</v>
      </c>
      <c r="C973" s="2">
        <f t="shared" si="121"/>
        <v>2018</v>
      </c>
      <c r="D973" s="2">
        <f t="shared" si="122"/>
        <v>8</v>
      </c>
      <c r="E973" s="2" t="str">
        <f t="shared" si="123"/>
        <v>2018-8</v>
      </c>
      <c r="F973" s="2">
        <f t="shared" si="124"/>
        <v>29</v>
      </c>
      <c r="G973" s="2">
        <f t="shared" si="125"/>
        <v>35</v>
      </c>
      <c r="H973" s="2">
        <f t="shared" si="126"/>
        <v>4</v>
      </c>
      <c r="I973" s="2" cm="1">
        <f t="array" ref="I973">_xlfn.IFNA(_xlfn.IFS(H973=7,1,H973=1,1),0)</f>
        <v>0</v>
      </c>
      <c r="J973" s="2">
        <v>0</v>
      </c>
      <c r="K973" s="2">
        <f t="shared" si="127"/>
        <v>0</v>
      </c>
      <c r="L973" s="2">
        <f>SUMIF(E$2:E973,E973,K$2:K973)</f>
        <v>4</v>
      </c>
      <c r="M973" s="2">
        <f>IF(AND(market_calendar[[#This Row],[eq_weekly_exp_cumulative]]=3,market_calendar[[#This Row],[is_eq_weekly_exp]]=1),1,0)</f>
        <v>0</v>
      </c>
      <c r="N973" s="2">
        <f>IF(AND(market_calendar[[#This Row],[is_eq_monthly_exp]]=1,MOD(market_calendar[[#This Row],[Month]],3)=0),1,0)</f>
        <v>0</v>
      </c>
      <c r="O973" s="2">
        <f t="shared" si="120"/>
        <v>0</v>
      </c>
      <c r="P973" s="2">
        <f>SUMIF(E$2:E973,E973,O$2:O973)</f>
        <v>4</v>
      </c>
      <c r="Q973" s="2">
        <f>IF(AND(market_calendar[[#This Row],[vix_weekly_exp_cumulative]]=3,market_calendar[[#This Row],[is_vix_weekly_exp]]=1),1,0)</f>
        <v>0</v>
      </c>
      <c r="R973" s="2">
        <f>IF(AND(market_calendar[[#This Row],[is_vix_monthly_exp]]=1,MOD(market_calendar[[#This Row],[Month]],3)=0),1,0)</f>
        <v>0</v>
      </c>
    </row>
    <row r="974" spans="1:18" x14ac:dyDescent="0.25">
      <c r="A974">
        <v>973</v>
      </c>
      <c r="B974" s="1">
        <v>43342</v>
      </c>
      <c r="C974" s="2">
        <f t="shared" si="121"/>
        <v>2018</v>
      </c>
      <c r="D974" s="2">
        <f t="shared" si="122"/>
        <v>8</v>
      </c>
      <c r="E974" s="2" t="str">
        <f t="shared" si="123"/>
        <v>2018-8</v>
      </c>
      <c r="F974" s="2">
        <f t="shared" si="124"/>
        <v>30</v>
      </c>
      <c r="G974" s="2">
        <f t="shared" si="125"/>
        <v>35</v>
      </c>
      <c r="H974" s="2">
        <f t="shared" si="126"/>
        <v>5</v>
      </c>
      <c r="I974" s="2" cm="1">
        <f t="array" ref="I974">_xlfn.IFNA(_xlfn.IFS(H974=7,1,H974=1,1),0)</f>
        <v>0</v>
      </c>
      <c r="J974" s="2">
        <v>0</v>
      </c>
      <c r="K974" s="2">
        <f t="shared" si="127"/>
        <v>0</v>
      </c>
      <c r="L974" s="2">
        <f>SUMIF(E$2:E974,E974,K$2:K974)</f>
        <v>4</v>
      </c>
      <c r="M974" s="2">
        <f>IF(AND(market_calendar[[#This Row],[eq_weekly_exp_cumulative]]=3,market_calendar[[#This Row],[is_eq_weekly_exp]]=1),1,0)</f>
        <v>0</v>
      </c>
      <c r="N974" s="2">
        <f>IF(AND(market_calendar[[#This Row],[is_eq_monthly_exp]]=1,MOD(market_calendar[[#This Row],[Month]],3)=0),1,0)</f>
        <v>0</v>
      </c>
      <c r="O974" s="2">
        <f t="shared" si="120"/>
        <v>0</v>
      </c>
      <c r="P974" s="2">
        <f>SUMIF(E$2:E974,E974,O$2:O974)</f>
        <v>4</v>
      </c>
      <c r="Q974" s="2">
        <f>IF(AND(market_calendar[[#This Row],[vix_weekly_exp_cumulative]]=3,market_calendar[[#This Row],[is_vix_weekly_exp]]=1),1,0)</f>
        <v>0</v>
      </c>
      <c r="R974" s="2">
        <f>IF(AND(market_calendar[[#This Row],[is_vix_monthly_exp]]=1,MOD(market_calendar[[#This Row],[Month]],3)=0),1,0)</f>
        <v>0</v>
      </c>
    </row>
    <row r="975" spans="1:18" x14ac:dyDescent="0.25">
      <c r="A975">
        <v>974</v>
      </c>
      <c r="B975" s="1">
        <v>43343</v>
      </c>
      <c r="C975" s="2">
        <f t="shared" si="121"/>
        <v>2018</v>
      </c>
      <c r="D975" s="2">
        <f t="shared" si="122"/>
        <v>8</v>
      </c>
      <c r="E975" s="2" t="str">
        <f t="shared" si="123"/>
        <v>2018-8</v>
      </c>
      <c r="F975" s="2">
        <f t="shared" si="124"/>
        <v>31</v>
      </c>
      <c r="G975" s="2">
        <f t="shared" si="125"/>
        <v>35</v>
      </c>
      <c r="H975" s="2">
        <f t="shared" si="126"/>
        <v>6</v>
      </c>
      <c r="I975" s="2" cm="1">
        <f t="array" ref="I975">_xlfn.IFNA(_xlfn.IFS(H975=7,1,H975=1,1),0)</f>
        <v>0</v>
      </c>
      <c r="J975" s="2">
        <v>0</v>
      </c>
      <c r="K975" s="2">
        <f t="shared" si="127"/>
        <v>1</v>
      </c>
      <c r="L975" s="2">
        <f>SUMIF(E$2:E975,E975,K$2:K975)</f>
        <v>5</v>
      </c>
      <c r="M975" s="2">
        <f>IF(AND(market_calendar[[#This Row],[eq_weekly_exp_cumulative]]=3,market_calendar[[#This Row],[is_eq_weekly_exp]]=1),1,0)</f>
        <v>0</v>
      </c>
      <c r="N975" s="2">
        <f>IF(AND(market_calendar[[#This Row],[is_eq_monthly_exp]]=1,MOD(market_calendar[[#This Row],[Month]],3)=0),1,0)</f>
        <v>0</v>
      </c>
      <c r="O975" s="2">
        <f t="shared" si="120"/>
        <v>0</v>
      </c>
      <c r="P975" s="2">
        <f>SUMIF(E$2:E975,E975,O$2:O975)</f>
        <v>4</v>
      </c>
      <c r="Q975" s="2">
        <f>IF(AND(market_calendar[[#This Row],[vix_weekly_exp_cumulative]]=3,market_calendar[[#This Row],[is_vix_weekly_exp]]=1),1,0)</f>
        <v>0</v>
      </c>
      <c r="R975" s="2">
        <f>IF(AND(market_calendar[[#This Row],[is_vix_monthly_exp]]=1,MOD(market_calendar[[#This Row],[Month]],3)=0),1,0)</f>
        <v>0</v>
      </c>
    </row>
    <row r="976" spans="1:18" x14ac:dyDescent="0.25">
      <c r="A976">
        <v>975</v>
      </c>
      <c r="B976" s="1">
        <v>43344</v>
      </c>
      <c r="C976" s="2">
        <f t="shared" si="121"/>
        <v>2018</v>
      </c>
      <c r="D976" s="2">
        <f t="shared" si="122"/>
        <v>9</v>
      </c>
      <c r="E976" s="2" t="str">
        <f t="shared" si="123"/>
        <v>2018-9</v>
      </c>
      <c r="F976" s="2">
        <f t="shared" si="124"/>
        <v>1</v>
      </c>
      <c r="G976" s="2">
        <f t="shared" si="125"/>
        <v>35</v>
      </c>
      <c r="H976" s="2">
        <f t="shared" si="126"/>
        <v>7</v>
      </c>
      <c r="I976" s="2" cm="1">
        <f t="array" ref="I976">_xlfn.IFNA(_xlfn.IFS(H976=7,1,H976=1,1),0)</f>
        <v>1</v>
      </c>
      <c r="J976" s="2">
        <v>0</v>
      </c>
      <c r="K976" s="2">
        <f t="shared" si="127"/>
        <v>0</v>
      </c>
      <c r="L976" s="2">
        <f>SUMIF(E$2:E976,E976,K$2:K976)</f>
        <v>0</v>
      </c>
      <c r="M976" s="2">
        <f>IF(AND(market_calendar[[#This Row],[eq_weekly_exp_cumulative]]=3,market_calendar[[#This Row],[is_eq_weekly_exp]]=1),1,0)</f>
        <v>0</v>
      </c>
      <c r="N976" s="2">
        <f>IF(AND(market_calendar[[#This Row],[is_eq_monthly_exp]]=1,MOD(market_calendar[[#This Row],[Month]],3)=0),1,0)</f>
        <v>0</v>
      </c>
      <c r="O976" s="2">
        <f t="shared" si="120"/>
        <v>0</v>
      </c>
      <c r="P976" s="2">
        <f>SUMIF(E$2:E976,E976,O$2:O976)</f>
        <v>0</v>
      </c>
      <c r="Q976" s="2">
        <f>IF(AND(market_calendar[[#This Row],[vix_weekly_exp_cumulative]]=3,market_calendar[[#This Row],[is_vix_weekly_exp]]=1),1,0)</f>
        <v>0</v>
      </c>
      <c r="R976" s="2">
        <f>IF(AND(market_calendar[[#This Row],[is_vix_monthly_exp]]=1,MOD(market_calendar[[#This Row],[Month]],3)=0),1,0)</f>
        <v>0</v>
      </c>
    </row>
    <row r="977" spans="1:18" x14ac:dyDescent="0.25">
      <c r="A977">
        <v>976</v>
      </c>
      <c r="B977" s="1">
        <v>43345</v>
      </c>
      <c r="C977" s="2">
        <f t="shared" si="121"/>
        <v>2018</v>
      </c>
      <c r="D977" s="2">
        <f t="shared" si="122"/>
        <v>9</v>
      </c>
      <c r="E977" s="2" t="str">
        <f t="shared" si="123"/>
        <v>2018-9</v>
      </c>
      <c r="F977" s="2">
        <f t="shared" si="124"/>
        <v>2</v>
      </c>
      <c r="G977" s="2">
        <f t="shared" si="125"/>
        <v>36</v>
      </c>
      <c r="H977" s="2">
        <f t="shared" si="126"/>
        <v>1</v>
      </c>
      <c r="I977" s="2" cm="1">
        <f t="array" ref="I977">_xlfn.IFNA(_xlfn.IFS(H977=7,1,H977=1,1),0)</f>
        <v>1</v>
      </c>
      <c r="J977" s="2">
        <v>0</v>
      </c>
      <c r="K977" s="2">
        <f t="shared" si="127"/>
        <v>0</v>
      </c>
      <c r="L977" s="2">
        <f>SUMIF(E$2:E977,E977,K$2:K977)</f>
        <v>0</v>
      </c>
      <c r="M977" s="2">
        <f>IF(AND(market_calendar[[#This Row],[eq_weekly_exp_cumulative]]=3,market_calendar[[#This Row],[is_eq_weekly_exp]]=1),1,0)</f>
        <v>0</v>
      </c>
      <c r="N977" s="2">
        <f>IF(AND(market_calendar[[#This Row],[is_eq_monthly_exp]]=1,MOD(market_calendar[[#This Row],[Month]],3)=0),1,0)</f>
        <v>0</v>
      </c>
      <c r="O977" s="2">
        <f t="shared" si="120"/>
        <v>0</v>
      </c>
      <c r="P977" s="2">
        <f>SUMIF(E$2:E977,E977,O$2:O977)</f>
        <v>0</v>
      </c>
      <c r="Q977" s="2">
        <f>IF(AND(market_calendar[[#This Row],[vix_weekly_exp_cumulative]]=3,market_calendar[[#This Row],[is_vix_weekly_exp]]=1),1,0)</f>
        <v>0</v>
      </c>
      <c r="R977" s="2">
        <f>IF(AND(market_calendar[[#This Row],[is_vix_monthly_exp]]=1,MOD(market_calendar[[#This Row],[Month]],3)=0),1,0)</f>
        <v>0</v>
      </c>
    </row>
    <row r="978" spans="1:18" x14ac:dyDescent="0.25">
      <c r="A978">
        <v>977</v>
      </c>
      <c r="B978" s="1">
        <v>43346</v>
      </c>
      <c r="C978" s="2">
        <f t="shared" si="121"/>
        <v>2018</v>
      </c>
      <c r="D978" s="2">
        <f t="shared" si="122"/>
        <v>9</v>
      </c>
      <c r="E978" s="2" t="str">
        <f t="shared" si="123"/>
        <v>2018-9</v>
      </c>
      <c r="F978" s="2">
        <f t="shared" si="124"/>
        <v>3</v>
      </c>
      <c r="G978" s="2">
        <f t="shared" si="125"/>
        <v>36</v>
      </c>
      <c r="H978" s="2">
        <f t="shared" si="126"/>
        <v>2</v>
      </c>
      <c r="I978" s="2" cm="1">
        <f t="array" ref="I978">_xlfn.IFNA(_xlfn.IFS(H978=7,1,H978=1,1),0)</f>
        <v>0</v>
      </c>
      <c r="J978" s="2">
        <v>0</v>
      </c>
      <c r="K978" s="2">
        <f t="shared" si="127"/>
        <v>0</v>
      </c>
      <c r="L978" s="2">
        <f>SUMIF(E$2:E978,E978,K$2:K978)</f>
        <v>0</v>
      </c>
      <c r="M978" s="2">
        <f>IF(AND(market_calendar[[#This Row],[eq_weekly_exp_cumulative]]=3,market_calendar[[#This Row],[is_eq_weekly_exp]]=1),1,0)</f>
        <v>0</v>
      </c>
      <c r="N978" s="2">
        <f>IF(AND(market_calendar[[#This Row],[is_eq_monthly_exp]]=1,MOD(market_calendar[[#This Row],[Month]],3)=0),1,0)</f>
        <v>0</v>
      </c>
      <c r="O978" s="2">
        <f t="shared" si="120"/>
        <v>0</v>
      </c>
      <c r="P978" s="2">
        <f>SUMIF(E$2:E978,E978,O$2:O978)</f>
        <v>0</v>
      </c>
      <c r="Q978" s="2">
        <f>IF(AND(market_calendar[[#This Row],[vix_weekly_exp_cumulative]]=3,market_calendar[[#This Row],[is_vix_weekly_exp]]=1),1,0)</f>
        <v>0</v>
      </c>
      <c r="R978" s="2">
        <f>IF(AND(market_calendar[[#This Row],[is_vix_monthly_exp]]=1,MOD(market_calendar[[#This Row],[Month]],3)=0),1,0)</f>
        <v>0</v>
      </c>
    </row>
    <row r="979" spans="1:18" x14ac:dyDescent="0.25">
      <c r="A979">
        <v>978</v>
      </c>
      <c r="B979" s="1">
        <v>43347</v>
      </c>
      <c r="C979" s="2">
        <f t="shared" si="121"/>
        <v>2018</v>
      </c>
      <c r="D979" s="2">
        <f t="shared" si="122"/>
        <v>9</v>
      </c>
      <c r="E979" s="2" t="str">
        <f t="shared" si="123"/>
        <v>2018-9</v>
      </c>
      <c r="F979" s="2">
        <f t="shared" si="124"/>
        <v>4</v>
      </c>
      <c r="G979" s="2">
        <f t="shared" si="125"/>
        <v>36</v>
      </c>
      <c r="H979" s="2">
        <f t="shared" si="126"/>
        <v>3</v>
      </c>
      <c r="I979" s="2" cm="1">
        <f t="array" ref="I979">_xlfn.IFNA(_xlfn.IFS(H979=7,1,H979=1,1),0)</f>
        <v>0</v>
      </c>
      <c r="J979" s="2">
        <v>0</v>
      </c>
      <c r="K979" s="2">
        <f t="shared" si="127"/>
        <v>0</v>
      </c>
      <c r="L979" s="2">
        <f>SUMIF(E$2:E979,E979,K$2:K979)</f>
        <v>0</v>
      </c>
      <c r="M979" s="2">
        <f>IF(AND(market_calendar[[#This Row],[eq_weekly_exp_cumulative]]=3,market_calendar[[#This Row],[is_eq_weekly_exp]]=1),1,0)</f>
        <v>0</v>
      </c>
      <c r="N979" s="2">
        <f>IF(AND(market_calendar[[#This Row],[is_eq_monthly_exp]]=1,MOD(market_calendar[[#This Row],[Month]],3)=0),1,0)</f>
        <v>0</v>
      </c>
      <c r="O979" s="2">
        <f t="shared" si="120"/>
        <v>1</v>
      </c>
      <c r="P979" s="2">
        <f>SUMIF(E$2:E979,E979,O$2:O979)</f>
        <v>1</v>
      </c>
      <c r="Q979" s="2">
        <f>IF(AND(market_calendar[[#This Row],[vix_weekly_exp_cumulative]]=3,market_calendar[[#This Row],[is_vix_weekly_exp]]=1),1,0)</f>
        <v>0</v>
      </c>
      <c r="R979" s="2">
        <f>IF(AND(market_calendar[[#This Row],[is_vix_monthly_exp]]=1,MOD(market_calendar[[#This Row],[Month]],3)=0),1,0)</f>
        <v>0</v>
      </c>
    </row>
    <row r="980" spans="1:18" x14ac:dyDescent="0.25">
      <c r="A980">
        <v>979</v>
      </c>
      <c r="B980" s="1">
        <v>43348</v>
      </c>
      <c r="C980" s="2">
        <f t="shared" si="121"/>
        <v>2018</v>
      </c>
      <c r="D980" s="2">
        <f t="shared" si="122"/>
        <v>9</v>
      </c>
      <c r="E980" s="2" t="str">
        <f t="shared" si="123"/>
        <v>2018-9</v>
      </c>
      <c r="F980" s="2">
        <f t="shared" si="124"/>
        <v>5</v>
      </c>
      <c r="G980" s="2">
        <f t="shared" si="125"/>
        <v>36</v>
      </c>
      <c r="H980" s="2">
        <f t="shared" si="126"/>
        <v>4</v>
      </c>
      <c r="I980" s="2" cm="1">
        <f t="array" ref="I980">_xlfn.IFNA(_xlfn.IFS(H980=7,1,H980=1,1),0)</f>
        <v>0</v>
      </c>
      <c r="J980" s="2">
        <v>0</v>
      </c>
      <c r="K980" s="2">
        <f t="shared" si="127"/>
        <v>0</v>
      </c>
      <c r="L980" s="2">
        <f>SUMIF(E$2:E980,E980,K$2:K980)</f>
        <v>0</v>
      </c>
      <c r="M980" s="2">
        <f>IF(AND(market_calendar[[#This Row],[eq_weekly_exp_cumulative]]=3,market_calendar[[#This Row],[is_eq_weekly_exp]]=1),1,0)</f>
        <v>0</v>
      </c>
      <c r="N980" s="2">
        <f>IF(AND(market_calendar[[#This Row],[is_eq_monthly_exp]]=1,MOD(market_calendar[[#This Row],[Month]],3)=0),1,0)</f>
        <v>0</v>
      </c>
      <c r="O980" s="2">
        <f t="shared" si="120"/>
        <v>0</v>
      </c>
      <c r="P980" s="2">
        <f>SUMIF(E$2:E980,E980,O$2:O980)</f>
        <v>1</v>
      </c>
      <c r="Q980" s="2">
        <f>IF(AND(market_calendar[[#This Row],[vix_weekly_exp_cumulative]]=3,market_calendar[[#This Row],[is_vix_weekly_exp]]=1),1,0)</f>
        <v>0</v>
      </c>
      <c r="R980" s="2">
        <f>IF(AND(market_calendar[[#This Row],[is_vix_monthly_exp]]=1,MOD(market_calendar[[#This Row],[Month]],3)=0),1,0)</f>
        <v>0</v>
      </c>
    </row>
    <row r="981" spans="1:18" x14ac:dyDescent="0.25">
      <c r="A981">
        <v>980</v>
      </c>
      <c r="B981" s="1">
        <v>43349</v>
      </c>
      <c r="C981" s="2">
        <f t="shared" si="121"/>
        <v>2018</v>
      </c>
      <c r="D981" s="2">
        <f t="shared" si="122"/>
        <v>9</v>
      </c>
      <c r="E981" s="2" t="str">
        <f t="shared" si="123"/>
        <v>2018-9</v>
      </c>
      <c r="F981" s="2">
        <f t="shared" si="124"/>
        <v>6</v>
      </c>
      <c r="G981" s="2">
        <f t="shared" si="125"/>
        <v>36</v>
      </c>
      <c r="H981" s="2">
        <f t="shared" si="126"/>
        <v>5</v>
      </c>
      <c r="I981" s="2" cm="1">
        <f t="array" ref="I981">_xlfn.IFNA(_xlfn.IFS(H981=7,1,H981=1,1),0)</f>
        <v>0</v>
      </c>
      <c r="J981" s="2">
        <v>0</v>
      </c>
      <c r="K981" s="2">
        <f t="shared" si="127"/>
        <v>0</v>
      </c>
      <c r="L981" s="2">
        <f>SUMIF(E$2:E981,E981,K$2:K981)</f>
        <v>0</v>
      </c>
      <c r="M981" s="2">
        <f>IF(AND(market_calendar[[#This Row],[eq_weekly_exp_cumulative]]=3,market_calendar[[#This Row],[is_eq_weekly_exp]]=1),1,0)</f>
        <v>0</v>
      </c>
      <c r="N981" s="2">
        <f>IF(AND(market_calendar[[#This Row],[is_eq_monthly_exp]]=1,MOD(market_calendar[[#This Row],[Month]],3)=0),1,0)</f>
        <v>0</v>
      </c>
      <c r="O981" s="2">
        <f t="shared" si="120"/>
        <v>0</v>
      </c>
      <c r="P981" s="2">
        <f>SUMIF(E$2:E981,E981,O$2:O981)</f>
        <v>1</v>
      </c>
      <c r="Q981" s="2">
        <f>IF(AND(market_calendar[[#This Row],[vix_weekly_exp_cumulative]]=3,market_calendar[[#This Row],[is_vix_weekly_exp]]=1),1,0)</f>
        <v>0</v>
      </c>
      <c r="R981" s="2">
        <f>IF(AND(market_calendar[[#This Row],[is_vix_monthly_exp]]=1,MOD(market_calendar[[#This Row],[Month]],3)=0),1,0)</f>
        <v>0</v>
      </c>
    </row>
    <row r="982" spans="1:18" x14ac:dyDescent="0.25">
      <c r="A982">
        <v>981</v>
      </c>
      <c r="B982" s="1">
        <v>43350</v>
      </c>
      <c r="C982" s="2">
        <f t="shared" si="121"/>
        <v>2018</v>
      </c>
      <c r="D982" s="2">
        <f t="shared" si="122"/>
        <v>9</v>
      </c>
      <c r="E982" s="2" t="str">
        <f t="shared" si="123"/>
        <v>2018-9</v>
      </c>
      <c r="F982" s="2">
        <f t="shared" si="124"/>
        <v>7</v>
      </c>
      <c r="G982" s="2">
        <f t="shared" si="125"/>
        <v>36</v>
      </c>
      <c r="H982" s="2">
        <f t="shared" si="126"/>
        <v>6</v>
      </c>
      <c r="I982" s="2" cm="1">
        <f t="array" ref="I982">_xlfn.IFNA(_xlfn.IFS(H982=7,1,H982=1,1),0)</f>
        <v>0</v>
      </c>
      <c r="J982" s="2">
        <v>0</v>
      </c>
      <c r="K982" s="2">
        <f t="shared" si="127"/>
        <v>1</v>
      </c>
      <c r="L982" s="2">
        <f>SUMIF(E$2:E982,E982,K$2:K982)</f>
        <v>1</v>
      </c>
      <c r="M982" s="2">
        <f>IF(AND(market_calendar[[#This Row],[eq_weekly_exp_cumulative]]=3,market_calendar[[#This Row],[is_eq_weekly_exp]]=1),1,0)</f>
        <v>0</v>
      </c>
      <c r="N982" s="2">
        <f>IF(AND(market_calendar[[#This Row],[is_eq_monthly_exp]]=1,MOD(market_calendar[[#This Row],[Month]],3)=0),1,0)</f>
        <v>0</v>
      </c>
      <c r="O982" s="2">
        <f t="shared" si="120"/>
        <v>0</v>
      </c>
      <c r="P982" s="2">
        <f>SUMIF(E$2:E982,E982,O$2:O982)</f>
        <v>1</v>
      </c>
      <c r="Q982" s="2">
        <f>IF(AND(market_calendar[[#This Row],[vix_weekly_exp_cumulative]]=3,market_calendar[[#This Row],[is_vix_weekly_exp]]=1),1,0)</f>
        <v>0</v>
      </c>
      <c r="R982" s="2">
        <f>IF(AND(market_calendar[[#This Row],[is_vix_monthly_exp]]=1,MOD(market_calendar[[#This Row],[Month]],3)=0),1,0)</f>
        <v>0</v>
      </c>
    </row>
    <row r="983" spans="1:18" x14ac:dyDescent="0.25">
      <c r="A983">
        <v>982</v>
      </c>
      <c r="B983" s="1">
        <v>43351</v>
      </c>
      <c r="C983" s="2">
        <f t="shared" si="121"/>
        <v>2018</v>
      </c>
      <c r="D983" s="2">
        <f t="shared" si="122"/>
        <v>9</v>
      </c>
      <c r="E983" s="2" t="str">
        <f t="shared" si="123"/>
        <v>2018-9</v>
      </c>
      <c r="F983" s="2">
        <f t="shared" si="124"/>
        <v>8</v>
      </c>
      <c r="G983" s="2">
        <f t="shared" si="125"/>
        <v>36</v>
      </c>
      <c r="H983" s="2">
        <f t="shared" si="126"/>
        <v>7</v>
      </c>
      <c r="I983" s="2" cm="1">
        <f t="array" ref="I983">_xlfn.IFNA(_xlfn.IFS(H983=7,1,H983=1,1),0)</f>
        <v>1</v>
      </c>
      <c r="J983" s="2">
        <v>0</v>
      </c>
      <c r="K983" s="2">
        <f t="shared" si="127"/>
        <v>0</v>
      </c>
      <c r="L983" s="2">
        <f>SUMIF(E$2:E983,E983,K$2:K983)</f>
        <v>1</v>
      </c>
      <c r="M983" s="2">
        <f>IF(AND(market_calendar[[#This Row],[eq_weekly_exp_cumulative]]=3,market_calendar[[#This Row],[is_eq_weekly_exp]]=1),1,0)</f>
        <v>0</v>
      </c>
      <c r="N983" s="2">
        <f>IF(AND(market_calendar[[#This Row],[is_eq_monthly_exp]]=1,MOD(market_calendar[[#This Row],[Month]],3)=0),1,0)</f>
        <v>0</v>
      </c>
      <c r="O983" s="2">
        <f t="shared" si="120"/>
        <v>0</v>
      </c>
      <c r="P983" s="2">
        <f>SUMIF(E$2:E983,E983,O$2:O983)</f>
        <v>1</v>
      </c>
      <c r="Q983" s="2">
        <f>IF(AND(market_calendar[[#This Row],[vix_weekly_exp_cumulative]]=3,market_calendar[[#This Row],[is_vix_weekly_exp]]=1),1,0)</f>
        <v>0</v>
      </c>
      <c r="R983" s="2">
        <f>IF(AND(market_calendar[[#This Row],[is_vix_monthly_exp]]=1,MOD(market_calendar[[#This Row],[Month]],3)=0),1,0)</f>
        <v>0</v>
      </c>
    </row>
    <row r="984" spans="1:18" x14ac:dyDescent="0.25">
      <c r="A984">
        <v>983</v>
      </c>
      <c r="B984" s="1">
        <v>43352</v>
      </c>
      <c r="C984" s="2">
        <f t="shared" si="121"/>
        <v>2018</v>
      </c>
      <c r="D984" s="2">
        <f t="shared" si="122"/>
        <v>9</v>
      </c>
      <c r="E984" s="2" t="str">
        <f t="shared" si="123"/>
        <v>2018-9</v>
      </c>
      <c r="F984" s="2">
        <f t="shared" si="124"/>
        <v>9</v>
      </c>
      <c r="G984" s="2">
        <f t="shared" si="125"/>
        <v>37</v>
      </c>
      <c r="H984" s="2">
        <f t="shared" si="126"/>
        <v>1</v>
      </c>
      <c r="I984" s="2" cm="1">
        <f t="array" ref="I984">_xlfn.IFNA(_xlfn.IFS(H984=7,1,H984=1,1),0)</f>
        <v>1</v>
      </c>
      <c r="J984" s="2">
        <v>0</v>
      </c>
      <c r="K984" s="2">
        <f t="shared" si="127"/>
        <v>0</v>
      </c>
      <c r="L984" s="2">
        <f>SUMIF(E$2:E984,E984,K$2:K984)</f>
        <v>1</v>
      </c>
      <c r="M984" s="2">
        <f>IF(AND(market_calendar[[#This Row],[eq_weekly_exp_cumulative]]=3,market_calendar[[#This Row],[is_eq_weekly_exp]]=1),1,0)</f>
        <v>0</v>
      </c>
      <c r="N984" s="2">
        <f>IF(AND(market_calendar[[#This Row],[is_eq_monthly_exp]]=1,MOD(market_calendar[[#This Row],[Month]],3)=0),1,0)</f>
        <v>0</v>
      </c>
      <c r="O984" s="2">
        <f t="shared" si="120"/>
        <v>0</v>
      </c>
      <c r="P984" s="2">
        <f>SUMIF(E$2:E984,E984,O$2:O984)</f>
        <v>1</v>
      </c>
      <c r="Q984" s="2">
        <f>IF(AND(market_calendar[[#This Row],[vix_weekly_exp_cumulative]]=3,market_calendar[[#This Row],[is_vix_weekly_exp]]=1),1,0)</f>
        <v>0</v>
      </c>
      <c r="R984" s="2">
        <f>IF(AND(market_calendar[[#This Row],[is_vix_monthly_exp]]=1,MOD(market_calendar[[#This Row],[Month]],3)=0),1,0)</f>
        <v>0</v>
      </c>
    </row>
    <row r="985" spans="1:18" x14ac:dyDescent="0.25">
      <c r="A985">
        <v>984</v>
      </c>
      <c r="B985" s="1">
        <v>43353</v>
      </c>
      <c r="C985" s="2">
        <f t="shared" si="121"/>
        <v>2018</v>
      </c>
      <c r="D985" s="2">
        <f t="shared" si="122"/>
        <v>9</v>
      </c>
      <c r="E985" s="2" t="str">
        <f t="shared" si="123"/>
        <v>2018-9</v>
      </c>
      <c r="F985" s="2">
        <f t="shared" si="124"/>
        <v>10</v>
      </c>
      <c r="G985" s="2">
        <f t="shared" si="125"/>
        <v>37</v>
      </c>
      <c r="H985" s="2">
        <f t="shared" si="126"/>
        <v>2</v>
      </c>
      <c r="I985" s="2" cm="1">
        <f t="array" ref="I985">_xlfn.IFNA(_xlfn.IFS(H985=7,1,H985=1,1),0)</f>
        <v>0</v>
      </c>
      <c r="J985" s="2">
        <v>0</v>
      </c>
      <c r="K985" s="2">
        <f t="shared" si="127"/>
        <v>0</v>
      </c>
      <c r="L985" s="2">
        <f>SUMIF(E$2:E985,E985,K$2:K985)</f>
        <v>1</v>
      </c>
      <c r="M985" s="2">
        <f>IF(AND(market_calendar[[#This Row],[eq_weekly_exp_cumulative]]=3,market_calendar[[#This Row],[is_eq_weekly_exp]]=1),1,0)</f>
        <v>0</v>
      </c>
      <c r="N985" s="2">
        <f>IF(AND(market_calendar[[#This Row],[is_eq_monthly_exp]]=1,MOD(market_calendar[[#This Row],[Month]],3)=0),1,0)</f>
        <v>0</v>
      </c>
      <c r="O985" s="2">
        <f t="shared" si="120"/>
        <v>0</v>
      </c>
      <c r="P985" s="2">
        <f>SUMIF(E$2:E985,E985,O$2:O985)</f>
        <v>1</v>
      </c>
      <c r="Q985" s="2">
        <f>IF(AND(market_calendar[[#This Row],[vix_weekly_exp_cumulative]]=3,market_calendar[[#This Row],[is_vix_weekly_exp]]=1),1,0)</f>
        <v>0</v>
      </c>
      <c r="R985" s="2">
        <f>IF(AND(market_calendar[[#This Row],[is_vix_monthly_exp]]=1,MOD(market_calendar[[#This Row],[Month]],3)=0),1,0)</f>
        <v>0</v>
      </c>
    </row>
    <row r="986" spans="1:18" x14ac:dyDescent="0.25">
      <c r="A986">
        <v>985</v>
      </c>
      <c r="B986" s="1">
        <v>43354</v>
      </c>
      <c r="C986" s="2">
        <f t="shared" si="121"/>
        <v>2018</v>
      </c>
      <c r="D986" s="2">
        <f t="shared" si="122"/>
        <v>9</v>
      </c>
      <c r="E986" s="2" t="str">
        <f t="shared" si="123"/>
        <v>2018-9</v>
      </c>
      <c r="F986" s="2">
        <f t="shared" si="124"/>
        <v>11</v>
      </c>
      <c r="G986" s="2">
        <f t="shared" si="125"/>
        <v>37</v>
      </c>
      <c r="H986" s="2">
        <f t="shared" si="126"/>
        <v>3</v>
      </c>
      <c r="I986" s="2" cm="1">
        <f t="array" ref="I986">_xlfn.IFNA(_xlfn.IFS(H986=7,1,H986=1,1),0)</f>
        <v>0</v>
      </c>
      <c r="J986" s="2">
        <v>0</v>
      </c>
      <c r="K986" s="2">
        <f t="shared" si="127"/>
        <v>0</v>
      </c>
      <c r="L986" s="2">
        <f>SUMIF(E$2:E986,E986,K$2:K986)</f>
        <v>1</v>
      </c>
      <c r="M986" s="2">
        <f>IF(AND(market_calendar[[#This Row],[eq_weekly_exp_cumulative]]=3,market_calendar[[#This Row],[is_eq_weekly_exp]]=1),1,0)</f>
        <v>0</v>
      </c>
      <c r="N986" s="2">
        <f>IF(AND(market_calendar[[#This Row],[is_eq_monthly_exp]]=1,MOD(market_calendar[[#This Row],[Month]],3)=0),1,0)</f>
        <v>0</v>
      </c>
      <c r="O986" s="2">
        <f t="shared" si="120"/>
        <v>1</v>
      </c>
      <c r="P986" s="2">
        <f>SUMIF(E$2:E986,E986,O$2:O986)</f>
        <v>2</v>
      </c>
      <c r="Q986" s="2">
        <f>IF(AND(market_calendar[[#This Row],[vix_weekly_exp_cumulative]]=3,market_calendar[[#This Row],[is_vix_weekly_exp]]=1),1,0)</f>
        <v>0</v>
      </c>
      <c r="R986" s="2">
        <f>IF(AND(market_calendar[[#This Row],[is_vix_monthly_exp]]=1,MOD(market_calendar[[#This Row],[Month]],3)=0),1,0)</f>
        <v>0</v>
      </c>
    </row>
    <row r="987" spans="1:18" x14ac:dyDescent="0.25">
      <c r="A987">
        <v>986</v>
      </c>
      <c r="B987" s="1">
        <v>43355</v>
      </c>
      <c r="C987" s="2">
        <f t="shared" si="121"/>
        <v>2018</v>
      </c>
      <c r="D987" s="2">
        <f t="shared" si="122"/>
        <v>9</v>
      </c>
      <c r="E987" s="2" t="str">
        <f t="shared" si="123"/>
        <v>2018-9</v>
      </c>
      <c r="F987" s="2">
        <f t="shared" si="124"/>
        <v>12</v>
      </c>
      <c r="G987" s="2">
        <f t="shared" si="125"/>
        <v>37</v>
      </c>
      <c r="H987" s="2">
        <f t="shared" si="126"/>
        <v>4</v>
      </c>
      <c r="I987" s="2" cm="1">
        <f t="array" ref="I987">_xlfn.IFNA(_xlfn.IFS(H987=7,1,H987=1,1),0)</f>
        <v>0</v>
      </c>
      <c r="J987" s="2">
        <v>0</v>
      </c>
      <c r="K987" s="2">
        <f t="shared" si="127"/>
        <v>0</v>
      </c>
      <c r="L987" s="2">
        <f>SUMIF(E$2:E987,E987,K$2:K987)</f>
        <v>1</v>
      </c>
      <c r="M987" s="2">
        <f>IF(AND(market_calendar[[#This Row],[eq_weekly_exp_cumulative]]=3,market_calendar[[#This Row],[is_eq_weekly_exp]]=1),1,0)</f>
        <v>0</v>
      </c>
      <c r="N987" s="2">
        <f>IF(AND(market_calendar[[#This Row],[is_eq_monthly_exp]]=1,MOD(market_calendar[[#This Row],[Month]],3)=0),1,0)</f>
        <v>0</v>
      </c>
      <c r="O987" s="2">
        <f t="shared" si="120"/>
        <v>0</v>
      </c>
      <c r="P987" s="2">
        <f>SUMIF(E$2:E987,E987,O$2:O987)</f>
        <v>2</v>
      </c>
      <c r="Q987" s="2">
        <f>IF(AND(market_calendar[[#This Row],[vix_weekly_exp_cumulative]]=3,market_calendar[[#This Row],[is_vix_weekly_exp]]=1),1,0)</f>
        <v>0</v>
      </c>
      <c r="R987" s="2">
        <f>IF(AND(market_calendar[[#This Row],[is_vix_monthly_exp]]=1,MOD(market_calendar[[#This Row],[Month]],3)=0),1,0)</f>
        <v>0</v>
      </c>
    </row>
    <row r="988" spans="1:18" x14ac:dyDescent="0.25">
      <c r="A988">
        <v>987</v>
      </c>
      <c r="B988" s="1">
        <v>43356</v>
      </c>
      <c r="C988" s="2">
        <f t="shared" si="121"/>
        <v>2018</v>
      </c>
      <c r="D988" s="2">
        <f t="shared" si="122"/>
        <v>9</v>
      </c>
      <c r="E988" s="2" t="str">
        <f t="shared" si="123"/>
        <v>2018-9</v>
      </c>
      <c r="F988" s="2">
        <f t="shared" si="124"/>
        <v>13</v>
      </c>
      <c r="G988" s="2">
        <f t="shared" si="125"/>
        <v>37</v>
      </c>
      <c r="H988" s="2">
        <f t="shared" si="126"/>
        <v>5</v>
      </c>
      <c r="I988" s="2" cm="1">
        <f t="array" ref="I988">_xlfn.IFNA(_xlfn.IFS(H988=7,1,H988=1,1),0)</f>
        <v>0</v>
      </c>
      <c r="J988" s="2">
        <v>0</v>
      </c>
      <c r="K988" s="2">
        <f t="shared" si="127"/>
        <v>0</v>
      </c>
      <c r="L988" s="2">
        <f>SUMIF(E$2:E988,E988,K$2:K988)</f>
        <v>1</v>
      </c>
      <c r="M988" s="2">
        <f>IF(AND(market_calendar[[#This Row],[eq_weekly_exp_cumulative]]=3,market_calendar[[#This Row],[is_eq_weekly_exp]]=1),1,0)</f>
        <v>0</v>
      </c>
      <c r="N988" s="2">
        <f>IF(AND(market_calendar[[#This Row],[is_eq_monthly_exp]]=1,MOD(market_calendar[[#This Row],[Month]],3)=0),1,0)</f>
        <v>0</v>
      </c>
      <c r="O988" s="2">
        <f t="shared" si="120"/>
        <v>0</v>
      </c>
      <c r="P988" s="2">
        <f>SUMIF(E$2:E988,E988,O$2:O988)</f>
        <v>2</v>
      </c>
      <c r="Q988" s="2">
        <f>IF(AND(market_calendar[[#This Row],[vix_weekly_exp_cumulative]]=3,market_calendar[[#This Row],[is_vix_weekly_exp]]=1),1,0)</f>
        <v>0</v>
      </c>
      <c r="R988" s="2">
        <f>IF(AND(market_calendar[[#This Row],[is_vix_monthly_exp]]=1,MOD(market_calendar[[#This Row],[Month]],3)=0),1,0)</f>
        <v>0</v>
      </c>
    </row>
    <row r="989" spans="1:18" x14ac:dyDescent="0.25">
      <c r="A989">
        <v>988</v>
      </c>
      <c r="B989" s="1">
        <v>43357</v>
      </c>
      <c r="C989" s="2">
        <f t="shared" si="121"/>
        <v>2018</v>
      </c>
      <c r="D989" s="2">
        <f t="shared" si="122"/>
        <v>9</v>
      </c>
      <c r="E989" s="2" t="str">
        <f t="shared" si="123"/>
        <v>2018-9</v>
      </c>
      <c r="F989" s="2">
        <f t="shared" si="124"/>
        <v>14</v>
      </c>
      <c r="G989" s="2">
        <f t="shared" si="125"/>
        <v>37</v>
      </c>
      <c r="H989" s="2">
        <f t="shared" si="126"/>
        <v>6</v>
      </c>
      <c r="I989" s="2" cm="1">
        <f t="array" ref="I989">_xlfn.IFNA(_xlfn.IFS(H989=7,1,H989=1,1),0)</f>
        <v>0</v>
      </c>
      <c r="J989" s="2">
        <v>0</v>
      </c>
      <c r="K989" s="2">
        <f t="shared" si="127"/>
        <v>1</v>
      </c>
      <c r="L989" s="2">
        <f>SUMIF(E$2:E989,E989,K$2:K989)</f>
        <v>2</v>
      </c>
      <c r="M989" s="2">
        <f>IF(AND(market_calendar[[#This Row],[eq_weekly_exp_cumulative]]=3,market_calendar[[#This Row],[is_eq_weekly_exp]]=1),1,0)</f>
        <v>0</v>
      </c>
      <c r="N989" s="2">
        <f>IF(AND(market_calendar[[#This Row],[is_eq_monthly_exp]]=1,MOD(market_calendar[[#This Row],[Month]],3)=0),1,0)</f>
        <v>0</v>
      </c>
      <c r="O989" s="2">
        <f t="shared" si="120"/>
        <v>0</v>
      </c>
      <c r="P989" s="2">
        <f>SUMIF(E$2:E989,E989,O$2:O989)</f>
        <v>2</v>
      </c>
      <c r="Q989" s="2">
        <f>IF(AND(market_calendar[[#This Row],[vix_weekly_exp_cumulative]]=3,market_calendar[[#This Row],[is_vix_weekly_exp]]=1),1,0)</f>
        <v>0</v>
      </c>
      <c r="R989" s="2">
        <f>IF(AND(market_calendar[[#This Row],[is_vix_monthly_exp]]=1,MOD(market_calendar[[#This Row],[Month]],3)=0),1,0)</f>
        <v>0</v>
      </c>
    </row>
    <row r="990" spans="1:18" x14ac:dyDescent="0.25">
      <c r="A990">
        <v>989</v>
      </c>
      <c r="B990" s="1">
        <v>43358</v>
      </c>
      <c r="C990" s="2">
        <f t="shared" si="121"/>
        <v>2018</v>
      </c>
      <c r="D990" s="2">
        <f t="shared" si="122"/>
        <v>9</v>
      </c>
      <c r="E990" s="2" t="str">
        <f t="shared" si="123"/>
        <v>2018-9</v>
      </c>
      <c r="F990" s="2">
        <f t="shared" si="124"/>
        <v>15</v>
      </c>
      <c r="G990" s="2">
        <f t="shared" si="125"/>
        <v>37</v>
      </c>
      <c r="H990" s="2">
        <f t="shared" si="126"/>
        <v>7</v>
      </c>
      <c r="I990" s="2" cm="1">
        <f t="array" ref="I990">_xlfn.IFNA(_xlfn.IFS(H990=7,1,H990=1,1),0)</f>
        <v>1</v>
      </c>
      <c r="J990" s="2">
        <v>0</v>
      </c>
      <c r="K990" s="2">
        <f t="shared" si="127"/>
        <v>0</v>
      </c>
      <c r="L990" s="2">
        <f>SUMIF(E$2:E990,E990,K$2:K990)</f>
        <v>2</v>
      </c>
      <c r="M990" s="2">
        <f>IF(AND(market_calendar[[#This Row],[eq_weekly_exp_cumulative]]=3,market_calendar[[#This Row],[is_eq_weekly_exp]]=1),1,0)</f>
        <v>0</v>
      </c>
      <c r="N990" s="2">
        <f>IF(AND(market_calendar[[#This Row],[is_eq_monthly_exp]]=1,MOD(market_calendar[[#This Row],[Month]],3)=0),1,0)</f>
        <v>0</v>
      </c>
      <c r="O990" s="2">
        <f t="shared" si="120"/>
        <v>0</v>
      </c>
      <c r="P990" s="2">
        <f>SUMIF(E$2:E990,E990,O$2:O990)</f>
        <v>2</v>
      </c>
      <c r="Q990" s="2">
        <f>IF(AND(market_calendar[[#This Row],[vix_weekly_exp_cumulative]]=3,market_calendar[[#This Row],[is_vix_weekly_exp]]=1),1,0)</f>
        <v>0</v>
      </c>
      <c r="R990" s="2">
        <f>IF(AND(market_calendar[[#This Row],[is_vix_monthly_exp]]=1,MOD(market_calendar[[#This Row],[Month]],3)=0),1,0)</f>
        <v>0</v>
      </c>
    </row>
    <row r="991" spans="1:18" x14ac:dyDescent="0.25">
      <c r="A991">
        <v>990</v>
      </c>
      <c r="B991" s="1">
        <v>43359</v>
      </c>
      <c r="C991" s="2">
        <f t="shared" si="121"/>
        <v>2018</v>
      </c>
      <c r="D991" s="2">
        <f t="shared" si="122"/>
        <v>9</v>
      </c>
      <c r="E991" s="2" t="str">
        <f t="shared" si="123"/>
        <v>2018-9</v>
      </c>
      <c r="F991" s="2">
        <f t="shared" si="124"/>
        <v>16</v>
      </c>
      <c r="G991" s="2">
        <f t="shared" si="125"/>
        <v>38</v>
      </c>
      <c r="H991" s="2">
        <f t="shared" si="126"/>
        <v>1</v>
      </c>
      <c r="I991" s="2" cm="1">
        <f t="array" ref="I991">_xlfn.IFNA(_xlfn.IFS(H991=7,1,H991=1,1),0)</f>
        <v>1</v>
      </c>
      <c r="J991" s="2">
        <v>0</v>
      </c>
      <c r="K991" s="2">
        <f t="shared" si="127"/>
        <v>0</v>
      </c>
      <c r="L991" s="2">
        <f>SUMIF(E$2:E991,E991,K$2:K991)</f>
        <v>2</v>
      </c>
      <c r="M991" s="2">
        <f>IF(AND(market_calendar[[#This Row],[eq_weekly_exp_cumulative]]=3,market_calendar[[#This Row],[is_eq_weekly_exp]]=1),1,0)</f>
        <v>0</v>
      </c>
      <c r="N991" s="2">
        <f>IF(AND(market_calendar[[#This Row],[is_eq_monthly_exp]]=1,MOD(market_calendar[[#This Row],[Month]],3)=0),1,0)</f>
        <v>0</v>
      </c>
      <c r="O991" s="2">
        <f t="shared" si="120"/>
        <v>0</v>
      </c>
      <c r="P991" s="2">
        <f>SUMIF(E$2:E991,E991,O$2:O991)</f>
        <v>2</v>
      </c>
      <c r="Q991" s="2">
        <f>IF(AND(market_calendar[[#This Row],[vix_weekly_exp_cumulative]]=3,market_calendar[[#This Row],[is_vix_weekly_exp]]=1),1,0)</f>
        <v>0</v>
      </c>
      <c r="R991" s="2">
        <f>IF(AND(market_calendar[[#This Row],[is_vix_monthly_exp]]=1,MOD(market_calendar[[#This Row],[Month]],3)=0),1,0)</f>
        <v>0</v>
      </c>
    </row>
    <row r="992" spans="1:18" x14ac:dyDescent="0.25">
      <c r="A992">
        <v>991</v>
      </c>
      <c r="B992" s="1">
        <v>43360</v>
      </c>
      <c r="C992" s="2">
        <f t="shared" si="121"/>
        <v>2018</v>
      </c>
      <c r="D992" s="2">
        <f t="shared" si="122"/>
        <v>9</v>
      </c>
      <c r="E992" s="2" t="str">
        <f t="shared" si="123"/>
        <v>2018-9</v>
      </c>
      <c r="F992" s="2">
        <f t="shared" si="124"/>
        <v>17</v>
      </c>
      <c r="G992" s="2">
        <f t="shared" si="125"/>
        <v>38</v>
      </c>
      <c r="H992" s="2">
        <f t="shared" si="126"/>
        <v>2</v>
      </c>
      <c r="I992" s="2" cm="1">
        <f t="array" ref="I992">_xlfn.IFNA(_xlfn.IFS(H992=7,1,H992=1,1),0)</f>
        <v>0</v>
      </c>
      <c r="J992" s="2">
        <v>0</v>
      </c>
      <c r="K992" s="2">
        <f t="shared" si="127"/>
        <v>0</v>
      </c>
      <c r="L992" s="2">
        <f>SUMIF(E$2:E992,E992,K$2:K992)</f>
        <v>2</v>
      </c>
      <c r="M992" s="2">
        <f>IF(AND(market_calendar[[#This Row],[eq_weekly_exp_cumulative]]=3,market_calendar[[#This Row],[is_eq_weekly_exp]]=1),1,0)</f>
        <v>0</v>
      </c>
      <c r="N992" s="2">
        <f>IF(AND(market_calendar[[#This Row],[is_eq_monthly_exp]]=1,MOD(market_calendar[[#This Row],[Month]],3)=0),1,0)</f>
        <v>0</v>
      </c>
      <c r="O992" s="2">
        <f t="shared" si="120"/>
        <v>0</v>
      </c>
      <c r="P992" s="2">
        <f>SUMIF(E$2:E992,E992,O$2:O992)</f>
        <v>2</v>
      </c>
      <c r="Q992" s="2">
        <f>IF(AND(market_calendar[[#This Row],[vix_weekly_exp_cumulative]]=3,market_calendar[[#This Row],[is_vix_weekly_exp]]=1),1,0)</f>
        <v>0</v>
      </c>
      <c r="R992" s="2">
        <f>IF(AND(market_calendar[[#This Row],[is_vix_monthly_exp]]=1,MOD(market_calendar[[#This Row],[Month]],3)=0),1,0)</f>
        <v>0</v>
      </c>
    </row>
    <row r="993" spans="1:18" x14ac:dyDescent="0.25">
      <c r="A993">
        <v>992</v>
      </c>
      <c r="B993" s="1">
        <v>43361</v>
      </c>
      <c r="C993" s="2">
        <f t="shared" si="121"/>
        <v>2018</v>
      </c>
      <c r="D993" s="2">
        <f t="shared" si="122"/>
        <v>9</v>
      </c>
      <c r="E993" s="2" t="str">
        <f t="shared" si="123"/>
        <v>2018-9</v>
      </c>
      <c r="F993" s="2">
        <f t="shared" si="124"/>
        <v>18</v>
      </c>
      <c r="G993" s="2">
        <f t="shared" si="125"/>
        <v>38</v>
      </c>
      <c r="H993" s="2">
        <f t="shared" si="126"/>
        <v>3</v>
      </c>
      <c r="I993" s="2" cm="1">
        <f t="array" ref="I993">_xlfn.IFNA(_xlfn.IFS(H993=7,1,H993=1,1),0)</f>
        <v>0</v>
      </c>
      <c r="J993" s="2">
        <v>0</v>
      </c>
      <c r="K993" s="2">
        <f t="shared" si="127"/>
        <v>0</v>
      </c>
      <c r="L993" s="2">
        <f>SUMIF(E$2:E993,E993,K$2:K993)</f>
        <v>2</v>
      </c>
      <c r="M993" s="2">
        <f>IF(AND(market_calendar[[#This Row],[eq_weekly_exp_cumulative]]=3,market_calendar[[#This Row],[is_eq_weekly_exp]]=1),1,0)</f>
        <v>0</v>
      </c>
      <c r="N993" s="2">
        <f>IF(AND(market_calendar[[#This Row],[is_eq_monthly_exp]]=1,MOD(market_calendar[[#This Row],[Month]],3)=0),1,0)</f>
        <v>0</v>
      </c>
      <c r="O993" s="2">
        <f t="shared" si="120"/>
        <v>1</v>
      </c>
      <c r="P993" s="2">
        <f>SUMIF(E$2:E993,E993,O$2:O993)</f>
        <v>3</v>
      </c>
      <c r="Q993" s="2">
        <f>IF(AND(market_calendar[[#This Row],[vix_weekly_exp_cumulative]]=3,market_calendar[[#This Row],[is_vix_weekly_exp]]=1),1,0)</f>
        <v>1</v>
      </c>
      <c r="R993" s="2">
        <f>IF(AND(market_calendar[[#This Row],[is_vix_monthly_exp]]=1,MOD(market_calendar[[#This Row],[Month]],3)=0),1,0)</f>
        <v>1</v>
      </c>
    </row>
    <row r="994" spans="1:18" x14ac:dyDescent="0.25">
      <c r="A994">
        <v>993</v>
      </c>
      <c r="B994" s="1">
        <v>43362</v>
      </c>
      <c r="C994" s="2">
        <f t="shared" si="121"/>
        <v>2018</v>
      </c>
      <c r="D994" s="2">
        <f t="shared" si="122"/>
        <v>9</v>
      </c>
      <c r="E994" s="2" t="str">
        <f t="shared" si="123"/>
        <v>2018-9</v>
      </c>
      <c r="F994" s="2">
        <f t="shared" si="124"/>
        <v>19</v>
      </c>
      <c r="G994" s="2">
        <f t="shared" si="125"/>
        <v>38</v>
      </c>
      <c r="H994" s="2">
        <f t="shared" si="126"/>
        <v>4</v>
      </c>
      <c r="I994" s="2" cm="1">
        <f t="array" ref="I994">_xlfn.IFNA(_xlfn.IFS(H994=7,1,H994=1,1),0)</f>
        <v>0</v>
      </c>
      <c r="J994" s="2">
        <v>0</v>
      </c>
      <c r="K994" s="2">
        <f t="shared" si="127"/>
        <v>0</v>
      </c>
      <c r="L994" s="2">
        <f>SUMIF(E$2:E994,E994,K$2:K994)</f>
        <v>2</v>
      </c>
      <c r="M994" s="2">
        <f>IF(AND(market_calendar[[#This Row],[eq_weekly_exp_cumulative]]=3,market_calendar[[#This Row],[is_eq_weekly_exp]]=1),1,0)</f>
        <v>0</v>
      </c>
      <c r="N994" s="2">
        <f>IF(AND(market_calendar[[#This Row],[is_eq_monthly_exp]]=1,MOD(market_calendar[[#This Row],[Month]],3)=0),1,0)</f>
        <v>0</v>
      </c>
      <c r="O994" s="2">
        <f t="shared" si="120"/>
        <v>0</v>
      </c>
      <c r="P994" s="2">
        <f>SUMIF(E$2:E994,E994,O$2:O994)</f>
        <v>3</v>
      </c>
      <c r="Q994" s="2">
        <f>IF(AND(market_calendar[[#This Row],[vix_weekly_exp_cumulative]]=3,market_calendar[[#This Row],[is_vix_weekly_exp]]=1),1,0)</f>
        <v>0</v>
      </c>
      <c r="R994" s="2">
        <f>IF(AND(market_calendar[[#This Row],[is_vix_monthly_exp]]=1,MOD(market_calendar[[#This Row],[Month]],3)=0),1,0)</f>
        <v>0</v>
      </c>
    </row>
    <row r="995" spans="1:18" x14ac:dyDescent="0.25">
      <c r="A995">
        <v>994</v>
      </c>
      <c r="B995" s="1">
        <v>43363</v>
      </c>
      <c r="C995" s="2">
        <f t="shared" si="121"/>
        <v>2018</v>
      </c>
      <c r="D995" s="2">
        <f t="shared" si="122"/>
        <v>9</v>
      </c>
      <c r="E995" s="2" t="str">
        <f t="shared" si="123"/>
        <v>2018-9</v>
      </c>
      <c r="F995" s="2">
        <f t="shared" si="124"/>
        <v>20</v>
      </c>
      <c r="G995" s="2">
        <f t="shared" si="125"/>
        <v>38</v>
      </c>
      <c r="H995" s="2">
        <f t="shared" si="126"/>
        <v>5</v>
      </c>
      <c r="I995" s="2" cm="1">
        <f t="array" ref="I995">_xlfn.IFNA(_xlfn.IFS(H995=7,1,H995=1,1),0)</f>
        <v>0</v>
      </c>
      <c r="J995" s="2">
        <v>0</v>
      </c>
      <c r="K995" s="2">
        <f t="shared" si="127"/>
        <v>0</v>
      </c>
      <c r="L995" s="2">
        <f>SUMIF(E$2:E995,E995,K$2:K995)</f>
        <v>2</v>
      </c>
      <c r="M995" s="2">
        <f>IF(AND(market_calendar[[#This Row],[eq_weekly_exp_cumulative]]=3,market_calendar[[#This Row],[is_eq_weekly_exp]]=1),1,0)</f>
        <v>0</v>
      </c>
      <c r="N995" s="2">
        <f>IF(AND(market_calendar[[#This Row],[is_eq_monthly_exp]]=1,MOD(market_calendar[[#This Row],[Month]],3)=0),1,0)</f>
        <v>0</v>
      </c>
      <c r="O995" s="2">
        <f t="shared" si="120"/>
        <v>0</v>
      </c>
      <c r="P995" s="2">
        <f>SUMIF(E$2:E995,E995,O$2:O995)</f>
        <v>3</v>
      </c>
      <c r="Q995" s="2">
        <f>IF(AND(market_calendar[[#This Row],[vix_weekly_exp_cumulative]]=3,market_calendar[[#This Row],[is_vix_weekly_exp]]=1),1,0)</f>
        <v>0</v>
      </c>
      <c r="R995" s="2">
        <f>IF(AND(market_calendar[[#This Row],[is_vix_monthly_exp]]=1,MOD(market_calendar[[#This Row],[Month]],3)=0),1,0)</f>
        <v>0</v>
      </c>
    </row>
    <row r="996" spans="1:18" x14ac:dyDescent="0.25">
      <c r="A996">
        <v>995</v>
      </c>
      <c r="B996" s="1">
        <v>43364</v>
      </c>
      <c r="C996" s="2">
        <f t="shared" si="121"/>
        <v>2018</v>
      </c>
      <c r="D996" s="2">
        <f t="shared" si="122"/>
        <v>9</v>
      </c>
      <c r="E996" s="2" t="str">
        <f t="shared" si="123"/>
        <v>2018-9</v>
      </c>
      <c r="F996" s="2">
        <f t="shared" si="124"/>
        <v>21</v>
      </c>
      <c r="G996" s="2">
        <f t="shared" si="125"/>
        <v>38</v>
      </c>
      <c r="H996" s="2">
        <f t="shared" si="126"/>
        <v>6</v>
      </c>
      <c r="I996" s="2" cm="1">
        <f t="array" ref="I996">_xlfn.IFNA(_xlfn.IFS(H996=7,1,H996=1,1),0)</f>
        <v>0</v>
      </c>
      <c r="J996" s="2">
        <v>0</v>
      </c>
      <c r="K996" s="2">
        <f t="shared" si="127"/>
        <v>1</v>
      </c>
      <c r="L996" s="2">
        <f>SUMIF(E$2:E996,E996,K$2:K996)</f>
        <v>3</v>
      </c>
      <c r="M996" s="2">
        <f>IF(AND(market_calendar[[#This Row],[eq_weekly_exp_cumulative]]=3,market_calendar[[#This Row],[is_eq_weekly_exp]]=1),1,0)</f>
        <v>1</v>
      </c>
      <c r="N996" s="2">
        <f>IF(AND(market_calendar[[#This Row],[is_eq_monthly_exp]]=1,MOD(market_calendar[[#This Row],[Month]],3)=0),1,0)</f>
        <v>1</v>
      </c>
      <c r="O996" s="2">
        <f t="shared" si="120"/>
        <v>0</v>
      </c>
      <c r="P996" s="2">
        <f>SUMIF(E$2:E996,E996,O$2:O996)</f>
        <v>3</v>
      </c>
      <c r="Q996" s="2">
        <f>IF(AND(market_calendar[[#This Row],[vix_weekly_exp_cumulative]]=3,market_calendar[[#This Row],[is_vix_weekly_exp]]=1),1,0)</f>
        <v>0</v>
      </c>
      <c r="R996" s="2">
        <f>IF(AND(market_calendar[[#This Row],[is_vix_monthly_exp]]=1,MOD(market_calendar[[#This Row],[Month]],3)=0),1,0)</f>
        <v>0</v>
      </c>
    </row>
    <row r="997" spans="1:18" x14ac:dyDescent="0.25">
      <c r="A997">
        <v>996</v>
      </c>
      <c r="B997" s="1">
        <v>43365</v>
      </c>
      <c r="C997" s="2">
        <f t="shared" si="121"/>
        <v>2018</v>
      </c>
      <c r="D997" s="2">
        <f t="shared" si="122"/>
        <v>9</v>
      </c>
      <c r="E997" s="2" t="str">
        <f t="shared" si="123"/>
        <v>2018-9</v>
      </c>
      <c r="F997" s="2">
        <f t="shared" si="124"/>
        <v>22</v>
      </c>
      <c r="G997" s="2">
        <f t="shared" si="125"/>
        <v>38</v>
      </c>
      <c r="H997" s="2">
        <f t="shared" si="126"/>
        <v>7</v>
      </c>
      <c r="I997" s="2" cm="1">
        <f t="array" ref="I997">_xlfn.IFNA(_xlfn.IFS(H997=7,1,H997=1,1),0)</f>
        <v>1</v>
      </c>
      <c r="J997" s="2">
        <v>0</v>
      </c>
      <c r="K997" s="2">
        <f t="shared" si="127"/>
        <v>0</v>
      </c>
      <c r="L997" s="2">
        <f>SUMIF(E$2:E997,E997,K$2:K997)</f>
        <v>3</v>
      </c>
      <c r="M997" s="2">
        <f>IF(AND(market_calendar[[#This Row],[eq_weekly_exp_cumulative]]=3,market_calendar[[#This Row],[is_eq_weekly_exp]]=1),1,0)</f>
        <v>0</v>
      </c>
      <c r="N997" s="2">
        <f>IF(AND(market_calendar[[#This Row],[is_eq_monthly_exp]]=1,MOD(market_calendar[[#This Row],[Month]],3)=0),1,0)</f>
        <v>0</v>
      </c>
      <c r="O997" s="2">
        <f t="shared" si="120"/>
        <v>0</v>
      </c>
      <c r="P997" s="2">
        <f>SUMIF(E$2:E997,E997,O$2:O997)</f>
        <v>3</v>
      </c>
      <c r="Q997" s="2">
        <f>IF(AND(market_calendar[[#This Row],[vix_weekly_exp_cumulative]]=3,market_calendar[[#This Row],[is_vix_weekly_exp]]=1),1,0)</f>
        <v>0</v>
      </c>
      <c r="R997" s="2">
        <f>IF(AND(market_calendar[[#This Row],[is_vix_monthly_exp]]=1,MOD(market_calendar[[#This Row],[Month]],3)=0),1,0)</f>
        <v>0</v>
      </c>
    </row>
    <row r="998" spans="1:18" x14ac:dyDescent="0.25">
      <c r="A998">
        <v>997</v>
      </c>
      <c r="B998" s="1">
        <v>43366</v>
      </c>
      <c r="C998" s="2">
        <f t="shared" si="121"/>
        <v>2018</v>
      </c>
      <c r="D998" s="2">
        <f t="shared" si="122"/>
        <v>9</v>
      </c>
      <c r="E998" s="2" t="str">
        <f t="shared" si="123"/>
        <v>2018-9</v>
      </c>
      <c r="F998" s="2">
        <f t="shared" si="124"/>
        <v>23</v>
      </c>
      <c r="G998" s="2">
        <f t="shared" si="125"/>
        <v>39</v>
      </c>
      <c r="H998" s="2">
        <f t="shared" si="126"/>
        <v>1</v>
      </c>
      <c r="I998" s="2" cm="1">
        <f t="array" ref="I998">_xlfn.IFNA(_xlfn.IFS(H998=7,1,H998=1,1),0)</f>
        <v>1</v>
      </c>
      <c r="J998" s="2">
        <v>0</v>
      </c>
      <c r="K998" s="2">
        <f t="shared" si="127"/>
        <v>0</v>
      </c>
      <c r="L998" s="2">
        <f>SUMIF(E$2:E998,E998,K$2:K998)</f>
        <v>3</v>
      </c>
      <c r="M998" s="2">
        <f>IF(AND(market_calendar[[#This Row],[eq_weekly_exp_cumulative]]=3,market_calendar[[#This Row],[is_eq_weekly_exp]]=1),1,0)</f>
        <v>0</v>
      </c>
      <c r="N998" s="2">
        <f>IF(AND(market_calendar[[#This Row],[is_eq_monthly_exp]]=1,MOD(market_calendar[[#This Row],[Month]],3)=0),1,0)</f>
        <v>0</v>
      </c>
      <c r="O998" s="2">
        <f t="shared" si="120"/>
        <v>0</v>
      </c>
      <c r="P998" s="2">
        <f>SUMIF(E$2:E998,E998,O$2:O998)</f>
        <v>3</v>
      </c>
      <c r="Q998" s="2">
        <f>IF(AND(market_calendar[[#This Row],[vix_weekly_exp_cumulative]]=3,market_calendar[[#This Row],[is_vix_weekly_exp]]=1),1,0)</f>
        <v>0</v>
      </c>
      <c r="R998" s="2">
        <f>IF(AND(market_calendar[[#This Row],[is_vix_monthly_exp]]=1,MOD(market_calendar[[#This Row],[Month]],3)=0),1,0)</f>
        <v>0</v>
      </c>
    </row>
    <row r="999" spans="1:18" x14ac:dyDescent="0.25">
      <c r="A999">
        <v>998</v>
      </c>
      <c r="B999" s="1">
        <v>43367</v>
      </c>
      <c r="C999" s="2">
        <f t="shared" si="121"/>
        <v>2018</v>
      </c>
      <c r="D999" s="2">
        <f t="shared" si="122"/>
        <v>9</v>
      </c>
      <c r="E999" s="2" t="str">
        <f t="shared" si="123"/>
        <v>2018-9</v>
      </c>
      <c r="F999" s="2">
        <f t="shared" si="124"/>
        <v>24</v>
      </c>
      <c r="G999" s="2">
        <f t="shared" si="125"/>
        <v>39</v>
      </c>
      <c r="H999" s="2">
        <f t="shared" si="126"/>
        <v>2</v>
      </c>
      <c r="I999" s="2" cm="1">
        <f t="array" ref="I999">_xlfn.IFNA(_xlfn.IFS(H999=7,1,H999=1,1),0)</f>
        <v>0</v>
      </c>
      <c r="J999" s="2">
        <v>0</v>
      </c>
      <c r="K999" s="2">
        <f t="shared" si="127"/>
        <v>0</v>
      </c>
      <c r="L999" s="2">
        <f>SUMIF(E$2:E999,E999,K$2:K999)</f>
        <v>3</v>
      </c>
      <c r="M999" s="2">
        <f>IF(AND(market_calendar[[#This Row],[eq_weekly_exp_cumulative]]=3,market_calendar[[#This Row],[is_eq_weekly_exp]]=1),1,0)</f>
        <v>0</v>
      </c>
      <c r="N999" s="2">
        <f>IF(AND(market_calendar[[#This Row],[is_eq_monthly_exp]]=1,MOD(market_calendar[[#This Row],[Month]],3)=0),1,0)</f>
        <v>0</v>
      </c>
      <c r="O999" s="2">
        <f t="shared" si="120"/>
        <v>0</v>
      </c>
      <c r="P999" s="2">
        <f>SUMIF(E$2:E999,E999,O$2:O999)</f>
        <v>3</v>
      </c>
      <c r="Q999" s="2">
        <f>IF(AND(market_calendar[[#This Row],[vix_weekly_exp_cumulative]]=3,market_calendar[[#This Row],[is_vix_weekly_exp]]=1),1,0)</f>
        <v>0</v>
      </c>
      <c r="R999" s="2">
        <f>IF(AND(market_calendar[[#This Row],[is_vix_monthly_exp]]=1,MOD(market_calendar[[#This Row],[Month]],3)=0),1,0)</f>
        <v>0</v>
      </c>
    </row>
    <row r="1000" spans="1:18" x14ac:dyDescent="0.25">
      <c r="A1000">
        <v>999</v>
      </c>
      <c r="B1000" s="1">
        <v>43368</v>
      </c>
      <c r="C1000" s="2">
        <f t="shared" si="121"/>
        <v>2018</v>
      </c>
      <c r="D1000" s="2">
        <f t="shared" si="122"/>
        <v>9</v>
      </c>
      <c r="E1000" s="2" t="str">
        <f t="shared" si="123"/>
        <v>2018-9</v>
      </c>
      <c r="F1000" s="2">
        <f t="shared" si="124"/>
        <v>25</v>
      </c>
      <c r="G1000" s="2">
        <f t="shared" si="125"/>
        <v>39</v>
      </c>
      <c r="H1000" s="2">
        <f t="shared" si="126"/>
        <v>3</v>
      </c>
      <c r="I1000" s="2" cm="1">
        <f t="array" ref="I1000">_xlfn.IFNA(_xlfn.IFS(H1000=7,1,H1000=1,1),0)</f>
        <v>0</v>
      </c>
      <c r="J1000" s="2">
        <v>0</v>
      </c>
      <c r="K1000" s="2">
        <f t="shared" si="127"/>
        <v>0</v>
      </c>
      <c r="L1000" s="2">
        <f>SUMIF(E$2:E1000,E1000,K$2:K1000)</f>
        <v>3</v>
      </c>
      <c r="M1000" s="2">
        <f>IF(AND(market_calendar[[#This Row],[eq_weekly_exp_cumulative]]=3,market_calendar[[#This Row],[is_eq_weekly_exp]]=1),1,0)</f>
        <v>0</v>
      </c>
      <c r="N1000" s="2">
        <f>IF(AND(market_calendar[[#This Row],[is_eq_monthly_exp]]=1,MOD(market_calendar[[#This Row],[Month]],3)=0),1,0)</f>
        <v>0</v>
      </c>
      <c r="O1000" s="2">
        <f t="shared" si="120"/>
        <v>1</v>
      </c>
      <c r="P1000" s="2">
        <f>SUMIF(E$2:E1000,E1000,O$2:O1000)</f>
        <v>4</v>
      </c>
      <c r="Q1000" s="2">
        <f>IF(AND(market_calendar[[#This Row],[vix_weekly_exp_cumulative]]=3,market_calendar[[#This Row],[is_vix_weekly_exp]]=1),1,0)</f>
        <v>0</v>
      </c>
      <c r="R1000" s="2">
        <f>IF(AND(market_calendar[[#This Row],[is_vix_monthly_exp]]=1,MOD(market_calendar[[#This Row],[Month]],3)=0),1,0)</f>
        <v>0</v>
      </c>
    </row>
    <row r="1001" spans="1:18" x14ac:dyDescent="0.25">
      <c r="A1001">
        <v>1000</v>
      </c>
      <c r="B1001" s="1">
        <v>43369</v>
      </c>
      <c r="C1001" s="2">
        <f t="shared" si="121"/>
        <v>2018</v>
      </c>
      <c r="D1001" s="2">
        <f t="shared" si="122"/>
        <v>9</v>
      </c>
      <c r="E1001" s="2" t="str">
        <f t="shared" si="123"/>
        <v>2018-9</v>
      </c>
      <c r="F1001" s="2">
        <f t="shared" si="124"/>
        <v>26</v>
      </c>
      <c r="G1001" s="2">
        <f t="shared" si="125"/>
        <v>39</v>
      </c>
      <c r="H1001" s="2">
        <f t="shared" si="126"/>
        <v>4</v>
      </c>
      <c r="I1001" s="2" cm="1">
        <f t="array" ref="I1001">_xlfn.IFNA(_xlfn.IFS(H1001=7,1,H1001=1,1),0)</f>
        <v>0</v>
      </c>
      <c r="J1001" s="2">
        <v>0</v>
      </c>
      <c r="K1001" s="2">
        <f t="shared" si="127"/>
        <v>0</v>
      </c>
      <c r="L1001" s="2">
        <f>SUMIF(E$2:E1001,E1001,K$2:K1001)</f>
        <v>3</v>
      </c>
      <c r="M1001" s="2">
        <f>IF(AND(market_calendar[[#This Row],[eq_weekly_exp_cumulative]]=3,market_calendar[[#This Row],[is_eq_weekly_exp]]=1),1,0)</f>
        <v>0</v>
      </c>
      <c r="N1001" s="2">
        <f>IF(AND(market_calendar[[#This Row],[is_eq_monthly_exp]]=1,MOD(market_calendar[[#This Row],[Month]],3)=0),1,0)</f>
        <v>0</v>
      </c>
      <c r="O1001" s="2">
        <f t="shared" si="120"/>
        <v>0</v>
      </c>
      <c r="P1001" s="2">
        <f>SUMIF(E$2:E1001,E1001,O$2:O1001)</f>
        <v>4</v>
      </c>
      <c r="Q1001" s="2">
        <f>IF(AND(market_calendar[[#This Row],[vix_weekly_exp_cumulative]]=3,market_calendar[[#This Row],[is_vix_weekly_exp]]=1),1,0)</f>
        <v>0</v>
      </c>
      <c r="R1001" s="2">
        <f>IF(AND(market_calendar[[#This Row],[is_vix_monthly_exp]]=1,MOD(market_calendar[[#This Row],[Month]],3)=0),1,0)</f>
        <v>0</v>
      </c>
    </row>
    <row r="1002" spans="1:18" x14ac:dyDescent="0.25">
      <c r="A1002">
        <v>1001</v>
      </c>
      <c r="B1002" s="1">
        <v>43370</v>
      </c>
      <c r="C1002" s="2">
        <f t="shared" si="121"/>
        <v>2018</v>
      </c>
      <c r="D1002" s="2">
        <f t="shared" si="122"/>
        <v>9</v>
      </c>
      <c r="E1002" s="2" t="str">
        <f t="shared" si="123"/>
        <v>2018-9</v>
      </c>
      <c r="F1002" s="2">
        <f t="shared" si="124"/>
        <v>27</v>
      </c>
      <c r="G1002" s="2">
        <f t="shared" si="125"/>
        <v>39</v>
      </c>
      <c r="H1002" s="2">
        <f t="shared" si="126"/>
        <v>5</v>
      </c>
      <c r="I1002" s="2" cm="1">
        <f t="array" ref="I1002">_xlfn.IFNA(_xlfn.IFS(H1002=7,1,H1002=1,1),0)</f>
        <v>0</v>
      </c>
      <c r="J1002" s="2">
        <v>0</v>
      </c>
      <c r="K1002" s="2">
        <f t="shared" si="127"/>
        <v>0</v>
      </c>
      <c r="L1002" s="2">
        <f>SUMIF(E$2:E1002,E1002,K$2:K1002)</f>
        <v>3</v>
      </c>
      <c r="M1002" s="2">
        <f>IF(AND(market_calendar[[#This Row],[eq_weekly_exp_cumulative]]=3,market_calendar[[#This Row],[is_eq_weekly_exp]]=1),1,0)</f>
        <v>0</v>
      </c>
      <c r="N1002" s="2">
        <f>IF(AND(market_calendar[[#This Row],[is_eq_monthly_exp]]=1,MOD(market_calendar[[#This Row],[Month]],3)=0),1,0)</f>
        <v>0</v>
      </c>
      <c r="O1002" s="2">
        <f t="shared" si="120"/>
        <v>0</v>
      </c>
      <c r="P1002" s="2">
        <f>SUMIF(E$2:E1002,E1002,O$2:O1002)</f>
        <v>4</v>
      </c>
      <c r="Q1002" s="2">
        <f>IF(AND(market_calendar[[#This Row],[vix_weekly_exp_cumulative]]=3,market_calendar[[#This Row],[is_vix_weekly_exp]]=1),1,0)</f>
        <v>0</v>
      </c>
      <c r="R1002" s="2">
        <f>IF(AND(market_calendar[[#This Row],[is_vix_monthly_exp]]=1,MOD(market_calendar[[#This Row],[Month]],3)=0),1,0)</f>
        <v>0</v>
      </c>
    </row>
    <row r="1003" spans="1:18" x14ac:dyDescent="0.25">
      <c r="A1003">
        <v>1002</v>
      </c>
      <c r="B1003" s="1">
        <v>43371</v>
      </c>
      <c r="C1003" s="2">
        <f t="shared" si="121"/>
        <v>2018</v>
      </c>
      <c r="D1003" s="2">
        <f t="shared" si="122"/>
        <v>9</v>
      </c>
      <c r="E1003" s="2" t="str">
        <f t="shared" si="123"/>
        <v>2018-9</v>
      </c>
      <c r="F1003" s="2">
        <f t="shared" si="124"/>
        <v>28</v>
      </c>
      <c r="G1003" s="2">
        <f t="shared" si="125"/>
        <v>39</v>
      </c>
      <c r="H1003" s="2">
        <f t="shared" si="126"/>
        <v>6</v>
      </c>
      <c r="I1003" s="2" cm="1">
        <f t="array" ref="I1003">_xlfn.IFNA(_xlfn.IFS(H1003=7,1,H1003=1,1),0)</f>
        <v>0</v>
      </c>
      <c r="J1003" s="2">
        <v>0</v>
      </c>
      <c r="K1003" s="2">
        <f t="shared" si="127"/>
        <v>1</v>
      </c>
      <c r="L1003" s="2">
        <f>SUMIF(E$2:E1003,E1003,K$2:K1003)</f>
        <v>4</v>
      </c>
      <c r="M1003" s="2">
        <f>IF(AND(market_calendar[[#This Row],[eq_weekly_exp_cumulative]]=3,market_calendar[[#This Row],[is_eq_weekly_exp]]=1),1,0)</f>
        <v>0</v>
      </c>
      <c r="N1003" s="2">
        <f>IF(AND(market_calendar[[#This Row],[is_eq_monthly_exp]]=1,MOD(market_calendar[[#This Row],[Month]],3)=0),1,0)</f>
        <v>0</v>
      </c>
      <c r="O1003" s="2">
        <f t="shared" si="120"/>
        <v>0</v>
      </c>
      <c r="P1003" s="2">
        <f>SUMIF(E$2:E1003,E1003,O$2:O1003)</f>
        <v>4</v>
      </c>
      <c r="Q1003" s="2">
        <f>IF(AND(market_calendar[[#This Row],[vix_weekly_exp_cumulative]]=3,market_calendar[[#This Row],[is_vix_weekly_exp]]=1),1,0)</f>
        <v>0</v>
      </c>
      <c r="R1003" s="2">
        <f>IF(AND(market_calendar[[#This Row],[is_vix_monthly_exp]]=1,MOD(market_calendar[[#This Row],[Month]],3)=0),1,0)</f>
        <v>0</v>
      </c>
    </row>
    <row r="1004" spans="1:18" x14ac:dyDescent="0.25">
      <c r="A1004">
        <v>1003</v>
      </c>
      <c r="B1004" s="1">
        <v>43372</v>
      </c>
      <c r="C1004" s="2">
        <f t="shared" si="121"/>
        <v>2018</v>
      </c>
      <c r="D1004" s="2">
        <f t="shared" si="122"/>
        <v>9</v>
      </c>
      <c r="E1004" s="2" t="str">
        <f t="shared" si="123"/>
        <v>2018-9</v>
      </c>
      <c r="F1004" s="2">
        <f t="shared" si="124"/>
        <v>29</v>
      </c>
      <c r="G1004" s="2">
        <f t="shared" si="125"/>
        <v>39</v>
      </c>
      <c r="H1004" s="2">
        <f t="shared" si="126"/>
        <v>7</v>
      </c>
      <c r="I1004" s="2" cm="1">
        <f t="array" ref="I1004">_xlfn.IFNA(_xlfn.IFS(H1004=7,1,H1004=1,1),0)</f>
        <v>1</v>
      </c>
      <c r="J1004" s="2">
        <v>0</v>
      </c>
      <c r="K1004" s="2">
        <f t="shared" si="127"/>
        <v>0</v>
      </c>
      <c r="L1004" s="2">
        <f>SUMIF(E$2:E1004,E1004,K$2:K1004)</f>
        <v>4</v>
      </c>
      <c r="M1004" s="2">
        <f>IF(AND(market_calendar[[#This Row],[eq_weekly_exp_cumulative]]=3,market_calendar[[#This Row],[is_eq_weekly_exp]]=1),1,0)</f>
        <v>0</v>
      </c>
      <c r="N1004" s="2">
        <f>IF(AND(market_calendar[[#This Row],[is_eq_monthly_exp]]=1,MOD(market_calendar[[#This Row],[Month]],3)=0),1,0)</f>
        <v>0</v>
      </c>
      <c r="O1004" s="2">
        <f t="shared" si="120"/>
        <v>0</v>
      </c>
      <c r="P1004" s="2">
        <f>SUMIF(E$2:E1004,E1004,O$2:O1004)</f>
        <v>4</v>
      </c>
      <c r="Q1004" s="2">
        <f>IF(AND(market_calendar[[#This Row],[vix_weekly_exp_cumulative]]=3,market_calendar[[#This Row],[is_vix_weekly_exp]]=1),1,0)</f>
        <v>0</v>
      </c>
      <c r="R1004" s="2">
        <f>IF(AND(market_calendar[[#This Row],[is_vix_monthly_exp]]=1,MOD(market_calendar[[#This Row],[Month]],3)=0),1,0)</f>
        <v>0</v>
      </c>
    </row>
    <row r="1005" spans="1:18" x14ac:dyDescent="0.25">
      <c r="A1005">
        <v>1004</v>
      </c>
      <c r="B1005" s="1">
        <v>43373</v>
      </c>
      <c r="C1005" s="2">
        <f t="shared" si="121"/>
        <v>2018</v>
      </c>
      <c r="D1005" s="2">
        <f t="shared" si="122"/>
        <v>9</v>
      </c>
      <c r="E1005" s="2" t="str">
        <f t="shared" si="123"/>
        <v>2018-9</v>
      </c>
      <c r="F1005" s="2">
        <f t="shared" si="124"/>
        <v>30</v>
      </c>
      <c r="G1005" s="2">
        <f t="shared" si="125"/>
        <v>40</v>
      </c>
      <c r="H1005" s="2">
        <f t="shared" si="126"/>
        <v>1</v>
      </c>
      <c r="I1005" s="2" cm="1">
        <f t="array" ref="I1005">_xlfn.IFNA(_xlfn.IFS(H1005=7,1,H1005=1,1),0)</f>
        <v>1</v>
      </c>
      <c r="J1005" s="2">
        <v>0</v>
      </c>
      <c r="K1005" s="2">
        <f t="shared" si="127"/>
        <v>0</v>
      </c>
      <c r="L1005" s="2">
        <f>SUMIF(E$2:E1005,E1005,K$2:K1005)</f>
        <v>4</v>
      </c>
      <c r="M1005" s="2">
        <f>IF(AND(market_calendar[[#This Row],[eq_weekly_exp_cumulative]]=3,market_calendar[[#This Row],[is_eq_weekly_exp]]=1),1,0)</f>
        <v>0</v>
      </c>
      <c r="N1005" s="2">
        <f>IF(AND(market_calendar[[#This Row],[is_eq_monthly_exp]]=1,MOD(market_calendar[[#This Row],[Month]],3)=0),1,0)</f>
        <v>0</v>
      </c>
      <c r="O1005" s="2">
        <f t="shared" si="120"/>
        <v>0</v>
      </c>
      <c r="P1005" s="2">
        <f>SUMIF(E$2:E1005,E1005,O$2:O1005)</f>
        <v>4</v>
      </c>
      <c r="Q1005" s="2">
        <f>IF(AND(market_calendar[[#This Row],[vix_weekly_exp_cumulative]]=3,market_calendar[[#This Row],[is_vix_weekly_exp]]=1),1,0)</f>
        <v>0</v>
      </c>
      <c r="R1005" s="2">
        <f>IF(AND(market_calendar[[#This Row],[is_vix_monthly_exp]]=1,MOD(market_calendar[[#This Row],[Month]],3)=0),1,0)</f>
        <v>0</v>
      </c>
    </row>
    <row r="1006" spans="1:18" x14ac:dyDescent="0.25">
      <c r="A1006">
        <v>1005</v>
      </c>
      <c r="B1006" s="1">
        <v>43374</v>
      </c>
      <c r="C1006" s="2">
        <f t="shared" si="121"/>
        <v>2018</v>
      </c>
      <c r="D1006" s="2">
        <f t="shared" si="122"/>
        <v>10</v>
      </c>
      <c r="E1006" s="2" t="str">
        <f t="shared" si="123"/>
        <v>2018-10</v>
      </c>
      <c r="F1006" s="2">
        <f t="shared" si="124"/>
        <v>1</v>
      </c>
      <c r="G1006" s="2">
        <f t="shared" si="125"/>
        <v>40</v>
      </c>
      <c r="H1006" s="2">
        <f t="shared" si="126"/>
        <v>2</v>
      </c>
      <c r="I1006" s="2" cm="1">
        <f t="array" ref="I1006">_xlfn.IFNA(_xlfn.IFS(H1006=7,1,H1006=1,1),0)</f>
        <v>0</v>
      </c>
      <c r="J1006" s="2">
        <v>0</v>
      </c>
      <c r="K1006" s="2">
        <f t="shared" si="127"/>
        <v>0</v>
      </c>
      <c r="L1006" s="2">
        <f>SUMIF(E$2:E1006,E1006,K$2:K1006)</f>
        <v>0</v>
      </c>
      <c r="M1006" s="2">
        <f>IF(AND(market_calendar[[#This Row],[eq_weekly_exp_cumulative]]=3,market_calendar[[#This Row],[is_eq_weekly_exp]]=1),1,0)</f>
        <v>0</v>
      </c>
      <c r="N1006" s="2">
        <f>IF(AND(market_calendar[[#This Row],[is_eq_monthly_exp]]=1,MOD(market_calendar[[#This Row],[Month]],3)=0),1,0)</f>
        <v>0</v>
      </c>
      <c r="O1006" s="2">
        <f t="shared" si="120"/>
        <v>0</v>
      </c>
      <c r="P1006" s="2">
        <f>SUMIF(E$2:E1006,E1006,O$2:O1006)</f>
        <v>0</v>
      </c>
      <c r="Q1006" s="2">
        <f>IF(AND(market_calendar[[#This Row],[vix_weekly_exp_cumulative]]=3,market_calendar[[#This Row],[is_vix_weekly_exp]]=1),1,0)</f>
        <v>0</v>
      </c>
      <c r="R1006" s="2">
        <f>IF(AND(market_calendar[[#This Row],[is_vix_monthly_exp]]=1,MOD(market_calendar[[#This Row],[Month]],3)=0),1,0)</f>
        <v>0</v>
      </c>
    </row>
    <row r="1007" spans="1:18" x14ac:dyDescent="0.25">
      <c r="A1007">
        <v>1006</v>
      </c>
      <c r="B1007" s="1">
        <v>43375</v>
      </c>
      <c r="C1007" s="2">
        <f t="shared" si="121"/>
        <v>2018</v>
      </c>
      <c r="D1007" s="2">
        <f t="shared" si="122"/>
        <v>10</v>
      </c>
      <c r="E1007" s="2" t="str">
        <f t="shared" si="123"/>
        <v>2018-10</v>
      </c>
      <c r="F1007" s="2">
        <f t="shared" si="124"/>
        <v>2</v>
      </c>
      <c r="G1007" s="2">
        <f t="shared" si="125"/>
        <v>40</v>
      </c>
      <c r="H1007" s="2">
        <f t="shared" si="126"/>
        <v>3</v>
      </c>
      <c r="I1007" s="2" cm="1">
        <f t="array" ref="I1007">_xlfn.IFNA(_xlfn.IFS(H1007=7,1,H1007=1,1),0)</f>
        <v>0</v>
      </c>
      <c r="J1007" s="2">
        <v>0</v>
      </c>
      <c r="K1007" s="2">
        <f t="shared" si="127"/>
        <v>0</v>
      </c>
      <c r="L1007" s="2">
        <f>SUMIF(E$2:E1007,E1007,K$2:K1007)</f>
        <v>0</v>
      </c>
      <c r="M1007" s="2">
        <f>IF(AND(market_calendar[[#This Row],[eq_weekly_exp_cumulative]]=3,market_calendar[[#This Row],[is_eq_weekly_exp]]=1),1,0)</f>
        <v>0</v>
      </c>
      <c r="N1007" s="2">
        <f>IF(AND(market_calendar[[#This Row],[is_eq_monthly_exp]]=1,MOD(market_calendar[[#This Row],[Month]],3)=0),1,0)</f>
        <v>0</v>
      </c>
      <c r="O1007" s="2">
        <f t="shared" si="120"/>
        <v>1</v>
      </c>
      <c r="P1007" s="2">
        <f>SUMIF(E$2:E1007,E1007,O$2:O1007)</f>
        <v>1</v>
      </c>
      <c r="Q1007" s="2">
        <f>IF(AND(market_calendar[[#This Row],[vix_weekly_exp_cumulative]]=3,market_calendar[[#This Row],[is_vix_weekly_exp]]=1),1,0)</f>
        <v>0</v>
      </c>
      <c r="R1007" s="2">
        <f>IF(AND(market_calendar[[#This Row],[is_vix_monthly_exp]]=1,MOD(market_calendar[[#This Row],[Month]],3)=0),1,0)</f>
        <v>0</v>
      </c>
    </row>
    <row r="1008" spans="1:18" x14ac:dyDescent="0.25">
      <c r="A1008">
        <v>1007</v>
      </c>
      <c r="B1008" s="1">
        <v>43376</v>
      </c>
      <c r="C1008" s="2">
        <f t="shared" si="121"/>
        <v>2018</v>
      </c>
      <c r="D1008" s="2">
        <f t="shared" si="122"/>
        <v>10</v>
      </c>
      <c r="E1008" s="2" t="str">
        <f t="shared" si="123"/>
        <v>2018-10</v>
      </c>
      <c r="F1008" s="2">
        <f t="shared" si="124"/>
        <v>3</v>
      </c>
      <c r="G1008" s="2">
        <f t="shared" si="125"/>
        <v>40</v>
      </c>
      <c r="H1008" s="2">
        <f t="shared" si="126"/>
        <v>4</v>
      </c>
      <c r="I1008" s="2" cm="1">
        <f t="array" ref="I1008">_xlfn.IFNA(_xlfn.IFS(H1008=7,1,H1008=1,1),0)</f>
        <v>0</v>
      </c>
      <c r="J1008" s="2">
        <v>0</v>
      </c>
      <c r="K1008" s="2">
        <f t="shared" si="127"/>
        <v>0</v>
      </c>
      <c r="L1008" s="2">
        <f>SUMIF(E$2:E1008,E1008,K$2:K1008)</f>
        <v>0</v>
      </c>
      <c r="M1008" s="2">
        <f>IF(AND(market_calendar[[#This Row],[eq_weekly_exp_cumulative]]=3,market_calendar[[#This Row],[is_eq_weekly_exp]]=1),1,0)</f>
        <v>0</v>
      </c>
      <c r="N1008" s="2">
        <f>IF(AND(market_calendar[[#This Row],[is_eq_monthly_exp]]=1,MOD(market_calendar[[#This Row],[Month]],3)=0),1,0)</f>
        <v>0</v>
      </c>
      <c r="O1008" s="2">
        <f t="shared" si="120"/>
        <v>0</v>
      </c>
      <c r="P1008" s="2">
        <f>SUMIF(E$2:E1008,E1008,O$2:O1008)</f>
        <v>1</v>
      </c>
      <c r="Q1008" s="2">
        <f>IF(AND(market_calendar[[#This Row],[vix_weekly_exp_cumulative]]=3,market_calendar[[#This Row],[is_vix_weekly_exp]]=1),1,0)</f>
        <v>0</v>
      </c>
      <c r="R1008" s="2">
        <f>IF(AND(market_calendar[[#This Row],[is_vix_monthly_exp]]=1,MOD(market_calendar[[#This Row],[Month]],3)=0),1,0)</f>
        <v>0</v>
      </c>
    </row>
    <row r="1009" spans="1:18" x14ac:dyDescent="0.25">
      <c r="A1009">
        <v>1008</v>
      </c>
      <c r="B1009" s="1">
        <v>43377</v>
      </c>
      <c r="C1009" s="2">
        <f t="shared" si="121"/>
        <v>2018</v>
      </c>
      <c r="D1009" s="2">
        <f t="shared" si="122"/>
        <v>10</v>
      </c>
      <c r="E1009" s="2" t="str">
        <f t="shared" si="123"/>
        <v>2018-10</v>
      </c>
      <c r="F1009" s="2">
        <f t="shared" si="124"/>
        <v>4</v>
      </c>
      <c r="G1009" s="2">
        <f t="shared" si="125"/>
        <v>40</v>
      </c>
      <c r="H1009" s="2">
        <f t="shared" si="126"/>
        <v>5</v>
      </c>
      <c r="I1009" s="2" cm="1">
        <f t="array" ref="I1009">_xlfn.IFNA(_xlfn.IFS(H1009=7,1,H1009=1,1),0)</f>
        <v>0</v>
      </c>
      <c r="J1009" s="2">
        <v>0</v>
      </c>
      <c r="K1009" s="2">
        <f t="shared" si="127"/>
        <v>0</v>
      </c>
      <c r="L1009" s="2">
        <f>SUMIF(E$2:E1009,E1009,K$2:K1009)</f>
        <v>0</v>
      </c>
      <c r="M1009" s="2">
        <f>IF(AND(market_calendar[[#This Row],[eq_weekly_exp_cumulative]]=3,market_calendar[[#This Row],[is_eq_weekly_exp]]=1),1,0)</f>
        <v>0</v>
      </c>
      <c r="N1009" s="2">
        <f>IF(AND(market_calendar[[#This Row],[is_eq_monthly_exp]]=1,MOD(market_calendar[[#This Row],[Month]],3)=0),1,0)</f>
        <v>0</v>
      </c>
      <c r="O1009" s="2">
        <f t="shared" si="120"/>
        <v>0</v>
      </c>
      <c r="P1009" s="2">
        <f>SUMIF(E$2:E1009,E1009,O$2:O1009)</f>
        <v>1</v>
      </c>
      <c r="Q1009" s="2">
        <f>IF(AND(market_calendar[[#This Row],[vix_weekly_exp_cumulative]]=3,market_calendar[[#This Row],[is_vix_weekly_exp]]=1),1,0)</f>
        <v>0</v>
      </c>
      <c r="R1009" s="2">
        <f>IF(AND(market_calendar[[#This Row],[is_vix_monthly_exp]]=1,MOD(market_calendar[[#This Row],[Month]],3)=0),1,0)</f>
        <v>0</v>
      </c>
    </row>
    <row r="1010" spans="1:18" x14ac:dyDescent="0.25">
      <c r="A1010">
        <v>1009</v>
      </c>
      <c r="B1010" s="1">
        <v>43378</v>
      </c>
      <c r="C1010" s="2">
        <f t="shared" si="121"/>
        <v>2018</v>
      </c>
      <c r="D1010" s="2">
        <f t="shared" si="122"/>
        <v>10</v>
      </c>
      <c r="E1010" s="2" t="str">
        <f t="shared" si="123"/>
        <v>2018-10</v>
      </c>
      <c r="F1010" s="2">
        <f t="shared" si="124"/>
        <v>5</v>
      </c>
      <c r="G1010" s="2">
        <f t="shared" si="125"/>
        <v>40</v>
      </c>
      <c r="H1010" s="2">
        <f t="shared" si="126"/>
        <v>6</v>
      </c>
      <c r="I1010" s="2" cm="1">
        <f t="array" ref="I1010">_xlfn.IFNA(_xlfn.IFS(H1010=7,1,H1010=1,1),0)</f>
        <v>0</v>
      </c>
      <c r="J1010" s="2">
        <v>0</v>
      </c>
      <c r="K1010" s="2">
        <f t="shared" si="127"/>
        <v>1</v>
      </c>
      <c r="L1010" s="2">
        <f>SUMIF(E$2:E1010,E1010,K$2:K1010)</f>
        <v>1</v>
      </c>
      <c r="M1010" s="2">
        <f>IF(AND(market_calendar[[#This Row],[eq_weekly_exp_cumulative]]=3,market_calendar[[#This Row],[is_eq_weekly_exp]]=1),1,0)</f>
        <v>0</v>
      </c>
      <c r="N1010" s="2">
        <f>IF(AND(market_calendar[[#This Row],[is_eq_monthly_exp]]=1,MOD(market_calendar[[#This Row],[Month]],3)=0),1,0)</f>
        <v>0</v>
      </c>
      <c r="O1010" s="2">
        <f t="shared" si="120"/>
        <v>0</v>
      </c>
      <c r="P1010" s="2">
        <f>SUMIF(E$2:E1010,E1010,O$2:O1010)</f>
        <v>1</v>
      </c>
      <c r="Q1010" s="2">
        <f>IF(AND(market_calendar[[#This Row],[vix_weekly_exp_cumulative]]=3,market_calendar[[#This Row],[is_vix_weekly_exp]]=1),1,0)</f>
        <v>0</v>
      </c>
      <c r="R1010" s="2">
        <f>IF(AND(market_calendar[[#This Row],[is_vix_monthly_exp]]=1,MOD(market_calendar[[#This Row],[Month]],3)=0),1,0)</f>
        <v>0</v>
      </c>
    </row>
    <row r="1011" spans="1:18" x14ac:dyDescent="0.25">
      <c r="A1011">
        <v>1010</v>
      </c>
      <c r="B1011" s="1">
        <v>43379</v>
      </c>
      <c r="C1011" s="2">
        <f t="shared" si="121"/>
        <v>2018</v>
      </c>
      <c r="D1011" s="2">
        <f t="shared" si="122"/>
        <v>10</v>
      </c>
      <c r="E1011" s="2" t="str">
        <f t="shared" si="123"/>
        <v>2018-10</v>
      </c>
      <c r="F1011" s="2">
        <f t="shared" si="124"/>
        <v>6</v>
      </c>
      <c r="G1011" s="2">
        <f t="shared" si="125"/>
        <v>40</v>
      </c>
      <c r="H1011" s="2">
        <f t="shared" si="126"/>
        <v>7</v>
      </c>
      <c r="I1011" s="2" cm="1">
        <f t="array" ref="I1011">_xlfn.IFNA(_xlfn.IFS(H1011=7,1,H1011=1,1),0)</f>
        <v>1</v>
      </c>
      <c r="J1011" s="2">
        <v>0</v>
      </c>
      <c r="K1011" s="2">
        <f t="shared" si="127"/>
        <v>0</v>
      </c>
      <c r="L1011" s="2">
        <f>SUMIF(E$2:E1011,E1011,K$2:K1011)</f>
        <v>1</v>
      </c>
      <c r="M1011" s="2">
        <f>IF(AND(market_calendar[[#This Row],[eq_weekly_exp_cumulative]]=3,market_calendar[[#This Row],[is_eq_weekly_exp]]=1),1,0)</f>
        <v>0</v>
      </c>
      <c r="N1011" s="2">
        <f>IF(AND(market_calendar[[#This Row],[is_eq_monthly_exp]]=1,MOD(market_calendar[[#This Row],[Month]],3)=0),1,0)</f>
        <v>0</v>
      </c>
      <c r="O1011" s="2">
        <f t="shared" si="120"/>
        <v>0</v>
      </c>
      <c r="P1011" s="2">
        <f>SUMIF(E$2:E1011,E1011,O$2:O1011)</f>
        <v>1</v>
      </c>
      <c r="Q1011" s="2">
        <f>IF(AND(market_calendar[[#This Row],[vix_weekly_exp_cumulative]]=3,market_calendar[[#This Row],[is_vix_weekly_exp]]=1),1,0)</f>
        <v>0</v>
      </c>
      <c r="R1011" s="2">
        <f>IF(AND(market_calendar[[#This Row],[is_vix_monthly_exp]]=1,MOD(market_calendar[[#This Row],[Month]],3)=0),1,0)</f>
        <v>0</v>
      </c>
    </row>
    <row r="1012" spans="1:18" x14ac:dyDescent="0.25">
      <c r="A1012">
        <v>1011</v>
      </c>
      <c r="B1012" s="1">
        <v>43380</v>
      </c>
      <c r="C1012" s="2">
        <f t="shared" si="121"/>
        <v>2018</v>
      </c>
      <c r="D1012" s="2">
        <f t="shared" si="122"/>
        <v>10</v>
      </c>
      <c r="E1012" s="2" t="str">
        <f t="shared" si="123"/>
        <v>2018-10</v>
      </c>
      <c r="F1012" s="2">
        <f t="shared" si="124"/>
        <v>7</v>
      </c>
      <c r="G1012" s="2">
        <f t="shared" si="125"/>
        <v>41</v>
      </c>
      <c r="H1012" s="2">
        <f t="shared" si="126"/>
        <v>1</v>
      </c>
      <c r="I1012" s="2" cm="1">
        <f t="array" ref="I1012">_xlfn.IFNA(_xlfn.IFS(H1012=7,1,H1012=1,1),0)</f>
        <v>1</v>
      </c>
      <c r="J1012" s="2">
        <v>0</v>
      </c>
      <c r="K1012" s="2">
        <f t="shared" si="127"/>
        <v>0</v>
      </c>
      <c r="L1012" s="2">
        <f>SUMIF(E$2:E1012,E1012,K$2:K1012)</f>
        <v>1</v>
      </c>
      <c r="M1012" s="2">
        <f>IF(AND(market_calendar[[#This Row],[eq_weekly_exp_cumulative]]=3,market_calendar[[#This Row],[is_eq_weekly_exp]]=1),1,0)</f>
        <v>0</v>
      </c>
      <c r="N1012" s="2">
        <f>IF(AND(market_calendar[[#This Row],[is_eq_monthly_exp]]=1,MOD(market_calendar[[#This Row],[Month]],3)=0),1,0)</f>
        <v>0</v>
      </c>
      <c r="O1012" s="2">
        <f t="shared" si="120"/>
        <v>0</v>
      </c>
      <c r="P1012" s="2">
        <f>SUMIF(E$2:E1012,E1012,O$2:O1012)</f>
        <v>1</v>
      </c>
      <c r="Q1012" s="2">
        <f>IF(AND(market_calendar[[#This Row],[vix_weekly_exp_cumulative]]=3,market_calendar[[#This Row],[is_vix_weekly_exp]]=1),1,0)</f>
        <v>0</v>
      </c>
      <c r="R1012" s="2">
        <f>IF(AND(market_calendar[[#This Row],[is_vix_monthly_exp]]=1,MOD(market_calendar[[#This Row],[Month]],3)=0),1,0)</f>
        <v>0</v>
      </c>
    </row>
    <row r="1013" spans="1:18" x14ac:dyDescent="0.25">
      <c r="A1013">
        <v>1012</v>
      </c>
      <c r="B1013" s="1">
        <v>43381</v>
      </c>
      <c r="C1013" s="2">
        <f t="shared" si="121"/>
        <v>2018</v>
      </c>
      <c r="D1013" s="2">
        <f t="shared" si="122"/>
        <v>10</v>
      </c>
      <c r="E1013" s="2" t="str">
        <f t="shared" si="123"/>
        <v>2018-10</v>
      </c>
      <c r="F1013" s="2">
        <f t="shared" si="124"/>
        <v>8</v>
      </c>
      <c r="G1013" s="2">
        <f t="shared" si="125"/>
        <v>41</v>
      </c>
      <c r="H1013" s="2">
        <f t="shared" si="126"/>
        <v>2</v>
      </c>
      <c r="I1013" s="2" cm="1">
        <f t="array" ref="I1013">_xlfn.IFNA(_xlfn.IFS(H1013=7,1,H1013=1,1),0)</f>
        <v>0</v>
      </c>
      <c r="J1013" s="2">
        <v>0</v>
      </c>
      <c r="K1013" s="2">
        <f t="shared" si="127"/>
        <v>0</v>
      </c>
      <c r="L1013" s="2">
        <f>SUMIF(E$2:E1013,E1013,K$2:K1013)</f>
        <v>1</v>
      </c>
      <c r="M1013" s="2">
        <f>IF(AND(market_calendar[[#This Row],[eq_weekly_exp_cumulative]]=3,market_calendar[[#This Row],[is_eq_weekly_exp]]=1),1,0)</f>
        <v>0</v>
      </c>
      <c r="N1013" s="2">
        <f>IF(AND(market_calendar[[#This Row],[is_eq_monthly_exp]]=1,MOD(market_calendar[[#This Row],[Month]],3)=0),1,0)</f>
        <v>0</v>
      </c>
      <c r="O1013" s="2">
        <f t="shared" si="120"/>
        <v>0</v>
      </c>
      <c r="P1013" s="2">
        <f>SUMIF(E$2:E1013,E1013,O$2:O1013)</f>
        <v>1</v>
      </c>
      <c r="Q1013" s="2">
        <f>IF(AND(market_calendar[[#This Row],[vix_weekly_exp_cumulative]]=3,market_calendar[[#This Row],[is_vix_weekly_exp]]=1),1,0)</f>
        <v>0</v>
      </c>
      <c r="R1013" s="2">
        <f>IF(AND(market_calendar[[#This Row],[is_vix_monthly_exp]]=1,MOD(market_calendar[[#This Row],[Month]],3)=0),1,0)</f>
        <v>0</v>
      </c>
    </row>
    <row r="1014" spans="1:18" x14ac:dyDescent="0.25">
      <c r="A1014">
        <v>1013</v>
      </c>
      <c r="B1014" s="1">
        <v>43382</v>
      </c>
      <c r="C1014" s="2">
        <f t="shared" si="121"/>
        <v>2018</v>
      </c>
      <c r="D1014" s="2">
        <f t="shared" si="122"/>
        <v>10</v>
      </c>
      <c r="E1014" s="2" t="str">
        <f t="shared" si="123"/>
        <v>2018-10</v>
      </c>
      <c r="F1014" s="2">
        <f t="shared" si="124"/>
        <v>9</v>
      </c>
      <c r="G1014" s="2">
        <f t="shared" si="125"/>
        <v>41</v>
      </c>
      <c r="H1014" s="2">
        <f t="shared" si="126"/>
        <v>3</v>
      </c>
      <c r="I1014" s="2" cm="1">
        <f t="array" ref="I1014">_xlfn.IFNA(_xlfn.IFS(H1014=7,1,H1014=1,1),0)</f>
        <v>0</v>
      </c>
      <c r="J1014" s="2">
        <v>0</v>
      </c>
      <c r="K1014" s="2">
        <f t="shared" si="127"/>
        <v>0</v>
      </c>
      <c r="L1014" s="2">
        <f>SUMIF(E$2:E1014,E1014,K$2:K1014)</f>
        <v>1</v>
      </c>
      <c r="M1014" s="2">
        <f>IF(AND(market_calendar[[#This Row],[eq_weekly_exp_cumulative]]=3,market_calendar[[#This Row],[is_eq_weekly_exp]]=1),1,0)</f>
        <v>0</v>
      </c>
      <c r="N1014" s="2">
        <f>IF(AND(market_calendar[[#This Row],[is_eq_monthly_exp]]=1,MOD(market_calendar[[#This Row],[Month]],3)=0),1,0)</f>
        <v>0</v>
      </c>
      <c r="O1014" s="2">
        <f t="shared" si="120"/>
        <v>1</v>
      </c>
      <c r="P1014" s="2">
        <f>SUMIF(E$2:E1014,E1014,O$2:O1014)</f>
        <v>2</v>
      </c>
      <c r="Q1014" s="2">
        <f>IF(AND(market_calendar[[#This Row],[vix_weekly_exp_cumulative]]=3,market_calendar[[#This Row],[is_vix_weekly_exp]]=1),1,0)</f>
        <v>0</v>
      </c>
      <c r="R1014" s="2">
        <f>IF(AND(market_calendar[[#This Row],[is_vix_monthly_exp]]=1,MOD(market_calendar[[#This Row],[Month]],3)=0),1,0)</f>
        <v>0</v>
      </c>
    </row>
    <row r="1015" spans="1:18" x14ac:dyDescent="0.25">
      <c r="A1015">
        <v>1014</v>
      </c>
      <c r="B1015" s="1">
        <v>43383</v>
      </c>
      <c r="C1015" s="2">
        <f t="shared" si="121"/>
        <v>2018</v>
      </c>
      <c r="D1015" s="2">
        <f t="shared" si="122"/>
        <v>10</v>
      </c>
      <c r="E1015" s="2" t="str">
        <f t="shared" si="123"/>
        <v>2018-10</v>
      </c>
      <c r="F1015" s="2">
        <f t="shared" si="124"/>
        <v>10</v>
      </c>
      <c r="G1015" s="2">
        <f t="shared" si="125"/>
        <v>41</v>
      </c>
      <c r="H1015" s="2">
        <f t="shared" si="126"/>
        <v>4</v>
      </c>
      <c r="I1015" s="2" cm="1">
        <f t="array" ref="I1015">_xlfn.IFNA(_xlfn.IFS(H1015=7,1,H1015=1,1),0)</f>
        <v>0</v>
      </c>
      <c r="J1015" s="2">
        <v>0</v>
      </c>
      <c r="K1015" s="2">
        <f t="shared" si="127"/>
        <v>0</v>
      </c>
      <c r="L1015" s="2">
        <f>SUMIF(E$2:E1015,E1015,K$2:K1015)</f>
        <v>1</v>
      </c>
      <c r="M1015" s="2">
        <f>IF(AND(market_calendar[[#This Row],[eq_weekly_exp_cumulative]]=3,market_calendar[[#This Row],[is_eq_weekly_exp]]=1),1,0)</f>
        <v>0</v>
      </c>
      <c r="N1015" s="2">
        <f>IF(AND(market_calendar[[#This Row],[is_eq_monthly_exp]]=1,MOD(market_calendar[[#This Row],[Month]],3)=0),1,0)</f>
        <v>0</v>
      </c>
      <c r="O1015" s="2">
        <f t="shared" si="120"/>
        <v>0</v>
      </c>
      <c r="P1015" s="2">
        <f>SUMIF(E$2:E1015,E1015,O$2:O1015)</f>
        <v>2</v>
      </c>
      <c r="Q1015" s="2">
        <f>IF(AND(market_calendar[[#This Row],[vix_weekly_exp_cumulative]]=3,market_calendar[[#This Row],[is_vix_weekly_exp]]=1),1,0)</f>
        <v>0</v>
      </c>
      <c r="R1015" s="2">
        <f>IF(AND(market_calendar[[#This Row],[is_vix_monthly_exp]]=1,MOD(market_calendar[[#This Row],[Month]],3)=0),1,0)</f>
        <v>0</v>
      </c>
    </row>
    <row r="1016" spans="1:18" x14ac:dyDescent="0.25">
      <c r="A1016">
        <v>1015</v>
      </c>
      <c r="B1016" s="1">
        <v>43384</v>
      </c>
      <c r="C1016" s="2">
        <f t="shared" si="121"/>
        <v>2018</v>
      </c>
      <c r="D1016" s="2">
        <f t="shared" si="122"/>
        <v>10</v>
      </c>
      <c r="E1016" s="2" t="str">
        <f t="shared" si="123"/>
        <v>2018-10</v>
      </c>
      <c r="F1016" s="2">
        <f t="shared" si="124"/>
        <v>11</v>
      </c>
      <c r="G1016" s="2">
        <f t="shared" si="125"/>
        <v>41</v>
      </c>
      <c r="H1016" s="2">
        <f t="shared" si="126"/>
        <v>5</v>
      </c>
      <c r="I1016" s="2" cm="1">
        <f t="array" ref="I1016">_xlfn.IFNA(_xlfn.IFS(H1016=7,1,H1016=1,1),0)</f>
        <v>0</v>
      </c>
      <c r="J1016" s="2">
        <v>0</v>
      </c>
      <c r="K1016" s="2">
        <f t="shared" si="127"/>
        <v>0</v>
      </c>
      <c r="L1016" s="2">
        <f>SUMIF(E$2:E1016,E1016,K$2:K1016)</f>
        <v>1</v>
      </c>
      <c r="M1016" s="2">
        <f>IF(AND(market_calendar[[#This Row],[eq_weekly_exp_cumulative]]=3,market_calendar[[#This Row],[is_eq_weekly_exp]]=1),1,0)</f>
        <v>0</v>
      </c>
      <c r="N1016" s="2">
        <f>IF(AND(market_calendar[[#This Row],[is_eq_monthly_exp]]=1,MOD(market_calendar[[#This Row],[Month]],3)=0),1,0)</f>
        <v>0</v>
      </c>
      <c r="O1016" s="2">
        <f t="shared" si="120"/>
        <v>0</v>
      </c>
      <c r="P1016" s="2">
        <f>SUMIF(E$2:E1016,E1016,O$2:O1016)</f>
        <v>2</v>
      </c>
      <c r="Q1016" s="2">
        <f>IF(AND(market_calendar[[#This Row],[vix_weekly_exp_cumulative]]=3,market_calendar[[#This Row],[is_vix_weekly_exp]]=1),1,0)</f>
        <v>0</v>
      </c>
      <c r="R1016" s="2">
        <f>IF(AND(market_calendar[[#This Row],[is_vix_monthly_exp]]=1,MOD(market_calendar[[#This Row],[Month]],3)=0),1,0)</f>
        <v>0</v>
      </c>
    </row>
    <row r="1017" spans="1:18" x14ac:dyDescent="0.25">
      <c r="A1017">
        <v>1016</v>
      </c>
      <c r="B1017" s="1">
        <v>43385</v>
      </c>
      <c r="C1017" s="2">
        <f t="shared" si="121"/>
        <v>2018</v>
      </c>
      <c r="D1017" s="2">
        <f t="shared" si="122"/>
        <v>10</v>
      </c>
      <c r="E1017" s="2" t="str">
        <f t="shared" si="123"/>
        <v>2018-10</v>
      </c>
      <c r="F1017" s="2">
        <f t="shared" si="124"/>
        <v>12</v>
      </c>
      <c r="G1017" s="2">
        <f t="shared" si="125"/>
        <v>41</v>
      </c>
      <c r="H1017" s="2">
        <f t="shared" si="126"/>
        <v>6</v>
      </c>
      <c r="I1017" s="2" cm="1">
        <f t="array" ref="I1017">_xlfn.IFNA(_xlfn.IFS(H1017=7,1,H1017=1,1),0)</f>
        <v>0</v>
      </c>
      <c r="J1017" s="2">
        <v>0</v>
      </c>
      <c r="K1017" s="2">
        <f t="shared" si="127"/>
        <v>1</v>
      </c>
      <c r="L1017" s="2">
        <f>SUMIF(E$2:E1017,E1017,K$2:K1017)</f>
        <v>2</v>
      </c>
      <c r="M1017" s="2">
        <f>IF(AND(market_calendar[[#This Row],[eq_weekly_exp_cumulative]]=3,market_calendar[[#This Row],[is_eq_weekly_exp]]=1),1,0)</f>
        <v>0</v>
      </c>
      <c r="N1017" s="2">
        <f>IF(AND(market_calendar[[#This Row],[is_eq_monthly_exp]]=1,MOD(market_calendar[[#This Row],[Month]],3)=0),1,0)</f>
        <v>0</v>
      </c>
      <c r="O1017" s="2">
        <f t="shared" si="120"/>
        <v>0</v>
      </c>
      <c r="P1017" s="2">
        <f>SUMIF(E$2:E1017,E1017,O$2:O1017)</f>
        <v>2</v>
      </c>
      <c r="Q1017" s="2">
        <f>IF(AND(market_calendar[[#This Row],[vix_weekly_exp_cumulative]]=3,market_calendar[[#This Row],[is_vix_weekly_exp]]=1),1,0)</f>
        <v>0</v>
      </c>
      <c r="R1017" s="2">
        <f>IF(AND(market_calendar[[#This Row],[is_vix_monthly_exp]]=1,MOD(market_calendar[[#This Row],[Month]],3)=0),1,0)</f>
        <v>0</v>
      </c>
    </row>
    <row r="1018" spans="1:18" x14ac:dyDescent="0.25">
      <c r="A1018">
        <v>1017</v>
      </c>
      <c r="B1018" s="1">
        <v>43386</v>
      </c>
      <c r="C1018" s="2">
        <f t="shared" si="121"/>
        <v>2018</v>
      </c>
      <c r="D1018" s="2">
        <f t="shared" si="122"/>
        <v>10</v>
      </c>
      <c r="E1018" s="2" t="str">
        <f t="shared" si="123"/>
        <v>2018-10</v>
      </c>
      <c r="F1018" s="2">
        <f t="shared" si="124"/>
        <v>13</v>
      </c>
      <c r="G1018" s="2">
        <f t="shared" si="125"/>
        <v>41</v>
      </c>
      <c r="H1018" s="2">
        <f t="shared" si="126"/>
        <v>7</v>
      </c>
      <c r="I1018" s="2" cm="1">
        <f t="array" ref="I1018">_xlfn.IFNA(_xlfn.IFS(H1018=7,1,H1018=1,1),0)</f>
        <v>1</v>
      </c>
      <c r="J1018" s="2">
        <v>0</v>
      </c>
      <c r="K1018" s="2">
        <f t="shared" si="127"/>
        <v>0</v>
      </c>
      <c r="L1018" s="2">
        <f>SUMIF(E$2:E1018,E1018,K$2:K1018)</f>
        <v>2</v>
      </c>
      <c r="M1018" s="2">
        <f>IF(AND(market_calendar[[#This Row],[eq_weekly_exp_cumulative]]=3,market_calendar[[#This Row],[is_eq_weekly_exp]]=1),1,0)</f>
        <v>0</v>
      </c>
      <c r="N1018" s="2">
        <f>IF(AND(market_calendar[[#This Row],[is_eq_monthly_exp]]=1,MOD(market_calendar[[#This Row],[Month]],3)=0),1,0)</f>
        <v>0</v>
      </c>
      <c r="O1018" s="2">
        <f t="shared" si="120"/>
        <v>0</v>
      </c>
      <c r="P1018" s="2">
        <f>SUMIF(E$2:E1018,E1018,O$2:O1018)</f>
        <v>2</v>
      </c>
      <c r="Q1018" s="2">
        <f>IF(AND(market_calendar[[#This Row],[vix_weekly_exp_cumulative]]=3,market_calendar[[#This Row],[is_vix_weekly_exp]]=1),1,0)</f>
        <v>0</v>
      </c>
      <c r="R1018" s="2">
        <f>IF(AND(market_calendar[[#This Row],[is_vix_monthly_exp]]=1,MOD(market_calendar[[#This Row],[Month]],3)=0),1,0)</f>
        <v>0</v>
      </c>
    </row>
    <row r="1019" spans="1:18" x14ac:dyDescent="0.25">
      <c r="A1019">
        <v>1018</v>
      </c>
      <c r="B1019" s="1">
        <v>43387</v>
      </c>
      <c r="C1019" s="2">
        <f t="shared" si="121"/>
        <v>2018</v>
      </c>
      <c r="D1019" s="2">
        <f t="shared" si="122"/>
        <v>10</v>
      </c>
      <c r="E1019" s="2" t="str">
        <f t="shared" si="123"/>
        <v>2018-10</v>
      </c>
      <c r="F1019" s="2">
        <f t="shared" si="124"/>
        <v>14</v>
      </c>
      <c r="G1019" s="2">
        <f t="shared" si="125"/>
        <v>42</v>
      </c>
      <c r="H1019" s="2">
        <f t="shared" si="126"/>
        <v>1</v>
      </c>
      <c r="I1019" s="2" cm="1">
        <f t="array" ref="I1019">_xlfn.IFNA(_xlfn.IFS(H1019=7,1,H1019=1,1),0)</f>
        <v>1</v>
      </c>
      <c r="J1019" s="2">
        <v>0</v>
      </c>
      <c r="K1019" s="2">
        <f t="shared" si="127"/>
        <v>0</v>
      </c>
      <c r="L1019" s="2">
        <f>SUMIF(E$2:E1019,E1019,K$2:K1019)</f>
        <v>2</v>
      </c>
      <c r="M1019" s="2">
        <f>IF(AND(market_calendar[[#This Row],[eq_weekly_exp_cumulative]]=3,market_calendar[[#This Row],[is_eq_weekly_exp]]=1),1,0)</f>
        <v>0</v>
      </c>
      <c r="N1019" s="2">
        <f>IF(AND(market_calendar[[#This Row],[is_eq_monthly_exp]]=1,MOD(market_calendar[[#This Row],[Month]],3)=0),1,0)</f>
        <v>0</v>
      </c>
      <c r="O1019" s="2">
        <f t="shared" si="120"/>
        <v>0</v>
      </c>
      <c r="P1019" s="2">
        <f>SUMIF(E$2:E1019,E1019,O$2:O1019)</f>
        <v>2</v>
      </c>
      <c r="Q1019" s="2">
        <f>IF(AND(market_calendar[[#This Row],[vix_weekly_exp_cumulative]]=3,market_calendar[[#This Row],[is_vix_weekly_exp]]=1),1,0)</f>
        <v>0</v>
      </c>
      <c r="R1019" s="2">
        <f>IF(AND(market_calendar[[#This Row],[is_vix_monthly_exp]]=1,MOD(market_calendar[[#This Row],[Month]],3)=0),1,0)</f>
        <v>0</v>
      </c>
    </row>
    <row r="1020" spans="1:18" x14ac:dyDescent="0.25">
      <c r="A1020">
        <v>1019</v>
      </c>
      <c r="B1020" s="1">
        <v>43388</v>
      </c>
      <c r="C1020" s="2">
        <f t="shared" si="121"/>
        <v>2018</v>
      </c>
      <c r="D1020" s="2">
        <f t="shared" si="122"/>
        <v>10</v>
      </c>
      <c r="E1020" s="2" t="str">
        <f t="shared" si="123"/>
        <v>2018-10</v>
      </c>
      <c r="F1020" s="2">
        <f t="shared" si="124"/>
        <v>15</v>
      </c>
      <c r="G1020" s="2">
        <f t="shared" si="125"/>
        <v>42</v>
      </c>
      <c r="H1020" s="2">
        <f t="shared" si="126"/>
        <v>2</v>
      </c>
      <c r="I1020" s="2" cm="1">
        <f t="array" ref="I1020">_xlfn.IFNA(_xlfn.IFS(H1020=7,1,H1020=1,1),0)</f>
        <v>0</v>
      </c>
      <c r="J1020" s="2">
        <v>0</v>
      </c>
      <c r="K1020" s="2">
        <f t="shared" si="127"/>
        <v>0</v>
      </c>
      <c r="L1020" s="2">
        <f>SUMIF(E$2:E1020,E1020,K$2:K1020)</f>
        <v>2</v>
      </c>
      <c r="M1020" s="2">
        <f>IF(AND(market_calendar[[#This Row],[eq_weekly_exp_cumulative]]=3,market_calendar[[#This Row],[is_eq_weekly_exp]]=1),1,0)</f>
        <v>0</v>
      </c>
      <c r="N1020" s="2">
        <f>IF(AND(market_calendar[[#This Row],[is_eq_monthly_exp]]=1,MOD(market_calendar[[#This Row],[Month]],3)=0),1,0)</f>
        <v>0</v>
      </c>
      <c r="O1020" s="2">
        <f t="shared" si="120"/>
        <v>0</v>
      </c>
      <c r="P1020" s="2">
        <f>SUMIF(E$2:E1020,E1020,O$2:O1020)</f>
        <v>2</v>
      </c>
      <c r="Q1020" s="2">
        <f>IF(AND(market_calendar[[#This Row],[vix_weekly_exp_cumulative]]=3,market_calendar[[#This Row],[is_vix_weekly_exp]]=1),1,0)</f>
        <v>0</v>
      </c>
      <c r="R1020" s="2">
        <f>IF(AND(market_calendar[[#This Row],[is_vix_monthly_exp]]=1,MOD(market_calendar[[#This Row],[Month]],3)=0),1,0)</f>
        <v>0</v>
      </c>
    </row>
    <row r="1021" spans="1:18" x14ac:dyDescent="0.25">
      <c r="A1021">
        <v>1020</v>
      </c>
      <c r="B1021" s="1">
        <v>43389</v>
      </c>
      <c r="C1021" s="2">
        <f t="shared" si="121"/>
        <v>2018</v>
      </c>
      <c r="D1021" s="2">
        <f t="shared" si="122"/>
        <v>10</v>
      </c>
      <c r="E1021" s="2" t="str">
        <f t="shared" si="123"/>
        <v>2018-10</v>
      </c>
      <c r="F1021" s="2">
        <f t="shared" si="124"/>
        <v>16</v>
      </c>
      <c r="G1021" s="2">
        <f t="shared" si="125"/>
        <v>42</v>
      </c>
      <c r="H1021" s="2">
        <f t="shared" si="126"/>
        <v>3</v>
      </c>
      <c r="I1021" s="2" cm="1">
        <f t="array" ref="I1021">_xlfn.IFNA(_xlfn.IFS(H1021=7,1,H1021=1,1),0)</f>
        <v>0</v>
      </c>
      <c r="J1021" s="2">
        <v>0</v>
      </c>
      <c r="K1021" s="2">
        <f t="shared" si="127"/>
        <v>0</v>
      </c>
      <c r="L1021" s="2">
        <f>SUMIF(E$2:E1021,E1021,K$2:K1021)</f>
        <v>2</v>
      </c>
      <c r="M1021" s="2">
        <f>IF(AND(market_calendar[[#This Row],[eq_weekly_exp_cumulative]]=3,market_calendar[[#This Row],[is_eq_weekly_exp]]=1),1,0)</f>
        <v>0</v>
      </c>
      <c r="N1021" s="2">
        <f>IF(AND(market_calendar[[#This Row],[is_eq_monthly_exp]]=1,MOD(market_calendar[[#This Row],[Month]],3)=0),1,0)</f>
        <v>0</v>
      </c>
      <c r="O1021" s="2">
        <f t="shared" si="120"/>
        <v>1</v>
      </c>
      <c r="P1021" s="2">
        <f>SUMIF(E$2:E1021,E1021,O$2:O1021)</f>
        <v>3</v>
      </c>
      <c r="Q1021" s="2">
        <f>IF(AND(market_calendar[[#This Row],[vix_weekly_exp_cumulative]]=3,market_calendar[[#This Row],[is_vix_weekly_exp]]=1),1,0)</f>
        <v>1</v>
      </c>
      <c r="R1021" s="2">
        <f>IF(AND(market_calendar[[#This Row],[is_vix_monthly_exp]]=1,MOD(market_calendar[[#This Row],[Month]],3)=0),1,0)</f>
        <v>0</v>
      </c>
    </row>
    <row r="1022" spans="1:18" x14ac:dyDescent="0.25">
      <c r="A1022">
        <v>1021</v>
      </c>
      <c r="B1022" s="1">
        <v>43390</v>
      </c>
      <c r="C1022" s="2">
        <f t="shared" si="121"/>
        <v>2018</v>
      </c>
      <c r="D1022" s="2">
        <f t="shared" si="122"/>
        <v>10</v>
      </c>
      <c r="E1022" s="2" t="str">
        <f t="shared" si="123"/>
        <v>2018-10</v>
      </c>
      <c r="F1022" s="2">
        <f t="shared" si="124"/>
        <v>17</v>
      </c>
      <c r="G1022" s="2">
        <f t="shared" si="125"/>
        <v>42</v>
      </c>
      <c r="H1022" s="2">
        <f t="shared" si="126"/>
        <v>4</v>
      </c>
      <c r="I1022" s="2" cm="1">
        <f t="array" ref="I1022">_xlfn.IFNA(_xlfn.IFS(H1022=7,1,H1022=1,1),0)</f>
        <v>0</v>
      </c>
      <c r="J1022" s="2">
        <v>0</v>
      </c>
      <c r="K1022" s="2">
        <f t="shared" si="127"/>
        <v>0</v>
      </c>
      <c r="L1022" s="2">
        <f>SUMIF(E$2:E1022,E1022,K$2:K1022)</f>
        <v>2</v>
      </c>
      <c r="M1022" s="2">
        <f>IF(AND(market_calendar[[#This Row],[eq_weekly_exp_cumulative]]=3,market_calendar[[#This Row],[is_eq_weekly_exp]]=1),1,0)</f>
        <v>0</v>
      </c>
      <c r="N1022" s="2">
        <f>IF(AND(market_calendar[[#This Row],[is_eq_monthly_exp]]=1,MOD(market_calendar[[#This Row],[Month]],3)=0),1,0)</f>
        <v>0</v>
      </c>
      <c r="O1022" s="2">
        <f t="shared" si="120"/>
        <v>0</v>
      </c>
      <c r="P1022" s="2">
        <f>SUMIF(E$2:E1022,E1022,O$2:O1022)</f>
        <v>3</v>
      </c>
      <c r="Q1022" s="2">
        <f>IF(AND(market_calendar[[#This Row],[vix_weekly_exp_cumulative]]=3,market_calendar[[#This Row],[is_vix_weekly_exp]]=1),1,0)</f>
        <v>0</v>
      </c>
      <c r="R1022" s="2">
        <f>IF(AND(market_calendar[[#This Row],[is_vix_monthly_exp]]=1,MOD(market_calendar[[#This Row],[Month]],3)=0),1,0)</f>
        <v>0</v>
      </c>
    </row>
    <row r="1023" spans="1:18" x14ac:dyDescent="0.25">
      <c r="A1023">
        <v>1022</v>
      </c>
      <c r="B1023" s="1">
        <v>43391</v>
      </c>
      <c r="C1023" s="2">
        <f t="shared" si="121"/>
        <v>2018</v>
      </c>
      <c r="D1023" s="2">
        <f t="shared" si="122"/>
        <v>10</v>
      </c>
      <c r="E1023" s="2" t="str">
        <f t="shared" si="123"/>
        <v>2018-10</v>
      </c>
      <c r="F1023" s="2">
        <f t="shared" si="124"/>
        <v>18</v>
      </c>
      <c r="G1023" s="2">
        <f t="shared" si="125"/>
        <v>42</v>
      </c>
      <c r="H1023" s="2">
        <f t="shared" si="126"/>
        <v>5</v>
      </c>
      <c r="I1023" s="2" cm="1">
        <f t="array" ref="I1023">_xlfn.IFNA(_xlfn.IFS(H1023=7,1,H1023=1,1),0)</f>
        <v>0</v>
      </c>
      <c r="J1023" s="2">
        <v>0</v>
      </c>
      <c r="K1023" s="2">
        <f t="shared" si="127"/>
        <v>0</v>
      </c>
      <c r="L1023" s="2">
        <f>SUMIF(E$2:E1023,E1023,K$2:K1023)</f>
        <v>2</v>
      </c>
      <c r="M1023" s="2">
        <f>IF(AND(market_calendar[[#This Row],[eq_weekly_exp_cumulative]]=3,market_calendar[[#This Row],[is_eq_weekly_exp]]=1),1,0)</f>
        <v>0</v>
      </c>
      <c r="N1023" s="2">
        <f>IF(AND(market_calendar[[#This Row],[is_eq_monthly_exp]]=1,MOD(market_calendar[[#This Row],[Month]],3)=0),1,0)</f>
        <v>0</v>
      </c>
      <c r="O1023" s="2">
        <f t="shared" si="120"/>
        <v>0</v>
      </c>
      <c r="P1023" s="2">
        <f>SUMIF(E$2:E1023,E1023,O$2:O1023)</f>
        <v>3</v>
      </c>
      <c r="Q1023" s="2">
        <f>IF(AND(market_calendar[[#This Row],[vix_weekly_exp_cumulative]]=3,market_calendar[[#This Row],[is_vix_weekly_exp]]=1),1,0)</f>
        <v>0</v>
      </c>
      <c r="R1023" s="2">
        <f>IF(AND(market_calendar[[#This Row],[is_vix_monthly_exp]]=1,MOD(market_calendar[[#This Row],[Month]],3)=0),1,0)</f>
        <v>0</v>
      </c>
    </row>
    <row r="1024" spans="1:18" x14ac:dyDescent="0.25">
      <c r="A1024">
        <v>1023</v>
      </c>
      <c r="B1024" s="1">
        <v>43392</v>
      </c>
      <c r="C1024" s="2">
        <f t="shared" si="121"/>
        <v>2018</v>
      </c>
      <c r="D1024" s="2">
        <f t="shared" si="122"/>
        <v>10</v>
      </c>
      <c r="E1024" s="2" t="str">
        <f t="shared" si="123"/>
        <v>2018-10</v>
      </c>
      <c r="F1024" s="2">
        <f t="shared" si="124"/>
        <v>19</v>
      </c>
      <c r="G1024" s="2">
        <f t="shared" si="125"/>
        <v>42</v>
      </c>
      <c r="H1024" s="2">
        <f t="shared" si="126"/>
        <v>6</v>
      </c>
      <c r="I1024" s="2" cm="1">
        <f t="array" ref="I1024">_xlfn.IFNA(_xlfn.IFS(H1024=7,1,H1024=1,1),0)</f>
        <v>0</v>
      </c>
      <c r="J1024" s="2">
        <v>0</v>
      </c>
      <c r="K1024" s="2">
        <f t="shared" si="127"/>
        <v>1</v>
      </c>
      <c r="L1024" s="2">
        <f>SUMIF(E$2:E1024,E1024,K$2:K1024)</f>
        <v>3</v>
      </c>
      <c r="M1024" s="2">
        <f>IF(AND(market_calendar[[#This Row],[eq_weekly_exp_cumulative]]=3,market_calendar[[#This Row],[is_eq_weekly_exp]]=1),1,0)</f>
        <v>1</v>
      </c>
      <c r="N1024" s="2">
        <f>IF(AND(market_calendar[[#This Row],[is_eq_monthly_exp]]=1,MOD(market_calendar[[#This Row],[Month]],3)=0),1,0)</f>
        <v>0</v>
      </c>
      <c r="O1024" s="2">
        <f t="shared" si="120"/>
        <v>0</v>
      </c>
      <c r="P1024" s="2">
        <f>SUMIF(E$2:E1024,E1024,O$2:O1024)</f>
        <v>3</v>
      </c>
      <c r="Q1024" s="2">
        <f>IF(AND(market_calendar[[#This Row],[vix_weekly_exp_cumulative]]=3,market_calendar[[#This Row],[is_vix_weekly_exp]]=1),1,0)</f>
        <v>0</v>
      </c>
      <c r="R1024" s="2">
        <f>IF(AND(market_calendar[[#This Row],[is_vix_monthly_exp]]=1,MOD(market_calendar[[#This Row],[Month]],3)=0),1,0)</f>
        <v>0</v>
      </c>
    </row>
    <row r="1025" spans="1:18" x14ac:dyDescent="0.25">
      <c r="A1025">
        <v>1024</v>
      </c>
      <c r="B1025" s="1">
        <v>43393</v>
      </c>
      <c r="C1025" s="2">
        <f t="shared" si="121"/>
        <v>2018</v>
      </c>
      <c r="D1025" s="2">
        <f t="shared" si="122"/>
        <v>10</v>
      </c>
      <c r="E1025" s="2" t="str">
        <f t="shared" si="123"/>
        <v>2018-10</v>
      </c>
      <c r="F1025" s="2">
        <f t="shared" si="124"/>
        <v>20</v>
      </c>
      <c r="G1025" s="2">
        <f t="shared" si="125"/>
        <v>42</v>
      </c>
      <c r="H1025" s="2">
        <f t="shared" si="126"/>
        <v>7</v>
      </c>
      <c r="I1025" s="2" cm="1">
        <f t="array" ref="I1025">_xlfn.IFNA(_xlfn.IFS(H1025=7,1,H1025=1,1),0)</f>
        <v>1</v>
      </c>
      <c r="J1025" s="2">
        <v>0</v>
      </c>
      <c r="K1025" s="2">
        <f t="shared" si="127"/>
        <v>0</v>
      </c>
      <c r="L1025" s="2">
        <f>SUMIF(E$2:E1025,E1025,K$2:K1025)</f>
        <v>3</v>
      </c>
      <c r="M1025" s="2">
        <f>IF(AND(market_calendar[[#This Row],[eq_weekly_exp_cumulative]]=3,market_calendar[[#This Row],[is_eq_weekly_exp]]=1),1,0)</f>
        <v>0</v>
      </c>
      <c r="N1025" s="2">
        <f>IF(AND(market_calendar[[#This Row],[is_eq_monthly_exp]]=1,MOD(market_calendar[[#This Row],[Month]],3)=0),1,0)</f>
        <v>0</v>
      </c>
      <c r="O1025" s="2">
        <f t="shared" si="120"/>
        <v>0</v>
      </c>
      <c r="P1025" s="2">
        <f>SUMIF(E$2:E1025,E1025,O$2:O1025)</f>
        <v>3</v>
      </c>
      <c r="Q1025" s="2">
        <f>IF(AND(market_calendar[[#This Row],[vix_weekly_exp_cumulative]]=3,market_calendar[[#This Row],[is_vix_weekly_exp]]=1),1,0)</f>
        <v>0</v>
      </c>
      <c r="R1025" s="2">
        <f>IF(AND(market_calendar[[#This Row],[is_vix_monthly_exp]]=1,MOD(market_calendar[[#This Row],[Month]],3)=0),1,0)</f>
        <v>0</v>
      </c>
    </row>
    <row r="1026" spans="1:18" x14ac:dyDescent="0.25">
      <c r="A1026">
        <v>1025</v>
      </c>
      <c r="B1026" s="1">
        <v>43394</v>
      </c>
      <c r="C1026" s="2">
        <f t="shared" si="121"/>
        <v>2018</v>
      </c>
      <c r="D1026" s="2">
        <f t="shared" si="122"/>
        <v>10</v>
      </c>
      <c r="E1026" s="2" t="str">
        <f t="shared" si="123"/>
        <v>2018-10</v>
      </c>
      <c r="F1026" s="2">
        <f t="shared" si="124"/>
        <v>21</v>
      </c>
      <c r="G1026" s="2">
        <f t="shared" si="125"/>
        <v>43</v>
      </c>
      <c r="H1026" s="2">
        <f t="shared" si="126"/>
        <v>1</v>
      </c>
      <c r="I1026" s="2" cm="1">
        <f t="array" ref="I1026">_xlfn.IFNA(_xlfn.IFS(H1026=7,1,H1026=1,1),0)</f>
        <v>1</v>
      </c>
      <c r="J1026" s="2">
        <v>0</v>
      </c>
      <c r="K1026" s="2">
        <f t="shared" si="127"/>
        <v>0</v>
      </c>
      <c r="L1026" s="2">
        <f>SUMIF(E$2:E1026,E1026,K$2:K1026)</f>
        <v>3</v>
      </c>
      <c r="M1026" s="2">
        <f>IF(AND(market_calendar[[#This Row],[eq_weekly_exp_cumulative]]=3,market_calendar[[#This Row],[is_eq_weekly_exp]]=1),1,0)</f>
        <v>0</v>
      </c>
      <c r="N1026" s="2">
        <f>IF(AND(market_calendar[[#This Row],[is_eq_monthly_exp]]=1,MOD(market_calendar[[#This Row],[Month]],3)=0),1,0)</f>
        <v>0</v>
      </c>
      <c r="O1026" s="2">
        <f t="shared" ref="O1026:O1089" si="128">IF(H1026=3,1,0)</f>
        <v>0</v>
      </c>
      <c r="P1026" s="2">
        <f>SUMIF(E$2:E1026,E1026,O$2:O1026)</f>
        <v>3</v>
      </c>
      <c r="Q1026" s="2">
        <f>IF(AND(market_calendar[[#This Row],[vix_weekly_exp_cumulative]]=3,market_calendar[[#This Row],[is_vix_weekly_exp]]=1),1,0)</f>
        <v>0</v>
      </c>
      <c r="R1026" s="2">
        <f>IF(AND(market_calendar[[#This Row],[is_vix_monthly_exp]]=1,MOD(market_calendar[[#This Row],[Month]],3)=0),1,0)</f>
        <v>0</v>
      </c>
    </row>
    <row r="1027" spans="1:18" x14ac:dyDescent="0.25">
      <c r="A1027">
        <v>1026</v>
      </c>
      <c r="B1027" s="1">
        <v>43395</v>
      </c>
      <c r="C1027" s="2">
        <f t="shared" ref="C1027:C1090" si="129">YEAR(B1027)</f>
        <v>2018</v>
      </c>
      <c r="D1027" s="2">
        <f t="shared" ref="D1027:D1090" si="130">MONTH(B1027)</f>
        <v>10</v>
      </c>
      <c r="E1027" s="2" t="str">
        <f t="shared" ref="E1027:E1090" si="131">_xlfn.CONCAT(YEAR(B1027),"-",MONTH(B1027))</f>
        <v>2018-10</v>
      </c>
      <c r="F1027" s="2">
        <f t="shared" ref="F1027:F1090" si="132">DAY(B1027)</f>
        <v>22</v>
      </c>
      <c r="G1027" s="2">
        <f t="shared" ref="G1027:G1090" si="133">WEEKNUM(B1027)</f>
        <v>43</v>
      </c>
      <c r="H1027" s="2">
        <f t="shared" ref="H1027:H1090" si="134">WEEKDAY(B1027)</f>
        <v>2</v>
      </c>
      <c r="I1027" s="2" cm="1">
        <f t="array" ref="I1027">_xlfn.IFNA(_xlfn.IFS(H1027=7,1,H1027=1,1),0)</f>
        <v>0</v>
      </c>
      <c r="J1027" s="2">
        <v>0</v>
      </c>
      <c r="K1027" s="2">
        <f t="shared" ref="K1027:K1090" si="135">IF(H1027=6,1,0)</f>
        <v>0</v>
      </c>
      <c r="L1027" s="2">
        <f>SUMIF(E$2:E1027,E1027,K$2:K1027)</f>
        <v>3</v>
      </c>
      <c r="M1027" s="2">
        <f>IF(AND(market_calendar[[#This Row],[eq_weekly_exp_cumulative]]=3,market_calendar[[#This Row],[is_eq_weekly_exp]]=1),1,0)</f>
        <v>0</v>
      </c>
      <c r="N1027" s="2">
        <f>IF(AND(market_calendar[[#This Row],[is_eq_monthly_exp]]=1,MOD(market_calendar[[#This Row],[Month]],3)=0),1,0)</f>
        <v>0</v>
      </c>
      <c r="O1027" s="2">
        <f t="shared" si="128"/>
        <v>0</v>
      </c>
      <c r="P1027" s="2">
        <f>SUMIF(E$2:E1027,E1027,O$2:O1027)</f>
        <v>3</v>
      </c>
      <c r="Q1027" s="2">
        <f>IF(AND(market_calendar[[#This Row],[vix_weekly_exp_cumulative]]=3,market_calendar[[#This Row],[is_vix_weekly_exp]]=1),1,0)</f>
        <v>0</v>
      </c>
      <c r="R1027" s="2">
        <f>IF(AND(market_calendar[[#This Row],[is_vix_monthly_exp]]=1,MOD(market_calendar[[#This Row],[Month]],3)=0),1,0)</f>
        <v>0</v>
      </c>
    </row>
    <row r="1028" spans="1:18" x14ac:dyDescent="0.25">
      <c r="A1028">
        <v>1027</v>
      </c>
      <c r="B1028" s="1">
        <v>43396</v>
      </c>
      <c r="C1028" s="2">
        <f t="shared" si="129"/>
        <v>2018</v>
      </c>
      <c r="D1028" s="2">
        <f t="shared" si="130"/>
        <v>10</v>
      </c>
      <c r="E1028" s="2" t="str">
        <f t="shared" si="131"/>
        <v>2018-10</v>
      </c>
      <c r="F1028" s="2">
        <f t="shared" si="132"/>
        <v>23</v>
      </c>
      <c r="G1028" s="2">
        <f t="shared" si="133"/>
        <v>43</v>
      </c>
      <c r="H1028" s="2">
        <f t="shared" si="134"/>
        <v>3</v>
      </c>
      <c r="I1028" s="2" cm="1">
        <f t="array" ref="I1028">_xlfn.IFNA(_xlfn.IFS(H1028=7,1,H1028=1,1),0)</f>
        <v>0</v>
      </c>
      <c r="J1028" s="2">
        <v>0</v>
      </c>
      <c r="K1028" s="2">
        <f t="shared" si="135"/>
        <v>0</v>
      </c>
      <c r="L1028" s="2">
        <f>SUMIF(E$2:E1028,E1028,K$2:K1028)</f>
        <v>3</v>
      </c>
      <c r="M1028" s="2">
        <f>IF(AND(market_calendar[[#This Row],[eq_weekly_exp_cumulative]]=3,market_calendar[[#This Row],[is_eq_weekly_exp]]=1),1,0)</f>
        <v>0</v>
      </c>
      <c r="N1028" s="2">
        <f>IF(AND(market_calendar[[#This Row],[is_eq_monthly_exp]]=1,MOD(market_calendar[[#This Row],[Month]],3)=0),1,0)</f>
        <v>0</v>
      </c>
      <c r="O1028" s="2">
        <f t="shared" si="128"/>
        <v>1</v>
      </c>
      <c r="P1028" s="2">
        <f>SUMIF(E$2:E1028,E1028,O$2:O1028)</f>
        <v>4</v>
      </c>
      <c r="Q1028" s="2">
        <f>IF(AND(market_calendar[[#This Row],[vix_weekly_exp_cumulative]]=3,market_calendar[[#This Row],[is_vix_weekly_exp]]=1),1,0)</f>
        <v>0</v>
      </c>
      <c r="R1028" s="2">
        <f>IF(AND(market_calendar[[#This Row],[is_vix_monthly_exp]]=1,MOD(market_calendar[[#This Row],[Month]],3)=0),1,0)</f>
        <v>0</v>
      </c>
    </row>
    <row r="1029" spans="1:18" x14ac:dyDescent="0.25">
      <c r="A1029">
        <v>1028</v>
      </c>
      <c r="B1029" s="1">
        <v>43397</v>
      </c>
      <c r="C1029" s="2">
        <f t="shared" si="129"/>
        <v>2018</v>
      </c>
      <c r="D1029" s="2">
        <f t="shared" si="130"/>
        <v>10</v>
      </c>
      <c r="E1029" s="2" t="str">
        <f t="shared" si="131"/>
        <v>2018-10</v>
      </c>
      <c r="F1029" s="2">
        <f t="shared" si="132"/>
        <v>24</v>
      </c>
      <c r="G1029" s="2">
        <f t="shared" si="133"/>
        <v>43</v>
      </c>
      <c r="H1029" s="2">
        <f t="shared" si="134"/>
        <v>4</v>
      </c>
      <c r="I1029" s="2" cm="1">
        <f t="array" ref="I1029">_xlfn.IFNA(_xlfn.IFS(H1029=7,1,H1029=1,1),0)</f>
        <v>0</v>
      </c>
      <c r="J1029" s="2">
        <v>0</v>
      </c>
      <c r="K1029" s="2">
        <f t="shared" si="135"/>
        <v>0</v>
      </c>
      <c r="L1029" s="2">
        <f>SUMIF(E$2:E1029,E1029,K$2:K1029)</f>
        <v>3</v>
      </c>
      <c r="M1029" s="2">
        <f>IF(AND(market_calendar[[#This Row],[eq_weekly_exp_cumulative]]=3,market_calendar[[#This Row],[is_eq_weekly_exp]]=1),1,0)</f>
        <v>0</v>
      </c>
      <c r="N1029" s="2">
        <f>IF(AND(market_calendar[[#This Row],[is_eq_monthly_exp]]=1,MOD(market_calendar[[#This Row],[Month]],3)=0),1,0)</f>
        <v>0</v>
      </c>
      <c r="O1029" s="2">
        <f t="shared" si="128"/>
        <v>0</v>
      </c>
      <c r="P1029" s="2">
        <f>SUMIF(E$2:E1029,E1029,O$2:O1029)</f>
        <v>4</v>
      </c>
      <c r="Q1029" s="2">
        <f>IF(AND(market_calendar[[#This Row],[vix_weekly_exp_cumulative]]=3,market_calendar[[#This Row],[is_vix_weekly_exp]]=1),1,0)</f>
        <v>0</v>
      </c>
      <c r="R1029" s="2">
        <f>IF(AND(market_calendar[[#This Row],[is_vix_monthly_exp]]=1,MOD(market_calendar[[#This Row],[Month]],3)=0),1,0)</f>
        <v>0</v>
      </c>
    </row>
    <row r="1030" spans="1:18" x14ac:dyDescent="0.25">
      <c r="A1030">
        <v>1029</v>
      </c>
      <c r="B1030" s="1">
        <v>43398</v>
      </c>
      <c r="C1030" s="2">
        <f t="shared" si="129"/>
        <v>2018</v>
      </c>
      <c r="D1030" s="2">
        <f t="shared" si="130"/>
        <v>10</v>
      </c>
      <c r="E1030" s="2" t="str">
        <f t="shared" si="131"/>
        <v>2018-10</v>
      </c>
      <c r="F1030" s="2">
        <f t="shared" si="132"/>
        <v>25</v>
      </c>
      <c r="G1030" s="2">
        <f t="shared" si="133"/>
        <v>43</v>
      </c>
      <c r="H1030" s="2">
        <f t="shared" si="134"/>
        <v>5</v>
      </c>
      <c r="I1030" s="2" cm="1">
        <f t="array" ref="I1030">_xlfn.IFNA(_xlfn.IFS(H1030=7,1,H1030=1,1),0)</f>
        <v>0</v>
      </c>
      <c r="J1030" s="2">
        <v>0</v>
      </c>
      <c r="K1030" s="2">
        <f t="shared" si="135"/>
        <v>0</v>
      </c>
      <c r="L1030" s="2">
        <f>SUMIF(E$2:E1030,E1030,K$2:K1030)</f>
        <v>3</v>
      </c>
      <c r="M1030" s="2">
        <f>IF(AND(market_calendar[[#This Row],[eq_weekly_exp_cumulative]]=3,market_calendar[[#This Row],[is_eq_weekly_exp]]=1),1,0)</f>
        <v>0</v>
      </c>
      <c r="N1030" s="2">
        <f>IF(AND(market_calendar[[#This Row],[is_eq_monthly_exp]]=1,MOD(market_calendar[[#This Row],[Month]],3)=0),1,0)</f>
        <v>0</v>
      </c>
      <c r="O1030" s="2">
        <f t="shared" si="128"/>
        <v>0</v>
      </c>
      <c r="P1030" s="2">
        <f>SUMIF(E$2:E1030,E1030,O$2:O1030)</f>
        <v>4</v>
      </c>
      <c r="Q1030" s="2">
        <f>IF(AND(market_calendar[[#This Row],[vix_weekly_exp_cumulative]]=3,market_calendar[[#This Row],[is_vix_weekly_exp]]=1),1,0)</f>
        <v>0</v>
      </c>
      <c r="R1030" s="2">
        <f>IF(AND(market_calendar[[#This Row],[is_vix_monthly_exp]]=1,MOD(market_calendar[[#This Row],[Month]],3)=0),1,0)</f>
        <v>0</v>
      </c>
    </row>
    <row r="1031" spans="1:18" x14ac:dyDescent="0.25">
      <c r="A1031">
        <v>1030</v>
      </c>
      <c r="B1031" s="1">
        <v>43399</v>
      </c>
      <c r="C1031" s="2">
        <f t="shared" si="129"/>
        <v>2018</v>
      </c>
      <c r="D1031" s="2">
        <f t="shared" si="130"/>
        <v>10</v>
      </c>
      <c r="E1031" s="2" t="str">
        <f t="shared" si="131"/>
        <v>2018-10</v>
      </c>
      <c r="F1031" s="2">
        <f t="shared" si="132"/>
        <v>26</v>
      </c>
      <c r="G1031" s="2">
        <f t="shared" si="133"/>
        <v>43</v>
      </c>
      <c r="H1031" s="2">
        <f t="shared" si="134"/>
        <v>6</v>
      </c>
      <c r="I1031" s="2" cm="1">
        <f t="array" ref="I1031">_xlfn.IFNA(_xlfn.IFS(H1031=7,1,H1031=1,1),0)</f>
        <v>0</v>
      </c>
      <c r="J1031" s="2">
        <v>0</v>
      </c>
      <c r="K1031" s="2">
        <f t="shared" si="135"/>
        <v>1</v>
      </c>
      <c r="L1031" s="2">
        <f>SUMIF(E$2:E1031,E1031,K$2:K1031)</f>
        <v>4</v>
      </c>
      <c r="M1031" s="2">
        <f>IF(AND(market_calendar[[#This Row],[eq_weekly_exp_cumulative]]=3,market_calendar[[#This Row],[is_eq_weekly_exp]]=1),1,0)</f>
        <v>0</v>
      </c>
      <c r="N1031" s="2">
        <f>IF(AND(market_calendar[[#This Row],[is_eq_monthly_exp]]=1,MOD(market_calendar[[#This Row],[Month]],3)=0),1,0)</f>
        <v>0</v>
      </c>
      <c r="O1031" s="2">
        <f t="shared" si="128"/>
        <v>0</v>
      </c>
      <c r="P1031" s="2">
        <f>SUMIF(E$2:E1031,E1031,O$2:O1031)</f>
        <v>4</v>
      </c>
      <c r="Q1031" s="2">
        <f>IF(AND(market_calendar[[#This Row],[vix_weekly_exp_cumulative]]=3,market_calendar[[#This Row],[is_vix_weekly_exp]]=1),1,0)</f>
        <v>0</v>
      </c>
      <c r="R1031" s="2">
        <f>IF(AND(market_calendar[[#This Row],[is_vix_monthly_exp]]=1,MOD(market_calendar[[#This Row],[Month]],3)=0),1,0)</f>
        <v>0</v>
      </c>
    </row>
    <row r="1032" spans="1:18" x14ac:dyDescent="0.25">
      <c r="A1032">
        <v>1031</v>
      </c>
      <c r="B1032" s="1">
        <v>43400</v>
      </c>
      <c r="C1032" s="2">
        <f t="shared" si="129"/>
        <v>2018</v>
      </c>
      <c r="D1032" s="2">
        <f t="shared" si="130"/>
        <v>10</v>
      </c>
      <c r="E1032" s="2" t="str">
        <f t="shared" si="131"/>
        <v>2018-10</v>
      </c>
      <c r="F1032" s="2">
        <f t="shared" si="132"/>
        <v>27</v>
      </c>
      <c r="G1032" s="2">
        <f t="shared" si="133"/>
        <v>43</v>
      </c>
      <c r="H1032" s="2">
        <f t="shared" si="134"/>
        <v>7</v>
      </c>
      <c r="I1032" s="2" cm="1">
        <f t="array" ref="I1032">_xlfn.IFNA(_xlfn.IFS(H1032=7,1,H1032=1,1),0)</f>
        <v>1</v>
      </c>
      <c r="J1032" s="2">
        <v>0</v>
      </c>
      <c r="K1032" s="2">
        <f t="shared" si="135"/>
        <v>0</v>
      </c>
      <c r="L1032" s="2">
        <f>SUMIF(E$2:E1032,E1032,K$2:K1032)</f>
        <v>4</v>
      </c>
      <c r="M1032" s="2">
        <f>IF(AND(market_calendar[[#This Row],[eq_weekly_exp_cumulative]]=3,market_calendar[[#This Row],[is_eq_weekly_exp]]=1),1,0)</f>
        <v>0</v>
      </c>
      <c r="N1032" s="2">
        <f>IF(AND(market_calendar[[#This Row],[is_eq_monthly_exp]]=1,MOD(market_calendar[[#This Row],[Month]],3)=0),1,0)</f>
        <v>0</v>
      </c>
      <c r="O1032" s="2">
        <f t="shared" si="128"/>
        <v>0</v>
      </c>
      <c r="P1032" s="2">
        <f>SUMIF(E$2:E1032,E1032,O$2:O1032)</f>
        <v>4</v>
      </c>
      <c r="Q1032" s="2">
        <f>IF(AND(market_calendar[[#This Row],[vix_weekly_exp_cumulative]]=3,market_calendar[[#This Row],[is_vix_weekly_exp]]=1),1,0)</f>
        <v>0</v>
      </c>
      <c r="R1032" s="2">
        <f>IF(AND(market_calendar[[#This Row],[is_vix_monthly_exp]]=1,MOD(market_calendar[[#This Row],[Month]],3)=0),1,0)</f>
        <v>0</v>
      </c>
    </row>
    <row r="1033" spans="1:18" x14ac:dyDescent="0.25">
      <c r="A1033">
        <v>1032</v>
      </c>
      <c r="B1033" s="1">
        <v>43401</v>
      </c>
      <c r="C1033" s="2">
        <f t="shared" si="129"/>
        <v>2018</v>
      </c>
      <c r="D1033" s="2">
        <f t="shared" si="130"/>
        <v>10</v>
      </c>
      <c r="E1033" s="2" t="str">
        <f t="shared" si="131"/>
        <v>2018-10</v>
      </c>
      <c r="F1033" s="2">
        <f t="shared" si="132"/>
        <v>28</v>
      </c>
      <c r="G1033" s="2">
        <f t="shared" si="133"/>
        <v>44</v>
      </c>
      <c r="H1033" s="2">
        <f t="shared" si="134"/>
        <v>1</v>
      </c>
      <c r="I1033" s="2" cm="1">
        <f t="array" ref="I1033">_xlfn.IFNA(_xlfn.IFS(H1033=7,1,H1033=1,1),0)</f>
        <v>1</v>
      </c>
      <c r="J1033" s="2">
        <v>0</v>
      </c>
      <c r="K1033" s="2">
        <f t="shared" si="135"/>
        <v>0</v>
      </c>
      <c r="L1033" s="2">
        <f>SUMIF(E$2:E1033,E1033,K$2:K1033)</f>
        <v>4</v>
      </c>
      <c r="M1033" s="2">
        <f>IF(AND(market_calendar[[#This Row],[eq_weekly_exp_cumulative]]=3,market_calendar[[#This Row],[is_eq_weekly_exp]]=1),1,0)</f>
        <v>0</v>
      </c>
      <c r="N1033" s="2">
        <f>IF(AND(market_calendar[[#This Row],[is_eq_monthly_exp]]=1,MOD(market_calendar[[#This Row],[Month]],3)=0),1,0)</f>
        <v>0</v>
      </c>
      <c r="O1033" s="2">
        <f t="shared" si="128"/>
        <v>0</v>
      </c>
      <c r="P1033" s="2">
        <f>SUMIF(E$2:E1033,E1033,O$2:O1033)</f>
        <v>4</v>
      </c>
      <c r="Q1033" s="2">
        <f>IF(AND(market_calendar[[#This Row],[vix_weekly_exp_cumulative]]=3,market_calendar[[#This Row],[is_vix_weekly_exp]]=1),1,0)</f>
        <v>0</v>
      </c>
      <c r="R1033" s="2">
        <f>IF(AND(market_calendar[[#This Row],[is_vix_monthly_exp]]=1,MOD(market_calendar[[#This Row],[Month]],3)=0),1,0)</f>
        <v>0</v>
      </c>
    </row>
    <row r="1034" spans="1:18" x14ac:dyDescent="0.25">
      <c r="A1034">
        <v>1033</v>
      </c>
      <c r="B1034" s="1">
        <v>43402</v>
      </c>
      <c r="C1034" s="2">
        <f t="shared" si="129"/>
        <v>2018</v>
      </c>
      <c r="D1034" s="2">
        <f t="shared" si="130"/>
        <v>10</v>
      </c>
      <c r="E1034" s="2" t="str">
        <f t="shared" si="131"/>
        <v>2018-10</v>
      </c>
      <c r="F1034" s="2">
        <f t="shared" si="132"/>
        <v>29</v>
      </c>
      <c r="G1034" s="2">
        <f t="shared" si="133"/>
        <v>44</v>
      </c>
      <c r="H1034" s="2">
        <f t="shared" si="134"/>
        <v>2</v>
      </c>
      <c r="I1034" s="2" cm="1">
        <f t="array" ref="I1034">_xlfn.IFNA(_xlfn.IFS(H1034=7,1,H1034=1,1),0)</f>
        <v>0</v>
      </c>
      <c r="J1034" s="2">
        <v>0</v>
      </c>
      <c r="K1034" s="2">
        <f t="shared" si="135"/>
        <v>0</v>
      </c>
      <c r="L1034" s="2">
        <f>SUMIF(E$2:E1034,E1034,K$2:K1034)</f>
        <v>4</v>
      </c>
      <c r="M1034" s="2">
        <f>IF(AND(market_calendar[[#This Row],[eq_weekly_exp_cumulative]]=3,market_calendar[[#This Row],[is_eq_weekly_exp]]=1),1,0)</f>
        <v>0</v>
      </c>
      <c r="N1034" s="2">
        <f>IF(AND(market_calendar[[#This Row],[is_eq_monthly_exp]]=1,MOD(market_calendar[[#This Row],[Month]],3)=0),1,0)</f>
        <v>0</v>
      </c>
      <c r="O1034" s="2">
        <f t="shared" si="128"/>
        <v>0</v>
      </c>
      <c r="P1034" s="2">
        <f>SUMIF(E$2:E1034,E1034,O$2:O1034)</f>
        <v>4</v>
      </c>
      <c r="Q1034" s="2">
        <f>IF(AND(market_calendar[[#This Row],[vix_weekly_exp_cumulative]]=3,market_calendar[[#This Row],[is_vix_weekly_exp]]=1),1,0)</f>
        <v>0</v>
      </c>
      <c r="R1034" s="2">
        <f>IF(AND(market_calendar[[#This Row],[is_vix_monthly_exp]]=1,MOD(market_calendar[[#This Row],[Month]],3)=0),1,0)</f>
        <v>0</v>
      </c>
    </row>
    <row r="1035" spans="1:18" x14ac:dyDescent="0.25">
      <c r="A1035">
        <v>1034</v>
      </c>
      <c r="B1035" s="1">
        <v>43403</v>
      </c>
      <c r="C1035" s="2">
        <f t="shared" si="129"/>
        <v>2018</v>
      </c>
      <c r="D1035" s="2">
        <f t="shared" si="130"/>
        <v>10</v>
      </c>
      <c r="E1035" s="2" t="str">
        <f t="shared" si="131"/>
        <v>2018-10</v>
      </c>
      <c r="F1035" s="2">
        <f t="shared" si="132"/>
        <v>30</v>
      </c>
      <c r="G1035" s="2">
        <f t="shared" si="133"/>
        <v>44</v>
      </c>
      <c r="H1035" s="2">
        <f t="shared" si="134"/>
        <v>3</v>
      </c>
      <c r="I1035" s="2" cm="1">
        <f t="array" ref="I1035">_xlfn.IFNA(_xlfn.IFS(H1035=7,1,H1035=1,1),0)</f>
        <v>0</v>
      </c>
      <c r="J1035" s="2">
        <v>0</v>
      </c>
      <c r="K1035" s="2">
        <f t="shared" si="135"/>
        <v>0</v>
      </c>
      <c r="L1035" s="2">
        <f>SUMIF(E$2:E1035,E1035,K$2:K1035)</f>
        <v>4</v>
      </c>
      <c r="M1035" s="2">
        <f>IF(AND(market_calendar[[#This Row],[eq_weekly_exp_cumulative]]=3,market_calendar[[#This Row],[is_eq_weekly_exp]]=1),1,0)</f>
        <v>0</v>
      </c>
      <c r="N1035" s="2">
        <f>IF(AND(market_calendar[[#This Row],[is_eq_monthly_exp]]=1,MOD(market_calendar[[#This Row],[Month]],3)=0),1,0)</f>
        <v>0</v>
      </c>
      <c r="O1035" s="2">
        <f t="shared" si="128"/>
        <v>1</v>
      </c>
      <c r="P1035" s="2">
        <f>SUMIF(E$2:E1035,E1035,O$2:O1035)</f>
        <v>5</v>
      </c>
      <c r="Q1035" s="2">
        <f>IF(AND(market_calendar[[#This Row],[vix_weekly_exp_cumulative]]=3,market_calendar[[#This Row],[is_vix_weekly_exp]]=1),1,0)</f>
        <v>0</v>
      </c>
      <c r="R1035" s="2">
        <f>IF(AND(market_calendar[[#This Row],[is_vix_monthly_exp]]=1,MOD(market_calendar[[#This Row],[Month]],3)=0),1,0)</f>
        <v>0</v>
      </c>
    </row>
    <row r="1036" spans="1:18" x14ac:dyDescent="0.25">
      <c r="A1036">
        <v>1035</v>
      </c>
      <c r="B1036" s="1">
        <v>43404</v>
      </c>
      <c r="C1036" s="2">
        <f t="shared" si="129"/>
        <v>2018</v>
      </c>
      <c r="D1036" s="2">
        <f t="shared" si="130"/>
        <v>10</v>
      </c>
      <c r="E1036" s="2" t="str">
        <f t="shared" si="131"/>
        <v>2018-10</v>
      </c>
      <c r="F1036" s="2">
        <f t="shared" si="132"/>
        <v>31</v>
      </c>
      <c r="G1036" s="2">
        <f t="shared" si="133"/>
        <v>44</v>
      </c>
      <c r="H1036" s="2">
        <f t="shared" si="134"/>
        <v>4</v>
      </c>
      <c r="I1036" s="2" cm="1">
        <f t="array" ref="I1036">_xlfn.IFNA(_xlfn.IFS(H1036=7,1,H1036=1,1),0)</f>
        <v>0</v>
      </c>
      <c r="J1036" s="2">
        <v>0</v>
      </c>
      <c r="K1036" s="2">
        <f t="shared" si="135"/>
        <v>0</v>
      </c>
      <c r="L1036" s="2">
        <f>SUMIF(E$2:E1036,E1036,K$2:K1036)</f>
        <v>4</v>
      </c>
      <c r="M1036" s="2">
        <f>IF(AND(market_calendar[[#This Row],[eq_weekly_exp_cumulative]]=3,market_calendar[[#This Row],[is_eq_weekly_exp]]=1),1,0)</f>
        <v>0</v>
      </c>
      <c r="N1036" s="2">
        <f>IF(AND(market_calendar[[#This Row],[is_eq_monthly_exp]]=1,MOD(market_calendar[[#This Row],[Month]],3)=0),1,0)</f>
        <v>0</v>
      </c>
      <c r="O1036" s="2">
        <f t="shared" si="128"/>
        <v>0</v>
      </c>
      <c r="P1036" s="2">
        <f>SUMIF(E$2:E1036,E1036,O$2:O1036)</f>
        <v>5</v>
      </c>
      <c r="Q1036" s="2">
        <f>IF(AND(market_calendar[[#This Row],[vix_weekly_exp_cumulative]]=3,market_calendar[[#This Row],[is_vix_weekly_exp]]=1),1,0)</f>
        <v>0</v>
      </c>
      <c r="R1036" s="2">
        <f>IF(AND(market_calendar[[#This Row],[is_vix_monthly_exp]]=1,MOD(market_calendar[[#This Row],[Month]],3)=0),1,0)</f>
        <v>0</v>
      </c>
    </row>
    <row r="1037" spans="1:18" x14ac:dyDescent="0.25">
      <c r="A1037">
        <v>1036</v>
      </c>
      <c r="B1037" s="1">
        <v>43405</v>
      </c>
      <c r="C1037" s="2">
        <f t="shared" si="129"/>
        <v>2018</v>
      </c>
      <c r="D1037" s="2">
        <f t="shared" si="130"/>
        <v>11</v>
      </c>
      <c r="E1037" s="2" t="str">
        <f t="shared" si="131"/>
        <v>2018-11</v>
      </c>
      <c r="F1037" s="2">
        <f t="shared" si="132"/>
        <v>1</v>
      </c>
      <c r="G1037" s="2">
        <f t="shared" si="133"/>
        <v>44</v>
      </c>
      <c r="H1037" s="2">
        <f t="shared" si="134"/>
        <v>5</v>
      </c>
      <c r="I1037" s="2" cm="1">
        <f t="array" ref="I1037">_xlfn.IFNA(_xlfn.IFS(H1037=7,1,H1037=1,1),0)</f>
        <v>0</v>
      </c>
      <c r="J1037" s="2">
        <v>0</v>
      </c>
      <c r="K1037" s="2">
        <f t="shared" si="135"/>
        <v>0</v>
      </c>
      <c r="L1037" s="2">
        <f>SUMIF(E$2:E1037,E1037,K$2:K1037)</f>
        <v>0</v>
      </c>
      <c r="M1037" s="2">
        <f>IF(AND(market_calendar[[#This Row],[eq_weekly_exp_cumulative]]=3,market_calendar[[#This Row],[is_eq_weekly_exp]]=1),1,0)</f>
        <v>0</v>
      </c>
      <c r="N1037" s="2">
        <f>IF(AND(market_calendar[[#This Row],[is_eq_monthly_exp]]=1,MOD(market_calendar[[#This Row],[Month]],3)=0),1,0)</f>
        <v>0</v>
      </c>
      <c r="O1037" s="2">
        <f t="shared" si="128"/>
        <v>0</v>
      </c>
      <c r="P1037" s="2">
        <f>SUMIF(E$2:E1037,E1037,O$2:O1037)</f>
        <v>0</v>
      </c>
      <c r="Q1037" s="2">
        <f>IF(AND(market_calendar[[#This Row],[vix_weekly_exp_cumulative]]=3,market_calendar[[#This Row],[is_vix_weekly_exp]]=1),1,0)</f>
        <v>0</v>
      </c>
      <c r="R1037" s="2">
        <f>IF(AND(market_calendar[[#This Row],[is_vix_monthly_exp]]=1,MOD(market_calendar[[#This Row],[Month]],3)=0),1,0)</f>
        <v>0</v>
      </c>
    </row>
    <row r="1038" spans="1:18" x14ac:dyDescent="0.25">
      <c r="A1038">
        <v>1037</v>
      </c>
      <c r="B1038" s="1">
        <v>43406</v>
      </c>
      <c r="C1038" s="2">
        <f t="shared" si="129"/>
        <v>2018</v>
      </c>
      <c r="D1038" s="2">
        <f t="shared" si="130"/>
        <v>11</v>
      </c>
      <c r="E1038" s="2" t="str">
        <f t="shared" si="131"/>
        <v>2018-11</v>
      </c>
      <c r="F1038" s="2">
        <f t="shared" si="132"/>
        <v>2</v>
      </c>
      <c r="G1038" s="2">
        <f t="shared" si="133"/>
        <v>44</v>
      </c>
      <c r="H1038" s="2">
        <f t="shared" si="134"/>
        <v>6</v>
      </c>
      <c r="I1038" s="2" cm="1">
        <f t="array" ref="I1038">_xlfn.IFNA(_xlfn.IFS(H1038=7,1,H1038=1,1),0)</f>
        <v>0</v>
      </c>
      <c r="J1038" s="2">
        <v>0</v>
      </c>
      <c r="K1038" s="2">
        <f t="shared" si="135"/>
        <v>1</v>
      </c>
      <c r="L1038" s="2">
        <f>SUMIF(E$2:E1038,E1038,K$2:K1038)</f>
        <v>1</v>
      </c>
      <c r="M1038" s="2">
        <f>IF(AND(market_calendar[[#This Row],[eq_weekly_exp_cumulative]]=3,market_calendar[[#This Row],[is_eq_weekly_exp]]=1),1,0)</f>
        <v>0</v>
      </c>
      <c r="N1038" s="2">
        <f>IF(AND(market_calendar[[#This Row],[is_eq_monthly_exp]]=1,MOD(market_calendar[[#This Row],[Month]],3)=0),1,0)</f>
        <v>0</v>
      </c>
      <c r="O1038" s="2">
        <f t="shared" si="128"/>
        <v>0</v>
      </c>
      <c r="P1038" s="2">
        <f>SUMIF(E$2:E1038,E1038,O$2:O1038)</f>
        <v>0</v>
      </c>
      <c r="Q1038" s="2">
        <f>IF(AND(market_calendar[[#This Row],[vix_weekly_exp_cumulative]]=3,market_calendar[[#This Row],[is_vix_weekly_exp]]=1),1,0)</f>
        <v>0</v>
      </c>
      <c r="R1038" s="2">
        <f>IF(AND(market_calendar[[#This Row],[is_vix_monthly_exp]]=1,MOD(market_calendar[[#This Row],[Month]],3)=0),1,0)</f>
        <v>0</v>
      </c>
    </row>
    <row r="1039" spans="1:18" x14ac:dyDescent="0.25">
      <c r="A1039">
        <v>1038</v>
      </c>
      <c r="B1039" s="1">
        <v>43407</v>
      </c>
      <c r="C1039" s="2">
        <f t="shared" si="129"/>
        <v>2018</v>
      </c>
      <c r="D1039" s="2">
        <f t="shared" si="130"/>
        <v>11</v>
      </c>
      <c r="E1039" s="2" t="str">
        <f t="shared" si="131"/>
        <v>2018-11</v>
      </c>
      <c r="F1039" s="2">
        <f t="shared" si="132"/>
        <v>3</v>
      </c>
      <c r="G1039" s="2">
        <f t="shared" si="133"/>
        <v>44</v>
      </c>
      <c r="H1039" s="2">
        <f t="shared" si="134"/>
        <v>7</v>
      </c>
      <c r="I1039" s="2" cm="1">
        <f t="array" ref="I1039">_xlfn.IFNA(_xlfn.IFS(H1039=7,1,H1039=1,1),0)</f>
        <v>1</v>
      </c>
      <c r="J1039" s="2">
        <v>0</v>
      </c>
      <c r="K1039" s="2">
        <f t="shared" si="135"/>
        <v>0</v>
      </c>
      <c r="L1039" s="2">
        <f>SUMIF(E$2:E1039,E1039,K$2:K1039)</f>
        <v>1</v>
      </c>
      <c r="M1039" s="2">
        <f>IF(AND(market_calendar[[#This Row],[eq_weekly_exp_cumulative]]=3,market_calendar[[#This Row],[is_eq_weekly_exp]]=1),1,0)</f>
        <v>0</v>
      </c>
      <c r="N1039" s="2">
        <f>IF(AND(market_calendar[[#This Row],[is_eq_monthly_exp]]=1,MOD(market_calendar[[#This Row],[Month]],3)=0),1,0)</f>
        <v>0</v>
      </c>
      <c r="O1039" s="2">
        <f t="shared" si="128"/>
        <v>0</v>
      </c>
      <c r="P1039" s="2">
        <f>SUMIF(E$2:E1039,E1039,O$2:O1039)</f>
        <v>0</v>
      </c>
      <c r="Q1039" s="2">
        <f>IF(AND(market_calendar[[#This Row],[vix_weekly_exp_cumulative]]=3,market_calendar[[#This Row],[is_vix_weekly_exp]]=1),1,0)</f>
        <v>0</v>
      </c>
      <c r="R1039" s="2">
        <f>IF(AND(market_calendar[[#This Row],[is_vix_monthly_exp]]=1,MOD(market_calendar[[#This Row],[Month]],3)=0),1,0)</f>
        <v>0</v>
      </c>
    </row>
    <row r="1040" spans="1:18" x14ac:dyDescent="0.25">
      <c r="A1040">
        <v>1039</v>
      </c>
      <c r="B1040" s="1">
        <v>43408</v>
      </c>
      <c r="C1040" s="2">
        <f t="shared" si="129"/>
        <v>2018</v>
      </c>
      <c r="D1040" s="2">
        <f t="shared" si="130"/>
        <v>11</v>
      </c>
      <c r="E1040" s="2" t="str">
        <f t="shared" si="131"/>
        <v>2018-11</v>
      </c>
      <c r="F1040" s="2">
        <f t="shared" si="132"/>
        <v>4</v>
      </c>
      <c r="G1040" s="2">
        <f t="shared" si="133"/>
        <v>45</v>
      </c>
      <c r="H1040" s="2">
        <f t="shared" si="134"/>
        <v>1</v>
      </c>
      <c r="I1040" s="2" cm="1">
        <f t="array" ref="I1040">_xlfn.IFNA(_xlfn.IFS(H1040=7,1,H1040=1,1),0)</f>
        <v>1</v>
      </c>
      <c r="J1040" s="2">
        <v>0</v>
      </c>
      <c r="K1040" s="2">
        <f t="shared" si="135"/>
        <v>0</v>
      </c>
      <c r="L1040" s="2">
        <f>SUMIF(E$2:E1040,E1040,K$2:K1040)</f>
        <v>1</v>
      </c>
      <c r="M1040" s="2">
        <f>IF(AND(market_calendar[[#This Row],[eq_weekly_exp_cumulative]]=3,market_calendar[[#This Row],[is_eq_weekly_exp]]=1),1,0)</f>
        <v>0</v>
      </c>
      <c r="N1040" s="2">
        <f>IF(AND(market_calendar[[#This Row],[is_eq_monthly_exp]]=1,MOD(market_calendar[[#This Row],[Month]],3)=0),1,0)</f>
        <v>0</v>
      </c>
      <c r="O1040" s="2">
        <f t="shared" si="128"/>
        <v>0</v>
      </c>
      <c r="P1040" s="2">
        <f>SUMIF(E$2:E1040,E1040,O$2:O1040)</f>
        <v>0</v>
      </c>
      <c r="Q1040" s="2">
        <f>IF(AND(market_calendar[[#This Row],[vix_weekly_exp_cumulative]]=3,market_calendar[[#This Row],[is_vix_weekly_exp]]=1),1,0)</f>
        <v>0</v>
      </c>
      <c r="R1040" s="2">
        <f>IF(AND(market_calendar[[#This Row],[is_vix_monthly_exp]]=1,MOD(market_calendar[[#This Row],[Month]],3)=0),1,0)</f>
        <v>0</v>
      </c>
    </row>
    <row r="1041" spans="1:18" x14ac:dyDescent="0.25">
      <c r="A1041">
        <v>1040</v>
      </c>
      <c r="B1041" s="1">
        <v>43409</v>
      </c>
      <c r="C1041" s="2">
        <f t="shared" si="129"/>
        <v>2018</v>
      </c>
      <c r="D1041" s="2">
        <f t="shared" si="130"/>
        <v>11</v>
      </c>
      <c r="E1041" s="2" t="str">
        <f t="shared" si="131"/>
        <v>2018-11</v>
      </c>
      <c r="F1041" s="2">
        <f t="shared" si="132"/>
        <v>5</v>
      </c>
      <c r="G1041" s="2">
        <f t="shared" si="133"/>
        <v>45</v>
      </c>
      <c r="H1041" s="2">
        <f t="shared" si="134"/>
        <v>2</v>
      </c>
      <c r="I1041" s="2" cm="1">
        <f t="array" ref="I1041">_xlfn.IFNA(_xlfn.IFS(H1041=7,1,H1041=1,1),0)</f>
        <v>0</v>
      </c>
      <c r="J1041" s="2">
        <v>0</v>
      </c>
      <c r="K1041" s="2">
        <f t="shared" si="135"/>
        <v>0</v>
      </c>
      <c r="L1041" s="2">
        <f>SUMIF(E$2:E1041,E1041,K$2:K1041)</f>
        <v>1</v>
      </c>
      <c r="M1041" s="2">
        <f>IF(AND(market_calendar[[#This Row],[eq_weekly_exp_cumulative]]=3,market_calendar[[#This Row],[is_eq_weekly_exp]]=1),1,0)</f>
        <v>0</v>
      </c>
      <c r="N1041" s="2">
        <f>IF(AND(market_calendar[[#This Row],[is_eq_monthly_exp]]=1,MOD(market_calendar[[#This Row],[Month]],3)=0),1,0)</f>
        <v>0</v>
      </c>
      <c r="O1041" s="2">
        <f t="shared" si="128"/>
        <v>0</v>
      </c>
      <c r="P1041" s="2">
        <f>SUMIF(E$2:E1041,E1041,O$2:O1041)</f>
        <v>0</v>
      </c>
      <c r="Q1041" s="2">
        <f>IF(AND(market_calendar[[#This Row],[vix_weekly_exp_cumulative]]=3,market_calendar[[#This Row],[is_vix_weekly_exp]]=1),1,0)</f>
        <v>0</v>
      </c>
      <c r="R1041" s="2">
        <f>IF(AND(market_calendar[[#This Row],[is_vix_monthly_exp]]=1,MOD(market_calendar[[#This Row],[Month]],3)=0),1,0)</f>
        <v>0</v>
      </c>
    </row>
    <row r="1042" spans="1:18" x14ac:dyDescent="0.25">
      <c r="A1042">
        <v>1041</v>
      </c>
      <c r="B1042" s="1">
        <v>43410</v>
      </c>
      <c r="C1042" s="2">
        <f t="shared" si="129"/>
        <v>2018</v>
      </c>
      <c r="D1042" s="2">
        <f t="shared" si="130"/>
        <v>11</v>
      </c>
      <c r="E1042" s="2" t="str">
        <f t="shared" si="131"/>
        <v>2018-11</v>
      </c>
      <c r="F1042" s="2">
        <f t="shared" si="132"/>
        <v>6</v>
      </c>
      <c r="G1042" s="2">
        <f t="shared" si="133"/>
        <v>45</v>
      </c>
      <c r="H1042" s="2">
        <f t="shared" si="134"/>
        <v>3</v>
      </c>
      <c r="I1042" s="2" cm="1">
        <f t="array" ref="I1042">_xlfn.IFNA(_xlfn.IFS(H1042=7,1,H1042=1,1),0)</f>
        <v>0</v>
      </c>
      <c r="J1042" s="2">
        <v>0</v>
      </c>
      <c r="K1042" s="2">
        <f t="shared" si="135"/>
        <v>0</v>
      </c>
      <c r="L1042" s="2">
        <f>SUMIF(E$2:E1042,E1042,K$2:K1042)</f>
        <v>1</v>
      </c>
      <c r="M1042" s="2">
        <f>IF(AND(market_calendar[[#This Row],[eq_weekly_exp_cumulative]]=3,market_calendar[[#This Row],[is_eq_weekly_exp]]=1),1,0)</f>
        <v>0</v>
      </c>
      <c r="N1042" s="2">
        <f>IF(AND(market_calendar[[#This Row],[is_eq_monthly_exp]]=1,MOD(market_calendar[[#This Row],[Month]],3)=0),1,0)</f>
        <v>0</v>
      </c>
      <c r="O1042" s="2">
        <f t="shared" si="128"/>
        <v>1</v>
      </c>
      <c r="P1042" s="2">
        <f>SUMIF(E$2:E1042,E1042,O$2:O1042)</f>
        <v>1</v>
      </c>
      <c r="Q1042" s="2">
        <f>IF(AND(market_calendar[[#This Row],[vix_weekly_exp_cumulative]]=3,market_calendar[[#This Row],[is_vix_weekly_exp]]=1),1,0)</f>
        <v>0</v>
      </c>
      <c r="R1042" s="2">
        <f>IF(AND(market_calendar[[#This Row],[is_vix_monthly_exp]]=1,MOD(market_calendar[[#This Row],[Month]],3)=0),1,0)</f>
        <v>0</v>
      </c>
    </row>
    <row r="1043" spans="1:18" x14ac:dyDescent="0.25">
      <c r="A1043">
        <v>1042</v>
      </c>
      <c r="B1043" s="1">
        <v>43411</v>
      </c>
      <c r="C1043" s="2">
        <f t="shared" si="129"/>
        <v>2018</v>
      </c>
      <c r="D1043" s="2">
        <f t="shared" si="130"/>
        <v>11</v>
      </c>
      <c r="E1043" s="2" t="str">
        <f t="shared" si="131"/>
        <v>2018-11</v>
      </c>
      <c r="F1043" s="2">
        <f t="shared" si="132"/>
        <v>7</v>
      </c>
      <c r="G1043" s="2">
        <f t="shared" si="133"/>
        <v>45</v>
      </c>
      <c r="H1043" s="2">
        <f t="shared" si="134"/>
        <v>4</v>
      </c>
      <c r="I1043" s="2" cm="1">
        <f t="array" ref="I1043">_xlfn.IFNA(_xlfn.IFS(H1043=7,1,H1043=1,1),0)</f>
        <v>0</v>
      </c>
      <c r="J1043" s="2">
        <v>0</v>
      </c>
      <c r="K1043" s="2">
        <f t="shared" si="135"/>
        <v>0</v>
      </c>
      <c r="L1043" s="2">
        <f>SUMIF(E$2:E1043,E1043,K$2:K1043)</f>
        <v>1</v>
      </c>
      <c r="M1043" s="2">
        <f>IF(AND(market_calendar[[#This Row],[eq_weekly_exp_cumulative]]=3,market_calendar[[#This Row],[is_eq_weekly_exp]]=1),1,0)</f>
        <v>0</v>
      </c>
      <c r="N1043" s="2">
        <f>IF(AND(market_calendar[[#This Row],[is_eq_monthly_exp]]=1,MOD(market_calendar[[#This Row],[Month]],3)=0),1,0)</f>
        <v>0</v>
      </c>
      <c r="O1043" s="2">
        <f t="shared" si="128"/>
        <v>0</v>
      </c>
      <c r="P1043" s="2">
        <f>SUMIF(E$2:E1043,E1043,O$2:O1043)</f>
        <v>1</v>
      </c>
      <c r="Q1043" s="2">
        <f>IF(AND(market_calendar[[#This Row],[vix_weekly_exp_cumulative]]=3,market_calendar[[#This Row],[is_vix_weekly_exp]]=1),1,0)</f>
        <v>0</v>
      </c>
      <c r="R1043" s="2">
        <f>IF(AND(market_calendar[[#This Row],[is_vix_monthly_exp]]=1,MOD(market_calendar[[#This Row],[Month]],3)=0),1,0)</f>
        <v>0</v>
      </c>
    </row>
    <row r="1044" spans="1:18" x14ac:dyDescent="0.25">
      <c r="A1044">
        <v>1043</v>
      </c>
      <c r="B1044" s="1">
        <v>43412</v>
      </c>
      <c r="C1044" s="2">
        <f t="shared" si="129"/>
        <v>2018</v>
      </c>
      <c r="D1044" s="2">
        <f t="shared" si="130"/>
        <v>11</v>
      </c>
      <c r="E1044" s="2" t="str">
        <f t="shared" si="131"/>
        <v>2018-11</v>
      </c>
      <c r="F1044" s="2">
        <f t="shared" si="132"/>
        <v>8</v>
      </c>
      <c r="G1044" s="2">
        <f t="shared" si="133"/>
        <v>45</v>
      </c>
      <c r="H1044" s="2">
        <f t="shared" si="134"/>
        <v>5</v>
      </c>
      <c r="I1044" s="2" cm="1">
        <f t="array" ref="I1044">_xlfn.IFNA(_xlfn.IFS(H1044=7,1,H1044=1,1),0)</f>
        <v>0</v>
      </c>
      <c r="J1044" s="2">
        <v>0</v>
      </c>
      <c r="K1044" s="2">
        <f t="shared" si="135"/>
        <v>0</v>
      </c>
      <c r="L1044" s="2">
        <f>SUMIF(E$2:E1044,E1044,K$2:K1044)</f>
        <v>1</v>
      </c>
      <c r="M1044" s="2">
        <f>IF(AND(market_calendar[[#This Row],[eq_weekly_exp_cumulative]]=3,market_calendar[[#This Row],[is_eq_weekly_exp]]=1),1,0)</f>
        <v>0</v>
      </c>
      <c r="N1044" s="2">
        <f>IF(AND(market_calendar[[#This Row],[is_eq_monthly_exp]]=1,MOD(market_calendar[[#This Row],[Month]],3)=0),1,0)</f>
        <v>0</v>
      </c>
      <c r="O1044" s="2">
        <f t="shared" si="128"/>
        <v>0</v>
      </c>
      <c r="P1044" s="2">
        <f>SUMIF(E$2:E1044,E1044,O$2:O1044)</f>
        <v>1</v>
      </c>
      <c r="Q1044" s="2">
        <f>IF(AND(market_calendar[[#This Row],[vix_weekly_exp_cumulative]]=3,market_calendar[[#This Row],[is_vix_weekly_exp]]=1),1,0)</f>
        <v>0</v>
      </c>
      <c r="R1044" s="2">
        <f>IF(AND(market_calendar[[#This Row],[is_vix_monthly_exp]]=1,MOD(market_calendar[[#This Row],[Month]],3)=0),1,0)</f>
        <v>0</v>
      </c>
    </row>
    <row r="1045" spans="1:18" x14ac:dyDescent="0.25">
      <c r="A1045">
        <v>1044</v>
      </c>
      <c r="B1045" s="1">
        <v>43413</v>
      </c>
      <c r="C1045" s="2">
        <f t="shared" si="129"/>
        <v>2018</v>
      </c>
      <c r="D1045" s="2">
        <f t="shared" si="130"/>
        <v>11</v>
      </c>
      <c r="E1045" s="2" t="str">
        <f t="shared" si="131"/>
        <v>2018-11</v>
      </c>
      <c r="F1045" s="2">
        <f t="shared" si="132"/>
        <v>9</v>
      </c>
      <c r="G1045" s="2">
        <f t="shared" si="133"/>
        <v>45</v>
      </c>
      <c r="H1045" s="2">
        <f t="shared" si="134"/>
        <v>6</v>
      </c>
      <c r="I1045" s="2" cm="1">
        <f t="array" ref="I1045">_xlfn.IFNA(_xlfn.IFS(H1045=7,1,H1045=1,1),0)</f>
        <v>0</v>
      </c>
      <c r="J1045" s="2">
        <v>0</v>
      </c>
      <c r="K1045" s="2">
        <f t="shared" si="135"/>
        <v>1</v>
      </c>
      <c r="L1045" s="2">
        <f>SUMIF(E$2:E1045,E1045,K$2:K1045)</f>
        <v>2</v>
      </c>
      <c r="M1045" s="2">
        <f>IF(AND(market_calendar[[#This Row],[eq_weekly_exp_cumulative]]=3,market_calendar[[#This Row],[is_eq_weekly_exp]]=1),1,0)</f>
        <v>0</v>
      </c>
      <c r="N1045" s="2">
        <f>IF(AND(market_calendar[[#This Row],[is_eq_monthly_exp]]=1,MOD(market_calendar[[#This Row],[Month]],3)=0),1,0)</f>
        <v>0</v>
      </c>
      <c r="O1045" s="2">
        <f t="shared" si="128"/>
        <v>0</v>
      </c>
      <c r="P1045" s="2">
        <f>SUMIF(E$2:E1045,E1045,O$2:O1045)</f>
        <v>1</v>
      </c>
      <c r="Q1045" s="2">
        <f>IF(AND(market_calendar[[#This Row],[vix_weekly_exp_cumulative]]=3,market_calendar[[#This Row],[is_vix_weekly_exp]]=1),1,0)</f>
        <v>0</v>
      </c>
      <c r="R1045" s="2">
        <f>IF(AND(market_calendar[[#This Row],[is_vix_monthly_exp]]=1,MOD(market_calendar[[#This Row],[Month]],3)=0),1,0)</f>
        <v>0</v>
      </c>
    </row>
    <row r="1046" spans="1:18" x14ac:dyDescent="0.25">
      <c r="A1046">
        <v>1045</v>
      </c>
      <c r="B1046" s="1">
        <v>43414</v>
      </c>
      <c r="C1046" s="2">
        <f t="shared" si="129"/>
        <v>2018</v>
      </c>
      <c r="D1046" s="2">
        <f t="shared" si="130"/>
        <v>11</v>
      </c>
      <c r="E1046" s="2" t="str">
        <f t="shared" si="131"/>
        <v>2018-11</v>
      </c>
      <c r="F1046" s="2">
        <f t="shared" si="132"/>
        <v>10</v>
      </c>
      <c r="G1046" s="2">
        <f t="shared" si="133"/>
        <v>45</v>
      </c>
      <c r="H1046" s="2">
        <f t="shared" si="134"/>
        <v>7</v>
      </c>
      <c r="I1046" s="2" cm="1">
        <f t="array" ref="I1046">_xlfn.IFNA(_xlfn.IFS(H1046=7,1,H1046=1,1),0)</f>
        <v>1</v>
      </c>
      <c r="J1046" s="2">
        <v>0</v>
      </c>
      <c r="K1046" s="2">
        <f t="shared" si="135"/>
        <v>0</v>
      </c>
      <c r="L1046" s="2">
        <f>SUMIF(E$2:E1046,E1046,K$2:K1046)</f>
        <v>2</v>
      </c>
      <c r="M1046" s="2">
        <f>IF(AND(market_calendar[[#This Row],[eq_weekly_exp_cumulative]]=3,market_calendar[[#This Row],[is_eq_weekly_exp]]=1),1,0)</f>
        <v>0</v>
      </c>
      <c r="N1046" s="2">
        <f>IF(AND(market_calendar[[#This Row],[is_eq_monthly_exp]]=1,MOD(market_calendar[[#This Row],[Month]],3)=0),1,0)</f>
        <v>0</v>
      </c>
      <c r="O1046" s="2">
        <f t="shared" si="128"/>
        <v>0</v>
      </c>
      <c r="P1046" s="2">
        <f>SUMIF(E$2:E1046,E1046,O$2:O1046)</f>
        <v>1</v>
      </c>
      <c r="Q1046" s="2">
        <f>IF(AND(market_calendar[[#This Row],[vix_weekly_exp_cumulative]]=3,market_calendar[[#This Row],[is_vix_weekly_exp]]=1),1,0)</f>
        <v>0</v>
      </c>
      <c r="R1046" s="2">
        <f>IF(AND(market_calendar[[#This Row],[is_vix_monthly_exp]]=1,MOD(market_calendar[[#This Row],[Month]],3)=0),1,0)</f>
        <v>0</v>
      </c>
    </row>
    <row r="1047" spans="1:18" x14ac:dyDescent="0.25">
      <c r="A1047">
        <v>1046</v>
      </c>
      <c r="B1047" s="1">
        <v>43415</v>
      </c>
      <c r="C1047" s="2">
        <f t="shared" si="129"/>
        <v>2018</v>
      </c>
      <c r="D1047" s="2">
        <f t="shared" si="130"/>
        <v>11</v>
      </c>
      <c r="E1047" s="2" t="str">
        <f t="shared" si="131"/>
        <v>2018-11</v>
      </c>
      <c r="F1047" s="2">
        <f t="shared" si="132"/>
        <v>11</v>
      </c>
      <c r="G1047" s="2">
        <f t="shared" si="133"/>
        <v>46</v>
      </c>
      <c r="H1047" s="2">
        <f t="shared" si="134"/>
        <v>1</v>
      </c>
      <c r="I1047" s="2" cm="1">
        <f t="array" ref="I1047">_xlfn.IFNA(_xlfn.IFS(H1047=7,1,H1047=1,1),0)</f>
        <v>1</v>
      </c>
      <c r="J1047" s="2">
        <v>0</v>
      </c>
      <c r="K1047" s="2">
        <f t="shared" si="135"/>
        <v>0</v>
      </c>
      <c r="L1047" s="2">
        <f>SUMIF(E$2:E1047,E1047,K$2:K1047)</f>
        <v>2</v>
      </c>
      <c r="M1047" s="2">
        <f>IF(AND(market_calendar[[#This Row],[eq_weekly_exp_cumulative]]=3,market_calendar[[#This Row],[is_eq_weekly_exp]]=1),1,0)</f>
        <v>0</v>
      </c>
      <c r="N1047" s="2">
        <f>IF(AND(market_calendar[[#This Row],[is_eq_monthly_exp]]=1,MOD(market_calendar[[#This Row],[Month]],3)=0),1,0)</f>
        <v>0</v>
      </c>
      <c r="O1047" s="2">
        <f t="shared" si="128"/>
        <v>0</v>
      </c>
      <c r="P1047" s="2">
        <f>SUMIF(E$2:E1047,E1047,O$2:O1047)</f>
        <v>1</v>
      </c>
      <c r="Q1047" s="2">
        <f>IF(AND(market_calendar[[#This Row],[vix_weekly_exp_cumulative]]=3,market_calendar[[#This Row],[is_vix_weekly_exp]]=1),1,0)</f>
        <v>0</v>
      </c>
      <c r="R1047" s="2">
        <f>IF(AND(market_calendar[[#This Row],[is_vix_monthly_exp]]=1,MOD(market_calendar[[#This Row],[Month]],3)=0),1,0)</f>
        <v>0</v>
      </c>
    </row>
    <row r="1048" spans="1:18" x14ac:dyDescent="0.25">
      <c r="A1048">
        <v>1047</v>
      </c>
      <c r="B1048" s="1">
        <v>43416</v>
      </c>
      <c r="C1048" s="2">
        <f t="shared" si="129"/>
        <v>2018</v>
      </c>
      <c r="D1048" s="2">
        <f t="shared" si="130"/>
        <v>11</v>
      </c>
      <c r="E1048" s="2" t="str">
        <f t="shared" si="131"/>
        <v>2018-11</v>
      </c>
      <c r="F1048" s="2">
        <f t="shared" si="132"/>
        <v>12</v>
      </c>
      <c r="G1048" s="2">
        <f t="shared" si="133"/>
        <v>46</v>
      </c>
      <c r="H1048" s="2">
        <f t="shared" si="134"/>
        <v>2</v>
      </c>
      <c r="I1048" s="2" cm="1">
        <f t="array" ref="I1048">_xlfn.IFNA(_xlfn.IFS(H1048=7,1,H1048=1,1),0)</f>
        <v>0</v>
      </c>
      <c r="J1048" s="2">
        <v>0</v>
      </c>
      <c r="K1048" s="2">
        <f t="shared" si="135"/>
        <v>0</v>
      </c>
      <c r="L1048" s="2">
        <f>SUMIF(E$2:E1048,E1048,K$2:K1048)</f>
        <v>2</v>
      </c>
      <c r="M1048" s="2">
        <f>IF(AND(market_calendar[[#This Row],[eq_weekly_exp_cumulative]]=3,market_calendar[[#This Row],[is_eq_weekly_exp]]=1),1,0)</f>
        <v>0</v>
      </c>
      <c r="N1048" s="2">
        <f>IF(AND(market_calendar[[#This Row],[is_eq_monthly_exp]]=1,MOD(market_calendar[[#This Row],[Month]],3)=0),1,0)</f>
        <v>0</v>
      </c>
      <c r="O1048" s="2">
        <f t="shared" si="128"/>
        <v>0</v>
      </c>
      <c r="P1048" s="2">
        <f>SUMIF(E$2:E1048,E1048,O$2:O1048)</f>
        <v>1</v>
      </c>
      <c r="Q1048" s="2">
        <f>IF(AND(market_calendar[[#This Row],[vix_weekly_exp_cumulative]]=3,market_calendar[[#This Row],[is_vix_weekly_exp]]=1),1,0)</f>
        <v>0</v>
      </c>
      <c r="R1048" s="2">
        <f>IF(AND(market_calendar[[#This Row],[is_vix_monthly_exp]]=1,MOD(market_calendar[[#This Row],[Month]],3)=0),1,0)</f>
        <v>0</v>
      </c>
    </row>
    <row r="1049" spans="1:18" x14ac:dyDescent="0.25">
      <c r="A1049">
        <v>1048</v>
      </c>
      <c r="B1049" s="1">
        <v>43417</v>
      </c>
      <c r="C1049" s="2">
        <f t="shared" si="129"/>
        <v>2018</v>
      </c>
      <c r="D1049" s="2">
        <f t="shared" si="130"/>
        <v>11</v>
      </c>
      <c r="E1049" s="2" t="str">
        <f t="shared" si="131"/>
        <v>2018-11</v>
      </c>
      <c r="F1049" s="2">
        <f t="shared" si="132"/>
        <v>13</v>
      </c>
      <c r="G1049" s="2">
        <f t="shared" si="133"/>
        <v>46</v>
      </c>
      <c r="H1049" s="2">
        <f t="shared" si="134"/>
        <v>3</v>
      </c>
      <c r="I1049" s="2" cm="1">
        <f t="array" ref="I1049">_xlfn.IFNA(_xlfn.IFS(H1049=7,1,H1049=1,1),0)</f>
        <v>0</v>
      </c>
      <c r="J1049" s="2">
        <v>0</v>
      </c>
      <c r="K1049" s="2">
        <f t="shared" si="135"/>
        <v>0</v>
      </c>
      <c r="L1049" s="2">
        <f>SUMIF(E$2:E1049,E1049,K$2:K1049)</f>
        <v>2</v>
      </c>
      <c r="M1049" s="2">
        <f>IF(AND(market_calendar[[#This Row],[eq_weekly_exp_cumulative]]=3,market_calendar[[#This Row],[is_eq_weekly_exp]]=1),1,0)</f>
        <v>0</v>
      </c>
      <c r="N1049" s="2">
        <f>IF(AND(market_calendar[[#This Row],[is_eq_monthly_exp]]=1,MOD(market_calendar[[#This Row],[Month]],3)=0),1,0)</f>
        <v>0</v>
      </c>
      <c r="O1049" s="2">
        <f t="shared" si="128"/>
        <v>1</v>
      </c>
      <c r="P1049" s="2">
        <f>SUMIF(E$2:E1049,E1049,O$2:O1049)</f>
        <v>2</v>
      </c>
      <c r="Q1049" s="2">
        <f>IF(AND(market_calendar[[#This Row],[vix_weekly_exp_cumulative]]=3,market_calendar[[#This Row],[is_vix_weekly_exp]]=1),1,0)</f>
        <v>0</v>
      </c>
      <c r="R1049" s="2">
        <f>IF(AND(market_calendar[[#This Row],[is_vix_monthly_exp]]=1,MOD(market_calendar[[#This Row],[Month]],3)=0),1,0)</f>
        <v>0</v>
      </c>
    </row>
    <row r="1050" spans="1:18" x14ac:dyDescent="0.25">
      <c r="A1050">
        <v>1049</v>
      </c>
      <c r="B1050" s="1">
        <v>43418</v>
      </c>
      <c r="C1050" s="2">
        <f t="shared" si="129"/>
        <v>2018</v>
      </c>
      <c r="D1050" s="2">
        <f t="shared" si="130"/>
        <v>11</v>
      </c>
      <c r="E1050" s="2" t="str">
        <f t="shared" si="131"/>
        <v>2018-11</v>
      </c>
      <c r="F1050" s="2">
        <f t="shared" si="132"/>
        <v>14</v>
      </c>
      <c r="G1050" s="2">
        <f t="shared" si="133"/>
        <v>46</v>
      </c>
      <c r="H1050" s="2">
        <f t="shared" si="134"/>
        <v>4</v>
      </c>
      <c r="I1050" s="2" cm="1">
        <f t="array" ref="I1050">_xlfn.IFNA(_xlfn.IFS(H1050=7,1,H1050=1,1),0)</f>
        <v>0</v>
      </c>
      <c r="J1050" s="2">
        <v>0</v>
      </c>
      <c r="K1050" s="2">
        <f t="shared" si="135"/>
        <v>0</v>
      </c>
      <c r="L1050" s="2">
        <f>SUMIF(E$2:E1050,E1050,K$2:K1050)</f>
        <v>2</v>
      </c>
      <c r="M1050" s="2">
        <f>IF(AND(market_calendar[[#This Row],[eq_weekly_exp_cumulative]]=3,market_calendar[[#This Row],[is_eq_weekly_exp]]=1),1,0)</f>
        <v>0</v>
      </c>
      <c r="N1050" s="2">
        <f>IF(AND(market_calendar[[#This Row],[is_eq_monthly_exp]]=1,MOD(market_calendar[[#This Row],[Month]],3)=0),1,0)</f>
        <v>0</v>
      </c>
      <c r="O1050" s="2">
        <f t="shared" si="128"/>
        <v>0</v>
      </c>
      <c r="P1050" s="2">
        <f>SUMIF(E$2:E1050,E1050,O$2:O1050)</f>
        <v>2</v>
      </c>
      <c r="Q1050" s="2">
        <f>IF(AND(market_calendar[[#This Row],[vix_weekly_exp_cumulative]]=3,market_calendar[[#This Row],[is_vix_weekly_exp]]=1),1,0)</f>
        <v>0</v>
      </c>
      <c r="R1050" s="2">
        <f>IF(AND(market_calendar[[#This Row],[is_vix_monthly_exp]]=1,MOD(market_calendar[[#This Row],[Month]],3)=0),1,0)</f>
        <v>0</v>
      </c>
    </row>
    <row r="1051" spans="1:18" x14ac:dyDescent="0.25">
      <c r="A1051">
        <v>1050</v>
      </c>
      <c r="B1051" s="1">
        <v>43419</v>
      </c>
      <c r="C1051" s="2">
        <f t="shared" si="129"/>
        <v>2018</v>
      </c>
      <c r="D1051" s="2">
        <f t="shared" si="130"/>
        <v>11</v>
      </c>
      <c r="E1051" s="2" t="str">
        <f t="shared" si="131"/>
        <v>2018-11</v>
      </c>
      <c r="F1051" s="2">
        <f t="shared" si="132"/>
        <v>15</v>
      </c>
      <c r="G1051" s="2">
        <f t="shared" si="133"/>
        <v>46</v>
      </c>
      <c r="H1051" s="2">
        <f t="shared" si="134"/>
        <v>5</v>
      </c>
      <c r="I1051" s="2" cm="1">
        <f t="array" ref="I1051">_xlfn.IFNA(_xlfn.IFS(H1051=7,1,H1051=1,1),0)</f>
        <v>0</v>
      </c>
      <c r="J1051" s="2">
        <v>0</v>
      </c>
      <c r="K1051" s="2">
        <f t="shared" si="135"/>
        <v>0</v>
      </c>
      <c r="L1051" s="2">
        <f>SUMIF(E$2:E1051,E1051,K$2:K1051)</f>
        <v>2</v>
      </c>
      <c r="M1051" s="2">
        <f>IF(AND(market_calendar[[#This Row],[eq_weekly_exp_cumulative]]=3,market_calendar[[#This Row],[is_eq_weekly_exp]]=1),1,0)</f>
        <v>0</v>
      </c>
      <c r="N1051" s="2">
        <f>IF(AND(market_calendar[[#This Row],[is_eq_monthly_exp]]=1,MOD(market_calendar[[#This Row],[Month]],3)=0),1,0)</f>
        <v>0</v>
      </c>
      <c r="O1051" s="2">
        <f t="shared" si="128"/>
        <v>0</v>
      </c>
      <c r="P1051" s="2">
        <f>SUMIF(E$2:E1051,E1051,O$2:O1051)</f>
        <v>2</v>
      </c>
      <c r="Q1051" s="2">
        <f>IF(AND(market_calendar[[#This Row],[vix_weekly_exp_cumulative]]=3,market_calendar[[#This Row],[is_vix_weekly_exp]]=1),1,0)</f>
        <v>0</v>
      </c>
      <c r="R1051" s="2">
        <f>IF(AND(market_calendar[[#This Row],[is_vix_monthly_exp]]=1,MOD(market_calendar[[#This Row],[Month]],3)=0),1,0)</f>
        <v>0</v>
      </c>
    </row>
    <row r="1052" spans="1:18" x14ac:dyDescent="0.25">
      <c r="A1052">
        <v>1051</v>
      </c>
      <c r="B1052" s="1">
        <v>43420</v>
      </c>
      <c r="C1052" s="2">
        <f t="shared" si="129"/>
        <v>2018</v>
      </c>
      <c r="D1052" s="2">
        <f t="shared" si="130"/>
        <v>11</v>
      </c>
      <c r="E1052" s="2" t="str">
        <f t="shared" si="131"/>
        <v>2018-11</v>
      </c>
      <c r="F1052" s="2">
        <f t="shared" si="132"/>
        <v>16</v>
      </c>
      <c r="G1052" s="2">
        <f t="shared" si="133"/>
        <v>46</v>
      </c>
      <c r="H1052" s="2">
        <f t="shared" si="134"/>
        <v>6</v>
      </c>
      <c r="I1052" s="2" cm="1">
        <f t="array" ref="I1052">_xlfn.IFNA(_xlfn.IFS(H1052=7,1,H1052=1,1),0)</f>
        <v>0</v>
      </c>
      <c r="J1052" s="2">
        <v>0</v>
      </c>
      <c r="K1052" s="2">
        <f t="shared" si="135"/>
        <v>1</v>
      </c>
      <c r="L1052" s="2">
        <f>SUMIF(E$2:E1052,E1052,K$2:K1052)</f>
        <v>3</v>
      </c>
      <c r="M1052" s="2">
        <f>IF(AND(market_calendar[[#This Row],[eq_weekly_exp_cumulative]]=3,market_calendar[[#This Row],[is_eq_weekly_exp]]=1),1,0)</f>
        <v>1</v>
      </c>
      <c r="N1052" s="2">
        <f>IF(AND(market_calendar[[#This Row],[is_eq_monthly_exp]]=1,MOD(market_calendar[[#This Row],[Month]],3)=0),1,0)</f>
        <v>0</v>
      </c>
      <c r="O1052" s="2">
        <f t="shared" si="128"/>
        <v>0</v>
      </c>
      <c r="P1052" s="2">
        <f>SUMIF(E$2:E1052,E1052,O$2:O1052)</f>
        <v>2</v>
      </c>
      <c r="Q1052" s="2">
        <f>IF(AND(market_calendar[[#This Row],[vix_weekly_exp_cumulative]]=3,market_calendar[[#This Row],[is_vix_weekly_exp]]=1),1,0)</f>
        <v>0</v>
      </c>
      <c r="R1052" s="2">
        <f>IF(AND(market_calendar[[#This Row],[is_vix_monthly_exp]]=1,MOD(market_calendar[[#This Row],[Month]],3)=0),1,0)</f>
        <v>0</v>
      </c>
    </row>
    <row r="1053" spans="1:18" x14ac:dyDescent="0.25">
      <c r="A1053">
        <v>1052</v>
      </c>
      <c r="B1053" s="1">
        <v>43421</v>
      </c>
      <c r="C1053" s="2">
        <f t="shared" si="129"/>
        <v>2018</v>
      </c>
      <c r="D1053" s="2">
        <f t="shared" si="130"/>
        <v>11</v>
      </c>
      <c r="E1053" s="2" t="str">
        <f t="shared" si="131"/>
        <v>2018-11</v>
      </c>
      <c r="F1053" s="2">
        <f t="shared" si="132"/>
        <v>17</v>
      </c>
      <c r="G1053" s="2">
        <f t="shared" si="133"/>
        <v>46</v>
      </c>
      <c r="H1053" s="2">
        <f t="shared" si="134"/>
        <v>7</v>
      </c>
      <c r="I1053" s="2" cm="1">
        <f t="array" ref="I1053">_xlfn.IFNA(_xlfn.IFS(H1053=7,1,H1053=1,1),0)</f>
        <v>1</v>
      </c>
      <c r="J1053" s="2">
        <v>0</v>
      </c>
      <c r="K1053" s="2">
        <f t="shared" si="135"/>
        <v>0</v>
      </c>
      <c r="L1053" s="2">
        <f>SUMIF(E$2:E1053,E1053,K$2:K1053)</f>
        <v>3</v>
      </c>
      <c r="M1053" s="2">
        <f>IF(AND(market_calendar[[#This Row],[eq_weekly_exp_cumulative]]=3,market_calendar[[#This Row],[is_eq_weekly_exp]]=1),1,0)</f>
        <v>0</v>
      </c>
      <c r="N1053" s="2">
        <f>IF(AND(market_calendar[[#This Row],[is_eq_monthly_exp]]=1,MOD(market_calendar[[#This Row],[Month]],3)=0),1,0)</f>
        <v>0</v>
      </c>
      <c r="O1053" s="2">
        <f t="shared" si="128"/>
        <v>0</v>
      </c>
      <c r="P1053" s="2">
        <f>SUMIF(E$2:E1053,E1053,O$2:O1053)</f>
        <v>2</v>
      </c>
      <c r="Q1053" s="2">
        <f>IF(AND(market_calendar[[#This Row],[vix_weekly_exp_cumulative]]=3,market_calendar[[#This Row],[is_vix_weekly_exp]]=1),1,0)</f>
        <v>0</v>
      </c>
      <c r="R1053" s="2">
        <f>IF(AND(market_calendar[[#This Row],[is_vix_monthly_exp]]=1,MOD(market_calendar[[#This Row],[Month]],3)=0),1,0)</f>
        <v>0</v>
      </c>
    </row>
    <row r="1054" spans="1:18" x14ac:dyDescent="0.25">
      <c r="A1054">
        <v>1053</v>
      </c>
      <c r="B1054" s="1">
        <v>43422</v>
      </c>
      <c r="C1054" s="2">
        <f t="shared" si="129"/>
        <v>2018</v>
      </c>
      <c r="D1054" s="2">
        <f t="shared" si="130"/>
        <v>11</v>
      </c>
      <c r="E1054" s="2" t="str">
        <f t="shared" si="131"/>
        <v>2018-11</v>
      </c>
      <c r="F1054" s="2">
        <f t="shared" si="132"/>
        <v>18</v>
      </c>
      <c r="G1054" s="2">
        <f t="shared" si="133"/>
        <v>47</v>
      </c>
      <c r="H1054" s="2">
        <f t="shared" si="134"/>
        <v>1</v>
      </c>
      <c r="I1054" s="2" cm="1">
        <f t="array" ref="I1054">_xlfn.IFNA(_xlfn.IFS(H1054=7,1,H1054=1,1),0)</f>
        <v>1</v>
      </c>
      <c r="J1054" s="2">
        <v>0</v>
      </c>
      <c r="K1054" s="2">
        <f t="shared" si="135"/>
        <v>0</v>
      </c>
      <c r="L1054" s="2">
        <f>SUMIF(E$2:E1054,E1054,K$2:K1054)</f>
        <v>3</v>
      </c>
      <c r="M1054" s="2">
        <f>IF(AND(market_calendar[[#This Row],[eq_weekly_exp_cumulative]]=3,market_calendar[[#This Row],[is_eq_weekly_exp]]=1),1,0)</f>
        <v>0</v>
      </c>
      <c r="N1054" s="2">
        <f>IF(AND(market_calendar[[#This Row],[is_eq_monthly_exp]]=1,MOD(market_calendar[[#This Row],[Month]],3)=0),1,0)</f>
        <v>0</v>
      </c>
      <c r="O1054" s="2">
        <f t="shared" si="128"/>
        <v>0</v>
      </c>
      <c r="P1054" s="2">
        <f>SUMIF(E$2:E1054,E1054,O$2:O1054)</f>
        <v>2</v>
      </c>
      <c r="Q1054" s="2">
        <f>IF(AND(market_calendar[[#This Row],[vix_weekly_exp_cumulative]]=3,market_calendar[[#This Row],[is_vix_weekly_exp]]=1),1,0)</f>
        <v>0</v>
      </c>
      <c r="R1054" s="2">
        <f>IF(AND(market_calendar[[#This Row],[is_vix_monthly_exp]]=1,MOD(market_calendar[[#This Row],[Month]],3)=0),1,0)</f>
        <v>0</v>
      </c>
    </row>
    <row r="1055" spans="1:18" x14ac:dyDescent="0.25">
      <c r="A1055">
        <v>1054</v>
      </c>
      <c r="B1055" s="1">
        <v>43423</v>
      </c>
      <c r="C1055" s="2">
        <f t="shared" si="129"/>
        <v>2018</v>
      </c>
      <c r="D1055" s="2">
        <f t="shared" si="130"/>
        <v>11</v>
      </c>
      <c r="E1055" s="2" t="str">
        <f t="shared" si="131"/>
        <v>2018-11</v>
      </c>
      <c r="F1055" s="2">
        <f t="shared" si="132"/>
        <v>19</v>
      </c>
      <c r="G1055" s="2">
        <f t="shared" si="133"/>
        <v>47</v>
      </c>
      <c r="H1055" s="2">
        <f t="shared" si="134"/>
        <v>2</v>
      </c>
      <c r="I1055" s="2" cm="1">
        <f t="array" ref="I1055">_xlfn.IFNA(_xlfn.IFS(H1055=7,1,H1055=1,1),0)</f>
        <v>0</v>
      </c>
      <c r="J1055" s="2">
        <v>0</v>
      </c>
      <c r="K1055" s="2">
        <f t="shared" si="135"/>
        <v>0</v>
      </c>
      <c r="L1055" s="2">
        <f>SUMIF(E$2:E1055,E1055,K$2:K1055)</f>
        <v>3</v>
      </c>
      <c r="M1055" s="2">
        <f>IF(AND(market_calendar[[#This Row],[eq_weekly_exp_cumulative]]=3,market_calendar[[#This Row],[is_eq_weekly_exp]]=1),1,0)</f>
        <v>0</v>
      </c>
      <c r="N1055" s="2">
        <f>IF(AND(market_calendar[[#This Row],[is_eq_monthly_exp]]=1,MOD(market_calendar[[#This Row],[Month]],3)=0),1,0)</f>
        <v>0</v>
      </c>
      <c r="O1055" s="2">
        <f t="shared" si="128"/>
        <v>0</v>
      </c>
      <c r="P1055" s="2">
        <f>SUMIF(E$2:E1055,E1055,O$2:O1055)</f>
        <v>2</v>
      </c>
      <c r="Q1055" s="2">
        <f>IF(AND(market_calendar[[#This Row],[vix_weekly_exp_cumulative]]=3,market_calendar[[#This Row],[is_vix_weekly_exp]]=1),1,0)</f>
        <v>0</v>
      </c>
      <c r="R1055" s="2">
        <f>IF(AND(market_calendar[[#This Row],[is_vix_monthly_exp]]=1,MOD(market_calendar[[#This Row],[Month]],3)=0),1,0)</f>
        <v>0</v>
      </c>
    </row>
    <row r="1056" spans="1:18" x14ac:dyDescent="0.25">
      <c r="A1056">
        <v>1055</v>
      </c>
      <c r="B1056" s="1">
        <v>43424</v>
      </c>
      <c r="C1056" s="2">
        <f t="shared" si="129"/>
        <v>2018</v>
      </c>
      <c r="D1056" s="2">
        <f t="shared" si="130"/>
        <v>11</v>
      </c>
      <c r="E1056" s="2" t="str">
        <f t="shared" si="131"/>
        <v>2018-11</v>
      </c>
      <c r="F1056" s="2">
        <f t="shared" si="132"/>
        <v>20</v>
      </c>
      <c r="G1056" s="2">
        <f t="shared" si="133"/>
        <v>47</v>
      </c>
      <c r="H1056" s="2">
        <f t="shared" si="134"/>
        <v>3</v>
      </c>
      <c r="I1056" s="2" cm="1">
        <f t="array" ref="I1056">_xlfn.IFNA(_xlfn.IFS(H1056=7,1,H1056=1,1),0)</f>
        <v>0</v>
      </c>
      <c r="J1056" s="2">
        <v>0</v>
      </c>
      <c r="K1056" s="2">
        <f t="shared" si="135"/>
        <v>0</v>
      </c>
      <c r="L1056" s="2">
        <f>SUMIF(E$2:E1056,E1056,K$2:K1056)</f>
        <v>3</v>
      </c>
      <c r="M1056" s="2">
        <f>IF(AND(market_calendar[[#This Row],[eq_weekly_exp_cumulative]]=3,market_calendar[[#This Row],[is_eq_weekly_exp]]=1),1,0)</f>
        <v>0</v>
      </c>
      <c r="N1056" s="2">
        <f>IF(AND(market_calendar[[#This Row],[is_eq_monthly_exp]]=1,MOD(market_calendar[[#This Row],[Month]],3)=0),1,0)</f>
        <v>0</v>
      </c>
      <c r="O1056" s="2">
        <f t="shared" si="128"/>
        <v>1</v>
      </c>
      <c r="P1056" s="2">
        <f>SUMIF(E$2:E1056,E1056,O$2:O1056)</f>
        <v>3</v>
      </c>
      <c r="Q1056" s="2">
        <f>IF(AND(market_calendar[[#This Row],[vix_weekly_exp_cumulative]]=3,market_calendar[[#This Row],[is_vix_weekly_exp]]=1),1,0)</f>
        <v>1</v>
      </c>
      <c r="R1056" s="2">
        <f>IF(AND(market_calendar[[#This Row],[is_vix_monthly_exp]]=1,MOD(market_calendar[[#This Row],[Month]],3)=0),1,0)</f>
        <v>0</v>
      </c>
    </row>
    <row r="1057" spans="1:18" x14ac:dyDescent="0.25">
      <c r="A1057">
        <v>1056</v>
      </c>
      <c r="B1057" s="1">
        <v>43425</v>
      </c>
      <c r="C1057" s="2">
        <f t="shared" si="129"/>
        <v>2018</v>
      </c>
      <c r="D1057" s="2">
        <f t="shared" si="130"/>
        <v>11</v>
      </c>
      <c r="E1057" s="2" t="str">
        <f t="shared" si="131"/>
        <v>2018-11</v>
      </c>
      <c r="F1057" s="2">
        <f t="shared" si="132"/>
        <v>21</v>
      </c>
      <c r="G1057" s="2">
        <f t="shared" si="133"/>
        <v>47</v>
      </c>
      <c r="H1057" s="2">
        <f t="shared" si="134"/>
        <v>4</v>
      </c>
      <c r="I1057" s="2" cm="1">
        <f t="array" ref="I1057">_xlfn.IFNA(_xlfn.IFS(H1057=7,1,H1057=1,1),0)</f>
        <v>0</v>
      </c>
      <c r="J1057" s="2">
        <v>0</v>
      </c>
      <c r="K1057" s="2">
        <f t="shared" si="135"/>
        <v>0</v>
      </c>
      <c r="L1057" s="2">
        <f>SUMIF(E$2:E1057,E1057,K$2:K1057)</f>
        <v>3</v>
      </c>
      <c r="M1057" s="2">
        <f>IF(AND(market_calendar[[#This Row],[eq_weekly_exp_cumulative]]=3,market_calendar[[#This Row],[is_eq_weekly_exp]]=1),1,0)</f>
        <v>0</v>
      </c>
      <c r="N1057" s="2">
        <f>IF(AND(market_calendar[[#This Row],[is_eq_monthly_exp]]=1,MOD(market_calendar[[#This Row],[Month]],3)=0),1,0)</f>
        <v>0</v>
      </c>
      <c r="O1057" s="2">
        <f t="shared" si="128"/>
        <v>0</v>
      </c>
      <c r="P1057" s="2">
        <f>SUMIF(E$2:E1057,E1057,O$2:O1057)</f>
        <v>3</v>
      </c>
      <c r="Q1057" s="2">
        <f>IF(AND(market_calendar[[#This Row],[vix_weekly_exp_cumulative]]=3,market_calendar[[#This Row],[is_vix_weekly_exp]]=1),1,0)</f>
        <v>0</v>
      </c>
      <c r="R1057" s="2">
        <f>IF(AND(market_calendar[[#This Row],[is_vix_monthly_exp]]=1,MOD(market_calendar[[#This Row],[Month]],3)=0),1,0)</f>
        <v>0</v>
      </c>
    </row>
    <row r="1058" spans="1:18" x14ac:dyDescent="0.25">
      <c r="A1058">
        <v>1057</v>
      </c>
      <c r="B1058" s="1">
        <v>43426</v>
      </c>
      <c r="C1058" s="2">
        <f t="shared" si="129"/>
        <v>2018</v>
      </c>
      <c r="D1058" s="2">
        <f t="shared" si="130"/>
        <v>11</v>
      </c>
      <c r="E1058" s="2" t="str">
        <f t="shared" si="131"/>
        <v>2018-11</v>
      </c>
      <c r="F1058" s="2">
        <f t="shared" si="132"/>
        <v>22</v>
      </c>
      <c r="G1058" s="2">
        <f t="shared" si="133"/>
        <v>47</v>
      </c>
      <c r="H1058" s="2">
        <f t="shared" si="134"/>
        <v>5</v>
      </c>
      <c r="I1058" s="2" cm="1">
        <f t="array" ref="I1058">_xlfn.IFNA(_xlfn.IFS(H1058=7,1,H1058=1,1),0)</f>
        <v>0</v>
      </c>
      <c r="J1058" s="2">
        <v>0</v>
      </c>
      <c r="K1058" s="2">
        <f t="shared" si="135"/>
        <v>0</v>
      </c>
      <c r="L1058" s="2">
        <f>SUMIF(E$2:E1058,E1058,K$2:K1058)</f>
        <v>3</v>
      </c>
      <c r="M1058" s="2">
        <f>IF(AND(market_calendar[[#This Row],[eq_weekly_exp_cumulative]]=3,market_calendar[[#This Row],[is_eq_weekly_exp]]=1),1,0)</f>
        <v>0</v>
      </c>
      <c r="N1058" s="2">
        <f>IF(AND(market_calendar[[#This Row],[is_eq_monthly_exp]]=1,MOD(market_calendar[[#This Row],[Month]],3)=0),1,0)</f>
        <v>0</v>
      </c>
      <c r="O1058" s="2">
        <f t="shared" si="128"/>
        <v>0</v>
      </c>
      <c r="P1058" s="2">
        <f>SUMIF(E$2:E1058,E1058,O$2:O1058)</f>
        <v>3</v>
      </c>
      <c r="Q1058" s="2">
        <f>IF(AND(market_calendar[[#This Row],[vix_weekly_exp_cumulative]]=3,market_calendar[[#This Row],[is_vix_weekly_exp]]=1),1,0)</f>
        <v>0</v>
      </c>
      <c r="R1058" s="2">
        <f>IF(AND(market_calendar[[#This Row],[is_vix_monthly_exp]]=1,MOD(market_calendar[[#This Row],[Month]],3)=0),1,0)</f>
        <v>0</v>
      </c>
    </row>
    <row r="1059" spans="1:18" x14ac:dyDescent="0.25">
      <c r="A1059">
        <v>1058</v>
      </c>
      <c r="B1059" s="1">
        <v>43427</v>
      </c>
      <c r="C1059" s="2">
        <f t="shared" si="129"/>
        <v>2018</v>
      </c>
      <c r="D1059" s="2">
        <f t="shared" si="130"/>
        <v>11</v>
      </c>
      <c r="E1059" s="2" t="str">
        <f t="shared" si="131"/>
        <v>2018-11</v>
      </c>
      <c r="F1059" s="2">
        <f t="shared" si="132"/>
        <v>23</v>
      </c>
      <c r="G1059" s="2">
        <f t="shared" si="133"/>
        <v>47</v>
      </c>
      <c r="H1059" s="2">
        <f t="shared" si="134"/>
        <v>6</v>
      </c>
      <c r="I1059" s="2" cm="1">
        <f t="array" ref="I1059">_xlfn.IFNA(_xlfn.IFS(H1059=7,1,H1059=1,1),0)</f>
        <v>0</v>
      </c>
      <c r="J1059" s="2">
        <v>0</v>
      </c>
      <c r="K1059" s="2">
        <f t="shared" si="135"/>
        <v>1</v>
      </c>
      <c r="L1059" s="2">
        <f>SUMIF(E$2:E1059,E1059,K$2:K1059)</f>
        <v>4</v>
      </c>
      <c r="M1059" s="2">
        <f>IF(AND(market_calendar[[#This Row],[eq_weekly_exp_cumulative]]=3,market_calendar[[#This Row],[is_eq_weekly_exp]]=1),1,0)</f>
        <v>0</v>
      </c>
      <c r="N1059" s="2">
        <f>IF(AND(market_calendar[[#This Row],[is_eq_monthly_exp]]=1,MOD(market_calendar[[#This Row],[Month]],3)=0),1,0)</f>
        <v>0</v>
      </c>
      <c r="O1059" s="2">
        <f t="shared" si="128"/>
        <v>0</v>
      </c>
      <c r="P1059" s="2">
        <f>SUMIF(E$2:E1059,E1059,O$2:O1059)</f>
        <v>3</v>
      </c>
      <c r="Q1059" s="2">
        <f>IF(AND(market_calendar[[#This Row],[vix_weekly_exp_cumulative]]=3,market_calendar[[#This Row],[is_vix_weekly_exp]]=1),1,0)</f>
        <v>0</v>
      </c>
      <c r="R1059" s="2">
        <f>IF(AND(market_calendar[[#This Row],[is_vix_monthly_exp]]=1,MOD(market_calendar[[#This Row],[Month]],3)=0),1,0)</f>
        <v>0</v>
      </c>
    </row>
    <row r="1060" spans="1:18" x14ac:dyDescent="0.25">
      <c r="A1060">
        <v>1059</v>
      </c>
      <c r="B1060" s="1">
        <v>43428</v>
      </c>
      <c r="C1060" s="2">
        <f t="shared" si="129"/>
        <v>2018</v>
      </c>
      <c r="D1060" s="2">
        <f t="shared" si="130"/>
        <v>11</v>
      </c>
      <c r="E1060" s="2" t="str">
        <f t="shared" si="131"/>
        <v>2018-11</v>
      </c>
      <c r="F1060" s="2">
        <f t="shared" si="132"/>
        <v>24</v>
      </c>
      <c r="G1060" s="2">
        <f t="shared" si="133"/>
        <v>47</v>
      </c>
      <c r="H1060" s="2">
        <f t="shared" si="134"/>
        <v>7</v>
      </c>
      <c r="I1060" s="2" cm="1">
        <f t="array" ref="I1060">_xlfn.IFNA(_xlfn.IFS(H1060=7,1,H1060=1,1),0)</f>
        <v>1</v>
      </c>
      <c r="J1060" s="2">
        <v>0</v>
      </c>
      <c r="K1060" s="2">
        <f t="shared" si="135"/>
        <v>0</v>
      </c>
      <c r="L1060" s="2">
        <f>SUMIF(E$2:E1060,E1060,K$2:K1060)</f>
        <v>4</v>
      </c>
      <c r="M1060" s="2">
        <f>IF(AND(market_calendar[[#This Row],[eq_weekly_exp_cumulative]]=3,market_calendar[[#This Row],[is_eq_weekly_exp]]=1),1,0)</f>
        <v>0</v>
      </c>
      <c r="N1060" s="2">
        <f>IF(AND(market_calendar[[#This Row],[is_eq_monthly_exp]]=1,MOD(market_calendar[[#This Row],[Month]],3)=0),1,0)</f>
        <v>0</v>
      </c>
      <c r="O1060" s="2">
        <f t="shared" si="128"/>
        <v>0</v>
      </c>
      <c r="P1060" s="2">
        <f>SUMIF(E$2:E1060,E1060,O$2:O1060)</f>
        <v>3</v>
      </c>
      <c r="Q1060" s="2">
        <f>IF(AND(market_calendar[[#This Row],[vix_weekly_exp_cumulative]]=3,market_calendar[[#This Row],[is_vix_weekly_exp]]=1),1,0)</f>
        <v>0</v>
      </c>
      <c r="R1060" s="2">
        <f>IF(AND(market_calendar[[#This Row],[is_vix_monthly_exp]]=1,MOD(market_calendar[[#This Row],[Month]],3)=0),1,0)</f>
        <v>0</v>
      </c>
    </row>
    <row r="1061" spans="1:18" x14ac:dyDescent="0.25">
      <c r="A1061">
        <v>1060</v>
      </c>
      <c r="B1061" s="1">
        <v>43429</v>
      </c>
      <c r="C1061" s="2">
        <f t="shared" si="129"/>
        <v>2018</v>
      </c>
      <c r="D1061" s="2">
        <f t="shared" si="130"/>
        <v>11</v>
      </c>
      <c r="E1061" s="2" t="str">
        <f t="shared" si="131"/>
        <v>2018-11</v>
      </c>
      <c r="F1061" s="2">
        <f t="shared" si="132"/>
        <v>25</v>
      </c>
      <c r="G1061" s="2">
        <f t="shared" si="133"/>
        <v>48</v>
      </c>
      <c r="H1061" s="2">
        <f t="shared" si="134"/>
        <v>1</v>
      </c>
      <c r="I1061" s="2" cm="1">
        <f t="array" ref="I1061">_xlfn.IFNA(_xlfn.IFS(H1061=7,1,H1061=1,1),0)</f>
        <v>1</v>
      </c>
      <c r="J1061" s="2">
        <v>0</v>
      </c>
      <c r="K1061" s="2">
        <f t="shared" si="135"/>
        <v>0</v>
      </c>
      <c r="L1061" s="2">
        <f>SUMIF(E$2:E1061,E1061,K$2:K1061)</f>
        <v>4</v>
      </c>
      <c r="M1061" s="2">
        <f>IF(AND(market_calendar[[#This Row],[eq_weekly_exp_cumulative]]=3,market_calendar[[#This Row],[is_eq_weekly_exp]]=1),1,0)</f>
        <v>0</v>
      </c>
      <c r="N1061" s="2">
        <f>IF(AND(market_calendar[[#This Row],[is_eq_monthly_exp]]=1,MOD(market_calendar[[#This Row],[Month]],3)=0),1,0)</f>
        <v>0</v>
      </c>
      <c r="O1061" s="2">
        <f t="shared" si="128"/>
        <v>0</v>
      </c>
      <c r="P1061" s="2">
        <f>SUMIF(E$2:E1061,E1061,O$2:O1061)</f>
        <v>3</v>
      </c>
      <c r="Q1061" s="2">
        <f>IF(AND(market_calendar[[#This Row],[vix_weekly_exp_cumulative]]=3,market_calendar[[#This Row],[is_vix_weekly_exp]]=1),1,0)</f>
        <v>0</v>
      </c>
      <c r="R1061" s="2">
        <f>IF(AND(market_calendar[[#This Row],[is_vix_monthly_exp]]=1,MOD(market_calendar[[#This Row],[Month]],3)=0),1,0)</f>
        <v>0</v>
      </c>
    </row>
    <row r="1062" spans="1:18" x14ac:dyDescent="0.25">
      <c r="A1062">
        <v>1061</v>
      </c>
      <c r="B1062" s="1">
        <v>43430</v>
      </c>
      <c r="C1062" s="2">
        <f t="shared" si="129"/>
        <v>2018</v>
      </c>
      <c r="D1062" s="2">
        <f t="shared" si="130"/>
        <v>11</v>
      </c>
      <c r="E1062" s="2" t="str">
        <f t="shared" si="131"/>
        <v>2018-11</v>
      </c>
      <c r="F1062" s="2">
        <f t="shared" si="132"/>
        <v>26</v>
      </c>
      <c r="G1062" s="2">
        <f t="shared" si="133"/>
        <v>48</v>
      </c>
      <c r="H1062" s="2">
        <f t="shared" si="134"/>
        <v>2</v>
      </c>
      <c r="I1062" s="2" cm="1">
        <f t="array" ref="I1062">_xlfn.IFNA(_xlfn.IFS(H1062=7,1,H1062=1,1),0)</f>
        <v>0</v>
      </c>
      <c r="J1062" s="2">
        <v>0</v>
      </c>
      <c r="K1062" s="2">
        <f t="shared" si="135"/>
        <v>0</v>
      </c>
      <c r="L1062" s="2">
        <f>SUMIF(E$2:E1062,E1062,K$2:K1062)</f>
        <v>4</v>
      </c>
      <c r="M1062" s="2">
        <f>IF(AND(market_calendar[[#This Row],[eq_weekly_exp_cumulative]]=3,market_calendar[[#This Row],[is_eq_weekly_exp]]=1),1,0)</f>
        <v>0</v>
      </c>
      <c r="N1062" s="2">
        <f>IF(AND(market_calendar[[#This Row],[is_eq_monthly_exp]]=1,MOD(market_calendar[[#This Row],[Month]],3)=0),1,0)</f>
        <v>0</v>
      </c>
      <c r="O1062" s="2">
        <f t="shared" si="128"/>
        <v>0</v>
      </c>
      <c r="P1062" s="2">
        <f>SUMIF(E$2:E1062,E1062,O$2:O1062)</f>
        <v>3</v>
      </c>
      <c r="Q1062" s="2">
        <f>IF(AND(market_calendar[[#This Row],[vix_weekly_exp_cumulative]]=3,market_calendar[[#This Row],[is_vix_weekly_exp]]=1),1,0)</f>
        <v>0</v>
      </c>
      <c r="R1062" s="2">
        <f>IF(AND(market_calendar[[#This Row],[is_vix_monthly_exp]]=1,MOD(market_calendar[[#This Row],[Month]],3)=0),1,0)</f>
        <v>0</v>
      </c>
    </row>
    <row r="1063" spans="1:18" x14ac:dyDescent="0.25">
      <c r="A1063">
        <v>1062</v>
      </c>
      <c r="B1063" s="1">
        <v>43431</v>
      </c>
      <c r="C1063" s="2">
        <f t="shared" si="129"/>
        <v>2018</v>
      </c>
      <c r="D1063" s="2">
        <f t="shared" si="130"/>
        <v>11</v>
      </c>
      <c r="E1063" s="2" t="str">
        <f t="shared" si="131"/>
        <v>2018-11</v>
      </c>
      <c r="F1063" s="2">
        <f t="shared" si="132"/>
        <v>27</v>
      </c>
      <c r="G1063" s="2">
        <f t="shared" si="133"/>
        <v>48</v>
      </c>
      <c r="H1063" s="2">
        <f t="shared" si="134"/>
        <v>3</v>
      </c>
      <c r="I1063" s="2" cm="1">
        <f t="array" ref="I1063">_xlfn.IFNA(_xlfn.IFS(H1063=7,1,H1063=1,1),0)</f>
        <v>0</v>
      </c>
      <c r="J1063" s="2">
        <v>0</v>
      </c>
      <c r="K1063" s="2">
        <f t="shared" si="135"/>
        <v>0</v>
      </c>
      <c r="L1063" s="2">
        <f>SUMIF(E$2:E1063,E1063,K$2:K1063)</f>
        <v>4</v>
      </c>
      <c r="M1063" s="2">
        <f>IF(AND(market_calendar[[#This Row],[eq_weekly_exp_cumulative]]=3,market_calendar[[#This Row],[is_eq_weekly_exp]]=1),1,0)</f>
        <v>0</v>
      </c>
      <c r="N1063" s="2">
        <f>IF(AND(market_calendar[[#This Row],[is_eq_monthly_exp]]=1,MOD(market_calendar[[#This Row],[Month]],3)=0),1,0)</f>
        <v>0</v>
      </c>
      <c r="O1063" s="2">
        <f t="shared" si="128"/>
        <v>1</v>
      </c>
      <c r="P1063" s="2">
        <f>SUMIF(E$2:E1063,E1063,O$2:O1063)</f>
        <v>4</v>
      </c>
      <c r="Q1063" s="2">
        <f>IF(AND(market_calendar[[#This Row],[vix_weekly_exp_cumulative]]=3,market_calendar[[#This Row],[is_vix_weekly_exp]]=1),1,0)</f>
        <v>0</v>
      </c>
      <c r="R1063" s="2">
        <f>IF(AND(market_calendar[[#This Row],[is_vix_monthly_exp]]=1,MOD(market_calendar[[#This Row],[Month]],3)=0),1,0)</f>
        <v>0</v>
      </c>
    </row>
    <row r="1064" spans="1:18" x14ac:dyDescent="0.25">
      <c r="A1064">
        <v>1063</v>
      </c>
      <c r="B1064" s="1">
        <v>43432</v>
      </c>
      <c r="C1064" s="2">
        <f t="shared" si="129"/>
        <v>2018</v>
      </c>
      <c r="D1064" s="2">
        <f t="shared" si="130"/>
        <v>11</v>
      </c>
      <c r="E1064" s="2" t="str">
        <f t="shared" si="131"/>
        <v>2018-11</v>
      </c>
      <c r="F1064" s="2">
        <f t="shared" si="132"/>
        <v>28</v>
      </c>
      <c r="G1064" s="2">
        <f t="shared" si="133"/>
        <v>48</v>
      </c>
      <c r="H1064" s="2">
        <f t="shared" si="134"/>
        <v>4</v>
      </c>
      <c r="I1064" s="2" cm="1">
        <f t="array" ref="I1064">_xlfn.IFNA(_xlfn.IFS(H1064=7,1,H1064=1,1),0)</f>
        <v>0</v>
      </c>
      <c r="J1064" s="2">
        <v>0</v>
      </c>
      <c r="K1064" s="2">
        <f t="shared" si="135"/>
        <v>0</v>
      </c>
      <c r="L1064" s="2">
        <f>SUMIF(E$2:E1064,E1064,K$2:K1064)</f>
        <v>4</v>
      </c>
      <c r="M1064" s="2">
        <f>IF(AND(market_calendar[[#This Row],[eq_weekly_exp_cumulative]]=3,market_calendar[[#This Row],[is_eq_weekly_exp]]=1),1,0)</f>
        <v>0</v>
      </c>
      <c r="N1064" s="2">
        <f>IF(AND(market_calendar[[#This Row],[is_eq_monthly_exp]]=1,MOD(market_calendar[[#This Row],[Month]],3)=0),1,0)</f>
        <v>0</v>
      </c>
      <c r="O1064" s="2">
        <f t="shared" si="128"/>
        <v>0</v>
      </c>
      <c r="P1064" s="2">
        <f>SUMIF(E$2:E1064,E1064,O$2:O1064)</f>
        <v>4</v>
      </c>
      <c r="Q1064" s="2">
        <f>IF(AND(market_calendar[[#This Row],[vix_weekly_exp_cumulative]]=3,market_calendar[[#This Row],[is_vix_weekly_exp]]=1),1,0)</f>
        <v>0</v>
      </c>
      <c r="R1064" s="2">
        <f>IF(AND(market_calendar[[#This Row],[is_vix_monthly_exp]]=1,MOD(market_calendar[[#This Row],[Month]],3)=0),1,0)</f>
        <v>0</v>
      </c>
    </row>
    <row r="1065" spans="1:18" x14ac:dyDescent="0.25">
      <c r="A1065">
        <v>1064</v>
      </c>
      <c r="B1065" s="1">
        <v>43433</v>
      </c>
      <c r="C1065" s="2">
        <f t="shared" si="129"/>
        <v>2018</v>
      </c>
      <c r="D1065" s="2">
        <f t="shared" si="130"/>
        <v>11</v>
      </c>
      <c r="E1065" s="2" t="str">
        <f t="shared" si="131"/>
        <v>2018-11</v>
      </c>
      <c r="F1065" s="2">
        <f t="shared" si="132"/>
        <v>29</v>
      </c>
      <c r="G1065" s="2">
        <f t="shared" si="133"/>
        <v>48</v>
      </c>
      <c r="H1065" s="2">
        <f t="shared" si="134"/>
        <v>5</v>
      </c>
      <c r="I1065" s="2" cm="1">
        <f t="array" ref="I1065">_xlfn.IFNA(_xlfn.IFS(H1065=7,1,H1065=1,1),0)</f>
        <v>0</v>
      </c>
      <c r="J1065" s="2">
        <v>0</v>
      </c>
      <c r="K1065" s="2">
        <f t="shared" si="135"/>
        <v>0</v>
      </c>
      <c r="L1065" s="2">
        <f>SUMIF(E$2:E1065,E1065,K$2:K1065)</f>
        <v>4</v>
      </c>
      <c r="M1065" s="2">
        <f>IF(AND(market_calendar[[#This Row],[eq_weekly_exp_cumulative]]=3,market_calendar[[#This Row],[is_eq_weekly_exp]]=1),1,0)</f>
        <v>0</v>
      </c>
      <c r="N1065" s="2">
        <f>IF(AND(market_calendar[[#This Row],[is_eq_monthly_exp]]=1,MOD(market_calendar[[#This Row],[Month]],3)=0),1,0)</f>
        <v>0</v>
      </c>
      <c r="O1065" s="2">
        <f t="shared" si="128"/>
        <v>0</v>
      </c>
      <c r="P1065" s="2">
        <f>SUMIF(E$2:E1065,E1065,O$2:O1065)</f>
        <v>4</v>
      </c>
      <c r="Q1065" s="2">
        <f>IF(AND(market_calendar[[#This Row],[vix_weekly_exp_cumulative]]=3,market_calendar[[#This Row],[is_vix_weekly_exp]]=1),1,0)</f>
        <v>0</v>
      </c>
      <c r="R1065" s="2">
        <f>IF(AND(market_calendar[[#This Row],[is_vix_monthly_exp]]=1,MOD(market_calendar[[#This Row],[Month]],3)=0),1,0)</f>
        <v>0</v>
      </c>
    </row>
    <row r="1066" spans="1:18" x14ac:dyDescent="0.25">
      <c r="A1066">
        <v>1065</v>
      </c>
      <c r="B1066" s="1">
        <v>43434</v>
      </c>
      <c r="C1066" s="2">
        <f t="shared" si="129"/>
        <v>2018</v>
      </c>
      <c r="D1066" s="2">
        <f t="shared" si="130"/>
        <v>11</v>
      </c>
      <c r="E1066" s="2" t="str">
        <f t="shared" si="131"/>
        <v>2018-11</v>
      </c>
      <c r="F1066" s="2">
        <f t="shared" si="132"/>
        <v>30</v>
      </c>
      <c r="G1066" s="2">
        <f t="shared" si="133"/>
        <v>48</v>
      </c>
      <c r="H1066" s="2">
        <f t="shared" si="134"/>
        <v>6</v>
      </c>
      <c r="I1066" s="2" cm="1">
        <f t="array" ref="I1066">_xlfn.IFNA(_xlfn.IFS(H1066=7,1,H1066=1,1),0)</f>
        <v>0</v>
      </c>
      <c r="J1066" s="2">
        <v>0</v>
      </c>
      <c r="K1066" s="2">
        <f t="shared" si="135"/>
        <v>1</v>
      </c>
      <c r="L1066" s="2">
        <f>SUMIF(E$2:E1066,E1066,K$2:K1066)</f>
        <v>5</v>
      </c>
      <c r="M1066" s="2">
        <f>IF(AND(market_calendar[[#This Row],[eq_weekly_exp_cumulative]]=3,market_calendar[[#This Row],[is_eq_weekly_exp]]=1),1,0)</f>
        <v>0</v>
      </c>
      <c r="N1066" s="2">
        <f>IF(AND(market_calendar[[#This Row],[is_eq_monthly_exp]]=1,MOD(market_calendar[[#This Row],[Month]],3)=0),1,0)</f>
        <v>0</v>
      </c>
      <c r="O1066" s="2">
        <f t="shared" si="128"/>
        <v>0</v>
      </c>
      <c r="P1066" s="2">
        <f>SUMIF(E$2:E1066,E1066,O$2:O1066)</f>
        <v>4</v>
      </c>
      <c r="Q1066" s="2">
        <f>IF(AND(market_calendar[[#This Row],[vix_weekly_exp_cumulative]]=3,market_calendar[[#This Row],[is_vix_weekly_exp]]=1),1,0)</f>
        <v>0</v>
      </c>
      <c r="R1066" s="2">
        <f>IF(AND(market_calendar[[#This Row],[is_vix_monthly_exp]]=1,MOD(market_calendar[[#This Row],[Month]],3)=0),1,0)</f>
        <v>0</v>
      </c>
    </row>
    <row r="1067" spans="1:18" x14ac:dyDescent="0.25">
      <c r="A1067">
        <v>1066</v>
      </c>
      <c r="B1067" s="1">
        <v>43435</v>
      </c>
      <c r="C1067" s="2">
        <f t="shared" si="129"/>
        <v>2018</v>
      </c>
      <c r="D1067" s="2">
        <f t="shared" si="130"/>
        <v>12</v>
      </c>
      <c r="E1067" s="2" t="str">
        <f t="shared" si="131"/>
        <v>2018-12</v>
      </c>
      <c r="F1067" s="2">
        <f t="shared" si="132"/>
        <v>1</v>
      </c>
      <c r="G1067" s="2">
        <f t="shared" si="133"/>
        <v>48</v>
      </c>
      <c r="H1067" s="2">
        <f t="shared" si="134"/>
        <v>7</v>
      </c>
      <c r="I1067" s="2" cm="1">
        <f t="array" ref="I1067">_xlfn.IFNA(_xlfn.IFS(H1067=7,1,H1067=1,1),0)</f>
        <v>1</v>
      </c>
      <c r="J1067" s="2">
        <v>0</v>
      </c>
      <c r="K1067" s="2">
        <f t="shared" si="135"/>
        <v>0</v>
      </c>
      <c r="L1067" s="2">
        <f>SUMIF(E$2:E1067,E1067,K$2:K1067)</f>
        <v>0</v>
      </c>
      <c r="M1067" s="2">
        <f>IF(AND(market_calendar[[#This Row],[eq_weekly_exp_cumulative]]=3,market_calendar[[#This Row],[is_eq_weekly_exp]]=1),1,0)</f>
        <v>0</v>
      </c>
      <c r="N1067" s="2">
        <f>IF(AND(market_calendar[[#This Row],[is_eq_monthly_exp]]=1,MOD(market_calendar[[#This Row],[Month]],3)=0),1,0)</f>
        <v>0</v>
      </c>
      <c r="O1067" s="2">
        <f t="shared" si="128"/>
        <v>0</v>
      </c>
      <c r="P1067" s="2">
        <f>SUMIF(E$2:E1067,E1067,O$2:O1067)</f>
        <v>0</v>
      </c>
      <c r="Q1067" s="2">
        <f>IF(AND(market_calendar[[#This Row],[vix_weekly_exp_cumulative]]=3,market_calendar[[#This Row],[is_vix_weekly_exp]]=1),1,0)</f>
        <v>0</v>
      </c>
      <c r="R1067" s="2">
        <f>IF(AND(market_calendar[[#This Row],[is_vix_monthly_exp]]=1,MOD(market_calendar[[#This Row],[Month]],3)=0),1,0)</f>
        <v>0</v>
      </c>
    </row>
    <row r="1068" spans="1:18" x14ac:dyDescent="0.25">
      <c r="A1068">
        <v>1067</v>
      </c>
      <c r="B1068" s="1">
        <v>43436</v>
      </c>
      <c r="C1068" s="2">
        <f t="shared" si="129"/>
        <v>2018</v>
      </c>
      <c r="D1068" s="2">
        <f t="shared" si="130"/>
        <v>12</v>
      </c>
      <c r="E1068" s="2" t="str">
        <f t="shared" si="131"/>
        <v>2018-12</v>
      </c>
      <c r="F1068" s="2">
        <f t="shared" si="132"/>
        <v>2</v>
      </c>
      <c r="G1068" s="2">
        <f t="shared" si="133"/>
        <v>49</v>
      </c>
      <c r="H1068" s="2">
        <f t="shared" si="134"/>
        <v>1</v>
      </c>
      <c r="I1068" s="2" cm="1">
        <f t="array" ref="I1068">_xlfn.IFNA(_xlfn.IFS(H1068=7,1,H1068=1,1),0)</f>
        <v>1</v>
      </c>
      <c r="J1068" s="2">
        <v>0</v>
      </c>
      <c r="K1068" s="2">
        <f t="shared" si="135"/>
        <v>0</v>
      </c>
      <c r="L1068" s="2">
        <f>SUMIF(E$2:E1068,E1068,K$2:K1068)</f>
        <v>0</v>
      </c>
      <c r="M1068" s="2">
        <f>IF(AND(market_calendar[[#This Row],[eq_weekly_exp_cumulative]]=3,market_calendar[[#This Row],[is_eq_weekly_exp]]=1),1,0)</f>
        <v>0</v>
      </c>
      <c r="N1068" s="2">
        <f>IF(AND(market_calendar[[#This Row],[is_eq_monthly_exp]]=1,MOD(market_calendar[[#This Row],[Month]],3)=0),1,0)</f>
        <v>0</v>
      </c>
      <c r="O1068" s="2">
        <f t="shared" si="128"/>
        <v>0</v>
      </c>
      <c r="P1068" s="2">
        <f>SUMIF(E$2:E1068,E1068,O$2:O1068)</f>
        <v>0</v>
      </c>
      <c r="Q1068" s="2">
        <f>IF(AND(market_calendar[[#This Row],[vix_weekly_exp_cumulative]]=3,market_calendar[[#This Row],[is_vix_weekly_exp]]=1),1,0)</f>
        <v>0</v>
      </c>
      <c r="R1068" s="2">
        <f>IF(AND(market_calendar[[#This Row],[is_vix_monthly_exp]]=1,MOD(market_calendar[[#This Row],[Month]],3)=0),1,0)</f>
        <v>0</v>
      </c>
    </row>
    <row r="1069" spans="1:18" x14ac:dyDescent="0.25">
      <c r="A1069">
        <v>1068</v>
      </c>
      <c r="B1069" s="1">
        <v>43437</v>
      </c>
      <c r="C1069" s="2">
        <f t="shared" si="129"/>
        <v>2018</v>
      </c>
      <c r="D1069" s="2">
        <f t="shared" si="130"/>
        <v>12</v>
      </c>
      <c r="E1069" s="2" t="str">
        <f t="shared" si="131"/>
        <v>2018-12</v>
      </c>
      <c r="F1069" s="2">
        <f t="shared" si="132"/>
        <v>3</v>
      </c>
      <c r="G1069" s="2">
        <f t="shared" si="133"/>
        <v>49</v>
      </c>
      <c r="H1069" s="2">
        <f t="shared" si="134"/>
        <v>2</v>
      </c>
      <c r="I1069" s="2" cm="1">
        <f t="array" ref="I1069">_xlfn.IFNA(_xlfn.IFS(H1069=7,1,H1069=1,1),0)</f>
        <v>0</v>
      </c>
      <c r="J1069" s="2">
        <v>0</v>
      </c>
      <c r="K1069" s="2">
        <f t="shared" si="135"/>
        <v>0</v>
      </c>
      <c r="L1069" s="2">
        <f>SUMIF(E$2:E1069,E1069,K$2:K1069)</f>
        <v>0</v>
      </c>
      <c r="M1069" s="2">
        <f>IF(AND(market_calendar[[#This Row],[eq_weekly_exp_cumulative]]=3,market_calendar[[#This Row],[is_eq_weekly_exp]]=1),1,0)</f>
        <v>0</v>
      </c>
      <c r="N1069" s="2">
        <f>IF(AND(market_calendar[[#This Row],[is_eq_monthly_exp]]=1,MOD(market_calendar[[#This Row],[Month]],3)=0),1,0)</f>
        <v>0</v>
      </c>
      <c r="O1069" s="2">
        <f t="shared" si="128"/>
        <v>0</v>
      </c>
      <c r="P1069" s="2">
        <f>SUMIF(E$2:E1069,E1069,O$2:O1069)</f>
        <v>0</v>
      </c>
      <c r="Q1069" s="2">
        <f>IF(AND(market_calendar[[#This Row],[vix_weekly_exp_cumulative]]=3,market_calendar[[#This Row],[is_vix_weekly_exp]]=1),1,0)</f>
        <v>0</v>
      </c>
      <c r="R1069" s="2">
        <f>IF(AND(market_calendar[[#This Row],[is_vix_monthly_exp]]=1,MOD(market_calendar[[#This Row],[Month]],3)=0),1,0)</f>
        <v>0</v>
      </c>
    </row>
    <row r="1070" spans="1:18" x14ac:dyDescent="0.25">
      <c r="A1070">
        <v>1069</v>
      </c>
      <c r="B1070" s="1">
        <v>43438</v>
      </c>
      <c r="C1070" s="2">
        <f t="shared" si="129"/>
        <v>2018</v>
      </c>
      <c r="D1070" s="2">
        <f t="shared" si="130"/>
        <v>12</v>
      </c>
      <c r="E1070" s="2" t="str">
        <f t="shared" si="131"/>
        <v>2018-12</v>
      </c>
      <c r="F1070" s="2">
        <f t="shared" si="132"/>
        <v>4</v>
      </c>
      <c r="G1070" s="2">
        <f t="shared" si="133"/>
        <v>49</v>
      </c>
      <c r="H1070" s="2">
        <f t="shared" si="134"/>
        <v>3</v>
      </c>
      <c r="I1070" s="2" cm="1">
        <f t="array" ref="I1070">_xlfn.IFNA(_xlfn.IFS(H1070=7,1,H1070=1,1),0)</f>
        <v>0</v>
      </c>
      <c r="J1070" s="2">
        <v>0</v>
      </c>
      <c r="K1070" s="2">
        <f t="shared" si="135"/>
        <v>0</v>
      </c>
      <c r="L1070" s="2">
        <f>SUMIF(E$2:E1070,E1070,K$2:K1070)</f>
        <v>0</v>
      </c>
      <c r="M1070" s="2">
        <f>IF(AND(market_calendar[[#This Row],[eq_weekly_exp_cumulative]]=3,market_calendar[[#This Row],[is_eq_weekly_exp]]=1),1,0)</f>
        <v>0</v>
      </c>
      <c r="N1070" s="2">
        <f>IF(AND(market_calendar[[#This Row],[is_eq_monthly_exp]]=1,MOD(market_calendar[[#This Row],[Month]],3)=0),1,0)</f>
        <v>0</v>
      </c>
      <c r="O1070" s="2">
        <f t="shared" si="128"/>
        <v>1</v>
      </c>
      <c r="P1070" s="2">
        <f>SUMIF(E$2:E1070,E1070,O$2:O1070)</f>
        <v>1</v>
      </c>
      <c r="Q1070" s="2">
        <f>IF(AND(market_calendar[[#This Row],[vix_weekly_exp_cumulative]]=3,market_calendar[[#This Row],[is_vix_weekly_exp]]=1),1,0)</f>
        <v>0</v>
      </c>
      <c r="R1070" s="2">
        <f>IF(AND(market_calendar[[#This Row],[is_vix_monthly_exp]]=1,MOD(market_calendar[[#This Row],[Month]],3)=0),1,0)</f>
        <v>0</v>
      </c>
    </row>
    <row r="1071" spans="1:18" x14ac:dyDescent="0.25">
      <c r="A1071">
        <v>1070</v>
      </c>
      <c r="B1071" s="1">
        <v>43439</v>
      </c>
      <c r="C1071" s="2">
        <f t="shared" si="129"/>
        <v>2018</v>
      </c>
      <c r="D1071" s="2">
        <f t="shared" si="130"/>
        <v>12</v>
      </c>
      <c r="E1071" s="2" t="str">
        <f t="shared" si="131"/>
        <v>2018-12</v>
      </c>
      <c r="F1071" s="2">
        <f t="shared" si="132"/>
        <v>5</v>
      </c>
      <c r="G1071" s="2">
        <f t="shared" si="133"/>
        <v>49</v>
      </c>
      <c r="H1071" s="2">
        <f t="shared" si="134"/>
        <v>4</v>
      </c>
      <c r="I1071" s="2" cm="1">
        <f t="array" ref="I1071">_xlfn.IFNA(_xlfn.IFS(H1071=7,1,H1071=1,1),0)</f>
        <v>0</v>
      </c>
      <c r="J1071" s="2">
        <v>0</v>
      </c>
      <c r="K1071" s="2">
        <f t="shared" si="135"/>
        <v>0</v>
      </c>
      <c r="L1071" s="2">
        <f>SUMIF(E$2:E1071,E1071,K$2:K1071)</f>
        <v>0</v>
      </c>
      <c r="M1071" s="2">
        <f>IF(AND(market_calendar[[#This Row],[eq_weekly_exp_cumulative]]=3,market_calendar[[#This Row],[is_eq_weekly_exp]]=1),1,0)</f>
        <v>0</v>
      </c>
      <c r="N1071" s="2">
        <f>IF(AND(market_calendar[[#This Row],[is_eq_monthly_exp]]=1,MOD(market_calendar[[#This Row],[Month]],3)=0),1,0)</f>
        <v>0</v>
      </c>
      <c r="O1071" s="2">
        <f t="shared" si="128"/>
        <v>0</v>
      </c>
      <c r="P1071" s="2">
        <f>SUMIF(E$2:E1071,E1071,O$2:O1071)</f>
        <v>1</v>
      </c>
      <c r="Q1071" s="2">
        <f>IF(AND(market_calendar[[#This Row],[vix_weekly_exp_cumulative]]=3,market_calendar[[#This Row],[is_vix_weekly_exp]]=1),1,0)</f>
        <v>0</v>
      </c>
      <c r="R1071" s="2">
        <f>IF(AND(market_calendar[[#This Row],[is_vix_monthly_exp]]=1,MOD(market_calendar[[#This Row],[Month]],3)=0),1,0)</f>
        <v>0</v>
      </c>
    </row>
    <row r="1072" spans="1:18" x14ac:dyDescent="0.25">
      <c r="A1072">
        <v>1071</v>
      </c>
      <c r="B1072" s="1">
        <v>43440</v>
      </c>
      <c r="C1072" s="2">
        <f t="shared" si="129"/>
        <v>2018</v>
      </c>
      <c r="D1072" s="2">
        <f t="shared" si="130"/>
        <v>12</v>
      </c>
      <c r="E1072" s="2" t="str">
        <f t="shared" si="131"/>
        <v>2018-12</v>
      </c>
      <c r="F1072" s="2">
        <f t="shared" si="132"/>
        <v>6</v>
      </c>
      <c r="G1072" s="2">
        <f t="shared" si="133"/>
        <v>49</v>
      </c>
      <c r="H1072" s="2">
        <f t="shared" si="134"/>
        <v>5</v>
      </c>
      <c r="I1072" s="2" cm="1">
        <f t="array" ref="I1072">_xlfn.IFNA(_xlfn.IFS(H1072=7,1,H1072=1,1),0)</f>
        <v>0</v>
      </c>
      <c r="J1072" s="2">
        <v>0</v>
      </c>
      <c r="K1072" s="2">
        <f t="shared" si="135"/>
        <v>0</v>
      </c>
      <c r="L1072" s="2">
        <f>SUMIF(E$2:E1072,E1072,K$2:K1072)</f>
        <v>0</v>
      </c>
      <c r="M1072" s="2">
        <f>IF(AND(market_calendar[[#This Row],[eq_weekly_exp_cumulative]]=3,market_calendar[[#This Row],[is_eq_weekly_exp]]=1),1,0)</f>
        <v>0</v>
      </c>
      <c r="N1072" s="2">
        <f>IF(AND(market_calendar[[#This Row],[is_eq_monthly_exp]]=1,MOD(market_calendar[[#This Row],[Month]],3)=0),1,0)</f>
        <v>0</v>
      </c>
      <c r="O1072" s="2">
        <f t="shared" si="128"/>
        <v>0</v>
      </c>
      <c r="P1072" s="2">
        <f>SUMIF(E$2:E1072,E1072,O$2:O1072)</f>
        <v>1</v>
      </c>
      <c r="Q1072" s="2">
        <f>IF(AND(market_calendar[[#This Row],[vix_weekly_exp_cumulative]]=3,market_calendar[[#This Row],[is_vix_weekly_exp]]=1),1,0)</f>
        <v>0</v>
      </c>
      <c r="R1072" s="2">
        <f>IF(AND(market_calendar[[#This Row],[is_vix_monthly_exp]]=1,MOD(market_calendar[[#This Row],[Month]],3)=0),1,0)</f>
        <v>0</v>
      </c>
    </row>
    <row r="1073" spans="1:18" x14ac:dyDescent="0.25">
      <c r="A1073">
        <v>1072</v>
      </c>
      <c r="B1073" s="1">
        <v>43441</v>
      </c>
      <c r="C1073" s="2">
        <f t="shared" si="129"/>
        <v>2018</v>
      </c>
      <c r="D1073" s="2">
        <f t="shared" si="130"/>
        <v>12</v>
      </c>
      <c r="E1073" s="2" t="str">
        <f t="shared" si="131"/>
        <v>2018-12</v>
      </c>
      <c r="F1073" s="2">
        <f t="shared" si="132"/>
        <v>7</v>
      </c>
      <c r="G1073" s="2">
        <f t="shared" si="133"/>
        <v>49</v>
      </c>
      <c r="H1073" s="2">
        <f t="shared" si="134"/>
        <v>6</v>
      </c>
      <c r="I1073" s="2" cm="1">
        <f t="array" ref="I1073">_xlfn.IFNA(_xlfn.IFS(H1073=7,1,H1073=1,1),0)</f>
        <v>0</v>
      </c>
      <c r="J1073" s="2">
        <v>0</v>
      </c>
      <c r="K1073" s="2">
        <f t="shared" si="135"/>
        <v>1</v>
      </c>
      <c r="L1073" s="2">
        <f>SUMIF(E$2:E1073,E1073,K$2:K1073)</f>
        <v>1</v>
      </c>
      <c r="M1073" s="2">
        <f>IF(AND(market_calendar[[#This Row],[eq_weekly_exp_cumulative]]=3,market_calendar[[#This Row],[is_eq_weekly_exp]]=1),1,0)</f>
        <v>0</v>
      </c>
      <c r="N1073" s="2">
        <f>IF(AND(market_calendar[[#This Row],[is_eq_monthly_exp]]=1,MOD(market_calendar[[#This Row],[Month]],3)=0),1,0)</f>
        <v>0</v>
      </c>
      <c r="O1073" s="2">
        <f t="shared" si="128"/>
        <v>0</v>
      </c>
      <c r="P1073" s="2">
        <f>SUMIF(E$2:E1073,E1073,O$2:O1073)</f>
        <v>1</v>
      </c>
      <c r="Q1073" s="2">
        <f>IF(AND(market_calendar[[#This Row],[vix_weekly_exp_cumulative]]=3,market_calendar[[#This Row],[is_vix_weekly_exp]]=1),1,0)</f>
        <v>0</v>
      </c>
      <c r="R1073" s="2">
        <f>IF(AND(market_calendar[[#This Row],[is_vix_monthly_exp]]=1,MOD(market_calendar[[#This Row],[Month]],3)=0),1,0)</f>
        <v>0</v>
      </c>
    </row>
    <row r="1074" spans="1:18" x14ac:dyDescent="0.25">
      <c r="A1074">
        <v>1073</v>
      </c>
      <c r="B1074" s="1">
        <v>43442</v>
      </c>
      <c r="C1074" s="2">
        <f t="shared" si="129"/>
        <v>2018</v>
      </c>
      <c r="D1074" s="2">
        <f t="shared" si="130"/>
        <v>12</v>
      </c>
      <c r="E1074" s="2" t="str">
        <f t="shared" si="131"/>
        <v>2018-12</v>
      </c>
      <c r="F1074" s="2">
        <f t="shared" si="132"/>
        <v>8</v>
      </c>
      <c r="G1074" s="2">
        <f t="shared" si="133"/>
        <v>49</v>
      </c>
      <c r="H1074" s="2">
        <f t="shared" si="134"/>
        <v>7</v>
      </c>
      <c r="I1074" s="2" cm="1">
        <f t="array" ref="I1074">_xlfn.IFNA(_xlfn.IFS(H1074=7,1,H1074=1,1),0)</f>
        <v>1</v>
      </c>
      <c r="J1074" s="2">
        <v>0</v>
      </c>
      <c r="K1074" s="2">
        <f t="shared" si="135"/>
        <v>0</v>
      </c>
      <c r="L1074" s="2">
        <f>SUMIF(E$2:E1074,E1074,K$2:K1074)</f>
        <v>1</v>
      </c>
      <c r="M1074" s="2">
        <f>IF(AND(market_calendar[[#This Row],[eq_weekly_exp_cumulative]]=3,market_calendar[[#This Row],[is_eq_weekly_exp]]=1),1,0)</f>
        <v>0</v>
      </c>
      <c r="N1074" s="2">
        <f>IF(AND(market_calendar[[#This Row],[is_eq_monthly_exp]]=1,MOD(market_calendar[[#This Row],[Month]],3)=0),1,0)</f>
        <v>0</v>
      </c>
      <c r="O1074" s="2">
        <f t="shared" si="128"/>
        <v>0</v>
      </c>
      <c r="P1074" s="2">
        <f>SUMIF(E$2:E1074,E1074,O$2:O1074)</f>
        <v>1</v>
      </c>
      <c r="Q1074" s="2">
        <f>IF(AND(market_calendar[[#This Row],[vix_weekly_exp_cumulative]]=3,market_calendar[[#This Row],[is_vix_weekly_exp]]=1),1,0)</f>
        <v>0</v>
      </c>
      <c r="R1074" s="2">
        <f>IF(AND(market_calendar[[#This Row],[is_vix_monthly_exp]]=1,MOD(market_calendar[[#This Row],[Month]],3)=0),1,0)</f>
        <v>0</v>
      </c>
    </row>
    <row r="1075" spans="1:18" x14ac:dyDescent="0.25">
      <c r="A1075">
        <v>1074</v>
      </c>
      <c r="B1075" s="1">
        <v>43443</v>
      </c>
      <c r="C1075" s="2">
        <f t="shared" si="129"/>
        <v>2018</v>
      </c>
      <c r="D1075" s="2">
        <f t="shared" si="130"/>
        <v>12</v>
      </c>
      <c r="E1075" s="2" t="str">
        <f t="shared" si="131"/>
        <v>2018-12</v>
      </c>
      <c r="F1075" s="2">
        <f t="shared" si="132"/>
        <v>9</v>
      </c>
      <c r="G1075" s="2">
        <f t="shared" si="133"/>
        <v>50</v>
      </c>
      <c r="H1075" s="2">
        <f t="shared" si="134"/>
        <v>1</v>
      </c>
      <c r="I1075" s="2" cm="1">
        <f t="array" ref="I1075">_xlfn.IFNA(_xlfn.IFS(H1075=7,1,H1075=1,1),0)</f>
        <v>1</v>
      </c>
      <c r="J1075" s="2">
        <v>0</v>
      </c>
      <c r="K1075" s="2">
        <f t="shared" si="135"/>
        <v>0</v>
      </c>
      <c r="L1075" s="2">
        <f>SUMIF(E$2:E1075,E1075,K$2:K1075)</f>
        <v>1</v>
      </c>
      <c r="M1075" s="2">
        <f>IF(AND(market_calendar[[#This Row],[eq_weekly_exp_cumulative]]=3,market_calendar[[#This Row],[is_eq_weekly_exp]]=1),1,0)</f>
        <v>0</v>
      </c>
      <c r="N1075" s="2">
        <f>IF(AND(market_calendar[[#This Row],[is_eq_monthly_exp]]=1,MOD(market_calendar[[#This Row],[Month]],3)=0),1,0)</f>
        <v>0</v>
      </c>
      <c r="O1075" s="2">
        <f t="shared" si="128"/>
        <v>0</v>
      </c>
      <c r="P1075" s="2">
        <f>SUMIF(E$2:E1075,E1075,O$2:O1075)</f>
        <v>1</v>
      </c>
      <c r="Q1075" s="2">
        <f>IF(AND(market_calendar[[#This Row],[vix_weekly_exp_cumulative]]=3,market_calendar[[#This Row],[is_vix_weekly_exp]]=1),1,0)</f>
        <v>0</v>
      </c>
      <c r="R1075" s="2">
        <f>IF(AND(market_calendar[[#This Row],[is_vix_monthly_exp]]=1,MOD(market_calendar[[#This Row],[Month]],3)=0),1,0)</f>
        <v>0</v>
      </c>
    </row>
    <row r="1076" spans="1:18" x14ac:dyDescent="0.25">
      <c r="A1076">
        <v>1075</v>
      </c>
      <c r="B1076" s="1">
        <v>43444</v>
      </c>
      <c r="C1076" s="2">
        <f t="shared" si="129"/>
        <v>2018</v>
      </c>
      <c r="D1076" s="2">
        <f t="shared" si="130"/>
        <v>12</v>
      </c>
      <c r="E1076" s="2" t="str">
        <f t="shared" si="131"/>
        <v>2018-12</v>
      </c>
      <c r="F1076" s="2">
        <f t="shared" si="132"/>
        <v>10</v>
      </c>
      <c r="G1076" s="2">
        <f t="shared" si="133"/>
        <v>50</v>
      </c>
      <c r="H1076" s="2">
        <f t="shared" si="134"/>
        <v>2</v>
      </c>
      <c r="I1076" s="2" cm="1">
        <f t="array" ref="I1076">_xlfn.IFNA(_xlfn.IFS(H1076=7,1,H1076=1,1),0)</f>
        <v>0</v>
      </c>
      <c r="J1076" s="2">
        <v>0</v>
      </c>
      <c r="K1076" s="2">
        <f t="shared" si="135"/>
        <v>0</v>
      </c>
      <c r="L1076" s="2">
        <f>SUMIF(E$2:E1076,E1076,K$2:K1076)</f>
        <v>1</v>
      </c>
      <c r="M1076" s="2">
        <f>IF(AND(market_calendar[[#This Row],[eq_weekly_exp_cumulative]]=3,market_calendar[[#This Row],[is_eq_weekly_exp]]=1),1,0)</f>
        <v>0</v>
      </c>
      <c r="N1076" s="2">
        <f>IF(AND(market_calendar[[#This Row],[is_eq_monthly_exp]]=1,MOD(market_calendar[[#This Row],[Month]],3)=0),1,0)</f>
        <v>0</v>
      </c>
      <c r="O1076" s="2">
        <f t="shared" si="128"/>
        <v>0</v>
      </c>
      <c r="P1076" s="2">
        <f>SUMIF(E$2:E1076,E1076,O$2:O1076)</f>
        <v>1</v>
      </c>
      <c r="Q1076" s="2">
        <f>IF(AND(market_calendar[[#This Row],[vix_weekly_exp_cumulative]]=3,market_calendar[[#This Row],[is_vix_weekly_exp]]=1),1,0)</f>
        <v>0</v>
      </c>
      <c r="R1076" s="2">
        <f>IF(AND(market_calendar[[#This Row],[is_vix_monthly_exp]]=1,MOD(market_calendar[[#This Row],[Month]],3)=0),1,0)</f>
        <v>0</v>
      </c>
    </row>
    <row r="1077" spans="1:18" x14ac:dyDescent="0.25">
      <c r="A1077">
        <v>1076</v>
      </c>
      <c r="B1077" s="1">
        <v>43445</v>
      </c>
      <c r="C1077" s="2">
        <f t="shared" si="129"/>
        <v>2018</v>
      </c>
      <c r="D1077" s="2">
        <f t="shared" si="130"/>
        <v>12</v>
      </c>
      <c r="E1077" s="2" t="str">
        <f t="shared" si="131"/>
        <v>2018-12</v>
      </c>
      <c r="F1077" s="2">
        <f t="shared" si="132"/>
        <v>11</v>
      </c>
      <c r="G1077" s="2">
        <f t="shared" si="133"/>
        <v>50</v>
      </c>
      <c r="H1077" s="2">
        <f t="shared" si="134"/>
        <v>3</v>
      </c>
      <c r="I1077" s="2" cm="1">
        <f t="array" ref="I1077">_xlfn.IFNA(_xlfn.IFS(H1077=7,1,H1077=1,1),0)</f>
        <v>0</v>
      </c>
      <c r="J1077" s="2">
        <v>0</v>
      </c>
      <c r="K1077" s="2">
        <f t="shared" si="135"/>
        <v>0</v>
      </c>
      <c r="L1077" s="2">
        <f>SUMIF(E$2:E1077,E1077,K$2:K1077)</f>
        <v>1</v>
      </c>
      <c r="M1077" s="2">
        <f>IF(AND(market_calendar[[#This Row],[eq_weekly_exp_cumulative]]=3,market_calendar[[#This Row],[is_eq_weekly_exp]]=1),1,0)</f>
        <v>0</v>
      </c>
      <c r="N1077" s="2">
        <f>IF(AND(market_calendar[[#This Row],[is_eq_monthly_exp]]=1,MOD(market_calendar[[#This Row],[Month]],3)=0),1,0)</f>
        <v>0</v>
      </c>
      <c r="O1077" s="2">
        <f t="shared" si="128"/>
        <v>1</v>
      </c>
      <c r="P1077" s="2">
        <f>SUMIF(E$2:E1077,E1077,O$2:O1077)</f>
        <v>2</v>
      </c>
      <c r="Q1077" s="2">
        <f>IF(AND(market_calendar[[#This Row],[vix_weekly_exp_cumulative]]=3,market_calendar[[#This Row],[is_vix_weekly_exp]]=1),1,0)</f>
        <v>0</v>
      </c>
      <c r="R1077" s="2">
        <f>IF(AND(market_calendar[[#This Row],[is_vix_monthly_exp]]=1,MOD(market_calendar[[#This Row],[Month]],3)=0),1,0)</f>
        <v>0</v>
      </c>
    </row>
    <row r="1078" spans="1:18" x14ac:dyDescent="0.25">
      <c r="A1078">
        <v>1077</v>
      </c>
      <c r="B1078" s="1">
        <v>43446</v>
      </c>
      <c r="C1078" s="2">
        <f t="shared" si="129"/>
        <v>2018</v>
      </c>
      <c r="D1078" s="2">
        <f t="shared" si="130"/>
        <v>12</v>
      </c>
      <c r="E1078" s="2" t="str">
        <f t="shared" si="131"/>
        <v>2018-12</v>
      </c>
      <c r="F1078" s="2">
        <f t="shared" si="132"/>
        <v>12</v>
      </c>
      <c r="G1078" s="2">
        <f t="shared" si="133"/>
        <v>50</v>
      </c>
      <c r="H1078" s="2">
        <f t="shared" si="134"/>
        <v>4</v>
      </c>
      <c r="I1078" s="2" cm="1">
        <f t="array" ref="I1078">_xlfn.IFNA(_xlfn.IFS(H1078=7,1,H1078=1,1),0)</f>
        <v>0</v>
      </c>
      <c r="J1078" s="2">
        <v>0</v>
      </c>
      <c r="K1078" s="2">
        <f t="shared" si="135"/>
        <v>0</v>
      </c>
      <c r="L1078" s="2">
        <f>SUMIF(E$2:E1078,E1078,K$2:K1078)</f>
        <v>1</v>
      </c>
      <c r="M1078" s="2">
        <f>IF(AND(market_calendar[[#This Row],[eq_weekly_exp_cumulative]]=3,market_calendar[[#This Row],[is_eq_weekly_exp]]=1),1,0)</f>
        <v>0</v>
      </c>
      <c r="N1078" s="2">
        <f>IF(AND(market_calendar[[#This Row],[is_eq_monthly_exp]]=1,MOD(market_calendar[[#This Row],[Month]],3)=0),1,0)</f>
        <v>0</v>
      </c>
      <c r="O1078" s="2">
        <f t="shared" si="128"/>
        <v>0</v>
      </c>
      <c r="P1078" s="2">
        <f>SUMIF(E$2:E1078,E1078,O$2:O1078)</f>
        <v>2</v>
      </c>
      <c r="Q1078" s="2">
        <f>IF(AND(market_calendar[[#This Row],[vix_weekly_exp_cumulative]]=3,market_calendar[[#This Row],[is_vix_weekly_exp]]=1),1,0)</f>
        <v>0</v>
      </c>
      <c r="R1078" s="2">
        <f>IF(AND(market_calendar[[#This Row],[is_vix_monthly_exp]]=1,MOD(market_calendar[[#This Row],[Month]],3)=0),1,0)</f>
        <v>0</v>
      </c>
    </row>
    <row r="1079" spans="1:18" x14ac:dyDescent="0.25">
      <c r="A1079">
        <v>1078</v>
      </c>
      <c r="B1079" s="1">
        <v>43447</v>
      </c>
      <c r="C1079" s="2">
        <f t="shared" si="129"/>
        <v>2018</v>
      </c>
      <c r="D1079" s="2">
        <f t="shared" si="130"/>
        <v>12</v>
      </c>
      <c r="E1079" s="2" t="str">
        <f t="shared" si="131"/>
        <v>2018-12</v>
      </c>
      <c r="F1079" s="2">
        <f t="shared" si="132"/>
        <v>13</v>
      </c>
      <c r="G1079" s="2">
        <f t="shared" si="133"/>
        <v>50</v>
      </c>
      <c r="H1079" s="2">
        <f t="shared" si="134"/>
        <v>5</v>
      </c>
      <c r="I1079" s="2" cm="1">
        <f t="array" ref="I1079">_xlfn.IFNA(_xlfn.IFS(H1079=7,1,H1079=1,1),0)</f>
        <v>0</v>
      </c>
      <c r="J1079" s="2">
        <v>0</v>
      </c>
      <c r="K1079" s="2">
        <f t="shared" si="135"/>
        <v>0</v>
      </c>
      <c r="L1079" s="2">
        <f>SUMIF(E$2:E1079,E1079,K$2:K1079)</f>
        <v>1</v>
      </c>
      <c r="M1079" s="2">
        <f>IF(AND(market_calendar[[#This Row],[eq_weekly_exp_cumulative]]=3,market_calendar[[#This Row],[is_eq_weekly_exp]]=1),1,0)</f>
        <v>0</v>
      </c>
      <c r="N1079" s="2">
        <f>IF(AND(market_calendar[[#This Row],[is_eq_monthly_exp]]=1,MOD(market_calendar[[#This Row],[Month]],3)=0),1,0)</f>
        <v>0</v>
      </c>
      <c r="O1079" s="2">
        <f t="shared" si="128"/>
        <v>0</v>
      </c>
      <c r="P1079" s="2">
        <f>SUMIF(E$2:E1079,E1079,O$2:O1079)</f>
        <v>2</v>
      </c>
      <c r="Q1079" s="2">
        <f>IF(AND(market_calendar[[#This Row],[vix_weekly_exp_cumulative]]=3,market_calendar[[#This Row],[is_vix_weekly_exp]]=1),1,0)</f>
        <v>0</v>
      </c>
      <c r="R1079" s="2">
        <f>IF(AND(market_calendar[[#This Row],[is_vix_monthly_exp]]=1,MOD(market_calendar[[#This Row],[Month]],3)=0),1,0)</f>
        <v>0</v>
      </c>
    </row>
    <row r="1080" spans="1:18" x14ac:dyDescent="0.25">
      <c r="A1080">
        <v>1079</v>
      </c>
      <c r="B1080" s="1">
        <v>43448</v>
      </c>
      <c r="C1080" s="2">
        <f t="shared" si="129"/>
        <v>2018</v>
      </c>
      <c r="D1080" s="2">
        <f t="shared" si="130"/>
        <v>12</v>
      </c>
      <c r="E1080" s="2" t="str">
        <f t="shared" si="131"/>
        <v>2018-12</v>
      </c>
      <c r="F1080" s="2">
        <f t="shared" si="132"/>
        <v>14</v>
      </c>
      <c r="G1080" s="2">
        <f t="shared" si="133"/>
        <v>50</v>
      </c>
      <c r="H1080" s="2">
        <f t="shared" si="134"/>
        <v>6</v>
      </c>
      <c r="I1080" s="2" cm="1">
        <f t="array" ref="I1080">_xlfn.IFNA(_xlfn.IFS(H1080=7,1,H1080=1,1),0)</f>
        <v>0</v>
      </c>
      <c r="J1080" s="2">
        <v>0</v>
      </c>
      <c r="K1080" s="2">
        <f t="shared" si="135"/>
        <v>1</v>
      </c>
      <c r="L1080" s="2">
        <f>SUMIF(E$2:E1080,E1080,K$2:K1080)</f>
        <v>2</v>
      </c>
      <c r="M1080" s="2">
        <f>IF(AND(market_calendar[[#This Row],[eq_weekly_exp_cumulative]]=3,market_calendar[[#This Row],[is_eq_weekly_exp]]=1),1,0)</f>
        <v>0</v>
      </c>
      <c r="N1080" s="2">
        <f>IF(AND(market_calendar[[#This Row],[is_eq_monthly_exp]]=1,MOD(market_calendar[[#This Row],[Month]],3)=0),1,0)</f>
        <v>0</v>
      </c>
      <c r="O1080" s="2">
        <f t="shared" si="128"/>
        <v>0</v>
      </c>
      <c r="P1080" s="2">
        <f>SUMIF(E$2:E1080,E1080,O$2:O1080)</f>
        <v>2</v>
      </c>
      <c r="Q1080" s="2">
        <f>IF(AND(market_calendar[[#This Row],[vix_weekly_exp_cumulative]]=3,market_calendar[[#This Row],[is_vix_weekly_exp]]=1),1,0)</f>
        <v>0</v>
      </c>
      <c r="R1080" s="2">
        <f>IF(AND(market_calendar[[#This Row],[is_vix_monthly_exp]]=1,MOD(market_calendar[[#This Row],[Month]],3)=0),1,0)</f>
        <v>0</v>
      </c>
    </row>
    <row r="1081" spans="1:18" x14ac:dyDescent="0.25">
      <c r="A1081">
        <v>1080</v>
      </c>
      <c r="B1081" s="1">
        <v>43449</v>
      </c>
      <c r="C1081" s="2">
        <f t="shared" si="129"/>
        <v>2018</v>
      </c>
      <c r="D1081" s="2">
        <f t="shared" si="130"/>
        <v>12</v>
      </c>
      <c r="E1081" s="2" t="str">
        <f t="shared" si="131"/>
        <v>2018-12</v>
      </c>
      <c r="F1081" s="2">
        <f t="shared" si="132"/>
        <v>15</v>
      </c>
      <c r="G1081" s="2">
        <f t="shared" si="133"/>
        <v>50</v>
      </c>
      <c r="H1081" s="2">
        <f t="shared" si="134"/>
        <v>7</v>
      </c>
      <c r="I1081" s="2" cm="1">
        <f t="array" ref="I1081">_xlfn.IFNA(_xlfn.IFS(H1081=7,1,H1081=1,1),0)</f>
        <v>1</v>
      </c>
      <c r="J1081" s="2">
        <v>0</v>
      </c>
      <c r="K1081" s="2">
        <f t="shared" si="135"/>
        <v>0</v>
      </c>
      <c r="L1081" s="2">
        <f>SUMIF(E$2:E1081,E1081,K$2:K1081)</f>
        <v>2</v>
      </c>
      <c r="M1081" s="2">
        <f>IF(AND(market_calendar[[#This Row],[eq_weekly_exp_cumulative]]=3,market_calendar[[#This Row],[is_eq_weekly_exp]]=1),1,0)</f>
        <v>0</v>
      </c>
      <c r="N1081" s="2">
        <f>IF(AND(market_calendar[[#This Row],[is_eq_monthly_exp]]=1,MOD(market_calendar[[#This Row],[Month]],3)=0),1,0)</f>
        <v>0</v>
      </c>
      <c r="O1081" s="2">
        <f t="shared" si="128"/>
        <v>0</v>
      </c>
      <c r="P1081" s="2">
        <f>SUMIF(E$2:E1081,E1081,O$2:O1081)</f>
        <v>2</v>
      </c>
      <c r="Q1081" s="2">
        <f>IF(AND(market_calendar[[#This Row],[vix_weekly_exp_cumulative]]=3,market_calendar[[#This Row],[is_vix_weekly_exp]]=1),1,0)</f>
        <v>0</v>
      </c>
      <c r="R1081" s="2">
        <f>IF(AND(market_calendar[[#This Row],[is_vix_monthly_exp]]=1,MOD(market_calendar[[#This Row],[Month]],3)=0),1,0)</f>
        <v>0</v>
      </c>
    </row>
    <row r="1082" spans="1:18" x14ac:dyDescent="0.25">
      <c r="A1082">
        <v>1081</v>
      </c>
      <c r="B1082" s="1">
        <v>43450</v>
      </c>
      <c r="C1082" s="2">
        <f t="shared" si="129"/>
        <v>2018</v>
      </c>
      <c r="D1082" s="2">
        <f t="shared" si="130"/>
        <v>12</v>
      </c>
      <c r="E1082" s="2" t="str">
        <f t="shared" si="131"/>
        <v>2018-12</v>
      </c>
      <c r="F1082" s="2">
        <f t="shared" si="132"/>
        <v>16</v>
      </c>
      <c r="G1082" s="2">
        <f t="shared" si="133"/>
        <v>51</v>
      </c>
      <c r="H1082" s="2">
        <f t="shared" si="134"/>
        <v>1</v>
      </c>
      <c r="I1082" s="2" cm="1">
        <f t="array" ref="I1082">_xlfn.IFNA(_xlfn.IFS(H1082=7,1,H1082=1,1),0)</f>
        <v>1</v>
      </c>
      <c r="J1082" s="2">
        <v>0</v>
      </c>
      <c r="K1082" s="2">
        <f t="shared" si="135"/>
        <v>0</v>
      </c>
      <c r="L1082" s="2">
        <f>SUMIF(E$2:E1082,E1082,K$2:K1082)</f>
        <v>2</v>
      </c>
      <c r="M1082" s="2">
        <f>IF(AND(market_calendar[[#This Row],[eq_weekly_exp_cumulative]]=3,market_calendar[[#This Row],[is_eq_weekly_exp]]=1),1,0)</f>
        <v>0</v>
      </c>
      <c r="N1082" s="2">
        <f>IF(AND(market_calendar[[#This Row],[is_eq_monthly_exp]]=1,MOD(market_calendar[[#This Row],[Month]],3)=0),1,0)</f>
        <v>0</v>
      </c>
      <c r="O1082" s="2">
        <f t="shared" si="128"/>
        <v>0</v>
      </c>
      <c r="P1082" s="2">
        <f>SUMIF(E$2:E1082,E1082,O$2:O1082)</f>
        <v>2</v>
      </c>
      <c r="Q1082" s="2">
        <f>IF(AND(market_calendar[[#This Row],[vix_weekly_exp_cumulative]]=3,market_calendar[[#This Row],[is_vix_weekly_exp]]=1),1,0)</f>
        <v>0</v>
      </c>
      <c r="R1082" s="2">
        <f>IF(AND(market_calendar[[#This Row],[is_vix_monthly_exp]]=1,MOD(market_calendar[[#This Row],[Month]],3)=0),1,0)</f>
        <v>0</v>
      </c>
    </row>
    <row r="1083" spans="1:18" x14ac:dyDescent="0.25">
      <c r="A1083">
        <v>1082</v>
      </c>
      <c r="B1083" s="1">
        <v>43451</v>
      </c>
      <c r="C1083" s="2">
        <f t="shared" si="129"/>
        <v>2018</v>
      </c>
      <c r="D1083" s="2">
        <f t="shared" si="130"/>
        <v>12</v>
      </c>
      <c r="E1083" s="2" t="str">
        <f t="shared" si="131"/>
        <v>2018-12</v>
      </c>
      <c r="F1083" s="2">
        <f t="shared" si="132"/>
        <v>17</v>
      </c>
      <c r="G1083" s="2">
        <f t="shared" si="133"/>
        <v>51</v>
      </c>
      <c r="H1083" s="2">
        <f t="shared" si="134"/>
        <v>2</v>
      </c>
      <c r="I1083" s="2" cm="1">
        <f t="array" ref="I1083">_xlfn.IFNA(_xlfn.IFS(H1083=7,1,H1083=1,1),0)</f>
        <v>0</v>
      </c>
      <c r="J1083" s="2">
        <v>0</v>
      </c>
      <c r="K1083" s="2">
        <f t="shared" si="135"/>
        <v>0</v>
      </c>
      <c r="L1083" s="2">
        <f>SUMIF(E$2:E1083,E1083,K$2:K1083)</f>
        <v>2</v>
      </c>
      <c r="M1083" s="2">
        <f>IF(AND(market_calendar[[#This Row],[eq_weekly_exp_cumulative]]=3,market_calendar[[#This Row],[is_eq_weekly_exp]]=1),1,0)</f>
        <v>0</v>
      </c>
      <c r="N1083" s="2">
        <f>IF(AND(market_calendar[[#This Row],[is_eq_monthly_exp]]=1,MOD(market_calendar[[#This Row],[Month]],3)=0),1,0)</f>
        <v>0</v>
      </c>
      <c r="O1083" s="2">
        <f t="shared" si="128"/>
        <v>0</v>
      </c>
      <c r="P1083" s="2">
        <f>SUMIF(E$2:E1083,E1083,O$2:O1083)</f>
        <v>2</v>
      </c>
      <c r="Q1083" s="2">
        <f>IF(AND(market_calendar[[#This Row],[vix_weekly_exp_cumulative]]=3,market_calendar[[#This Row],[is_vix_weekly_exp]]=1),1,0)</f>
        <v>0</v>
      </c>
      <c r="R1083" s="2">
        <f>IF(AND(market_calendar[[#This Row],[is_vix_monthly_exp]]=1,MOD(market_calendar[[#This Row],[Month]],3)=0),1,0)</f>
        <v>0</v>
      </c>
    </row>
    <row r="1084" spans="1:18" x14ac:dyDescent="0.25">
      <c r="A1084">
        <v>1083</v>
      </c>
      <c r="B1084" s="1">
        <v>43452</v>
      </c>
      <c r="C1084" s="2">
        <f t="shared" si="129"/>
        <v>2018</v>
      </c>
      <c r="D1084" s="2">
        <f t="shared" si="130"/>
        <v>12</v>
      </c>
      <c r="E1084" s="2" t="str">
        <f t="shared" si="131"/>
        <v>2018-12</v>
      </c>
      <c r="F1084" s="2">
        <f t="shared" si="132"/>
        <v>18</v>
      </c>
      <c r="G1084" s="2">
        <f t="shared" si="133"/>
        <v>51</v>
      </c>
      <c r="H1084" s="2">
        <f t="shared" si="134"/>
        <v>3</v>
      </c>
      <c r="I1084" s="2" cm="1">
        <f t="array" ref="I1084">_xlfn.IFNA(_xlfn.IFS(H1084=7,1,H1084=1,1),0)</f>
        <v>0</v>
      </c>
      <c r="J1084" s="2">
        <v>0</v>
      </c>
      <c r="K1084" s="2">
        <f t="shared" si="135"/>
        <v>0</v>
      </c>
      <c r="L1084" s="2">
        <f>SUMIF(E$2:E1084,E1084,K$2:K1084)</f>
        <v>2</v>
      </c>
      <c r="M1084" s="2">
        <f>IF(AND(market_calendar[[#This Row],[eq_weekly_exp_cumulative]]=3,market_calendar[[#This Row],[is_eq_weekly_exp]]=1),1,0)</f>
        <v>0</v>
      </c>
      <c r="N1084" s="2">
        <f>IF(AND(market_calendar[[#This Row],[is_eq_monthly_exp]]=1,MOD(market_calendar[[#This Row],[Month]],3)=0),1,0)</f>
        <v>0</v>
      </c>
      <c r="O1084" s="2">
        <f t="shared" si="128"/>
        <v>1</v>
      </c>
      <c r="P1084" s="2">
        <f>SUMIF(E$2:E1084,E1084,O$2:O1084)</f>
        <v>3</v>
      </c>
      <c r="Q1084" s="2">
        <f>IF(AND(market_calendar[[#This Row],[vix_weekly_exp_cumulative]]=3,market_calendar[[#This Row],[is_vix_weekly_exp]]=1),1,0)</f>
        <v>1</v>
      </c>
      <c r="R1084" s="2">
        <f>IF(AND(market_calendar[[#This Row],[is_vix_monthly_exp]]=1,MOD(market_calendar[[#This Row],[Month]],3)=0),1,0)</f>
        <v>1</v>
      </c>
    </row>
    <row r="1085" spans="1:18" x14ac:dyDescent="0.25">
      <c r="A1085">
        <v>1084</v>
      </c>
      <c r="B1085" s="1">
        <v>43453</v>
      </c>
      <c r="C1085" s="2">
        <f t="shared" si="129"/>
        <v>2018</v>
      </c>
      <c r="D1085" s="2">
        <f t="shared" si="130"/>
        <v>12</v>
      </c>
      <c r="E1085" s="2" t="str">
        <f t="shared" si="131"/>
        <v>2018-12</v>
      </c>
      <c r="F1085" s="2">
        <f t="shared" si="132"/>
        <v>19</v>
      </c>
      <c r="G1085" s="2">
        <f t="shared" si="133"/>
        <v>51</v>
      </c>
      <c r="H1085" s="2">
        <f t="shared" si="134"/>
        <v>4</v>
      </c>
      <c r="I1085" s="2" cm="1">
        <f t="array" ref="I1085">_xlfn.IFNA(_xlfn.IFS(H1085=7,1,H1085=1,1),0)</f>
        <v>0</v>
      </c>
      <c r="J1085" s="2">
        <v>0</v>
      </c>
      <c r="K1085" s="2">
        <f t="shared" si="135"/>
        <v>0</v>
      </c>
      <c r="L1085" s="2">
        <f>SUMIF(E$2:E1085,E1085,K$2:K1085)</f>
        <v>2</v>
      </c>
      <c r="M1085" s="2">
        <f>IF(AND(market_calendar[[#This Row],[eq_weekly_exp_cumulative]]=3,market_calendar[[#This Row],[is_eq_weekly_exp]]=1),1,0)</f>
        <v>0</v>
      </c>
      <c r="N1085" s="2">
        <f>IF(AND(market_calendar[[#This Row],[is_eq_monthly_exp]]=1,MOD(market_calendar[[#This Row],[Month]],3)=0),1,0)</f>
        <v>0</v>
      </c>
      <c r="O1085" s="2">
        <f t="shared" si="128"/>
        <v>0</v>
      </c>
      <c r="P1085" s="2">
        <f>SUMIF(E$2:E1085,E1085,O$2:O1085)</f>
        <v>3</v>
      </c>
      <c r="Q1085" s="2">
        <f>IF(AND(market_calendar[[#This Row],[vix_weekly_exp_cumulative]]=3,market_calendar[[#This Row],[is_vix_weekly_exp]]=1),1,0)</f>
        <v>0</v>
      </c>
      <c r="R1085" s="2">
        <f>IF(AND(market_calendar[[#This Row],[is_vix_monthly_exp]]=1,MOD(market_calendar[[#This Row],[Month]],3)=0),1,0)</f>
        <v>0</v>
      </c>
    </row>
    <row r="1086" spans="1:18" x14ac:dyDescent="0.25">
      <c r="A1086">
        <v>1085</v>
      </c>
      <c r="B1086" s="1">
        <v>43454</v>
      </c>
      <c r="C1086" s="2">
        <f t="shared" si="129"/>
        <v>2018</v>
      </c>
      <c r="D1086" s="2">
        <f t="shared" si="130"/>
        <v>12</v>
      </c>
      <c r="E1086" s="2" t="str">
        <f t="shared" si="131"/>
        <v>2018-12</v>
      </c>
      <c r="F1086" s="2">
        <f t="shared" si="132"/>
        <v>20</v>
      </c>
      <c r="G1086" s="2">
        <f t="shared" si="133"/>
        <v>51</v>
      </c>
      <c r="H1086" s="2">
        <f t="shared" si="134"/>
        <v>5</v>
      </c>
      <c r="I1086" s="2" cm="1">
        <f t="array" ref="I1086">_xlfn.IFNA(_xlfn.IFS(H1086=7,1,H1086=1,1),0)</f>
        <v>0</v>
      </c>
      <c r="J1086" s="2">
        <v>0</v>
      </c>
      <c r="K1086" s="2">
        <f t="shared" si="135"/>
        <v>0</v>
      </c>
      <c r="L1086" s="2">
        <f>SUMIF(E$2:E1086,E1086,K$2:K1086)</f>
        <v>2</v>
      </c>
      <c r="M1086" s="2">
        <f>IF(AND(market_calendar[[#This Row],[eq_weekly_exp_cumulative]]=3,market_calendar[[#This Row],[is_eq_weekly_exp]]=1),1,0)</f>
        <v>0</v>
      </c>
      <c r="N1086" s="2">
        <f>IF(AND(market_calendar[[#This Row],[is_eq_monthly_exp]]=1,MOD(market_calendar[[#This Row],[Month]],3)=0),1,0)</f>
        <v>0</v>
      </c>
      <c r="O1086" s="2">
        <f t="shared" si="128"/>
        <v>0</v>
      </c>
      <c r="P1086" s="2">
        <f>SUMIF(E$2:E1086,E1086,O$2:O1086)</f>
        <v>3</v>
      </c>
      <c r="Q1086" s="2">
        <f>IF(AND(market_calendar[[#This Row],[vix_weekly_exp_cumulative]]=3,market_calendar[[#This Row],[is_vix_weekly_exp]]=1),1,0)</f>
        <v>0</v>
      </c>
      <c r="R1086" s="2">
        <f>IF(AND(market_calendar[[#This Row],[is_vix_monthly_exp]]=1,MOD(market_calendar[[#This Row],[Month]],3)=0),1,0)</f>
        <v>0</v>
      </c>
    </row>
    <row r="1087" spans="1:18" x14ac:dyDescent="0.25">
      <c r="A1087">
        <v>1086</v>
      </c>
      <c r="B1087" s="1">
        <v>43455</v>
      </c>
      <c r="C1087" s="2">
        <f t="shared" si="129"/>
        <v>2018</v>
      </c>
      <c r="D1087" s="2">
        <f t="shared" si="130"/>
        <v>12</v>
      </c>
      <c r="E1087" s="2" t="str">
        <f t="shared" si="131"/>
        <v>2018-12</v>
      </c>
      <c r="F1087" s="2">
        <f t="shared" si="132"/>
        <v>21</v>
      </c>
      <c r="G1087" s="2">
        <f t="shared" si="133"/>
        <v>51</v>
      </c>
      <c r="H1087" s="2">
        <f t="shared" si="134"/>
        <v>6</v>
      </c>
      <c r="I1087" s="2" cm="1">
        <f t="array" ref="I1087">_xlfn.IFNA(_xlfn.IFS(H1087=7,1,H1087=1,1),0)</f>
        <v>0</v>
      </c>
      <c r="J1087" s="2">
        <v>0</v>
      </c>
      <c r="K1087" s="2">
        <f t="shared" si="135"/>
        <v>1</v>
      </c>
      <c r="L1087" s="2">
        <f>SUMIF(E$2:E1087,E1087,K$2:K1087)</f>
        <v>3</v>
      </c>
      <c r="M1087" s="2">
        <f>IF(AND(market_calendar[[#This Row],[eq_weekly_exp_cumulative]]=3,market_calendar[[#This Row],[is_eq_weekly_exp]]=1),1,0)</f>
        <v>1</v>
      </c>
      <c r="N1087" s="2">
        <f>IF(AND(market_calendar[[#This Row],[is_eq_monthly_exp]]=1,MOD(market_calendar[[#This Row],[Month]],3)=0),1,0)</f>
        <v>1</v>
      </c>
      <c r="O1087" s="2">
        <f t="shared" si="128"/>
        <v>0</v>
      </c>
      <c r="P1087" s="2">
        <f>SUMIF(E$2:E1087,E1087,O$2:O1087)</f>
        <v>3</v>
      </c>
      <c r="Q1087" s="2">
        <f>IF(AND(market_calendar[[#This Row],[vix_weekly_exp_cumulative]]=3,market_calendar[[#This Row],[is_vix_weekly_exp]]=1),1,0)</f>
        <v>0</v>
      </c>
      <c r="R1087" s="2">
        <f>IF(AND(market_calendar[[#This Row],[is_vix_monthly_exp]]=1,MOD(market_calendar[[#This Row],[Month]],3)=0),1,0)</f>
        <v>0</v>
      </c>
    </row>
    <row r="1088" spans="1:18" x14ac:dyDescent="0.25">
      <c r="A1088">
        <v>1087</v>
      </c>
      <c r="B1088" s="1">
        <v>43456</v>
      </c>
      <c r="C1088" s="2">
        <f t="shared" si="129"/>
        <v>2018</v>
      </c>
      <c r="D1088" s="2">
        <f t="shared" si="130"/>
        <v>12</v>
      </c>
      <c r="E1088" s="2" t="str">
        <f t="shared" si="131"/>
        <v>2018-12</v>
      </c>
      <c r="F1088" s="2">
        <f t="shared" si="132"/>
        <v>22</v>
      </c>
      <c r="G1088" s="2">
        <f t="shared" si="133"/>
        <v>51</v>
      </c>
      <c r="H1088" s="2">
        <f t="shared" si="134"/>
        <v>7</v>
      </c>
      <c r="I1088" s="2" cm="1">
        <f t="array" ref="I1088">_xlfn.IFNA(_xlfn.IFS(H1088=7,1,H1088=1,1),0)</f>
        <v>1</v>
      </c>
      <c r="J1088" s="2">
        <v>0</v>
      </c>
      <c r="K1088" s="2">
        <f t="shared" si="135"/>
        <v>0</v>
      </c>
      <c r="L1088" s="2">
        <f>SUMIF(E$2:E1088,E1088,K$2:K1088)</f>
        <v>3</v>
      </c>
      <c r="M1088" s="2">
        <f>IF(AND(market_calendar[[#This Row],[eq_weekly_exp_cumulative]]=3,market_calendar[[#This Row],[is_eq_weekly_exp]]=1),1,0)</f>
        <v>0</v>
      </c>
      <c r="N1088" s="2">
        <f>IF(AND(market_calendar[[#This Row],[is_eq_monthly_exp]]=1,MOD(market_calendar[[#This Row],[Month]],3)=0),1,0)</f>
        <v>0</v>
      </c>
      <c r="O1088" s="2">
        <f t="shared" si="128"/>
        <v>0</v>
      </c>
      <c r="P1088" s="2">
        <f>SUMIF(E$2:E1088,E1088,O$2:O1088)</f>
        <v>3</v>
      </c>
      <c r="Q1088" s="2">
        <f>IF(AND(market_calendar[[#This Row],[vix_weekly_exp_cumulative]]=3,market_calendar[[#This Row],[is_vix_weekly_exp]]=1),1,0)</f>
        <v>0</v>
      </c>
      <c r="R1088" s="2">
        <f>IF(AND(market_calendar[[#This Row],[is_vix_monthly_exp]]=1,MOD(market_calendar[[#This Row],[Month]],3)=0),1,0)</f>
        <v>0</v>
      </c>
    </row>
    <row r="1089" spans="1:18" x14ac:dyDescent="0.25">
      <c r="A1089">
        <v>1088</v>
      </c>
      <c r="B1089" s="1">
        <v>43457</v>
      </c>
      <c r="C1089" s="2">
        <f t="shared" si="129"/>
        <v>2018</v>
      </c>
      <c r="D1089" s="2">
        <f t="shared" si="130"/>
        <v>12</v>
      </c>
      <c r="E1089" s="2" t="str">
        <f t="shared" si="131"/>
        <v>2018-12</v>
      </c>
      <c r="F1089" s="2">
        <f t="shared" si="132"/>
        <v>23</v>
      </c>
      <c r="G1089" s="2">
        <f t="shared" si="133"/>
        <v>52</v>
      </c>
      <c r="H1089" s="2">
        <f t="shared" si="134"/>
        <v>1</v>
      </c>
      <c r="I1089" s="2" cm="1">
        <f t="array" ref="I1089">_xlfn.IFNA(_xlfn.IFS(H1089=7,1,H1089=1,1),0)</f>
        <v>1</v>
      </c>
      <c r="J1089" s="2">
        <v>0</v>
      </c>
      <c r="K1089" s="2">
        <f t="shared" si="135"/>
        <v>0</v>
      </c>
      <c r="L1089" s="2">
        <f>SUMIF(E$2:E1089,E1089,K$2:K1089)</f>
        <v>3</v>
      </c>
      <c r="M1089" s="2">
        <f>IF(AND(market_calendar[[#This Row],[eq_weekly_exp_cumulative]]=3,market_calendar[[#This Row],[is_eq_weekly_exp]]=1),1,0)</f>
        <v>0</v>
      </c>
      <c r="N1089" s="2">
        <f>IF(AND(market_calendar[[#This Row],[is_eq_monthly_exp]]=1,MOD(market_calendar[[#This Row],[Month]],3)=0),1,0)</f>
        <v>0</v>
      </c>
      <c r="O1089" s="2">
        <f t="shared" si="128"/>
        <v>0</v>
      </c>
      <c r="P1089" s="2">
        <f>SUMIF(E$2:E1089,E1089,O$2:O1089)</f>
        <v>3</v>
      </c>
      <c r="Q1089" s="2">
        <f>IF(AND(market_calendar[[#This Row],[vix_weekly_exp_cumulative]]=3,market_calendar[[#This Row],[is_vix_weekly_exp]]=1),1,0)</f>
        <v>0</v>
      </c>
      <c r="R1089" s="2">
        <f>IF(AND(market_calendar[[#This Row],[is_vix_monthly_exp]]=1,MOD(market_calendar[[#This Row],[Month]],3)=0),1,0)</f>
        <v>0</v>
      </c>
    </row>
    <row r="1090" spans="1:18" x14ac:dyDescent="0.25">
      <c r="A1090">
        <v>1089</v>
      </c>
      <c r="B1090" s="1">
        <v>43458</v>
      </c>
      <c r="C1090" s="2">
        <f t="shared" si="129"/>
        <v>2018</v>
      </c>
      <c r="D1090" s="2">
        <f t="shared" si="130"/>
        <v>12</v>
      </c>
      <c r="E1090" s="2" t="str">
        <f t="shared" si="131"/>
        <v>2018-12</v>
      </c>
      <c r="F1090" s="2">
        <f t="shared" si="132"/>
        <v>24</v>
      </c>
      <c r="G1090" s="2">
        <f t="shared" si="133"/>
        <v>52</v>
      </c>
      <c r="H1090" s="2">
        <f t="shared" si="134"/>
        <v>2</v>
      </c>
      <c r="I1090" s="2" cm="1">
        <f t="array" ref="I1090">_xlfn.IFNA(_xlfn.IFS(H1090=7,1,H1090=1,1),0)</f>
        <v>0</v>
      </c>
      <c r="J1090" s="2">
        <v>0</v>
      </c>
      <c r="K1090" s="2">
        <f t="shared" si="135"/>
        <v>0</v>
      </c>
      <c r="L1090" s="2">
        <f>SUMIF(E$2:E1090,E1090,K$2:K1090)</f>
        <v>3</v>
      </c>
      <c r="M1090" s="2">
        <f>IF(AND(market_calendar[[#This Row],[eq_weekly_exp_cumulative]]=3,market_calendar[[#This Row],[is_eq_weekly_exp]]=1),1,0)</f>
        <v>0</v>
      </c>
      <c r="N1090" s="2">
        <f>IF(AND(market_calendar[[#This Row],[is_eq_monthly_exp]]=1,MOD(market_calendar[[#This Row],[Month]],3)=0),1,0)</f>
        <v>0</v>
      </c>
      <c r="O1090" s="2">
        <f t="shared" ref="O1090:O1153" si="136">IF(H1090=3,1,0)</f>
        <v>0</v>
      </c>
      <c r="P1090" s="2">
        <f>SUMIF(E$2:E1090,E1090,O$2:O1090)</f>
        <v>3</v>
      </c>
      <c r="Q1090" s="2">
        <f>IF(AND(market_calendar[[#This Row],[vix_weekly_exp_cumulative]]=3,market_calendar[[#This Row],[is_vix_weekly_exp]]=1),1,0)</f>
        <v>0</v>
      </c>
      <c r="R1090" s="2">
        <f>IF(AND(market_calendar[[#This Row],[is_vix_monthly_exp]]=1,MOD(market_calendar[[#This Row],[Month]],3)=0),1,0)</f>
        <v>0</v>
      </c>
    </row>
    <row r="1091" spans="1:18" x14ac:dyDescent="0.25">
      <c r="A1091">
        <v>1090</v>
      </c>
      <c r="B1091" s="1">
        <v>43459</v>
      </c>
      <c r="C1091" s="2">
        <f t="shared" ref="C1091:C1154" si="137">YEAR(B1091)</f>
        <v>2018</v>
      </c>
      <c r="D1091" s="2">
        <f t="shared" ref="D1091:D1154" si="138">MONTH(B1091)</f>
        <v>12</v>
      </c>
      <c r="E1091" s="2" t="str">
        <f t="shared" ref="E1091:E1154" si="139">_xlfn.CONCAT(YEAR(B1091),"-",MONTH(B1091))</f>
        <v>2018-12</v>
      </c>
      <c r="F1091" s="2">
        <f t="shared" ref="F1091:F1154" si="140">DAY(B1091)</f>
        <v>25</v>
      </c>
      <c r="G1091" s="2">
        <f t="shared" ref="G1091:G1154" si="141">WEEKNUM(B1091)</f>
        <v>52</v>
      </c>
      <c r="H1091" s="2">
        <f t="shared" ref="H1091:H1154" si="142">WEEKDAY(B1091)</f>
        <v>3</v>
      </c>
      <c r="I1091" s="2" cm="1">
        <f t="array" ref="I1091">_xlfn.IFNA(_xlfn.IFS(H1091=7,1,H1091=1,1),0)</f>
        <v>0</v>
      </c>
      <c r="J1091" s="2">
        <v>0</v>
      </c>
      <c r="K1091" s="2">
        <f t="shared" ref="K1091:K1154" si="143">IF(H1091=6,1,0)</f>
        <v>0</v>
      </c>
      <c r="L1091" s="2">
        <f>SUMIF(E$2:E1091,E1091,K$2:K1091)</f>
        <v>3</v>
      </c>
      <c r="M1091" s="2">
        <f>IF(AND(market_calendar[[#This Row],[eq_weekly_exp_cumulative]]=3,market_calendar[[#This Row],[is_eq_weekly_exp]]=1),1,0)</f>
        <v>0</v>
      </c>
      <c r="N1091" s="2">
        <f>IF(AND(market_calendar[[#This Row],[is_eq_monthly_exp]]=1,MOD(market_calendar[[#This Row],[Month]],3)=0),1,0)</f>
        <v>0</v>
      </c>
      <c r="O1091" s="2">
        <f t="shared" si="136"/>
        <v>1</v>
      </c>
      <c r="P1091" s="2">
        <f>SUMIF(E$2:E1091,E1091,O$2:O1091)</f>
        <v>4</v>
      </c>
      <c r="Q1091" s="2">
        <f>IF(AND(market_calendar[[#This Row],[vix_weekly_exp_cumulative]]=3,market_calendar[[#This Row],[is_vix_weekly_exp]]=1),1,0)</f>
        <v>0</v>
      </c>
      <c r="R1091" s="2">
        <f>IF(AND(market_calendar[[#This Row],[is_vix_monthly_exp]]=1,MOD(market_calendar[[#This Row],[Month]],3)=0),1,0)</f>
        <v>0</v>
      </c>
    </row>
    <row r="1092" spans="1:18" x14ac:dyDescent="0.25">
      <c r="A1092">
        <v>1091</v>
      </c>
      <c r="B1092" s="1">
        <v>43460</v>
      </c>
      <c r="C1092" s="2">
        <f t="shared" si="137"/>
        <v>2018</v>
      </c>
      <c r="D1092" s="2">
        <f t="shared" si="138"/>
        <v>12</v>
      </c>
      <c r="E1092" s="2" t="str">
        <f t="shared" si="139"/>
        <v>2018-12</v>
      </c>
      <c r="F1092" s="2">
        <f t="shared" si="140"/>
        <v>26</v>
      </c>
      <c r="G1092" s="2">
        <f t="shared" si="141"/>
        <v>52</v>
      </c>
      <c r="H1092" s="2">
        <f t="shared" si="142"/>
        <v>4</v>
      </c>
      <c r="I1092" s="2" cm="1">
        <f t="array" ref="I1092">_xlfn.IFNA(_xlfn.IFS(H1092=7,1,H1092=1,1),0)</f>
        <v>0</v>
      </c>
      <c r="J1092" s="2">
        <v>0</v>
      </c>
      <c r="K1092" s="2">
        <f t="shared" si="143"/>
        <v>0</v>
      </c>
      <c r="L1092" s="2">
        <f>SUMIF(E$2:E1092,E1092,K$2:K1092)</f>
        <v>3</v>
      </c>
      <c r="M1092" s="2">
        <f>IF(AND(market_calendar[[#This Row],[eq_weekly_exp_cumulative]]=3,market_calendar[[#This Row],[is_eq_weekly_exp]]=1),1,0)</f>
        <v>0</v>
      </c>
      <c r="N1092" s="2">
        <f>IF(AND(market_calendar[[#This Row],[is_eq_monthly_exp]]=1,MOD(market_calendar[[#This Row],[Month]],3)=0),1,0)</f>
        <v>0</v>
      </c>
      <c r="O1092" s="2">
        <f t="shared" si="136"/>
        <v>0</v>
      </c>
      <c r="P1092" s="2">
        <f>SUMIF(E$2:E1092,E1092,O$2:O1092)</f>
        <v>4</v>
      </c>
      <c r="Q1092" s="2">
        <f>IF(AND(market_calendar[[#This Row],[vix_weekly_exp_cumulative]]=3,market_calendar[[#This Row],[is_vix_weekly_exp]]=1),1,0)</f>
        <v>0</v>
      </c>
      <c r="R1092" s="2">
        <f>IF(AND(market_calendar[[#This Row],[is_vix_monthly_exp]]=1,MOD(market_calendar[[#This Row],[Month]],3)=0),1,0)</f>
        <v>0</v>
      </c>
    </row>
    <row r="1093" spans="1:18" x14ac:dyDescent="0.25">
      <c r="A1093">
        <v>1092</v>
      </c>
      <c r="B1093" s="1">
        <v>43461</v>
      </c>
      <c r="C1093" s="2">
        <f t="shared" si="137"/>
        <v>2018</v>
      </c>
      <c r="D1093" s="2">
        <f t="shared" si="138"/>
        <v>12</v>
      </c>
      <c r="E1093" s="2" t="str">
        <f t="shared" si="139"/>
        <v>2018-12</v>
      </c>
      <c r="F1093" s="2">
        <f t="shared" si="140"/>
        <v>27</v>
      </c>
      <c r="G1093" s="2">
        <f t="shared" si="141"/>
        <v>52</v>
      </c>
      <c r="H1093" s="2">
        <f t="shared" si="142"/>
        <v>5</v>
      </c>
      <c r="I1093" s="2" cm="1">
        <f t="array" ref="I1093">_xlfn.IFNA(_xlfn.IFS(H1093=7,1,H1093=1,1),0)</f>
        <v>0</v>
      </c>
      <c r="J1093" s="2">
        <v>0</v>
      </c>
      <c r="K1093" s="2">
        <f t="shared" si="143"/>
        <v>0</v>
      </c>
      <c r="L1093" s="2">
        <f>SUMIF(E$2:E1093,E1093,K$2:K1093)</f>
        <v>3</v>
      </c>
      <c r="M1093" s="2">
        <f>IF(AND(market_calendar[[#This Row],[eq_weekly_exp_cumulative]]=3,market_calendar[[#This Row],[is_eq_weekly_exp]]=1),1,0)</f>
        <v>0</v>
      </c>
      <c r="N1093" s="2">
        <f>IF(AND(market_calendar[[#This Row],[is_eq_monthly_exp]]=1,MOD(market_calendar[[#This Row],[Month]],3)=0),1,0)</f>
        <v>0</v>
      </c>
      <c r="O1093" s="2">
        <f t="shared" si="136"/>
        <v>0</v>
      </c>
      <c r="P1093" s="2">
        <f>SUMIF(E$2:E1093,E1093,O$2:O1093)</f>
        <v>4</v>
      </c>
      <c r="Q1093" s="2">
        <f>IF(AND(market_calendar[[#This Row],[vix_weekly_exp_cumulative]]=3,market_calendar[[#This Row],[is_vix_weekly_exp]]=1),1,0)</f>
        <v>0</v>
      </c>
      <c r="R1093" s="2">
        <f>IF(AND(market_calendar[[#This Row],[is_vix_monthly_exp]]=1,MOD(market_calendar[[#This Row],[Month]],3)=0),1,0)</f>
        <v>0</v>
      </c>
    </row>
    <row r="1094" spans="1:18" x14ac:dyDescent="0.25">
      <c r="A1094">
        <v>1093</v>
      </c>
      <c r="B1094" s="1">
        <v>43462</v>
      </c>
      <c r="C1094" s="2">
        <f t="shared" si="137"/>
        <v>2018</v>
      </c>
      <c r="D1094" s="2">
        <f t="shared" si="138"/>
        <v>12</v>
      </c>
      <c r="E1094" s="2" t="str">
        <f t="shared" si="139"/>
        <v>2018-12</v>
      </c>
      <c r="F1094" s="2">
        <f t="shared" si="140"/>
        <v>28</v>
      </c>
      <c r="G1094" s="2">
        <f t="shared" si="141"/>
        <v>52</v>
      </c>
      <c r="H1094" s="2">
        <f t="shared" si="142"/>
        <v>6</v>
      </c>
      <c r="I1094" s="2" cm="1">
        <f t="array" ref="I1094">_xlfn.IFNA(_xlfn.IFS(H1094=7,1,H1094=1,1),0)</f>
        <v>0</v>
      </c>
      <c r="J1094" s="2">
        <v>0</v>
      </c>
      <c r="K1094" s="2">
        <f t="shared" si="143"/>
        <v>1</v>
      </c>
      <c r="L1094" s="2">
        <f>SUMIF(E$2:E1094,E1094,K$2:K1094)</f>
        <v>4</v>
      </c>
      <c r="M1094" s="2">
        <f>IF(AND(market_calendar[[#This Row],[eq_weekly_exp_cumulative]]=3,market_calendar[[#This Row],[is_eq_weekly_exp]]=1),1,0)</f>
        <v>0</v>
      </c>
      <c r="N1094" s="2">
        <f>IF(AND(market_calendar[[#This Row],[is_eq_monthly_exp]]=1,MOD(market_calendar[[#This Row],[Month]],3)=0),1,0)</f>
        <v>0</v>
      </c>
      <c r="O1094" s="2">
        <f t="shared" si="136"/>
        <v>0</v>
      </c>
      <c r="P1094" s="2">
        <f>SUMIF(E$2:E1094,E1094,O$2:O1094)</f>
        <v>4</v>
      </c>
      <c r="Q1094" s="2">
        <f>IF(AND(market_calendar[[#This Row],[vix_weekly_exp_cumulative]]=3,market_calendar[[#This Row],[is_vix_weekly_exp]]=1),1,0)</f>
        <v>0</v>
      </c>
      <c r="R1094" s="2">
        <f>IF(AND(market_calendar[[#This Row],[is_vix_monthly_exp]]=1,MOD(market_calendar[[#This Row],[Month]],3)=0),1,0)</f>
        <v>0</v>
      </c>
    </row>
    <row r="1095" spans="1:18" x14ac:dyDescent="0.25">
      <c r="A1095">
        <v>1094</v>
      </c>
      <c r="B1095" s="1">
        <v>43463</v>
      </c>
      <c r="C1095" s="2">
        <f t="shared" si="137"/>
        <v>2018</v>
      </c>
      <c r="D1095" s="2">
        <f t="shared" si="138"/>
        <v>12</v>
      </c>
      <c r="E1095" s="2" t="str">
        <f t="shared" si="139"/>
        <v>2018-12</v>
      </c>
      <c r="F1095" s="2">
        <f t="shared" si="140"/>
        <v>29</v>
      </c>
      <c r="G1095" s="2">
        <f t="shared" si="141"/>
        <v>52</v>
      </c>
      <c r="H1095" s="2">
        <f t="shared" si="142"/>
        <v>7</v>
      </c>
      <c r="I1095" s="2" cm="1">
        <f t="array" ref="I1095">_xlfn.IFNA(_xlfn.IFS(H1095=7,1,H1095=1,1),0)</f>
        <v>1</v>
      </c>
      <c r="J1095" s="2">
        <v>0</v>
      </c>
      <c r="K1095" s="2">
        <f t="shared" si="143"/>
        <v>0</v>
      </c>
      <c r="L1095" s="2">
        <f>SUMIF(E$2:E1095,E1095,K$2:K1095)</f>
        <v>4</v>
      </c>
      <c r="M1095" s="2">
        <f>IF(AND(market_calendar[[#This Row],[eq_weekly_exp_cumulative]]=3,market_calendar[[#This Row],[is_eq_weekly_exp]]=1),1,0)</f>
        <v>0</v>
      </c>
      <c r="N1095" s="2">
        <f>IF(AND(market_calendar[[#This Row],[is_eq_monthly_exp]]=1,MOD(market_calendar[[#This Row],[Month]],3)=0),1,0)</f>
        <v>0</v>
      </c>
      <c r="O1095" s="2">
        <f t="shared" si="136"/>
        <v>0</v>
      </c>
      <c r="P1095" s="2">
        <f>SUMIF(E$2:E1095,E1095,O$2:O1095)</f>
        <v>4</v>
      </c>
      <c r="Q1095" s="2">
        <f>IF(AND(market_calendar[[#This Row],[vix_weekly_exp_cumulative]]=3,market_calendar[[#This Row],[is_vix_weekly_exp]]=1),1,0)</f>
        <v>0</v>
      </c>
      <c r="R1095" s="2">
        <f>IF(AND(market_calendar[[#This Row],[is_vix_monthly_exp]]=1,MOD(market_calendar[[#This Row],[Month]],3)=0),1,0)</f>
        <v>0</v>
      </c>
    </row>
    <row r="1096" spans="1:18" x14ac:dyDescent="0.25">
      <c r="A1096">
        <v>1095</v>
      </c>
      <c r="B1096" s="1">
        <v>43464</v>
      </c>
      <c r="C1096" s="2">
        <f t="shared" si="137"/>
        <v>2018</v>
      </c>
      <c r="D1096" s="2">
        <f t="shared" si="138"/>
        <v>12</v>
      </c>
      <c r="E1096" s="2" t="str">
        <f t="shared" si="139"/>
        <v>2018-12</v>
      </c>
      <c r="F1096" s="2">
        <f t="shared" si="140"/>
        <v>30</v>
      </c>
      <c r="G1096" s="2">
        <f t="shared" si="141"/>
        <v>53</v>
      </c>
      <c r="H1096" s="2">
        <f t="shared" si="142"/>
        <v>1</v>
      </c>
      <c r="I1096" s="2" cm="1">
        <f t="array" ref="I1096">_xlfn.IFNA(_xlfn.IFS(H1096=7,1,H1096=1,1),0)</f>
        <v>1</v>
      </c>
      <c r="J1096" s="2">
        <v>0</v>
      </c>
      <c r="K1096" s="2">
        <f t="shared" si="143"/>
        <v>0</v>
      </c>
      <c r="L1096" s="2">
        <f>SUMIF(E$2:E1096,E1096,K$2:K1096)</f>
        <v>4</v>
      </c>
      <c r="M1096" s="2">
        <f>IF(AND(market_calendar[[#This Row],[eq_weekly_exp_cumulative]]=3,market_calendar[[#This Row],[is_eq_weekly_exp]]=1),1,0)</f>
        <v>0</v>
      </c>
      <c r="N1096" s="2">
        <f>IF(AND(market_calendar[[#This Row],[is_eq_monthly_exp]]=1,MOD(market_calendar[[#This Row],[Month]],3)=0),1,0)</f>
        <v>0</v>
      </c>
      <c r="O1096" s="2">
        <f t="shared" si="136"/>
        <v>0</v>
      </c>
      <c r="P1096" s="2">
        <f>SUMIF(E$2:E1096,E1096,O$2:O1096)</f>
        <v>4</v>
      </c>
      <c r="Q1096" s="2">
        <f>IF(AND(market_calendar[[#This Row],[vix_weekly_exp_cumulative]]=3,market_calendar[[#This Row],[is_vix_weekly_exp]]=1),1,0)</f>
        <v>0</v>
      </c>
      <c r="R1096" s="2">
        <f>IF(AND(market_calendar[[#This Row],[is_vix_monthly_exp]]=1,MOD(market_calendar[[#This Row],[Month]],3)=0),1,0)</f>
        <v>0</v>
      </c>
    </row>
    <row r="1097" spans="1:18" x14ac:dyDescent="0.25">
      <c r="A1097">
        <v>1096</v>
      </c>
      <c r="B1097" s="1">
        <v>43465</v>
      </c>
      <c r="C1097" s="2">
        <f t="shared" si="137"/>
        <v>2018</v>
      </c>
      <c r="D1097" s="2">
        <f t="shared" si="138"/>
        <v>12</v>
      </c>
      <c r="E1097" s="2" t="str">
        <f t="shared" si="139"/>
        <v>2018-12</v>
      </c>
      <c r="F1097" s="2">
        <f t="shared" si="140"/>
        <v>31</v>
      </c>
      <c r="G1097" s="2">
        <f t="shared" si="141"/>
        <v>53</v>
      </c>
      <c r="H1097" s="2">
        <f t="shared" si="142"/>
        <v>2</v>
      </c>
      <c r="I1097" s="2" cm="1">
        <f t="array" ref="I1097">_xlfn.IFNA(_xlfn.IFS(H1097=7,1,H1097=1,1),0)</f>
        <v>0</v>
      </c>
      <c r="J1097" s="2">
        <v>0</v>
      </c>
      <c r="K1097" s="2">
        <f t="shared" si="143"/>
        <v>0</v>
      </c>
      <c r="L1097" s="2">
        <f>SUMIF(E$2:E1097,E1097,K$2:K1097)</f>
        <v>4</v>
      </c>
      <c r="M1097" s="2">
        <f>IF(AND(market_calendar[[#This Row],[eq_weekly_exp_cumulative]]=3,market_calendar[[#This Row],[is_eq_weekly_exp]]=1),1,0)</f>
        <v>0</v>
      </c>
      <c r="N1097" s="2">
        <f>IF(AND(market_calendar[[#This Row],[is_eq_monthly_exp]]=1,MOD(market_calendar[[#This Row],[Month]],3)=0),1,0)</f>
        <v>0</v>
      </c>
      <c r="O1097" s="2">
        <f t="shared" si="136"/>
        <v>0</v>
      </c>
      <c r="P1097" s="2">
        <f>SUMIF(E$2:E1097,E1097,O$2:O1097)</f>
        <v>4</v>
      </c>
      <c r="Q1097" s="2">
        <f>IF(AND(market_calendar[[#This Row],[vix_weekly_exp_cumulative]]=3,market_calendar[[#This Row],[is_vix_weekly_exp]]=1),1,0)</f>
        <v>0</v>
      </c>
      <c r="R1097" s="2">
        <f>IF(AND(market_calendar[[#This Row],[is_vix_monthly_exp]]=1,MOD(market_calendar[[#This Row],[Month]],3)=0),1,0)</f>
        <v>0</v>
      </c>
    </row>
    <row r="1098" spans="1:18" x14ac:dyDescent="0.25">
      <c r="A1098">
        <v>1097</v>
      </c>
      <c r="B1098" s="1">
        <v>43466</v>
      </c>
      <c r="C1098" s="2">
        <f t="shared" si="137"/>
        <v>2019</v>
      </c>
      <c r="D1098" s="2">
        <f t="shared" si="138"/>
        <v>1</v>
      </c>
      <c r="E1098" s="2" t="str">
        <f t="shared" si="139"/>
        <v>2019-1</v>
      </c>
      <c r="F1098" s="2">
        <f t="shared" si="140"/>
        <v>1</v>
      </c>
      <c r="G1098" s="2">
        <f t="shared" si="141"/>
        <v>1</v>
      </c>
      <c r="H1098" s="2">
        <f t="shared" si="142"/>
        <v>3</v>
      </c>
      <c r="I1098" s="2" cm="1">
        <f t="array" ref="I1098">_xlfn.IFNA(_xlfn.IFS(H1098=7,1,H1098=1,1),0)</f>
        <v>0</v>
      </c>
      <c r="J1098" s="2">
        <v>0</v>
      </c>
      <c r="K1098" s="2">
        <f t="shared" si="143"/>
        <v>0</v>
      </c>
      <c r="L1098" s="2">
        <f>SUMIF(E$2:E1098,E1098,K$2:K1098)</f>
        <v>0</v>
      </c>
      <c r="M1098" s="2">
        <f>IF(AND(market_calendar[[#This Row],[eq_weekly_exp_cumulative]]=3,market_calendar[[#This Row],[is_eq_weekly_exp]]=1),1,0)</f>
        <v>0</v>
      </c>
      <c r="N1098" s="2">
        <f>IF(AND(market_calendar[[#This Row],[is_eq_monthly_exp]]=1,MOD(market_calendar[[#This Row],[Month]],3)=0),1,0)</f>
        <v>0</v>
      </c>
      <c r="O1098" s="2">
        <f t="shared" si="136"/>
        <v>1</v>
      </c>
      <c r="P1098" s="2">
        <f>SUMIF(E$2:E1098,E1098,O$2:O1098)</f>
        <v>1</v>
      </c>
      <c r="Q1098" s="2">
        <f>IF(AND(market_calendar[[#This Row],[vix_weekly_exp_cumulative]]=3,market_calendar[[#This Row],[is_vix_weekly_exp]]=1),1,0)</f>
        <v>0</v>
      </c>
      <c r="R1098" s="2">
        <f>IF(AND(market_calendar[[#This Row],[is_vix_monthly_exp]]=1,MOD(market_calendar[[#This Row],[Month]],3)=0),1,0)</f>
        <v>0</v>
      </c>
    </row>
    <row r="1099" spans="1:18" x14ac:dyDescent="0.25">
      <c r="A1099">
        <v>1098</v>
      </c>
      <c r="B1099" s="1">
        <v>43467</v>
      </c>
      <c r="C1099" s="2">
        <f t="shared" si="137"/>
        <v>2019</v>
      </c>
      <c r="D1099" s="2">
        <f t="shared" si="138"/>
        <v>1</v>
      </c>
      <c r="E1099" s="2" t="str">
        <f t="shared" si="139"/>
        <v>2019-1</v>
      </c>
      <c r="F1099" s="2">
        <f t="shared" si="140"/>
        <v>2</v>
      </c>
      <c r="G1099" s="2">
        <f t="shared" si="141"/>
        <v>1</v>
      </c>
      <c r="H1099" s="2">
        <f t="shared" si="142"/>
        <v>4</v>
      </c>
      <c r="I1099" s="2" cm="1">
        <f t="array" ref="I1099">_xlfn.IFNA(_xlfn.IFS(H1099=7,1,H1099=1,1),0)</f>
        <v>0</v>
      </c>
      <c r="J1099" s="2">
        <v>0</v>
      </c>
      <c r="K1099" s="2">
        <f t="shared" si="143"/>
        <v>0</v>
      </c>
      <c r="L1099" s="2">
        <f>SUMIF(E$2:E1099,E1099,K$2:K1099)</f>
        <v>0</v>
      </c>
      <c r="M1099" s="2">
        <f>IF(AND(market_calendar[[#This Row],[eq_weekly_exp_cumulative]]=3,market_calendar[[#This Row],[is_eq_weekly_exp]]=1),1,0)</f>
        <v>0</v>
      </c>
      <c r="N1099" s="2">
        <f>IF(AND(market_calendar[[#This Row],[is_eq_monthly_exp]]=1,MOD(market_calendar[[#This Row],[Month]],3)=0),1,0)</f>
        <v>0</v>
      </c>
      <c r="O1099" s="2">
        <f t="shared" si="136"/>
        <v>0</v>
      </c>
      <c r="P1099" s="2">
        <f>SUMIF(E$2:E1099,E1099,O$2:O1099)</f>
        <v>1</v>
      </c>
      <c r="Q1099" s="2">
        <f>IF(AND(market_calendar[[#This Row],[vix_weekly_exp_cumulative]]=3,market_calendar[[#This Row],[is_vix_weekly_exp]]=1),1,0)</f>
        <v>0</v>
      </c>
      <c r="R1099" s="2">
        <f>IF(AND(market_calendar[[#This Row],[is_vix_monthly_exp]]=1,MOD(market_calendar[[#This Row],[Month]],3)=0),1,0)</f>
        <v>0</v>
      </c>
    </row>
    <row r="1100" spans="1:18" x14ac:dyDescent="0.25">
      <c r="A1100">
        <v>1099</v>
      </c>
      <c r="B1100" s="1">
        <v>43468</v>
      </c>
      <c r="C1100" s="2">
        <f t="shared" si="137"/>
        <v>2019</v>
      </c>
      <c r="D1100" s="2">
        <f t="shared" si="138"/>
        <v>1</v>
      </c>
      <c r="E1100" s="2" t="str">
        <f t="shared" si="139"/>
        <v>2019-1</v>
      </c>
      <c r="F1100" s="2">
        <f t="shared" si="140"/>
        <v>3</v>
      </c>
      <c r="G1100" s="2">
        <f t="shared" si="141"/>
        <v>1</v>
      </c>
      <c r="H1100" s="2">
        <f t="shared" si="142"/>
        <v>5</v>
      </c>
      <c r="I1100" s="2" cm="1">
        <f t="array" ref="I1100">_xlfn.IFNA(_xlfn.IFS(H1100=7,1,H1100=1,1),0)</f>
        <v>0</v>
      </c>
      <c r="J1100" s="2">
        <v>0</v>
      </c>
      <c r="K1100" s="2">
        <f t="shared" si="143"/>
        <v>0</v>
      </c>
      <c r="L1100" s="2">
        <f>SUMIF(E$2:E1100,E1100,K$2:K1100)</f>
        <v>0</v>
      </c>
      <c r="M1100" s="2">
        <f>IF(AND(market_calendar[[#This Row],[eq_weekly_exp_cumulative]]=3,market_calendar[[#This Row],[is_eq_weekly_exp]]=1),1,0)</f>
        <v>0</v>
      </c>
      <c r="N1100" s="2">
        <f>IF(AND(market_calendar[[#This Row],[is_eq_monthly_exp]]=1,MOD(market_calendar[[#This Row],[Month]],3)=0),1,0)</f>
        <v>0</v>
      </c>
      <c r="O1100" s="2">
        <f t="shared" si="136"/>
        <v>0</v>
      </c>
      <c r="P1100" s="2">
        <f>SUMIF(E$2:E1100,E1100,O$2:O1100)</f>
        <v>1</v>
      </c>
      <c r="Q1100" s="2">
        <f>IF(AND(market_calendar[[#This Row],[vix_weekly_exp_cumulative]]=3,market_calendar[[#This Row],[is_vix_weekly_exp]]=1),1,0)</f>
        <v>0</v>
      </c>
      <c r="R1100" s="2">
        <f>IF(AND(market_calendar[[#This Row],[is_vix_monthly_exp]]=1,MOD(market_calendar[[#This Row],[Month]],3)=0),1,0)</f>
        <v>0</v>
      </c>
    </row>
    <row r="1101" spans="1:18" x14ac:dyDescent="0.25">
      <c r="A1101">
        <v>1100</v>
      </c>
      <c r="B1101" s="1">
        <v>43469</v>
      </c>
      <c r="C1101" s="2">
        <f t="shared" si="137"/>
        <v>2019</v>
      </c>
      <c r="D1101" s="2">
        <f t="shared" si="138"/>
        <v>1</v>
      </c>
      <c r="E1101" s="2" t="str">
        <f t="shared" si="139"/>
        <v>2019-1</v>
      </c>
      <c r="F1101" s="2">
        <f t="shared" si="140"/>
        <v>4</v>
      </c>
      <c r="G1101" s="2">
        <f t="shared" si="141"/>
        <v>1</v>
      </c>
      <c r="H1101" s="2">
        <f t="shared" si="142"/>
        <v>6</v>
      </c>
      <c r="I1101" s="2" cm="1">
        <f t="array" ref="I1101">_xlfn.IFNA(_xlfn.IFS(H1101=7,1,H1101=1,1),0)</f>
        <v>0</v>
      </c>
      <c r="J1101" s="2">
        <v>0</v>
      </c>
      <c r="K1101" s="2">
        <f t="shared" si="143"/>
        <v>1</v>
      </c>
      <c r="L1101" s="2">
        <f>SUMIF(E$2:E1101,E1101,K$2:K1101)</f>
        <v>1</v>
      </c>
      <c r="M1101" s="2">
        <f>IF(AND(market_calendar[[#This Row],[eq_weekly_exp_cumulative]]=3,market_calendar[[#This Row],[is_eq_weekly_exp]]=1),1,0)</f>
        <v>0</v>
      </c>
      <c r="N1101" s="2">
        <f>IF(AND(market_calendar[[#This Row],[is_eq_monthly_exp]]=1,MOD(market_calendar[[#This Row],[Month]],3)=0),1,0)</f>
        <v>0</v>
      </c>
      <c r="O1101" s="2">
        <f t="shared" si="136"/>
        <v>0</v>
      </c>
      <c r="P1101" s="2">
        <f>SUMIF(E$2:E1101,E1101,O$2:O1101)</f>
        <v>1</v>
      </c>
      <c r="Q1101" s="2">
        <f>IF(AND(market_calendar[[#This Row],[vix_weekly_exp_cumulative]]=3,market_calendar[[#This Row],[is_vix_weekly_exp]]=1),1,0)</f>
        <v>0</v>
      </c>
      <c r="R1101" s="2">
        <f>IF(AND(market_calendar[[#This Row],[is_vix_monthly_exp]]=1,MOD(market_calendar[[#This Row],[Month]],3)=0),1,0)</f>
        <v>0</v>
      </c>
    </row>
    <row r="1102" spans="1:18" x14ac:dyDescent="0.25">
      <c r="A1102">
        <v>1101</v>
      </c>
      <c r="B1102" s="1">
        <v>43470</v>
      </c>
      <c r="C1102" s="2">
        <f t="shared" si="137"/>
        <v>2019</v>
      </c>
      <c r="D1102" s="2">
        <f t="shared" si="138"/>
        <v>1</v>
      </c>
      <c r="E1102" s="2" t="str">
        <f t="shared" si="139"/>
        <v>2019-1</v>
      </c>
      <c r="F1102" s="2">
        <f t="shared" si="140"/>
        <v>5</v>
      </c>
      <c r="G1102" s="2">
        <f t="shared" si="141"/>
        <v>1</v>
      </c>
      <c r="H1102" s="2">
        <f t="shared" si="142"/>
        <v>7</v>
      </c>
      <c r="I1102" s="2" cm="1">
        <f t="array" ref="I1102">_xlfn.IFNA(_xlfn.IFS(H1102=7,1,H1102=1,1),0)</f>
        <v>1</v>
      </c>
      <c r="J1102" s="2">
        <v>0</v>
      </c>
      <c r="K1102" s="2">
        <f t="shared" si="143"/>
        <v>0</v>
      </c>
      <c r="L1102" s="2">
        <f>SUMIF(E$2:E1102,E1102,K$2:K1102)</f>
        <v>1</v>
      </c>
      <c r="M1102" s="2">
        <f>IF(AND(market_calendar[[#This Row],[eq_weekly_exp_cumulative]]=3,market_calendar[[#This Row],[is_eq_weekly_exp]]=1),1,0)</f>
        <v>0</v>
      </c>
      <c r="N1102" s="2">
        <f>IF(AND(market_calendar[[#This Row],[is_eq_monthly_exp]]=1,MOD(market_calendar[[#This Row],[Month]],3)=0),1,0)</f>
        <v>0</v>
      </c>
      <c r="O1102" s="2">
        <f t="shared" si="136"/>
        <v>0</v>
      </c>
      <c r="P1102" s="2">
        <f>SUMIF(E$2:E1102,E1102,O$2:O1102)</f>
        <v>1</v>
      </c>
      <c r="Q1102" s="2">
        <f>IF(AND(market_calendar[[#This Row],[vix_weekly_exp_cumulative]]=3,market_calendar[[#This Row],[is_vix_weekly_exp]]=1),1,0)</f>
        <v>0</v>
      </c>
      <c r="R1102" s="2">
        <f>IF(AND(market_calendar[[#This Row],[is_vix_monthly_exp]]=1,MOD(market_calendar[[#This Row],[Month]],3)=0),1,0)</f>
        <v>0</v>
      </c>
    </row>
    <row r="1103" spans="1:18" x14ac:dyDescent="0.25">
      <c r="A1103">
        <v>1102</v>
      </c>
      <c r="B1103" s="1">
        <v>43471</v>
      </c>
      <c r="C1103" s="2">
        <f t="shared" si="137"/>
        <v>2019</v>
      </c>
      <c r="D1103" s="2">
        <f t="shared" si="138"/>
        <v>1</v>
      </c>
      <c r="E1103" s="2" t="str">
        <f t="shared" si="139"/>
        <v>2019-1</v>
      </c>
      <c r="F1103" s="2">
        <f t="shared" si="140"/>
        <v>6</v>
      </c>
      <c r="G1103" s="2">
        <f t="shared" si="141"/>
        <v>2</v>
      </c>
      <c r="H1103" s="2">
        <f t="shared" si="142"/>
        <v>1</v>
      </c>
      <c r="I1103" s="2" cm="1">
        <f t="array" ref="I1103">_xlfn.IFNA(_xlfn.IFS(H1103=7,1,H1103=1,1),0)</f>
        <v>1</v>
      </c>
      <c r="J1103" s="2">
        <v>0</v>
      </c>
      <c r="K1103" s="2">
        <f t="shared" si="143"/>
        <v>0</v>
      </c>
      <c r="L1103" s="2">
        <f>SUMIF(E$2:E1103,E1103,K$2:K1103)</f>
        <v>1</v>
      </c>
      <c r="M1103" s="2">
        <f>IF(AND(market_calendar[[#This Row],[eq_weekly_exp_cumulative]]=3,market_calendar[[#This Row],[is_eq_weekly_exp]]=1),1,0)</f>
        <v>0</v>
      </c>
      <c r="N1103" s="2">
        <f>IF(AND(market_calendar[[#This Row],[is_eq_monthly_exp]]=1,MOD(market_calendar[[#This Row],[Month]],3)=0),1,0)</f>
        <v>0</v>
      </c>
      <c r="O1103" s="2">
        <f t="shared" si="136"/>
        <v>0</v>
      </c>
      <c r="P1103" s="2">
        <f>SUMIF(E$2:E1103,E1103,O$2:O1103)</f>
        <v>1</v>
      </c>
      <c r="Q1103" s="2">
        <f>IF(AND(market_calendar[[#This Row],[vix_weekly_exp_cumulative]]=3,market_calendar[[#This Row],[is_vix_weekly_exp]]=1),1,0)</f>
        <v>0</v>
      </c>
      <c r="R1103" s="2">
        <f>IF(AND(market_calendar[[#This Row],[is_vix_monthly_exp]]=1,MOD(market_calendar[[#This Row],[Month]],3)=0),1,0)</f>
        <v>0</v>
      </c>
    </row>
    <row r="1104" spans="1:18" x14ac:dyDescent="0.25">
      <c r="A1104">
        <v>1103</v>
      </c>
      <c r="B1104" s="1">
        <v>43472</v>
      </c>
      <c r="C1104" s="2">
        <f t="shared" si="137"/>
        <v>2019</v>
      </c>
      <c r="D1104" s="2">
        <f t="shared" si="138"/>
        <v>1</v>
      </c>
      <c r="E1104" s="2" t="str">
        <f t="shared" si="139"/>
        <v>2019-1</v>
      </c>
      <c r="F1104" s="2">
        <f t="shared" si="140"/>
        <v>7</v>
      </c>
      <c r="G1104" s="2">
        <f t="shared" si="141"/>
        <v>2</v>
      </c>
      <c r="H1104" s="2">
        <f t="shared" si="142"/>
        <v>2</v>
      </c>
      <c r="I1104" s="2" cm="1">
        <f t="array" ref="I1104">_xlfn.IFNA(_xlfn.IFS(H1104=7,1,H1104=1,1),0)</f>
        <v>0</v>
      </c>
      <c r="J1104" s="2">
        <v>0</v>
      </c>
      <c r="K1104" s="2">
        <f t="shared" si="143"/>
        <v>0</v>
      </c>
      <c r="L1104" s="2">
        <f>SUMIF(E$2:E1104,E1104,K$2:K1104)</f>
        <v>1</v>
      </c>
      <c r="M1104" s="2">
        <f>IF(AND(market_calendar[[#This Row],[eq_weekly_exp_cumulative]]=3,market_calendar[[#This Row],[is_eq_weekly_exp]]=1),1,0)</f>
        <v>0</v>
      </c>
      <c r="N1104" s="2">
        <f>IF(AND(market_calendar[[#This Row],[is_eq_monthly_exp]]=1,MOD(market_calendar[[#This Row],[Month]],3)=0),1,0)</f>
        <v>0</v>
      </c>
      <c r="O1104" s="2">
        <f t="shared" si="136"/>
        <v>0</v>
      </c>
      <c r="P1104" s="2">
        <f>SUMIF(E$2:E1104,E1104,O$2:O1104)</f>
        <v>1</v>
      </c>
      <c r="Q1104" s="2">
        <f>IF(AND(market_calendar[[#This Row],[vix_weekly_exp_cumulative]]=3,market_calendar[[#This Row],[is_vix_weekly_exp]]=1),1,0)</f>
        <v>0</v>
      </c>
      <c r="R1104" s="2">
        <f>IF(AND(market_calendar[[#This Row],[is_vix_monthly_exp]]=1,MOD(market_calendar[[#This Row],[Month]],3)=0),1,0)</f>
        <v>0</v>
      </c>
    </row>
    <row r="1105" spans="1:18" x14ac:dyDescent="0.25">
      <c r="A1105">
        <v>1104</v>
      </c>
      <c r="B1105" s="1">
        <v>43473</v>
      </c>
      <c r="C1105" s="2">
        <f t="shared" si="137"/>
        <v>2019</v>
      </c>
      <c r="D1105" s="2">
        <f t="shared" si="138"/>
        <v>1</v>
      </c>
      <c r="E1105" s="2" t="str">
        <f t="shared" si="139"/>
        <v>2019-1</v>
      </c>
      <c r="F1105" s="2">
        <f t="shared" si="140"/>
        <v>8</v>
      </c>
      <c r="G1105" s="2">
        <f t="shared" si="141"/>
        <v>2</v>
      </c>
      <c r="H1105" s="2">
        <f t="shared" si="142"/>
        <v>3</v>
      </c>
      <c r="I1105" s="2" cm="1">
        <f t="array" ref="I1105">_xlfn.IFNA(_xlfn.IFS(H1105=7,1,H1105=1,1),0)</f>
        <v>0</v>
      </c>
      <c r="J1105" s="2">
        <v>0</v>
      </c>
      <c r="K1105" s="2">
        <f t="shared" si="143"/>
        <v>0</v>
      </c>
      <c r="L1105" s="2">
        <f>SUMIF(E$2:E1105,E1105,K$2:K1105)</f>
        <v>1</v>
      </c>
      <c r="M1105" s="2">
        <f>IF(AND(market_calendar[[#This Row],[eq_weekly_exp_cumulative]]=3,market_calendar[[#This Row],[is_eq_weekly_exp]]=1),1,0)</f>
        <v>0</v>
      </c>
      <c r="N1105" s="2">
        <f>IF(AND(market_calendar[[#This Row],[is_eq_monthly_exp]]=1,MOD(market_calendar[[#This Row],[Month]],3)=0),1,0)</f>
        <v>0</v>
      </c>
      <c r="O1105" s="2">
        <f t="shared" si="136"/>
        <v>1</v>
      </c>
      <c r="P1105" s="2">
        <f>SUMIF(E$2:E1105,E1105,O$2:O1105)</f>
        <v>2</v>
      </c>
      <c r="Q1105" s="2">
        <f>IF(AND(market_calendar[[#This Row],[vix_weekly_exp_cumulative]]=3,market_calendar[[#This Row],[is_vix_weekly_exp]]=1),1,0)</f>
        <v>0</v>
      </c>
      <c r="R1105" s="2">
        <f>IF(AND(market_calendar[[#This Row],[is_vix_monthly_exp]]=1,MOD(market_calendar[[#This Row],[Month]],3)=0),1,0)</f>
        <v>0</v>
      </c>
    </row>
    <row r="1106" spans="1:18" x14ac:dyDescent="0.25">
      <c r="A1106">
        <v>1105</v>
      </c>
      <c r="B1106" s="1">
        <v>43474</v>
      </c>
      <c r="C1106" s="2">
        <f t="shared" si="137"/>
        <v>2019</v>
      </c>
      <c r="D1106" s="2">
        <f t="shared" si="138"/>
        <v>1</v>
      </c>
      <c r="E1106" s="2" t="str">
        <f t="shared" si="139"/>
        <v>2019-1</v>
      </c>
      <c r="F1106" s="2">
        <f t="shared" si="140"/>
        <v>9</v>
      </c>
      <c r="G1106" s="2">
        <f t="shared" si="141"/>
        <v>2</v>
      </c>
      <c r="H1106" s="2">
        <f t="shared" si="142"/>
        <v>4</v>
      </c>
      <c r="I1106" s="2" cm="1">
        <f t="array" ref="I1106">_xlfn.IFNA(_xlfn.IFS(H1106=7,1,H1106=1,1),0)</f>
        <v>0</v>
      </c>
      <c r="J1106" s="2">
        <v>0</v>
      </c>
      <c r="K1106" s="2">
        <f t="shared" si="143"/>
        <v>0</v>
      </c>
      <c r="L1106" s="2">
        <f>SUMIF(E$2:E1106,E1106,K$2:K1106)</f>
        <v>1</v>
      </c>
      <c r="M1106" s="2">
        <f>IF(AND(market_calendar[[#This Row],[eq_weekly_exp_cumulative]]=3,market_calendar[[#This Row],[is_eq_weekly_exp]]=1),1,0)</f>
        <v>0</v>
      </c>
      <c r="N1106" s="2">
        <f>IF(AND(market_calendar[[#This Row],[is_eq_monthly_exp]]=1,MOD(market_calendar[[#This Row],[Month]],3)=0),1,0)</f>
        <v>0</v>
      </c>
      <c r="O1106" s="2">
        <f t="shared" si="136"/>
        <v>0</v>
      </c>
      <c r="P1106" s="2">
        <f>SUMIF(E$2:E1106,E1106,O$2:O1106)</f>
        <v>2</v>
      </c>
      <c r="Q1106" s="2">
        <f>IF(AND(market_calendar[[#This Row],[vix_weekly_exp_cumulative]]=3,market_calendar[[#This Row],[is_vix_weekly_exp]]=1),1,0)</f>
        <v>0</v>
      </c>
      <c r="R1106" s="2">
        <f>IF(AND(market_calendar[[#This Row],[is_vix_monthly_exp]]=1,MOD(market_calendar[[#This Row],[Month]],3)=0),1,0)</f>
        <v>0</v>
      </c>
    </row>
    <row r="1107" spans="1:18" x14ac:dyDescent="0.25">
      <c r="A1107">
        <v>1106</v>
      </c>
      <c r="B1107" s="1">
        <v>43475</v>
      </c>
      <c r="C1107" s="2">
        <f t="shared" si="137"/>
        <v>2019</v>
      </c>
      <c r="D1107" s="2">
        <f t="shared" si="138"/>
        <v>1</v>
      </c>
      <c r="E1107" s="2" t="str">
        <f t="shared" si="139"/>
        <v>2019-1</v>
      </c>
      <c r="F1107" s="2">
        <f t="shared" si="140"/>
        <v>10</v>
      </c>
      <c r="G1107" s="2">
        <f t="shared" si="141"/>
        <v>2</v>
      </c>
      <c r="H1107" s="2">
        <f t="shared" si="142"/>
        <v>5</v>
      </c>
      <c r="I1107" s="2" cm="1">
        <f t="array" ref="I1107">_xlfn.IFNA(_xlfn.IFS(H1107=7,1,H1107=1,1),0)</f>
        <v>0</v>
      </c>
      <c r="J1107" s="2">
        <v>0</v>
      </c>
      <c r="K1107" s="2">
        <f t="shared" si="143"/>
        <v>0</v>
      </c>
      <c r="L1107" s="2">
        <f>SUMIF(E$2:E1107,E1107,K$2:K1107)</f>
        <v>1</v>
      </c>
      <c r="M1107" s="2">
        <f>IF(AND(market_calendar[[#This Row],[eq_weekly_exp_cumulative]]=3,market_calendar[[#This Row],[is_eq_weekly_exp]]=1),1,0)</f>
        <v>0</v>
      </c>
      <c r="N1107" s="2">
        <f>IF(AND(market_calendar[[#This Row],[is_eq_monthly_exp]]=1,MOD(market_calendar[[#This Row],[Month]],3)=0),1,0)</f>
        <v>0</v>
      </c>
      <c r="O1107" s="2">
        <f t="shared" si="136"/>
        <v>0</v>
      </c>
      <c r="P1107" s="2">
        <f>SUMIF(E$2:E1107,E1107,O$2:O1107)</f>
        <v>2</v>
      </c>
      <c r="Q1107" s="2">
        <f>IF(AND(market_calendar[[#This Row],[vix_weekly_exp_cumulative]]=3,market_calendar[[#This Row],[is_vix_weekly_exp]]=1),1,0)</f>
        <v>0</v>
      </c>
      <c r="R1107" s="2">
        <f>IF(AND(market_calendar[[#This Row],[is_vix_monthly_exp]]=1,MOD(market_calendar[[#This Row],[Month]],3)=0),1,0)</f>
        <v>0</v>
      </c>
    </row>
    <row r="1108" spans="1:18" x14ac:dyDescent="0.25">
      <c r="A1108">
        <v>1107</v>
      </c>
      <c r="B1108" s="1">
        <v>43476</v>
      </c>
      <c r="C1108" s="2">
        <f t="shared" si="137"/>
        <v>2019</v>
      </c>
      <c r="D1108" s="2">
        <f t="shared" si="138"/>
        <v>1</v>
      </c>
      <c r="E1108" s="2" t="str">
        <f t="shared" si="139"/>
        <v>2019-1</v>
      </c>
      <c r="F1108" s="2">
        <f t="shared" si="140"/>
        <v>11</v>
      </c>
      <c r="G1108" s="2">
        <f t="shared" si="141"/>
        <v>2</v>
      </c>
      <c r="H1108" s="2">
        <f t="shared" si="142"/>
        <v>6</v>
      </c>
      <c r="I1108" s="2" cm="1">
        <f t="array" ref="I1108">_xlfn.IFNA(_xlfn.IFS(H1108=7,1,H1108=1,1),0)</f>
        <v>0</v>
      </c>
      <c r="J1108" s="2">
        <v>0</v>
      </c>
      <c r="K1108" s="2">
        <f t="shared" si="143"/>
        <v>1</v>
      </c>
      <c r="L1108" s="2">
        <f>SUMIF(E$2:E1108,E1108,K$2:K1108)</f>
        <v>2</v>
      </c>
      <c r="M1108" s="2">
        <f>IF(AND(market_calendar[[#This Row],[eq_weekly_exp_cumulative]]=3,market_calendar[[#This Row],[is_eq_weekly_exp]]=1),1,0)</f>
        <v>0</v>
      </c>
      <c r="N1108" s="2">
        <f>IF(AND(market_calendar[[#This Row],[is_eq_monthly_exp]]=1,MOD(market_calendar[[#This Row],[Month]],3)=0),1,0)</f>
        <v>0</v>
      </c>
      <c r="O1108" s="2">
        <f t="shared" si="136"/>
        <v>0</v>
      </c>
      <c r="P1108" s="2">
        <f>SUMIF(E$2:E1108,E1108,O$2:O1108)</f>
        <v>2</v>
      </c>
      <c r="Q1108" s="2">
        <f>IF(AND(market_calendar[[#This Row],[vix_weekly_exp_cumulative]]=3,market_calendar[[#This Row],[is_vix_weekly_exp]]=1),1,0)</f>
        <v>0</v>
      </c>
      <c r="R1108" s="2">
        <f>IF(AND(market_calendar[[#This Row],[is_vix_monthly_exp]]=1,MOD(market_calendar[[#This Row],[Month]],3)=0),1,0)</f>
        <v>0</v>
      </c>
    </row>
    <row r="1109" spans="1:18" x14ac:dyDescent="0.25">
      <c r="A1109">
        <v>1108</v>
      </c>
      <c r="B1109" s="1">
        <v>43477</v>
      </c>
      <c r="C1109" s="2">
        <f t="shared" si="137"/>
        <v>2019</v>
      </c>
      <c r="D1109" s="2">
        <f t="shared" si="138"/>
        <v>1</v>
      </c>
      <c r="E1109" s="2" t="str">
        <f t="shared" si="139"/>
        <v>2019-1</v>
      </c>
      <c r="F1109" s="2">
        <f t="shared" si="140"/>
        <v>12</v>
      </c>
      <c r="G1109" s="2">
        <f t="shared" si="141"/>
        <v>2</v>
      </c>
      <c r="H1109" s="2">
        <f t="shared" si="142"/>
        <v>7</v>
      </c>
      <c r="I1109" s="2" cm="1">
        <f t="array" ref="I1109">_xlfn.IFNA(_xlfn.IFS(H1109=7,1,H1109=1,1),0)</f>
        <v>1</v>
      </c>
      <c r="J1109" s="2">
        <v>0</v>
      </c>
      <c r="K1109" s="2">
        <f t="shared" si="143"/>
        <v>0</v>
      </c>
      <c r="L1109" s="2">
        <f>SUMIF(E$2:E1109,E1109,K$2:K1109)</f>
        <v>2</v>
      </c>
      <c r="M1109" s="2">
        <f>IF(AND(market_calendar[[#This Row],[eq_weekly_exp_cumulative]]=3,market_calendar[[#This Row],[is_eq_weekly_exp]]=1),1,0)</f>
        <v>0</v>
      </c>
      <c r="N1109" s="2">
        <f>IF(AND(market_calendar[[#This Row],[is_eq_monthly_exp]]=1,MOD(market_calendar[[#This Row],[Month]],3)=0),1,0)</f>
        <v>0</v>
      </c>
      <c r="O1109" s="2">
        <f t="shared" si="136"/>
        <v>0</v>
      </c>
      <c r="P1109" s="2">
        <f>SUMIF(E$2:E1109,E1109,O$2:O1109)</f>
        <v>2</v>
      </c>
      <c r="Q1109" s="2">
        <f>IF(AND(market_calendar[[#This Row],[vix_weekly_exp_cumulative]]=3,market_calendar[[#This Row],[is_vix_weekly_exp]]=1),1,0)</f>
        <v>0</v>
      </c>
      <c r="R1109" s="2">
        <f>IF(AND(market_calendar[[#This Row],[is_vix_monthly_exp]]=1,MOD(market_calendar[[#This Row],[Month]],3)=0),1,0)</f>
        <v>0</v>
      </c>
    </row>
    <row r="1110" spans="1:18" x14ac:dyDescent="0.25">
      <c r="A1110">
        <v>1109</v>
      </c>
      <c r="B1110" s="1">
        <v>43478</v>
      </c>
      <c r="C1110" s="2">
        <f t="shared" si="137"/>
        <v>2019</v>
      </c>
      <c r="D1110" s="2">
        <f t="shared" si="138"/>
        <v>1</v>
      </c>
      <c r="E1110" s="2" t="str">
        <f t="shared" si="139"/>
        <v>2019-1</v>
      </c>
      <c r="F1110" s="2">
        <f t="shared" si="140"/>
        <v>13</v>
      </c>
      <c r="G1110" s="2">
        <f t="shared" si="141"/>
        <v>3</v>
      </c>
      <c r="H1110" s="2">
        <f t="shared" si="142"/>
        <v>1</v>
      </c>
      <c r="I1110" s="2" cm="1">
        <f t="array" ref="I1110">_xlfn.IFNA(_xlfn.IFS(H1110=7,1,H1110=1,1),0)</f>
        <v>1</v>
      </c>
      <c r="J1110" s="2">
        <v>0</v>
      </c>
      <c r="K1110" s="2">
        <f t="shared" si="143"/>
        <v>0</v>
      </c>
      <c r="L1110" s="2">
        <f>SUMIF(E$2:E1110,E1110,K$2:K1110)</f>
        <v>2</v>
      </c>
      <c r="M1110" s="2">
        <f>IF(AND(market_calendar[[#This Row],[eq_weekly_exp_cumulative]]=3,market_calendar[[#This Row],[is_eq_weekly_exp]]=1),1,0)</f>
        <v>0</v>
      </c>
      <c r="N1110" s="2">
        <f>IF(AND(market_calendar[[#This Row],[is_eq_monthly_exp]]=1,MOD(market_calendar[[#This Row],[Month]],3)=0),1,0)</f>
        <v>0</v>
      </c>
      <c r="O1110" s="2">
        <f t="shared" si="136"/>
        <v>0</v>
      </c>
      <c r="P1110" s="2">
        <f>SUMIF(E$2:E1110,E1110,O$2:O1110)</f>
        <v>2</v>
      </c>
      <c r="Q1110" s="2">
        <f>IF(AND(market_calendar[[#This Row],[vix_weekly_exp_cumulative]]=3,market_calendar[[#This Row],[is_vix_weekly_exp]]=1),1,0)</f>
        <v>0</v>
      </c>
      <c r="R1110" s="2">
        <f>IF(AND(market_calendar[[#This Row],[is_vix_monthly_exp]]=1,MOD(market_calendar[[#This Row],[Month]],3)=0),1,0)</f>
        <v>0</v>
      </c>
    </row>
    <row r="1111" spans="1:18" x14ac:dyDescent="0.25">
      <c r="A1111">
        <v>1110</v>
      </c>
      <c r="B1111" s="1">
        <v>43479</v>
      </c>
      <c r="C1111" s="2">
        <f t="shared" si="137"/>
        <v>2019</v>
      </c>
      <c r="D1111" s="2">
        <f t="shared" si="138"/>
        <v>1</v>
      </c>
      <c r="E1111" s="2" t="str">
        <f t="shared" si="139"/>
        <v>2019-1</v>
      </c>
      <c r="F1111" s="2">
        <f t="shared" si="140"/>
        <v>14</v>
      </c>
      <c r="G1111" s="2">
        <f t="shared" si="141"/>
        <v>3</v>
      </c>
      <c r="H1111" s="2">
        <f t="shared" si="142"/>
        <v>2</v>
      </c>
      <c r="I1111" s="2" cm="1">
        <f t="array" ref="I1111">_xlfn.IFNA(_xlfn.IFS(H1111=7,1,H1111=1,1),0)</f>
        <v>0</v>
      </c>
      <c r="J1111" s="2">
        <v>0</v>
      </c>
      <c r="K1111" s="2">
        <f t="shared" si="143"/>
        <v>0</v>
      </c>
      <c r="L1111" s="2">
        <f>SUMIF(E$2:E1111,E1111,K$2:K1111)</f>
        <v>2</v>
      </c>
      <c r="M1111" s="2">
        <f>IF(AND(market_calendar[[#This Row],[eq_weekly_exp_cumulative]]=3,market_calendar[[#This Row],[is_eq_weekly_exp]]=1),1,0)</f>
        <v>0</v>
      </c>
      <c r="N1111" s="2">
        <f>IF(AND(market_calendar[[#This Row],[is_eq_monthly_exp]]=1,MOD(market_calendar[[#This Row],[Month]],3)=0),1,0)</f>
        <v>0</v>
      </c>
      <c r="O1111" s="2">
        <f t="shared" si="136"/>
        <v>0</v>
      </c>
      <c r="P1111" s="2">
        <f>SUMIF(E$2:E1111,E1111,O$2:O1111)</f>
        <v>2</v>
      </c>
      <c r="Q1111" s="2">
        <f>IF(AND(market_calendar[[#This Row],[vix_weekly_exp_cumulative]]=3,market_calendar[[#This Row],[is_vix_weekly_exp]]=1),1,0)</f>
        <v>0</v>
      </c>
      <c r="R1111" s="2">
        <f>IF(AND(market_calendar[[#This Row],[is_vix_monthly_exp]]=1,MOD(market_calendar[[#This Row],[Month]],3)=0),1,0)</f>
        <v>0</v>
      </c>
    </row>
    <row r="1112" spans="1:18" x14ac:dyDescent="0.25">
      <c r="A1112">
        <v>1111</v>
      </c>
      <c r="B1112" s="1">
        <v>43480</v>
      </c>
      <c r="C1112" s="2">
        <f t="shared" si="137"/>
        <v>2019</v>
      </c>
      <c r="D1112" s="2">
        <f t="shared" si="138"/>
        <v>1</v>
      </c>
      <c r="E1112" s="2" t="str">
        <f t="shared" si="139"/>
        <v>2019-1</v>
      </c>
      <c r="F1112" s="2">
        <f t="shared" si="140"/>
        <v>15</v>
      </c>
      <c r="G1112" s="2">
        <f t="shared" si="141"/>
        <v>3</v>
      </c>
      <c r="H1112" s="2">
        <f t="shared" si="142"/>
        <v>3</v>
      </c>
      <c r="I1112" s="2" cm="1">
        <f t="array" ref="I1112">_xlfn.IFNA(_xlfn.IFS(H1112=7,1,H1112=1,1),0)</f>
        <v>0</v>
      </c>
      <c r="J1112" s="2">
        <v>0</v>
      </c>
      <c r="K1112" s="2">
        <f t="shared" si="143"/>
        <v>0</v>
      </c>
      <c r="L1112" s="2">
        <f>SUMIF(E$2:E1112,E1112,K$2:K1112)</f>
        <v>2</v>
      </c>
      <c r="M1112" s="2">
        <f>IF(AND(market_calendar[[#This Row],[eq_weekly_exp_cumulative]]=3,market_calendar[[#This Row],[is_eq_weekly_exp]]=1),1,0)</f>
        <v>0</v>
      </c>
      <c r="N1112" s="2">
        <f>IF(AND(market_calendar[[#This Row],[is_eq_monthly_exp]]=1,MOD(market_calendar[[#This Row],[Month]],3)=0),1,0)</f>
        <v>0</v>
      </c>
      <c r="O1112" s="2">
        <f t="shared" si="136"/>
        <v>1</v>
      </c>
      <c r="P1112" s="2">
        <f>SUMIF(E$2:E1112,E1112,O$2:O1112)</f>
        <v>3</v>
      </c>
      <c r="Q1112" s="2">
        <f>IF(AND(market_calendar[[#This Row],[vix_weekly_exp_cumulative]]=3,market_calendar[[#This Row],[is_vix_weekly_exp]]=1),1,0)</f>
        <v>1</v>
      </c>
      <c r="R1112" s="2">
        <f>IF(AND(market_calendar[[#This Row],[is_vix_monthly_exp]]=1,MOD(market_calendar[[#This Row],[Month]],3)=0),1,0)</f>
        <v>0</v>
      </c>
    </row>
    <row r="1113" spans="1:18" x14ac:dyDescent="0.25">
      <c r="A1113">
        <v>1112</v>
      </c>
      <c r="B1113" s="1">
        <v>43481</v>
      </c>
      <c r="C1113" s="2">
        <f t="shared" si="137"/>
        <v>2019</v>
      </c>
      <c r="D1113" s="2">
        <f t="shared" si="138"/>
        <v>1</v>
      </c>
      <c r="E1113" s="2" t="str">
        <f t="shared" si="139"/>
        <v>2019-1</v>
      </c>
      <c r="F1113" s="2">
        <f t="shared" si="140"/>
        <v>16</v>
      </c>
      <c r="G1113" s="2">
        <f t="shared" si="141"/>
        <v>3</v>
      </c>
      <c r="H1113" s="2">
        <f t="shared" si="142"/>
        <v>4</v>
      </c>
      <c r="I1113" s="2" cm="1">
        <f t="array" ref="I1113">_xlfn.IFNA(_xlfn.IFS(H1113=7,1,H1113=1,1),0)</f>
        <v>0</v>
      </c>
      <c r="J1113" s="2">
        <v>0</v>
      </c>
      <c r="K1113" s="2">
        <f t="shared" si="143"/>
        <v>0</v>
      </c>
      <c r="L1113" s="2">
        <f>SUMIF(E$2:E1113,E1113,K$2:K1113)</f>
        <v>2</v>
      </c>
      <c r="M1113" s="2">
        <f>IF(AND(market_calendar[[#This Row],[eq_weekly_exp_cumulative]]=3,market_calendar[[#This Row],[is_eq_weekly_exp]]=1),1,0)</f>
        <v>0</v>
      </c>
      <c r="N1113" s="2">
        <f>IF(AND(market_calendar[[#This Row],[is_eq_monthly_exp]]=1,MOD(market_calendar[[#This Row],[Month]],3)=0),1,0)</f>
        <v>0</v>
      </c>
      <c r="O1113" s="2">
        <f t="shared" si="136"/>
        <v>0</v>
      </c>
      <c r="P1113" s="2">
        <f>SUMIF(E$2:E1113,E1113,O$2:O1113)</f>
        <v>3</v>
      </c>
      <c r="Q1113" s="2">
        <f>IF(AND(market_calendar[[#This Row],[vix_weekly_exp_cumulative]]=3,market_calendar[[#This Row],[is_vix_weekly_exp]]=1),1,0)</f>
        <v>0</v>
      </c>
      <c r="R1113" s="2">
        <f>IF(AND(market_calendar[[#This Row],[is_vix_monthly_exp]]=1,MOD(market_calendar[[#This Row],[Month]],3)=0),1,0)</f>
        <v>0</v>
      </c>
    </row>
    <row r="1114" spans="1:18" x14ac:dyDescent="0.25">
      <c r="A1114">
        <v>1113</v>
      </c>
      <c r="B1114" s="1">
        <v>43482</v>
      </c>
      <c r="C1114" s="2">
        <f t="shared" si="137"/>
        <v>2019</v>
      </c>
      <c r="D1114" s="2">
        <f t="shared" si="138"/>
        <v>1</v>
      </c>
      <c r="E1114" s="2" t="str">
        <f t="shared" si="139"/>
        <v>2019-1</v>
      </c>
      <c r="F1114" s="2">
        <f t="shared" si="140"/>
        <v>17</v>
      </c>
      <c r="G1114" s="2">
        <f t="shared" si="141"/>
        <v>3</v>
      </c>
      <c r="H1114" s="2">
        <f t="shared" si="142"/>
        <v>5</v>
      </c>
      <c r="I1114" s="2" cm="1">
        <f t="array" ref="I1114">_xlfn.IFNA(_xlfn.IFS(H1114=7,1,H1114=1,1),0)</f>
        <v>0</v>
      </c>
      <c r="J1114" s="2">
        <v>0</v>
      </c>
      <c r="K1114" s="2">
        <f t="shared" si="143"/>
        <v>0</v>
      </c>
      <c r="L1114" s="2">
        <f>SUMIF(E$2:E1114,E1114,K$2:K1114)</f>
        <v>2</v>
      </c>
      <c r="M1114" s="2">
        <f>IF(AND(market_calendar[[#This Row],[eq_weekly_exp_cumulative]]=3,market_calendar[[#This Row],[is_eq_weekly_exp]]=1),1,0)</f>
        <v>0</v>
      </c>
      <c r="N1114" s="2">
        <f>IF(AND(market_calendar[[#This Row],[is_eq_monthly_exp]]=1,MOD(market_calendar[[#This Row],[Month]],3)=0),1,0)</f>
        <v>0</v>
      </c>
      <c r="O1114" s="2">
        <f t="shared" si="136"/>
        <v>0</v>
      </c>
      <c r="P1114" s="2">
        <f>SUMIF(E$2:E1114,E1114,O$2:O1114)</f>
        <v>3</v>
      </c>
      <c r="Q1114" s="2">
        <f>IF(AND(market_calendar[[#This Row],[vix_weekly_exp_cumulative]]=3,market_calendar[[#This Row],[is_vix_weekly_exp]]=1),1,0)</f>
        <v>0</v>
      </c>
      <c r="R1114" s="2">
        <f>IF(AND(market_calendar[[#This Row],[is_vix_monthly_exp]]=1,MOD(market_calendar[[#This Row],[Month]],3)=0),1,0)</f>
        <v>0</v>
      </c>
    </row>
    <row r="1115" spans="1:18" x14ac:dyDescent="0.25">
      <c r="A1115">
        <v>1114</v>
      </c>
      <c r="B1115" s="1">
        <v>43483</v>
      </c>
      <c r="C1115" s="2">
        <f t="shared" si="137"/>
        <v>2019</v>
      </c>
      <c r="D1115" s="2">
        <f t="shared" si="138"/>
        <v>1</v>
      </c>
      <c r="E1115" s="2" t="str">
        <f t="shared" si="139"/>
        <v>2019-1</v>
      </c>
      <c r="F1115" s="2">
        <f t="shared" si="140"/>
        <v>18</v>
      </c>
      <c r="G1115" s="2">
        <f t="shared" si="141"/>
        <v>3</v>
      </c>
      <c r="H1115" s="2">
        <f t="shared" si="142"/>
        <v>6</v>
      </c>
      <c r="I1115" s="2" cm="1">
        <f t="array" ref="I1115">_xlfn.IFNA(_xlfn.IFS(H1115=7,1,H1115=1,1),0)</f>
        <v>0</v>
      </c>
      <c r="J1115" s="2">
        <v>0</v>
      </c>
      <c r="K1115" s="2">
        <f t="shared" si="143"/>
        <v>1</v>
      </c>
      <c r="L1115" s="2">
        <f>SUMIF(E$2:E1115,E1115,K$2:K1115)</f>
        <v>3</v>
      </c>
      <c r="M1115" s="2">
        <f>IF(AND(market_calendar[[#This Row],[eq_weekly_exp_cumulative]]=3,market_calendar[[#This Row],[is_eq_weekly_exp]]=1),1,0)</f>
        <v>1</v>
      </c>
      <c r="N1115" s="2">
        <f>IF(AND(market_calendar[[#This Row],[is_eq_monthly_exp]]=1,MOD(market_calendar[[#This Row],[Month]],3)=0),1,0)</f>
        <v>0</v>
      </c>
      <c r="O1115" s="2">
        <f t="shared" si="136"/>
        <v>0</v>
      </c>
      <c r="P1115" s="2">
        <f>SUMIF(E$2:E1115,E1115,O$2:O1115)</f>
        <v>3</v>
      </c>
      <c r="Q1115" s="2">
        <f>IF(AND(market_calendar[[#This Row],[vix_weekly_exp_cumulative]]=3,market_calendar[[#This Row],[is_vix_weekly_exp]]=1),1,0)</f>
        <v>0</v>
      </c>
      <c r="R1115" s="2">
        <f>IF(AND(market_calendar[[#This Row],[is_vix_monthly_exp]]=1,MOD(market_calendar[[#This Row],[Month]],3)=0),1,0)</f>
        <v>0</v>
      </c>
    </row>
    <row r="1116" spans="1:18" x14ac:dyDescent="0.25">
      <c r="A1116">
        <v>1115</v>
      </c>
      <c r="B1116" s="1">
        <v>43484</v>
      </c>
      <c r="C1116" s="2">
        <f t="shared" si="137"/>
        <v>2019</v>
      </c>
      <c r="D1116" s="2">
        <f t="shared" si="138"/>
        <v>1</v>
      </c>
      <c r="E1116" s="2" t="str">
        <f t="shared" si="139"/>
        <v>2019-1</v>
      </c>
      <c r="F1116" s="2">
        <f t="shared" si="140"/>
        <v>19</v>
      </c>
      <c r="G1116" s="2">
        <f t="shared" si="141"/>
        <v>3</v>
      </c>
      <c r="H1116" s="2">
        <f t="shared" si="142"/>
        <v>7</v>
      </c>
      <c r="I1116" s="2" cm="1">
        <f t="array" ref="I1116">_xlfn.IFNA(_xlfn.IFS(H1116=7,1,H1116=1,1),0)</f>
        <v>1</v>
      </c>
      <c r="J1116" s="2">
        <v>0</v>
      </c>
      <c r="K1116" s="2">
        <f t="shared" si="143"/>
        <v>0</v>
      </c>
      <c r="L1116" s="2">
        <f>SUMIF(E$2:E1116,E1116,K$2:K1116)</f>
        <v>3</v>
      </c>
      <c r="M1116" s="2">
        <f>IF(AND(market_calendar[[#This Row],[eq_weekly_exp_cumulative]]=3,market_calendar[[#This Row],[is_eq_weekly_exp]]=1),1,0)</f>
        <v>0</v>
      </c>
      <c r="N1116" s="2">
        <f>IF(AND(market_calendar[[#This Row],[is_eq_monthly_exp]]=1,MOD(market_calendar[[#This Row],[Month]],3)=0),1,0)</f>
        <v>0</v>
      </c>
      <c r="O1116" s="2">
        <f t="shared" si="136"/>
        <v>0</v>
      </c>
      <c r="P1116" s="2">
        <f>SUMIF(E$2:E1116,E1116,O$2:O1116)</f>
        <v>3</v>
      </c>
      <c r="Q1116" s="2">
        <f>IF(AND(market_calendar[[#This Row],[vix_weekly_exp_cumulative]]=3,market_calendar[[#This Row],[is_vix_weekly_exp]]=1),1,0)</f>
        <v>0</v>
      </c>
      <c r="R1116" s="2">
        <f>IF(AND(market_calendar[[#This Row],[is_vix_monthly_exp]]=1,MOD(market_calendar[[#This Row],[Month]],3)=0),1,0)</f>
        <v>0</v>
      </c>
    </row>
    <row r="1117" spans="1:18" x14ac:dyDescent="0.25">
      <c r="A1117">
        <v>1116</v>
      </c>
      <c r="B1117" s="1">
        <v>43485</v>
      </c>
      <c r="C1117" s="2">
        <f t="shared" si="137"/>
        <v>2019</v>
      </c>
      <c r="D1117" s="2">
        <f t="shared" si="138"/>
        <v>1</v>
      </c>
      <c r="E1117" s="2" t="str">
        <f t="shared" si="139"/>
        <v>2019-1</v>
      </c>
      <c r="F1117" s="2">
        <f t="shared" si="140"/>
        <v>20</v>
      </c>
      <c r="G1117" s="2">
        <f t="shared" si="141"/>
        <v>4</v>
      </c>
      <c r="H1117" s="2">
        <f t="shared" si="142"/>
        <v>1</v>
      </c>
      <c r="I1117" s="2" cm="1">
        <f t="array" ref="I1117">_xlfn.IFNA(_xlfn.IFS(H1117=7,1,H1117=1,1),0)</f>
        <v>1</v>
      </c>
      <c r="J1117" s="2">
        <v>0</v>
      </c>
      <c r="K1117" s="2">
        <f t="shared" si="143"/>
        <v>0</v>
      </c>
      <c r="L1117" s="2">
        <f>SUMIF(E$2:E1117,E1117,K$2:K1117)</f>
        <v>3</v>
      </c>
      <c r="M1117" s="2">
        <f>IF(AND(market_calendar[[#This Row],[eq_weekly_exp_cumulative]]=3,market_calendar[[#This Row],[is_eq_weekly_exp]]=1),1,0)</f>
        <v>0</v>
      </c>
      <c r="N1117" s="2">
        <f>IF(AND(market_calendar[[#This Row],[is_eq_monthly_exp]]=1,MOD(market_calendar[[#This Row],[Month]],3)=0),1,0)</f>
        <v>0</v>
      </c>
      <c r="O1117" s="2">
        <f t="shared" si="136"/>
        <v>0</v>
      </c>
      <c r="P1117" s="2">
        <f>SUMIF(E$2:E1117,E1117,O$2:O1117)</f>
        <v>3</v>
      </c>
      <c r="Q1117" s="2">
        <f>IF(AND(market_calendar[[#This Row],[vix_weekly_exp_cumulative]]=3,market_calendar[[#This Row],[is_vix_weekly_exp]]=1),1,0)</f>
        <v>0</v>
      </c>
      <c r="R1117" s="2">
        <f>IF(AND(market_calendar[[#This Row],[is_vix_monthly_exp]]=1,MOD(market_calendar[[#This Row],[Month]],3)=0),1,0)</f>
        <v>0</v>
      </c>
    </row>
    <row r="1118" spans="1:18" x14ac:dyDescent="0.25">
      <c r="A1118">
        <v>1117</v>
      </c>
      <c r="B1118" s="1">
        <v>43486</v>
      </c>
      <c r="C1118" s="2">
        <f t="shared" si="137"/>
        <v>2019</v>
      </c>
      <c r="D1118" s="2">
        <f t="shared" si="138"/>
        <v>1</v>
      </c>
      <c r="E1118" s="2" t="str">
        <f t="shared" si="139"/>
        <v>2019-1</v>
      </c>
      <c r="F1118" s="2">
        <f t="shared" si="140"/>
        <v>21</v>
      </c>
      <c r="G1118" s="2">
        <f t="shared" si="141"/>
        <v>4</v>
      </c>
      <c r="H1118" s="2">
        <f t="shared" si="142"/>
        <v>2</v>
      </c>
      <c r="I1118" s="2" cm="1">
        <f t="array" ref="I1118">_xlfn.IFNA(_xlfn.IFS(H1118=7,1,H1118=1,1),0)</f>
        <v>0</v>
      </c>
      <c r="J1118" s="2">
        <v>0</v>
      </c>
      <c r="K1118" s="2">
        <f t="shared" si="143"/>
        <v>0</v>
      </c>
      <c r="L1118" s="2">
        <f>SUMIF(E$2:E1118,E1118,K$2:K1118)</f>
        <v>3</v>
      </c>
      <c r="M1118" s="2">
        <f>IF(AND(market_calendar[[#This Row],[eq_weekly_exp_cumulative]]=3,market_calendar[[#This Row],[is_eq_weekly_exp]]=1),1,0)</f>
        <v>0</v>
      </c>
      <c r="N1118" s="2">
        <f>IF(AND(market_calendar[[#This Row],[is_eq_monthly_exp]]=1,MOD(market_calendar[[#This Row],[Month]],3)=0),1,0)</f>
        <v>0</v>
      </c>
      <c r="O1118" s="2">
        <f t="shared" si="136"/>
        <v>0</v>
      </c>
      <c r="P1118" s="2">
        <f>SUMIF(E$2:E1118,E1118,O$2:O1118)</f>
        <v>3</v>
      </c>
      <c r="Q1118" s="2">
        <f>IF(AND(market_calendar[[#This Row],[vix_weekly_exp_cumulative]]=3,market_calendar[[#This Row],[is_vix_weekly_exp]]=1),1,0)</f>
        <v>0</v>
      </c>
      <c r="R1118" s="2">
        <f>IF(AND(market_calendar[[#This Row],[is_vix_monthly_exp]]=1,MOD(market_calendar[[#This Row],[Month]],3)=0),1,0)</f>
        <v>0</v>
      </c>
    </row>
    <row r="1119" spans="1:18" x14ac:dyDescent="0.25">
      <c r="A1119">
        <v>1118</v>
      </c>
      <c r="B1119" s="1">
        <v>43487</v>
      </c>
      <c r="C1119" s="2">
        <f t="shared" si="137"/>
        <v>2019</v>
      </c>
      <c r="D1119" s="2">
        <f t="shared" si="138"/>
        <v>1</v>
      </c>
      <c r="E1119" s="2" t="str">
        <f t="shared" si="139"/>
        <v>2019-1</v>
      </c>
      <c r="F1119" s="2">
        <f t="shared" si="140"/>
        <v>22</v>
      </c>
      <c r="G1119" s="2">
        <f t="shared" si="141"/>
        <v>4</v>
      </c>
      <c r="H1119" s="2">
        <f t="shared" si="142"/>
        <v>3</v>
      </c>
      <c r="I1119" s="2" cm="1">
        <f t="array" ref="I1119">_xlfn.IFNA(_xlfn.IFS(H1119=7,1,H1119=1,1),0)</f>
        <v>0</v>
      </c>
      <c r="J1119" s="2">
        <v>0</v>
      </c>
      <c r="K1119" s="2">
        <f t="shared" si="143"/>
        <v>0</v>
      </c>
      <c r="L1119" s="2">
        <f>SUMIF(E$2:E1119,E1119,K$2:K1119)</f>
        <v>3</v>
      </c>
      <c r="M1119" s="2">
        <f>IF(AND(market_calendar[[#This Row],[eq_weekly_exp_cumulative]]=3,market_calendar[[#This Row],[is_eq_weekly_exp]]=1),1,0)</f>
        <v>0</v>
      </c>
      <c r="N1119" s="2">
        <f>IF(AND(market_calendar[[#This Row],[is_eq_monthly_exp]]=1,MOD(market_calendar[[#This Row],[Month]],3)=0),1,0)</f>
        <v>0</v>
      </c>
      <c r="O1119" s="2">
        <f t="shared" si="136"/>
        <v>1</v>
      </c>
      <c r="P1119" s="2">
        <f>SUMIF(E$2:E1119,E1119,O$2:O1119)</f>
        <v>4</v>
      </c>
      <c r="Q1119" s="2">
        <f>IF(AND(market_calendar[[#This Row],[vix_weekly_exp_cumulative]]=3,market_calendar[[#This Row],[is_vix_weekly_exp]]=1),1,0)</f>
        <v>0</v>
      </c>
      <c r="R1119" s="2">
        <f>IF(AND(market_calendar[[#This Row],[is_vix_monthly_exp]]=1,MOD(market_calendar[[#This Row],[Month]],3)=0),1,0)</f>
        <v>0</v>
      </c>
    </row>
    <row r="1120" spans="1:18" x14ac:dyDescent="0.25">
      <c r="A1120">
        <v>1119</v>
      </c>
      <c r="B1120" s="1">
        <v>43488</v>
      </c>
      <c r="C1120" s="2">
        <f t="shared" si="137"/>
        <v>2019</v>
      </c>
      <c r="D1120" s="2">
        <f t="shared" si="138"/>
        <v>1</v>
      </c>
      <c r="E1120" s="2" t="str">
        <f t="shared" si="139"/>
        <v>2019-1</v>
      </c>
      <c r="F1120" s="2">
        <f t="shared" si="140"/>
        <v>23</v>
      </c>
      <c r="G1120" s="2">
        <f t="shared" si="141"/>
        <v>4</v>
      </c>
      <c r="H1120" s="2">
        <f t="shared" si="142"/>
        <v>4</v>
      </c>
      <c r="I1120" s="2" cm="1">
        <f t="array" ref="I1120">_xlfn.IFNA(_xlfn.IFS(H1120=7,1,H1120=1,1),0)</f>
        <v>0</v>
      </c>
      <c r="J1120" s="2">
        <v>0</v>
      </c>
      <c r="K1120" s="2">
        <f t="shared" si="143"/>
        <v>0</v>
      </c>
      <c r="L1120" s="2">
        <f>SUMIF(E$2:E1120,E1120,K$2:K1120)</f>
        <v>3</v>
      </c>
      <c r="M1120" s="2">
        <f>IF(AND(market_calendar[[#This Row],[eq_weekly_exp_cumulative]]=3,market_calendar[[#This Row],[is_eq_weekly_exp]]=1),1,0)</f>
        <v>0</v>
      </c>
      <c r="N1120" s="2">
        <f>IF(AND(market_calendar[[#This Row],[is_eq_monthly_exp]]=1,MOD(market_calendar[[#This Row],[Month]],3)=0),1,0)</f>
        <v>0</v>
      </c>
      <c r="O1120" s="2">
        <f t="shared" si="136"/>
        <v>0</v>
      </c>
      <c r="P1120" s="2">
        <f>SUMIF(E$2:E1120,E1120,O$2:O1120)</f>
        <v>4</v>
      </c>
      <c r="Q1120" s="2">
        <f>IF(AND(market_calendar[[#This Row],[vix_weekly_exp_cumulative]]=3,market_calendar[[#This Row],[is_vix_weekly_exp]]=1),1,0)</f>
        <v>0</v>
      </c>
      <c r="R1120" s="2">
        <f>IF(AND(market_calendar[[#This Row],[is_vix_monthly_exp]]=1,MOD(market_calendar[[#This Row],[Month]],3)=0),1,0)</f>
        <v>0</v>
      </c>
    </row>
    <row r="1121" spans="1:18" x14ac:dyDescent="0.25">
      <c r="A1121">
        <v>1120</v>
      </c>
      <c r="B1121" s="1">
        <v>43489</v>
      </c>
      <c r="C1121" s="2">
        <f t="shared" si="137"/>
        <v>2019</v>
      </c>
      <c r="D1121" s="2">
        <f t="shared" si="138"/>
        <v>1</v>
      </c>
      <c r="E1121" s="2" t="str">
        <f t="shared" si="139"/>
        <v>2019-1</v>
      </c>
      <c r="F1121" s="2">
        <f t="shared" si="140"/>
        <v>24</v>
      </c>
      <c r="G1121" s="2">
        <f t="shared" si="141"/>
        <v>4</v>
      </c>
      <c r="H1121" s="2">
        <f t="shared" si="142"/>
        <v>5</v>
      </c>
      <c r="I1121" s="2" cm="1">
        <f t="array" ref="I1121">_xlfn.IFNA(_xlfn.IFS(H1121=7,1,H1121=1,1),0)</f>
        <v>0</v>
      </c>
      <c r="J1121" s="2">
        <v>0</v>
      </c>
      <c r="K1121" s="2">
        <f t="shared" si="143"/>
        <v>0</v>
      </c>
      <c r="L1121" s="2">
        <f>SUMIF(E$2:E1121,E1121,K$2:K1121)</f>
        <v>3</v>
      </c>
      <c r="M1121" s="2">
        <f>IF(AND(market_calendar[[#This Row],[eq_weekly_exp_cumulative]]=3,market_calendar[[#This Row],[is_eq_weekly_exp]]=1),1,0)</f>
        <v>0</v>
      </c>
      <c r="N1121" s="2">
        <f>IF(AND(market_calendar[[#This Row],[is_eq_monthly_exp]]=1,MOD(market_calendar[[#This Row],[Month]],3)=0),1,0)</f>
        <v>0</v>
      </c>
      <c r="O1121" s="2">
        <f t="shared" si="136"/>
        <v>0</v>
      </c>
      <c r="P1121" s="2">
        <f>SUMIF(E$2:E1121,E1121,O$2:O1121)</f>
        <v>4</v>
      </c>
      <c r="Q1121" s="2">
        <f>IF(AND(market_calendar[[#This Row],[vix_weekly_exp_cumulative]]=3,market_calendar[[#This Row],[is_vix_weekly_exp]]=1),1,0)</f>
        <v>0</v>
      </c>
      <c r="R1121" s="2">
        <f>IF(AND(market_calendar[[#This Row],[is_vix_monthly_exp]]=1,MOD(market_calendar[[#This Row],[Month]],3)=0),1,0)</f>
        <v>0</v>
      </c>
    </row>
    <row r="1122" spans="1:18" x14ac:dyDescent="0.25">
      <c r="A1122">
        <v>1121</v>
      </c>
      <c r="B1122" s="1">
        <v>43490</v>
      </c>
      <c r="C1122" s="2">
        <f t="shared" si="137"/>
        <v>2019</v>
      </c>
      <c r="D1122" s="2">
        <f t="shared" si="138"/>
        <v>1</v>
      </c>
      <c r="E1122" s="2" t="str">
        <f t="shared" si="139"/>
        <v>2019-1</v>
      </c>
      <c r="F1122" s="2">
        <f t="shared" si="140"/>
        <v>25</v>
      </c>
      <c r="G1122" s="2">
        <f t="shared" si="141"/>
        <v>4</v>
      </c>
      <c r="H1122" s="2">
        <f t="shared" si="142"/>
        <v>6</v>
      </c>
      <c r="I1122" s="2" cm="1">
        <f t="array" ref="I1122">_xlfn.IFNA(_xlfn.IFS(H1122=7,1,H1122=1,1),0)</f>
        <v>0</v>
      </c>
      <c r="J1122" s="2">
        <v>0</v>
      </c>
      <c r="K1122" s="2">
        <f t="shared" si="143"/>
        <v>1</v>
      </c>
      <c r="L1122" s="2">
        <f>SUMIF(E$2:E1122,E1122,K$2:K1122)</f>
        <v>4</v>
      </c>
      <c r="M1122" s="2">
        <f>IF(AND(market_calendar[[#This Row],[eq_weekly_exp_cumulative]]=3,market_calendar[[#This Row],[is_eq_weekly_exp]]=1),1,0)</f>
        <v>0</v>
      </c>
      <c r="N1122" s="2">
        <f>IF(AND(market_calendar[[#This Row],[is_eq_monthly_exp]]=1,MOD(market_calendar[[#This Row],[Month]],3)=0),1,0)</f>
        <v>0</v>
      </c>
      <c r="O1122" s="2">
        <f t="shared" si="136"/>
        <v>0</v>
      </c>
      <c r="P1122" s="2">
        <f>SUMIF(E$2:E1122,E1122,O$2:O1122)</f>
        <v>4</v>
      </c>
      <c r="Q1122" s="2">
        <f>IF(AND(market_calendar[[#This Row],[vix_weekly_exp_cumulative]]=3,market_calendar[[#This Row],[is_vix_weekly_exp]]=1),1,0)</f>
        <v>0</v>
      </c>
      <c r="R1122" s="2">
        <f>IF(AND(market_calendar[[#This Row],[is_vix_monthly_exp]]=1,MOD(market_calendar[[#This Row],[Month]],3)=0),1,0)</f>
        <v>0</v>
      </c>
    </row>
    <row r="1123" spans="1:18" x14ac:dyDescent="0.25">
      <c r="A1123">
        <v>1122</v>
      </c>
      <c r="B1123" s="1">
        <v>43491</v>
      </c>
      <c r="C1123" s="2">
        <f t="shared" si="137"/>
        <v>2019</v>
      </c>
      <c r="D1123" s="2">
        <f t="shared" si="138"/>
        <v>1</v>
      </c>
      <c r="E1123" s="2" t="str">
        <f t="shared" si="139"/>
        <v>2019-1</v>
      </c>
      <c r="F1123" s="2">
        <f t="shared" si="140"/>
        <v>26</v>
      </c>
      <c r="G1123" s="2">
        <f t="shared" si="141"/>
        <v>4</v>
      </c>
      <c r="H1123" s="2">
        <f t="shared" si="142"/>
        <v>7</v>
      </c>
      <c r="I1123" s="2" cm="1">
        <f t="array" ref="I1123">_xlfn.IFNA(_xlfn.IFS(H1123=7,1,H1123=1,1),0)</f>
        <v>1</v>
      </c>
      <c r="J1123" s="2">
        <v>0</v>
      </c>
      <c r="K1123" s="2">
        <f t="shared" si="143"/>
        <v>0</v>
      </c>
      <c r="L1123" s="2">
        <f>SUMIF(E$2:E1123,E1123,K$2:K1123)</f>
        <v>4</v>
      </c>
      <c r="M1123" s="2">
        <f>IF(AND(market_calendar[[#This Row],[eq_weekly_exp_cumulative]]=3,market_calendar[[#This Row],[is_eq_weekly_exp]]=1),1,0)</f>
        <v>0</v>
      </c>
      <c r="N1123" s="2">
        <f>IF(AND(market_calendar[[#This Row],[is_eq_monthly_exp]]=1,MOD(market_calendar[[#This Row],[Month]],3)=0),1,0)</f>
        <v>0</v>
      </c>
      <c r="O1123" s="2">
        <f t="shared" si="136"/>
        <v>0</v>
      </c>
      <c r="P1123" s="2">
        <f>SUMIF(E$2:E1123,E1123,O$2:O1123)</f>
        <v>4</v>
      </c>
      <c r="Q1123" s="2">
        <f>IF(AND(market_calendar[[#This Row],[vix_weekly_exp_cumulative]]=3,market_calendar[[#This Row],[is_vix_weekly_exp]]=1),1,0)</f>
        <v>0</v>
      </c>
      <c r="R1123" s="2">
        <f>IF(AND(market_calendar[[#This Row],[is_vix_monthly_exp]]=1,MOD(market_calendar[[#This Row],[Month]],3)=0),1,0)</f>
        <v>0</v>
      </c>
    </row>
    <row r="1124" spans="1:18" x14ac:dyDescent="0.25">
      <c r="A1124">
        <v>1123</v>
      </c>
      <c r="B1124" s="1">
        <v>43492</v>
      </c>
      <c r="C1124" s="2">
        <f t="shared" si="137"/>
        <v>2019</v>
      </c>
      <c r="D1124" s="2">
        <f t="shared" si="138"/>
        <v>1</v>
      </c>
      <c r="E1124" s="2" t="str">
        <f t="shared" si="139"/>
        <v>2019-1</v>
      </c>
      <c r="F1124" s="2">
        <f t="shared" si="140"/>
        <v>27</v>
      </c>
      <c r="G1124" s="2">
        <f t="shared" si="141"/>
        <v>5</v>
      </c>
      <c r="H1124" s="2">
        <f t="shared" si="142"/>
        <v>1</v>
      </c>
      <c r="I1124" s="2" cm="1">
        <f t="array" ref="I1124">_xlfn.IFNA(_xlfn.IFS(H1124=7,1,H1124=1,1),0)</f>
        <v>1</v>
      </c>
      <c r="J1124" s="2">
        <v>0</v>
      </c>
      <c r="K1124" s="2">
        <f t="shared" si="143"/>
        <v>0</v>
      </c>
      <c r="L1124" s="2">
        <f>SUMIF(E$2:E1124,E1124,K$2:K1124)</f>
        <v>4</v>
      </c>
      <c r="M1124" s="2">
        <f>IF(AND(market_calendar[[#This Row],[eq_weekly_exp_cumulative]]=3,market_calendar[[#This Row],[is_eq_weekly_exp]]=1),1,0)</f>
        <v>0</v>
      </c>
      <c r="N1124" s="2">
        <f>IF(AND(market_calendar[[#This Row],[is_eq_monthly_exp]]=1,MOD(market_calendar[[#This Row],[Month]],3)=0),1,0)</f>
        <v>0</v>
      </c>
      <c r="O1124" s="2">
        <f t="shared" si="136"/>
        <v>0</v>
      </c>
      <c r="P1124" s="2">
        <f>SUMIF(E$2:E1124,E1124,O$2:O1124)</f>
        <v>4</v>
      </c>
      <c r="Q1124" s="2">
        <f>IF(AND(market_calendar[[#This Row],[vix_weekly_exp_cumulative]]=3,market_calendar[[#This Row],[is_vix_weekly_exp]]=1),1,0)</f>
        <v>0</v>
      </c>
      <c r="R1124" s="2">
        <f>IF(AND(market_calendar[[#This Row],[is_vix_monthly_exp]]=1,MOD(market_calendar[[#This Row],[Month]],3)=0),1,0)</f>
        <v>0</v>
      </c>
    </row>
    <row r="1125" spans="1:18" x14ac:dyDescent="0.25">
      <c r="A1125">
        <v>1124</v>
      </c>
      <c r="B1125" s="1">
        <v>43493</v>
      </c>
      <c r="C1125" s="2">
        <f t="shared" si="137"/>
        <v>2019</v>
      </c>
      <c r="D1125" s="2">
        <f t="shared" si="138"/>
        <v>1</v>
      </c>
      <c r="E1125" s="2" t="str">
        <f t="shared" si="139"/>
        <v>2019-1</v>
      </c>
      <c r="F1125" s="2">
        <f t="shared" si="140"/>
        <v>28</v>
      </c>
      <c r="G1125" s="2">
        <f t="shared" si="141"/>
        <v>5</v>
      </c>
      <c r="H1125" s="2">
        <f t="shared" si="142"/>
        <v>2</v>
      </c>
      <c r="I1125" s="2" cm="1">
        <f t="array" ref="I1125">_xlfn.IFNA(_xlfn.IFS(H1125=7,1,H1125=1,1),0)</f>
        <v>0</v>
      </c>
      <c r="J1125" s="2">
        <v>0</v>
      </c>
      <c r="K1125" s="2">
        <f t="shared" si="143"/>
        <v>0</v>
      </c>
      <c r="L1125" s="2">
        <f>SUMIF(E$2:E1125,E1125,K$2:K1125)</f>
        <v>4</v>
      </c>
      <c r="M1125" s="2">
        <f>IF(AND(market_calendar[[#This Row],[eq_weekly_exp_cumulative]]=3,market_calendar[[#This Row],[is_eq_weekly_exp]]=1),1,0)</f>
        <v>0</v>
      </c>
      <c r="N1125" s="2">
        <f>IF(AND(market_calendar[[#This Row],[is_eq_monthly_exp]]=1,MOD(market_calendar[[#This Row],[Month]],3)=0),1,0)</f>
        <v>0</v>
      </c>
      <c r="O1125" s="2">
        <f t="shared" si="136"/>
        <v>0</v>
      </c>
      <c r="P1125" s="2">
        <f>SUMIF(E$2:E1125,E1125,O$2:O1125)</f>
        <v>4</v>
      </c>
      <c r="Q1125" s="2">
        <f>IF(AND(market_calendar[[#This Row],[vix_weekly_exp_cumulative]]=3,market_calendar[[#This Row],[is_vix_weekly_exp]]=1),1,0)</f>
        <v>0</v>
      </c>
      <c r="R1125" s="2">
        <f>IF(AND(market_calendar[[#This Row],[is_vix_monthly_exp]]=1,MOD(market_calendar[[#This Row],[Month]],3)=0),1,0)</f>
        <v>0</v>
      </c>
    </row>
    <row r="1126" spans="1:18" x14ac:dyDescent="0.25">
      <c r="A1126">
        <v>1125</v>
      </c>
      <c r="B1126" s="1">
        <v>43494</v>
      </c>
      <c r="C1126" s="2">
        <f t="shared" si="137"/>
        <v>2019</v>
      </c>
      <c r="D1126" s="2">
        <f t="shared" si="138"/>
        <v>1</v>
      </c>
      <c r="E1126" s="2" t="str">
        <f t="shared" si="139"/>
        <v>2019-1</v>
      </c>
      <c r="F1126" s="2">
        <f t="shared" si="140"/>
        <v>29</v>
      </c>
      <c r="G1126" s="2">
        <f t="shared" si="141"/>
        <v>5</v>
      </c>
      <c r="H1126" s="2">
        <f t="shared" si="142"/>
        <v>3</v>
      </c>
      <c r="I1126" s="2" cm="1">
        <f t="array" ref="I1126">_xlfn.IFNA(_xlfn.IFS(H1126=7,1,H1126=1,1),0)</f>
        <v>0</v>
      </c>
      <c r="J1126" s="2">
        <v>0</v>
      </c>
      <c r="K1126" s="2">
        <f t="shared" si="143"/>
        <v>0</v>
      </c>
      <c r="L1126" s="2">
        <f>SUMIF(E$2:E1126,E1126,K$2:K1126)</f>
        <v>4</v>
      </c>
      <c r="M1126" s="2">
        <f>IF(AND(market_calendar[[#This Row],[eq_weekly_exp_cumulative]]=3,market_calendar[[#This Row],[is_eq_weekly_exp]]=1),1,0)</f>
        <v>0</v>
      </c>
      <c r="N1126" s="2">
        <f>IF(AND(market_calendar[[#This Row],[is_eq_monthly_exp]]=1,MOD(market_calendar[[#This Row],[Month]],3)=0),1,0)</f>
        <v>0</v>
      </c>
      <c r="O1126" s="2">
        <f t="shared" si="136"/>
        <v>1</v>
      </c>
      <c r="P1126" s="2">
        <f>SUMIF(E$2:E1126,E1126,O$2:O1126)</f>
        <v>5</v>
      </c>
      <c r="Q1126" s="2">
        <f>IF(AND(market_calendar[[#This Row],[vix_weekly_exp_cumulative]]=3,market_calendar[[#This Row],[is_vix_weekly_exp]]=1),1,0)</f>
        <v>0</v>
      </c>
      <c r="R1126" s="2">
        <f>IF(AND(market_calendar[[#This Row],[is_vix_monthly_exp]]=1,MOD(market_calendar[[#This Row],[Month]],3)=0),1,0)</f>
        <v>0</v>
      </c>
    </row>
    <row r="1127" spans="1:18" x14ac:dyDescent="0.25">
      <c r="A1127">
        <v>1126</v>
      </c>
      <c r="B1127" s="1">
        <v>43495</v>
      </c>
      <c r="C1127" s="2">
        <f t="shared" si="137"/>
        <v>2019</v>
      </c>
      <c r="D1127" s="2">
        <f t="shared" si="138"/>
        <v>1</v>
      </c>
      <c r="E1127" s="2" t="str">
        <f t="shared" si="139"/>
        <v>2019-1</v>
      </c>
      <c r="F1127" s="2">
        <f t="shared" si="140"/>
        <v>30</v>
      </c>
      <c r="G1127" s="2">
        <f t="shared" si="141"/>
        <v>5</v>
      </c>
      <c r="H1127" s="2">
        <f t="shared" si="142"/>
        <v>4</v>
      </c>
      <c r="I1127" s="2" cm="1">
        <f t="array" ref="I1127">_xlfn.IFNA(_xlfn.IFS(H1127=7,1,H1127=1,1),0)</f>
        <v>0</v>
      </c>
      <c r="J1127" s="2">
        <v>0</v>
      </c>
      <c r="K1127" s="2">
        <f t="shared" si="143"/>
        <v>0</v>
      </c>
      <c r="L1127" s="2">
        <f>SUMIF(E$2:E1127,E1127,K$2:K1127)</f>
        <v>4</v>
      </c>
      <c r="M1127" s="2">
        <f>IF(AND(market_calendar[[#This Row],[eq_weekly_exp_cumulative]]=3,market_calendar[[#This Row],[is_eq_weekly_exp]]=1),1,0)</f>
        <v>0</v>
      </c>
      <c r="N1127" s="2">
        <f>IF(AND(market_calendar[[#This Row],[is_eq_monthly_exp]]=1,MOD(market_calendar[[#This Row],[Month]],3)=0),1,0)</f>
        <v>0</v>
      </c>
      <c r="O1127" s="2">
        <f t="shared" si="136"/>
        <v>0</v>
      </c>
      <c r="P1127" s="2">
        <f>SUMIF(E$2:E1127,E1127,O$2:O1127)</f>
        <v>5</v>
      </c>
      <c r="Q1127" s="2">
        <f>IF(AND(market_calendar[[#This Row],[vix_weekly_exp_cumulative]]=3,market_calendar[[#This Row],[is_vix_weekly_exp]]=1),1,0)</f>
        <v>0</v>
      </c>
      <c r="R1127" s="2">
        <f>IF(AND(market_calendar[[#This Row],[is_vix_monthly_exp]]=1,MOD(market_calendar[[#This Row],[Month]],3)=0),1,0)</f>
        <v>0</v>
      </c>
    </row>
    <row r="1128" spans="1:18" x14ac:dyDescent="0.25">
      <c r="A1128">
        <v>1127</v>
      </c>
      <c r="B1128" s="1">
        <v>43496</v>
      </c>
      <c r="C1128" s="2">
        <f t="shared" si="137"/>
        <v>2019</v>
      </c>
      <c r="D1128" s="2">
        <f t="shared" si="138"/>
        <v>1</v>
      </c>
      <c r="E1128" s="2" t="str">
        <f t="shared" si="139"/>
        <v>2019-1</v>
      </c>
      <c r="F1128" s="2">
        <f t="shared" si="140"/>
        <v>31</v>
      </c>
      <c r="G1128" s="2">
        <f t="shared" si="141"/>
        <v>5</v>
      </c>
      <c r="H1128" s="2">
        <f t="shared" si="142"/>
        <v>5</v>
      </c>
      <c r="I1128" s="2" cm="1">
        <f t="array" ref="I1128">_xlfn.IFNA(_xlfn.IFS(H1128=7,1,H1128=1,1),0)</f>
        <v>0</v>
      </c>
      <c r="J1128" s="2">
        <v>0</v>
      </c>
      <c r="K1128" s="2">
        <f t="shared" si="143"/>
        <v>0</v>
      </c>
      <c r="L1128" s="2">
        <f>SUMIF(E$2:E1128,E1128,K$2:K1128)</f>
        <v>4</v>
      </c>
      <c r="M1128" s="2">
        <f>IF(AND(market_calendar[[#This Row],[eq_weekly_exp_cumulative]]=3,market_calendar[[#This Row],[is_eq_weekly_exp]]=1),1,0)</f>
        <v>0</v>
      </c>
      <c r="N1128" s="2">
        <f>IF(AND(market_calendar[[#This Row],[is_eq_monthly_exp]]=1,MOD(market_calendar[[#This Row],[Month]],3)=0),1,0)</f>
        <v>0</v>
      </c>
      <c r="O1128" s="2">
        <f t="shared" si="136"/>
        <v>0</v>
      </c>
      <c r="P1128" s="2">
        <f>SUMIF(E$2:E1128,E1128,O$2:O1128)</f>
        <v>5</v>
      </c>
      <c r="Q1128" s="2">
        <f>IF(AND(market_calendar[[#This Row],[vix_weekly_exp_cumulative]]=3,market_calendar[[#This Row],[is_vix_weekly_exp]]=1),1,0)</f>
        <v>0</v>
      </c>
      <c r="R1128" s="2">
        <f>IF(AND(market_calendar[[#This Row],[is_vix_monthly_exp]]=1,MOD(market_calendar[[#This Row],[Month]],3)=0),1,0)</f>
        <v>0</v>
      </c>
    </row>
    <row r="1129" spans="1:18" x14ac:dyDescent="0.25">
      <c r="A1129">
        <v>1128</v>
      </c>
      <c r="B1129" s="1">
        <v>43497</v>
      </c>
      <c r="C1129" s="2">
        <f t="shared" si="137"/>
        <v>2019</v>
      </c>
      <c r="D1129" s="2">
        <f t="shared" si="138"/>
        <v>2</v>
      </c>
      <c r="E1129" s="2" t="str">
        <f t="shared" si="139"/>
        <v>2019-2</v>
      </c>
      <c r="F1129" s="2">
        <f t="shared" si="140"/>
        <v>1</v>
      </c>
      <c r="G1129" s="2">
        <f t="shared" si="141"/>
        <v>5</v>
      </c>
      <c r="H1129" s="2">
        <f t="shared" si="142"/>
        <v>6</v>
      </c>
      <c r="I1129" s="2" cm="1">
        <f t="array" ref="I1129">_xlfn.IFNA(_xlfn.IFS(H1129=7,1,H1129=1,1),0)</f>
        <v>0</v>
      </c>
      <c r="J1129" s="2">
        <v>0</v>
      </c>
      <c r="K1129" s="2">
        <f t="shared" si="143"/>
        <v>1</v>
      </c>
      <c r="L1129" s="2">
        <f>SUMIF(E$2:E1129,E1129,K$2:K1129)</f>
        <v>1</v>
      </c>
      <c r="M1129" s="2">
        <f>IF(AND(market_calendar[[#This Row],[eq_weekly_exp_cumulative]]=3,market_calendar[[#This Row],[is_eq_weekly_exp]]=1),1,0)</f>
        <v>0</v>
      </c>
      <c r="N1129" s="2">
        <f>IF(AND(market_calendar[[#This Row],[is_eq_monthly_exp]]=1,MOD(market_calendar[[#This Row],[Month]],3)=0),1,0)</f>
        <v>0</v>
      </c>
      <c r="O1129" s="2">
        <f t="shared" si="136"/>
        <v>0</v>
      </c>
      <c r="P1129" s="2">
        <f>SUMIF(E$2:E1129,E1129,O$2:O1129)</f>
        <v>0</v>
      </c>
      <c r="Q1129" s="2">
        <f>IF(AND(market_calendar[[#This Row],[vix_weekly_exp_cumulative]]=3,market_calendar[[#This Row],[is_vix_weekly_exp]]=1),1,0)</f>
        <v>0</v>
      </c>
      <c r="R1129" s="2">
        <f>IF(AND(market_calendar[[#This Row],[is_vix_monthly_exp]]=1,MOD(market_calendar[[#This Row],[Month]],3)=0),1,0)</f>
        <v>0</v>
      </c>
    </row>
    <row r="1130" spans="1:18" x14ac:dyDescent="0.25">
      <c r="A1130">
        <v>1129</v>
      </c>
      <c r="B1130" s="1">
        <v>43498</v>
      </c>
      <c r="C1130" s="2">
        <f t="shared" si="137"/>
        <v>2019</v>
      </c>
      <c r="D1130" s="2">
        <f t="shared" si="138"/>
        <v>2</v>
      </c>
      <c r="E1130" s="2" t="str">
        <f t="shared" si="139"/>
        <v>2019-2</v>
      </c>
      <c r="F1130" s="2">
        <f t="shared" si="140"/>
        <v>2</v>
      </c>
      <c r="G1130" s="2">
        <f t="shared" si="141"/>
        <v>5</v>
      </c>
      <c r="H1130" s="2">
        <f t="shared" si="142"/>
        <v>7</v>
      </c>
      <c r="I1130" s="2" cm="1">
        <f t="array" ref="I1130">_xlfn.IFNA(_xlfn.IFS(H1130=7,1,H1130=1,1),0)</f>
        <v>1</v>
      </c>
      <c r="J1130" s="2">
        <v>0</v>
      </c>
      <c r="K1130" s="2">
        <f t="shared" si="143"/>
        <v>0</v>
      </c>
      <c r="L1130" s="2">
        <f>SUMIF(E$2:E1130,E1130,K$2:K1130)</f>
        <v>1</v>
      </c>
      <c r="M1130" s="2">
        <f>IF(AND(market_calendar[[#This Row],[eq_weekly_exp_cumulative]]=3,market_calendar[[#This Row],[is_eq_weekly_exp]]=1),1,0)</f>
        <v>0</v>
      </c>
      <c r="N1130" s="2">
        <f>IF(AND(market_calendar[[#This Row],[is_eq_monthly_exp]]=1,MOD(market_calendar[[#This Row],[Month]],3)=0),1,0)</f>
        <v>0</v>
      </c>
      <c r="O1130" s="2">
        <f t="shared" si="136"/>
        <v>0</v>
      </c>
      <c r="P1130" s="2">
        <f>SUMIF(E$2:E1130,E1130,O$2:O1130)</f>
        <v>0</v>
      </c>
      <c r="Q1130" s="2">
        <f>IF(AND(market_calendar[[#This Row],[vix_weekly_exp_cumulative]]=3,market_calendar[[#This Row],[is_vix_weekly_exp]]=1),1,0)</f>
        <v>0</v>
      </c>
      <c r="R1130" s="2">
        <f>IF(AND(market_calendar[[#This Row],[is_vix_monthly_exp]]=1,MOD(market_calendar[[#This Row],[Month]],3)=0),1,0)</f>
        <v>0</v>
      </c>
    </row>
    <row r="1131" spans="1:18" x14ac:dyDescent="0.25">
      <c r="A1131">
        <v>1130</v>
      </c>
      <c r="B1131" s="1">
        <v>43499</v>
      </c>
      <c r="C1131" s="2">
        <f t="shared" si="137"/>
        <v>2019</v>
      </c>
      <c r="D1131" s="2">
        <f t="shared" si="138"/>
        <v>2</v>
      </c>
      <c r="E1131" s="2" t="str">
        <f t="shared" si="139"/>
        <v>2019-2</v>
      </c>
      <c r="F1131" s="2">
        <f t="shared" si="140"/>
        <v>3</v>
      </c>
      <c r="G1131" s="2">
        <f t="shared" si="141"/>
        <v>6</v>
      </c>
      <c r="H1131" s="2">
        <f t="shared" si="142"/>
        <v>1</v>
      </c>
      <c r="I1131" s="2" cm="1">
        <f t="array" ref="I1131">_xlfn.IFNA(_xlfn.IFS(H1131=7,1,H1131=1,1),0)</f>
        <v>1</v>
      </c>
      <c r="J1131" s="2">
        <v>0</v>
      </c>
      <c r="K1131" s="2">
        <f t="shared" si="143"/>
        <v>0</v>
      </c>
      <c r="L1131" s="2">
        <f>SUMIF(E$2:E1131,E1131,K$2:K1131)</f>
        <v>1</v>
      </c>
      <c r="M1131" s="2">
        <f>IF(AND(market_calendar[[#This Row],[eq_weekly_exp_cumulative]]=3,market_calendar[[#This Row],[is_eq_weekly_exp]]=1),1,0)</f>
        <v>0</v>
      </c>
      <c r="N1131" s="2">
        <f>IF(AND(market_calendar[[#This Row],[is_eq_monthly_exp]]=1,MOD(market_calendar[[#This Row],[Month]],3)=0),1,0)</f>
        <v>0</v>
      </c>
      <c r="O1131" s="2">
        <f t="shared" si="136"/>
        <v>0</v>
      </c>
      <c r="P1131" s="2">
        <f>SUMIF(E$2:E1131,E1131,O$2:O1131)</f>
        <v>0</v>
      </c>
      <c r="Q1131" s="2">
        <f>IF(AND(market_calendar[[#This Row],[vix_weekly_exp_cumulative]]=3,market_calendar[[#This Row],[is_vix_weekly_exp]]=1),1,0)</f>
        <v>0</v>
      </c>
      <c r="R1131" s="2">
        <f>IF(AND(market_calendar[[#This Row],[is_vix_monthly_exp]]=1,MOD(market_calendar[[#This Row],[Month]],3)=0),1,0)</f>
        <v>0</v>
      </c>
    </row>
    <row r="1132" spans="1:18" x14ac:dyDescent="0.25">
      <c r="A1132">
        <v>1131</v>
      </c>
      <c r="B1132" s="1">
        <v>43500</v>
      </c>
      <c r="C1132" s="2">
        <f t="shared" si="137"/>
        <v>2019</v>
      </c>
      <c r="D1132" s="2">
        <f t="shared" si="138"/>
        <v>2</v>
      </c>
      <c r="E1132" s="2" t="str">
        <f t="shared" si="139"/>
        <v>2019-2</v>
      </c>
      <c r="F1132" s="2">
        <f t="shared" si="140"/>
        <v>4</v>
      </c>
      <c r="G1132" s="2">
        <f t="shared" si="141"/>
        <v>6</v>
      </c>
      <c r="H1132" s="2">
        <f t="shared" si="142"/>
        <v>2</v>
      </c>
      <c r="I1132" s="2" cm="1">
        <f t="array" ref="I1132">_xlfn.IFNA(_xlfn.IFS(H1132=7,1,H1132=1,1),0)</f>
        <v>0</v>
      </c>
      <c r="J1132" s="2">
        <v>0</v>
      </c>
      <c r="K1132" s="2">
        <f t="shared" si="143"/>
        <v>0</v>
      </c>
      <c r="L1132" s="2">
        <f>SUMIF(E$2:E1132,E1132,K$2:K1132)</f>
        <v>1</v>
      </c>
      <c r="M1132" s="2">
        <f>IF(AND(market_calendar[[#This Row],[eq_weekly_exp_cumulative]]=3,market_calendar[[#This Row],[is_eq_weekly_exp]]=1),1,0)</f>
        <v>0</v>
      </c>
      <c r="N1132" s="2">
        <f>IF(AND(market_calendar[[#This Row],[is_eq_monthly_exp]]=1,MOD(market_calendar[[#This Row],[Month]],3)=0),1,0)</f>
        <v>0</v>
      </c>
      <c r="O1132" s="2">
        <f t="shared" si="136"/>
        <v>0</v>
      </c>
      <c r="P1132" s="2">
        <f>SUMIF(E$2:E1132,E1132,O$2:O1132)</f>
        <v>0</v>
      </c>
      <c r="Q1132" s="2">
        <f>IF(AND(market_calendar[[#This Row],[vix_weekly_exp_cumulative]]=3,market_calendar[[#This Row],[is_vix_weekly_exp]]=1),1,0)</f>
        <v>0</v>
      </c>
      <c r="R1132" s="2">
        <f>IF(AND(market_calendar[[#This Row],[is_vix_monthly_exp]]=1,MOD(market_calendar[[#This Row],[Month]],3)=0),1,0)</f>
        <v>0</v>
      </c>
    </row>
    <row r="1133" spans="1:18" x14ac:dyDescent="0.25">
      <c r="A1133">
        <v>1132</v>
      </c>
      <c r="B1133" s="1">
        <v>43501</v>
      </c>
      <c r="C1133" s="2">
        <f t="shared" si="137"/>
        <v>2019</v>
      </c>
      <c r="D1133" s="2">
        <f t="shared" si="138"/>
        <v>2</v>
      </c>
      <c r="E1133" s="2" t="str">
        <f t="shared" si="139"/>
        <v>2019-2</v>
      </c>
      <c r="F1133" s="2">
        <f t="shared" si="140"/>
        <v>5</v>
      </c>
      <c r="G1133" s="2">
        <f t="shared" si="141"/>
        <v>6</v>
      </c>
      <c r="H1133" s="2">
        <f t="shared" si="142"/>
        <v>3</v>
      </c>
      <c r="I1133" s="2" cm="1">
        <f t="array" ref="I1133">_xlfn.IFNA(_xlfn.IFS(H1133=7,1,H1133=1,1),0)</f>
        <v>0</v>
      </c>
      <c r="J1133" s="2">
        <v>0</v>
      </c>
      <c r="K1133" s="2">
        <f t="shared" si="143"/>
        <v>0</v>
      </c>
      <c r="L1133" s="2">
        <f>SUMIF(E$2:E1133,E1133,K$2:K1133)</f>
        <v>1</v>
      </c>
      <c r="M1133" s="2">
        <f>IF(AND(market_calendar[[#This Row],[eq_weekly_exp_cumulative]]=3,market_calendar[[#This Row],[is_eq_weekly_exp]]=1),1,0)</f>
        <v>0</v>
      </c>
      <c r="N1133" s="2">
        <f>IF(AND(market_calendar[[#This Row],[is_eq_monthly_exp]]=1,MOD(market_calendar[[#This Row],[Month]],3)=0),1,0)</f>
        <v>0</v>
      </c>
      <c r="O1133" s="2">
        <f t="shared" si="136"/>
        <v>1</v>
      </c>
      <c r="P1133" s="2">
        <f>SUMIF(E$2:E1133,E1133,O$2:O1133)</f>
        <v>1</v>
      </c>
      <c r="Q1133" s="2">
        <f>IF(AND(market_calendar[[#This Row],[vix_weekly_exp_cumulative]]=3,market_calendar[[#This Row],[is_vix_weekly_exp]]=1),1,0)</f>
        <v>0</v>
      </c>
      <c r="R1133" s="2">
        <f>IF(AND(market_calendar[[#This Row],[is_vix_monthly_exp]]=1,MOD(market_calendar[[#This Row],[Month]],3)=0),1,0)</f>
        <v>0</v>
      </c>
    </row>
    <row r="1134" spans="1:18" x14ac:dyDescent="0.25">
      <c r="A1134">
        <v>1133</v>
      </c>
      <c r="B1134" s="1">
        <v>43502</v>
      </c>
      <c r="C1134" s="2">
        <f t="shared" si="137"/>
        <v>2019</v>
      </c>
      <c r="D1134" s="2">
        <f t="shared" si="138"/>
        <v>2</v>
      </c>
      <c r="E1134" s="2" t="str">
        <f t="shared" si="139"/>
        <v>2019-2</v>
      </c>
      <c r="F1134" s="2">
        <f t="shared" si="140"/>
        <v>6</v>
      </c>
      <c r="G1134" s="2">
        <f t="shared" si="141"/>
        <v>6</v>
      </c>
      <c r="H1134" s="2">
        <f t="shared" si="142"/>
        <v>4</v>
      </c>
      <c r="I1134" s="2" cm="1">
        <f t="array" ref="I1134">_xlfn.IFNA(_xlfn.IFS(H1134=7,1,H1134=1,1),0)</f>
        <v>0</v>
      </c>
      <c r="J1134" s="2">
        <v>0</v>
      </c>
      <c r="K1134" s="2">
        <f t="shared" si="143"/>
        <v>0</v>
      </c>
      <c r="L1134" s="2">
        <f>SUMIF(E$2:E1134,E1134,K$2:K1134)</f>
        <v>1</v>
      </c>
      <c r="M1134" s="2">
        <f>IF(AND(market_calendar[[#This Row],[eq_weekly_exp_cumulative]]=3,market_calendar[[#This Row],[is_eq_weekly_exp]]=1),1,0)</f>
        <v>0</v>
      </c>
      <c r="N1134" s="2">
        <f>IF(AND(market_calendar[[#This Row],[is_eq_monthly_exp]]=1,MOD(market_calendar[[#This Row],[Month]],3)=0),1,0)</f>
        <v>0</v>
      </c>
      <c r="O1134" s="2">
        <f t="shared" si="136"/>
        <v>0</v>
      </c>
      <c r="P1134" s="2">
        <f>SUMIF(E$2:E1134,E1134,O$2:O1134)</f>
        <v>1</v>
      </c>
      <c r="Q1134" s="2">
        <f>IF(AND(market_calendar[[#This Row],[vix_weekly_exp_cumulative]]=3,market_calendar[[#This Row],[is_vix_weekly_exp]]=1),1,0)</f>
        <v>0</v>
      </c>
      <c r="R1134" s="2">
        <f>IF(AND(market_calendar[[#This Row],[is_vix_monthly_exp]]=1,MOD(market_calendar[[#This Row],[Month]],3)=0),1,0)</f>
        <v>0</v>
      </c>
    </row>
    <row r="1135" spans="1:18" x14ac:dyDescent="0.25">
      <c r="A1135">
        <v>1134</v>
      </c>
      <c r="B1135" s="1">
        <v>43503</v>
      </c>
      <c r="C1135" s="2">
        <f t="shared" si="137"/>
        <v>2019</v>
      </c>
      <c r="D1135" s="2">
        <f t="shared" si="138"/>
        <v>2</v>
      </c>
      <c r="E1135" s="2" t="str">
        <f t="shared" si="139"/>
        <v>2019-2</v>
      </c>
      <c r="F1135" s="2">
        <f t="shared" si="140"/>
        <v>7</v>
      </c>
      <c r="G1135" s="2">
        <f t="shared" si="141"/>
        <v>6</v>
      </c>
      <c r="H1135" s="2">
        <f t="shared" si="142"/>
        <v>5</v>
      </c>
      <c r="I1135" s="2" cm="1">
        <f t="array" ref="I1135">_xlfn.IFNA(_xlfn.IFS(H1135=7,1,H1135=1,1),0)</f>
        <v>0</v>
      </c>
      <c r="J1135" s="2">
        <v>0</v>
      </c>
      <c r="K1135" s="2">
        <f t="shared" si="143"/>
        <v>0</v>
      </c>
      <c r="L1135" s="2">
        <f>SUMIF(E$2:E1135,E1135,K$2:K1135)</f>
        <v>1</v>
      </c>
      <c r="M1135" s="2">
        <f>IF(AND(market_calendar[[#This Row],[eq_weekly_exp_cumulative]]=3,market_calendar[[#This Row],[is_eq_weekly_exp]]=1),1,0)</f>
        <v>0</v>
      </c>
      <c r="N1135" s="2">
        <f>IF(AND(market_calendar[[#This Row],[is_eq_monthly_exp]]=1,MOD(market_calendar[[#This Row],[Month]],3)=0),1,0)</f>
        <v>0</v>
      </c>
      <c r="O1135" s="2">
        <f t="shared" si="136"/>
        <v>0</v>
      </c>
      <c r="P1135" s="2">
        <f>SUMIF(E$2:E1135,E1135,O$2:O1135)</f>
        <v>1</v>
      </c>
      <c r="Q1135" s="2">
        <f>IF(AND(market_calendar[[#This Row],[vix_weekly_exp_cumulative]]=3,market_calendar[[#This Row],[is_vix_weekly_exp]]=1),1,0)</f>
        <v>0</v>
      </c>
      <c r="R1135" s="2">
        <f>IF(AND(market_calendar[[#This Row],[is_vix_monthly_exp]]=1,MOD(market_calendar[[#This Row],[Month]],3)=0),1,0)</f>
        <v>0</v>
      </c>
    </row>
    <row r="1136" spans="1:18" x14ac:dyDescent="0.25">
      <c r="A1136">
        <v>1135</v>
      </c>
      <c r="B1136" s="1">
        <v>43504</v>
      </c>
      <c r="C1136" s="2">
        <f t="shared" si="137"/>
        <v>2019</v>
      </c>
      <c r="D1136" s="2">
        <f t="shared" si="138"/>
        <v>2</v>
      </c>
      <c r="E1136" s="2" t="str">
        <f t="shared" si="139"/>
        <v>2019-2</v>
      </c>
      <c r="F1136" s="2">
        <f t="shared" si="140"/>
        <v>8</v>
      </c>
      <c r="G1136" s="2">
        <f t="shared" si="141"/>
        <v>6</v>
      </c>
      <c r="H1136" s="2">
        <f t="shared" si="142"/>
        <v>6</v>
      </c>
      <c r="I1136" s="2" cm="1">
        <f t="array" ref="I1136">_xlfn.IFNA(_xlfn.IFS(H1136=7,1,H1136=1,1),0)</f>
        <v>0</v>
      </c>
      <c r="J1136" s="2">
        <v>0</v>
      </c>
      <c r="K1136" s="2">
        <f t="shared" si="143"/>
        <v>1</v>
      </c>
      <c r="L1136" s="2">
        <f>SUMIF(E$2:E1136,E1136,K$2:K1136)</f>
        <v>2</v>
      </c>
      <c r="M1136" s="2">
        <f>IF(AND(market_calendar[[#This Row],[eq_weekly_exp_cumulative]]=3,market_calendar[[#This Row],[is_eq_weekly_exp]]=1),1,0)</f>
        <v>0</v>
      </c>
      <c r="N1136" s="2">
        <f>IF(AND(market_calendar[[#This Row],[is_eq_monthly_exp]]=1,MOD(market_calendar[[#This Row],[Month]],3)=0),1,0)</f>
        <v>0</v>
      </c>
      <c r="O1136" s="2">
        <f t="shared" si="136"/>
        <v>0</v>
      </c>
      <c r="P1136" s="2">
        <f>SUMIF(E$2:E1136,E1136,O$2:O1136)</f>
        <v>1</v>
      </c>
      <c r="Q1136" s="2">
        <f>IF(AND(market_calendar[[#This Row],[vix_weekly_exp_cumulative]]=3,market_calendar[[#This Row],[is_vix_weekly_exp]]=1),1,0)</f>
        <v>0</v>
      </c>
      <c r="R1136" s="2">
        <f>IF(AND(market_calendar[[#This Row],[is_vix_monthly_exp]]=1,MOD(market_calendar[[#This Row],[Month]],3)=0),1,0)</f>
        <v>0</v>
      </c>
    </row>
    <row r="1137" spans="1:18" x14ac:dyDescent="0.25">
      <c r="A1137">
        <v>1136</v>
      </c>
      <c r="B1137" s="1">
        <v>43505</v>
      </c>
      <c r="C1137" s="2">
        <f t="shared" si="137"/>
        <v>2019</v>
      </c>
      <c r="D1137" s="2">
        <f t="shared" si="138"/>
        <v>2</v>
      </c>
      <c r="E1137" s="2" t="str">
        <f t="shared" si="139"/>
        <v>2019-2</v>
      </c>
      <c r="F1137" s="2">
        <f t="shared" si="140"/>
        <v>9</v>
      </c>
      <c r="G1137" s="2">
        <f t="shared" si="141"/>
        <v>6</v>
      </c>
      <c r="H1137" s="2">
        <f t="shared" si="142"/>
        <v>7</v>
      </c>
      <c r="I1137" s="2" cm="1">
        <f t="array" ref="I1137">_xlfn.IFNA(_xlfn.IFS(H1137=7,1,H1137=1,1),0)</f>
        <v>1</v>
      </c>
      <c r="J1137" s="2">
        <v>0</v>
      </c>
      <c r="K1137" s="2">
        <f t="shared" si="143"/>
        <v>0</v>
      </c>
      <c r="L1137" s="2">
        <f>SUMIF(E$2:E1137,E1137,K$2:K1137)</f>
        <v>2</v>
      </c>
      <c r="M1137" s="2">
        <f>IF(AND(market_calendar[[#This Row],[eq_weekly_exp_cumulative]]=3,market_calendar[[#This Row],[is_eq_weekly_exp]]=1),1,0)</f>
        <v>0</v>
      </c>
      <c r="N1137" s="2">
        <f>IF(AND(market_calendar[[#This Row],[is_eq_monthly_exp]]=1,MOD(market_calendar[[#This Row],[Month]],3)=0),1,0)</f>
        <v>0</v>
      </c>
      <c r="O1137" s="2">
        <f t="shared" si="136"/>
        <v>0</v>
      </c>
      <c r="P1137" s="2">
        <f>SUMIF(E$2:E1137,E1137,O$2:O1137)</f>
        <v>1</v>
      </c>
      <c r="Q1137" s="2">
        <f>IF(AND(market_calendar[[#This Row],[vix_weekly_exp_cumulative]]=3,market_calendar[[#This Row],[is_vix_weekly_exp]]=1),1,0)</f>
        <v>0</v>
      </c>
      <c r="R1137" s="2">
        <f>IF(AND(market_calendar[[#This Row],[is_vix_monthly_exp]]=1,MOD(market_calendar[[#This Row],[Month]],3)=0),1,0)</f>
        <v>0</v>
      </c>
    </row>
    <row r="1138" spans="1:18" x14ac:dyDescent="0.25">
      <c r="A1138">
        <v>1137</v>
      </c>
      <c r="B1138" s="1">
        <v>43506</v>
      </c>
      <c r="C1138" s="2">
        <f t="shared" si="137"/>
        <v>2019</v>
      </c>
      <c r="D1138" s="2">
        <f t="shared" si="138"/>
        <v>2</v>
      </c>
      <c r="E1138" s="2" t="str">
        <f t="shared" si="139"/>
        <v>2019-2</v>
      </c>
      <c r="F1138" s="2">
        <f t="shared" si="140"/>
        <v>10</v>
      </c>
      <c r="G1138" s="2">
        <f t="shared" si="141"/>
        <v>7</v>
      </c>
      <c r="H1138" s="2">
        <f t="shared" si="142"/>
        <v>1</v>
      </c>
      <c r="I1138" s="2" cm="1">
        <f t="array" ref="I1138">_xlfn.IFNA(_xlfn.IFS(H1138=7,1,H1138=1,1),0)</f>
        <v>1</v>
      </c>
      <c r="J1138" s="2">
        <v>0</v>
      </c>
      <c r="K1138" s="2">
        <f t="shared" si="143"/>
        <v>0</v>
      </c>
      <c r="L1138" s="2">
        <f>SUMIF(E$2:E1138,E1138,K$2:K1138)</f>
        <v>2</v>
      </c>
      <c r="M1138" s="2">
        <f>IF(AND(market_calendar[[#This Row],[eq_weekly_exp_cumulative]]=3,market_calendar[[#This Row],[is_eq_weekly_exp]]=1),1,0)</f>
        <v>0</v>
      </c>
      <c r="N1138" s="2">
        <f>IF(AND(market_calendar[[#This Row],[is_eq_monthly_exp]]=1,MOD(market_calendar[[#This Row],[Month]],3)=0),1,0)</f>
        <v>0</v>
      </c>
      <c r="O1138" s="2">
        <f t="shared" si="136"/>
        <v>0</v>
      </c>
      <c r="P1138" s="2">
        <f>SUMIF(E$2:E1138,E1138,O$2:O1138)</f>
        <v>1</v>
      </c>
      <c r="Q1138" s="2">
        <f>IF(AND(market_calendar[[#This Row],[vix_weekly_exp_cumulative]]=3,market_calendar[[#This Row],[is_vix_weekly_exp]]=1),1,0)</f>
        <v>0</v>
      </c>
      <c r="R1138" s="2">
        <f>IF(AND(market_calendar[[#This Row],[is_vix_monthly_exp]]=1,MOD(market_calendar[[#This Row],[Month]],3)=0),1,0)</f>
        <v>0</v>
      </c>
    </row>
    <row r="1139" spans="1:18" x14ac:dyDescent="0.25">
      <c r="A1139">
        <v>1138</v>
      </c>
      <c r="B1139" s="1">
        <v>43507</v>
      </c>
      <c r="C1139" s="2">
        <f t="shared" si="137"/>
        <v>2019</v>
      </c>
      <c r="D1139" s="2">
        <f t="shared" si="138"/>
        <v>2</v>
      </c>
      <c r="E1139" s="2" t="str">
        <f t="shared" si="139"/>
        <v>2019-2</v>
      </c>
      <c r="F1139" s="2">
        <f t="shared" si="140"/>
        <v>11</v>
      </c>
      <c r="G1139" s="2">
        <f t="shared" si="141"/>
        <v>7</v>
      </c>
      <c r="H1139" s="2">
        <f t="shared" si="142"/>
        <v>2</v>
      </c>
      <c r="I1139" s="2" cm="1">
        <f t="array" ref="I1139">_xlfn.IFNA(_xlfn.IFS(H1139=7,1,H1139=1,1),0)</f>
        <v>0</v>
      </c>
      <c r="J1139" s="2">
        <v>0</v>
      </c>
      <c r="K1139" s="2">
        <f t="shared" si="143"/>
        <v>0</v>
      </c>
      <c r="L1139" s="2">
        <f>SUMIF(E$2:E1139,E1139,K$2:K1139)</f>
        <v>2</v>
      </c>
      <c r="M1139" s="2">
        <f>IF(AND(market_calendar[[#This Row],[eq_weekly_exp_cumulative]]=3,market_calendar[[#This Row],[is_eq_weekly_exp]]=1),1,0)</f>
        <v>0</v>
      </c>
      <c r="N1139" s="2">
        <f>IF(AND(market_calendar[[#This Row],[is_eq_monthly_exp]]=1,MOD(market_calendar[[#This Row],[Month]],3)=0),1,0)</f>
        <v>0</v>
      </c>
      <c r="O1139" s="2">
        <f t="shared" si="136"/>
        <v>0</v>
      </c>
      <c r="P1139" s="2">
        <f>SUMIF(E$2:E1139,E1139,O$2:O1139)</f>
        <v>1</v>
      </c>
      <c r="Q1139" s="2">
        <f>IF(AND(market_calendar[[#This Row],[vix_weekly_exp_cumulative]]=3,market_calendar[[#This Row],[is_vix_weekly_exp]]=1),1,0)</f>
        <v>0</v>
      </c>
      <c r="R1139" s="2">
        <f>IF(AND(market_calendar[[#This Row],[is_vix_monthly_exp]]=1,MOD(market_calendar[[#This Row],[Month]],3)=0),1,0)</f>
        <v>0</v>
      </c>
    </row>
    <row r="1140" spans="1:18" x14ac:dyDescent="0.25">
      <c r="A1140">
        <v>1139</v>
      </c>
      <c r="B1140" s="1">
        <v>43508</v>
      </c>
      <c r="C1140" s="2">
        <f t="shared" si="137"/>
        <v>2019</v>
      </c>
      <c r="D1140" s="2">
        <f t="shared" si="138"/>
        <v>2</v>
      </c>
      <c r="E1140" s="2" t="str">
        <f t="shared" si="139"/>
        <v>2019-2</v>
      </c>
      <c r="F1140" s="2">
        <f t="shared" si="140"/>
        <v>12</v>
      </c>
      <c r="G1140" s="2">
        <f t="shared" si="141"/>
        <v>7</v>
      </c>
      <c r="H1140" s="2">
        <f t="shared" si="142"/>
        <v>3</v>
      </c>
      <c r="I1140" s="2" cm="1">
        <f t="array" ref="I1140">_xlfn.IFNA(_xlfn.IFS(H1140=7,1,H1140=1,1),0)</f>
        <v>0</v>
      </c>
      <c r="J1140" s="2">
        <v>0</v>
      </c>
      <c r="K1140" s="2">
        <f t="shared" si="143"/>
        <v>0</v>
      </c>
      <c r="L1140" s="2">
        <f>SUMIF(E$2:E1140,E1140,K$2:K1140)</f>
        <v>2</v>
      </c>
      <c r="M1140" s="2">
        <f>IF(AND(market_calendar[[#This Row],[eq_weekly_exp_cumulative]]=3,market_calendar[[#This Row],[is_eq_weekly_exp]]=1),1,0)</f>
        <v>0</v>
      </c>
      <c r="N1140" s="2">
        <f>IF(AND(market_calendar[[#This Row],[is_eq_monthly_exp]]=1,MOD(market_calendar[[#This Row],[Month]],3)=0),1,0)</f>
        <v>0</v>
      </c>
      <c r="O1140" s="2">
        <f t="shared" si="136"/>
        <v>1</v>
      </c>
      <c r="P1140" s="2">
        <f>SUMIF(E$2:E1140,E1140,O$2:O1140)</f>
        <v>2</v>
      </c>
      <c r="Q1140" s="2">
        <f>IF(AND(market_calendar[[#This Row],[vix_weekly_exp_cumulative]]=3,market_calendar[[#This Row],[is_vix_weekly_exp]]=1),1,0)</f>
        <v>0</v>
      </c>
      <c r="R1140" s="2">
        <f>IF(AND(market_calendar[[#This Row],[is_vix_monthly_exp]]=1,MOD(market_calendar[[#This Row],[Month]],3)=0),1,0)</f>
        <v>0</v>
      </c>
    </row>
    <row r="1141" spans="1:18" x14ac:dyDescent="0.25">
      <c r="A1141">
        <v>1140</v>
      </c>
      <c r="B1141" s="1">
        <v>43509</v>
      </c>
      <c r="C1141" s="2">
        <f t="shared" si="137"/>
        <v>2019</v>
      </c>
      <c r="D1141" s="2">
        <f t="shared" si="138"/>
        <v>2</v>
      </c>
      <c r="E1141" s="2" t="str">
        <f t="shared" si="139"/>
        <v>2019-2</v>
      </c>
      <c r="F1141" s="2">
        <f t="shared" si="140"/>
        <v>13</v>
      </c>
      <c r="G1141" s="2">
        <f t="shared" si="141"/>
        <v>7</v>
      </c>
      <c r="H1141" s="2">
        <f t="shared" si="142"/>
        <v>4</v>
      </c>
      <c r="I1141" s="2" cm="1">
        <f t="array" ref="I1141">_xlfn.IFNA(_xlfn.IFS(H1141=7,1,H1141=1,1),0)</f>
        <v>0</v>
      </c>
      <c r="J1141" s="2">
        <v>0</v>
      </c>
      <c r="K1141" s="2">
        <f t="shared" si="143"/>
        <v>0</v>
      </c>
      <c r="L1141" s="2">
        <f>SUMIF(E$2:E1141,E1141,K$2:K1141)</f>
        <v>2</v>
      </c>
      <c r="M1141" s="2">
        <f>IF(AND(market_calendar[[#This Row],[eq_weekly_exp_cumulative]]=3,market_calendar[[#This Row],[is_eq_weekly_exp]]=1),1,0)</f>
        <v>0</v>
      </c>
      <c r="N1141" s="2">
        <f>IF(AND(market_calendar[[#This Row],[is_eq_monthly_exp]]=1,MOD(market_calendar[[#This Row],[Month]],3)=0),1,0)</f>
        <v>0</v>
      </c>
      <c r="O1141" s="2">
        <f t="shared" si="136"/>
        <v>0</v>
      </c>
      <c r="P1141" s="2">
        <f>SUMIF(E$2:E1141,E1141,O$2:O1141)</f>
        <v>2</v>
      </c>
      <c r="Q1141" s="2">
        <f>IF(AND(market_calendar[[#This Row],[vix_weekly_exp_cumulative]]=3,market_calendar[[#This Row],[is_vix_weekly_exp]]=1),1,0)</f>
        <v>0</v>
      </c>
      <c r="R1141" s="2">
        <f>IF(AND(market_calendar[[#This Row],[is_vix_monthly_exp]]=1,MOD(market_calendar[[#This Row],[Month]],3)=0),1,0)</f>
        <v>0</v>
      </c>
    </row>
    <row r="1142" spans="1:18" x14ac:dyDescent="0.25">
      <c r="A1142">
        <v>1141</v>
      </c>
      <c r="B1142" s="1">
        <v>43510</v>
      </c>
      <c r="C1142" s="2">
        <f t="shared" si="137"/>
        <v>2019</v>
      </c>
      <c r="D1142" s="2">
        <f t="shared" si="138"/>
        <v>2</v>
      </c>
      <c r="E1142" s="2" t="str">
        <f t="shared" si="139"/>
        <v>2019-2</v>
      </c>
      <c r="F1142" s="2">
        <f t="shared" si="140"/>
        <v>14</v>
      </c>
      <c r="G1142" s="2">
        <f t="shared" si="141"/>
        <v>7</v>
      </c>
      <c r="H1142" s="2">
        <f t="shared" si="142"/>
        <v>5</v>
      </c>
      <c r="I1142" s="2" cm="1">
        <f t="array" ref="I1142">_xlfn.IFNA(_xlfn.IFS(H1142=7,1,H1142=1,1),0)</f>
        <v>0</v>
      </c>
      <c r="J1142" s="2">
        <v>0</v>
      </c>
      <c r="K1142" s="2">
        <f t="shared" si="143"/>
        <v>0</v>
      </c>
      <c r="L1142" s="2">
        <f>SUMIF(E$2:E1142,E1142,K$2:K1142)</f>
        <v>2</v>
      </c>
      <c r="M1142" s="2">
        <f>IF(AND(market_calendar[[#This Row],[eq_weekly_exp_cumulative]]=3,market_calendar[[#This Row],[is_eq_weekly_exp]]=1),1,0)</f>
        <v>0</v>
      </c>
      <c r="N1142" s="2">
        <f>IF(AND(market_calendar[[#This Row],[is_eq_monthly_exp]]=1,MOD(market_calendar[[#This Row],[Month]],3)=0),1,0)</f>
        <v>0</v>
      </c>
      <c r="O1142" s="2">
        <f t="shared" si="136"/>
        <v>0</v>
      </c>
      <c r="P1142" s="2">
        <f>SUMIF(E$2:E1142,E1142,O$2:O1142)</f>
        <v>2</v>
      </c>
      <c r="Q1142" s="2">
        <f>IF(AND(market_calendar[[#This Row],[vix_weekly_exp_cumulative]]=3,market_calendar[[#This Row],[is_vix_weekly_exp]]=1),1,0)</f>
        <v>0</v>
      </c>
      <c r="R1142" s="2">
        <f>IF(AND(market_calendar[[#This Row],[is_vix_monthly_exp]]=1,MOD(market_calendar[[#This Row],[Month]],3)=0),1,0)</f>
        <v>0</v>
      </c>
    </row>
    <row r="1143" spans="1:18" x14ac:dyDescent="0.25">
      <c r="A1143">
        <v>1142</v>
      </c>
      <c r="B1143" s="1">
        <v>43511</v>
      </c>
      <c r="C1143" s="2">
        <f t="shared" si="137"/>
        <v>2019</v>
      </c>
      <c r="D1143" s="2">
        <f t="shared" si="138"/>
        <v>2</v>
      </c>
      <c r="E1143" s="2" t="str">
        <f t="shared" si="139"/>
        <v>2019-2</v>
      </c>
      <c r="F1143" s="2">
        <f t="shared" si="140"/>
        <v>15</v>
      </c>
      <c r="G1143" s="2">
        <f t="shared" si="141"/>
        <v>7</v>
      </c>
      <c r="H1143" s="2">
        <f t="shared" si="142"/>
        <v>6</v>
      </c>
      <c r="I1143" s="2" cm="1">
        <f t="array" ref="I1143">_xlfn.IFNA(_xlfn.IFS(H1143=7,1,H1143=1,1),0)</f>
        <v>0</v>
      </c>
      <c r="J1143" s="2">
        <v>0</v>
      </c>
      <c r="K1143" s="2">
        <f t="shared" si="143"/>
        <v>1</v>
      </c>
      <c r="L1143" s="2">
        <f>SUMIF(E$2:E1143,E1143,K$2:K1143)</f>
        <v>3</v>
      </c>
      <c r="M1143" s="2">
        <f>IF(AND(market_calendar[[#This Row],[eq_weekly_exp_cumulative]]=3,market_calendar[[#This Row],[is_eq_weekly_exp]]=1),1,0)</f>
        <v>1</v>
      </c>
      <c r="N1143" s="2">
        <f>IF(AND(market_calendar[[#This Row],[is_eq_monthly_exp]]=1,MOD(market_calendar[[#This Row],[Month]],3)=0),1,0)</f>
        <v>0</v>
      </c>
      <c r="O1143" s="2">
        <f t="shared" si="136"/>
        <v>0</v>
      </c>
      <c r="P1143" s="2">
        <f>SUMIF(E$2:E1143,E1143,O$2:O1143)</f>
        <v>2</v>
      </c>
      <c r="Q1143" s="2">
        <f>IF(AND(market_calendar[[#This Row],[vix_weekly_exp_cumulative]]=3,market_calendar[[#This Row],[is_vix_weekly_exp]]=1),1,0)</f>
        <v>0</v>
      </c>
      <c r="R1143" s="2">
        <f>IF(AND(market_calendar[[#This Row],[is_vix_monthly_exp]]=1,MOD(market_calendar[[#This Row],[Month]],3)=0),1,0)</f>
        <v>0</v>
      </c>
    </row>
    <row r="1144" spans="1:18" x14ac:dyDescent="0.25">
      <c r="A1144">
        <v>1143</v>
      </c>
      <c r="B1144" s="1">
        <v>43512</v>
      </c>
      <c r="C1144" s="2">
        <f t="shared" si="137"/>
        <v>2019</v>
      </c>
      <c r="D1144" s="2">
        <f t="shared" si="138"/>
        <v>2</v>
      </c>
      <c r="E1144" s="2" t="str">
        <f t="shared" si="139"/>
        <v>2019-2</v>
      </c>
      <c r="F1144" s="2">
        <f t="shared" si="140"/>
        <v>16</v>
      </c>
      <c r="G1144" s="2">
        <f t="shared" si="141"/>
        <v>7</v>
      </c>
      <c r="H1144" s="2">
        <f t="shared" si="142"/>
        <v>7</v>
      </c>
      <c r="I1144" s="2" cm="1">
        <f t="array" ref="I1144">_xlfn.IFNA(_xlfn.IFS(H1144=7,1,H1144=1,1),0)</f>
        <v>1</v>
      </c>
      <c r="J1144" s="2">
        <v>0</v>
      </c>
      <c r="K1144" s="2">
        <f t="shared" si="143"/>
        <v>0</v>
      </c>
      <c r="L1144" s="2">
        <f>SUMIF(E$2:E1144,E1144,K$2:K1144)</f>
        <v>3</v>
      </c>
      <c r="M1144" s="2">
        <f>IF(AND(market_calendar[[#This Row],[eq_weekly_exp_cumulative]]=3,market_calendar[[#This Row],[is_eq_weekly_exp]]=1),1,0)</f>
        <v>0</v>
      </c>
      <c r="N1144" s="2">
        <f>IF(AND(market_calendar[[#This Row],[is_eq_monthly_exp]]=1,MOD(market_calendar[[#This Row],[Month]],3)=0),1,0)</f>
        <v>0</v>
      </c>
      <c r="O1144" s="2">
        <f t="shared" si="136"/>
        <v>0</v>
      </c>
      <c r="P1144" s="2">
        <f>SUMIF(E$2:E1144,E1144,O$2:O1144)</f>
        <v>2</v>
      </c>
      <c r="Q1144" s="2">
        <f>IF(AND(market_calendar[[#This Row],[vix_weekly_exp_cumulative]]=3,market_calendar[[#This Row],[is_vix_weekly_exp]]=1),1,0)</f>
        <v>0</v>
      </c>
      <c r="R1144" s="2">
        <f>IF(AND(market_calendar[[#This Row],[is_vix_monthly_exp]]=1,MOD(market_calendar[[#This Row],[Month]],3)=0),1,0)</f>
        <v>0</v>
      </c>
    </row>
    <row r="1145" spans="1:18" x14ac:dyDescent="0.25">
      <c r="A1145">
        <v>1144</v>
      </c>
      <c r="B1145" s="1">
        <v>43513</v>
      </c>
      <c r="C1145" s="2">
        <f t="shared" si="137"/>
        <v>2019</v>
      </c>
      <c r="D1145" s="2">
        <f t="shared" si="138"/>
        <v>2</v>
      </c>
      <c r="E1145" s="2" t="str">
        <f t="shared" si="139"/>
        <v>2019-2</v>
      </c>
      <c r="F1145" s="2">
        <f t="shared" si="140"/>
        <v>17</v>
      </c>
      <c r="G1145" s="2">
        <f t="shared" si="141"/>
        <v>8</v>
      </c>
      <c r="H1145" s="2">
        <f t="shared" si="142"/>
        <v>1</v>
      </c>
      <c r="I1145" s="2" cm="1">
        <f t="array" ref="I1145">_xlfn.IFNA(_xlfn.IFS(H1145=7,1,H1145=1,1),0)</f>
        <v>1</v>
      </c>
      <c r="J1145" s="2">
        <v>0</v>
      </c>
      <c r="K1145" s="2">
        <f t="shared" si="143"/>
        <v>0</v>
      </c>
      <c r="L1145" s="2">
        <f>SUMIF(E$2:E1145,E1145,K$2:K1145)</f>
        <v>3</v>
      </c>
      <c r="M1145" s="2">
        <f>IF(AND(market_calendar[[#This Row],[eq_weekly_exp_cumulative]]=3,market_calendar[[#This Row],[is_eq_weekly_exp]]=1),1,0)</f>
        <v>0</v>
      </c>
      <c r="N1145" s="2">
        <f>IF(AND(market_calendar[[#This Row],[is_eq_monthly_exp]]=1,MOD(market_calendar[[#This Row],[Month]],3)=0),1,0)</f>
        <v>0</v>
      </c>
      <c r="O1145" s="2">
        <f t="shared" si="136"/>
        <v>0</v>
      </c>
      <c r="P1145" s="2">
        <f>SUMIF(E$2:E1145,E1145,O$2:O1145)</f>
        <v>2</v>
      </c>
      <c r="Q1145" s="2">
        <f>IF(AND(market_calendar[[#This Row],[vix_weekly_exp_cumulative]]=3,market_calendar[[#This Row],[is_vix_weekly_exp]]=1),1,0)</f>
        <v>0</v>
      </c>
      <c r="R1145" s="2">
        <f>IF(AND(market_calendar[[#This Row],[is_vix_monthly_exp]]=1,MOD(market_calendar[[#This Row],[Month]],3)=0),1,0)</f>
        <v>0</v>
      </c>
    </row>
    <row r="1146" spans="1:18" x14ac:dyDescent="0.25">
      <c r="A1146">
        <v>1145</v>
      </c>
      <c r="B1146" s="1">
        <v>43514</v>
      </c>
      <c r="C1146" s="2">
        <f t="shared" si="137"/>
        <v>2019</v>
      </c>
      <c r="D1146" s="2">
        <f t="shared" si="138"/>
        <v>2</v>
      </c>
      <c r="E1146" s="2" t="str">
        <f t="shared" si="139"/>
        <v>2019-2</v>
      </c>
      <c r="F1146" s="2">
        <f t="shared" si="140"/>
        <v>18</v>
      </c>
      <c r="G1146" s="2">
        <f t="shared" si="141"/>
        <v>8</v>
      </c>
      <c r="H1146" s="2">
        <f t="shared" si="142"/>
        <v>2</v>
      </c>
      <c r="I1146" s="2" cm="1">
        <f t="array" ref="I1146">_xlfn.IFNA(_xlfn.IFS(H1146=7,1,H1146=1,1),0)</f>
        <v>0</v>
      </c>
      <c r="J1146" s="2">
        <v>0</v>
      </c>
      <c r="K1146" s="2">
        <f t="shared" si="143"/>
        <v>0</v>
      </c>
      <c r="L1146" s="2">
        <f>SUMIF(E$2:E1146,E1146,K$2:K1146)</f>
        <v>3</v>
      </c>
      <c r="M1146" s="2">
        <f>IF(AND(market_calendar[[#This Row],[eq_weekly_exp_cumulative]]=3,market_calendar[[#This Row],[is_eq_weekly_exp]]=1),1,0)</f>
        <v>0</v>
      </c>
      <c r="N1146" s="2">
        <f>IF(AND(market_calendar[[#This Row],[is_eq_monthly_exp]]=1,MOD(market_calendar[[#This Row],[Month]],3)=0),1,0)</f>
        <v>0</v>
      </c>
      <c r="O1146" s="2">
        <f t="shared" si="136"/>
        <v>0</v>
      </c>
      <c r="P1146" s="2">
        <f>SUMIF(E$2:E1146,E1146,O$2:O1146)</f>
        <v>2</v>
      </c>
      <c r="Q1146" s="2">
        <f>IF(AND(market_calendar[[#This Row],[vix_weekly_exp_cumulative]]=3,market_calendar[[#This Row],[is_vix_weekly_exp]]=1),1,0)</f>
        <v>0</v>
      </c>
      <c r="R1146" s="2">
        <f>IF(AND(market_calendar[[#This Row],[is_vix_monthly_exp]]=1,MOD(market_calendar[[#This Row],[Month]],3)=0),1,0)</f>
        <v>0</v>
      </c>
    </row>
    <row r="1147" spans="1:18" x14ac:dyDescent="0.25">
      <c r="A1147">
        <v>1146</v>
      </c>
      <c r="B1147" s="1">
        <v>43515</v>
      </c>
      <c r="C1147" s="2">
        <f t="shared" si="137"/>
        <v>2019</v>
      </c>
      <c r="D1147" s="2">
        <f t="shared" si="138"/>
        <v>2</v>
      </c>
      <c r="E1147" s="2" t="str">
        <f t="shared" si="139"/>
        <v>2019-2</v>
      </c>
      <c r="F1147" s="2">
        <f t="shared" si="140"/>
        <v>19</v>
      </c>
      <c r="G1147" s="2">
        <f t="shared" si="141"/>
        <v>8</v>
      </c>
      <c r="H1147" s="2">
        <f t="shared" si="142"/>
        <v>3</v>
      </c>
      <c r="I1147" s="2" cm="1">
        <f t="array" ref="I1147">_xlfn.IFNA(_xlfn.IFS(H1147=7,1,H1147=1,1),0)</f>
        <v>0</v>
      </c>
      <c r="J1147" s="2">
        <v>0</v>
      </c>
      <c r="K1147" s="2">
        <f t="shared" si="143"/>
        <v>0</v>
      </c>
      <c r="L1147" s="2">
        <f>SUMIF(E$2:E1147,E1147,K$2:K1147)</f>
        <v>3</v>
      </c>
      <c r="M1147" s="2">
        <f>IF(AND(market_calendar[[#This Row],[eq_weekly_exp_cumulative]]=3,market_calendar[[#This Row],[is_eq_weekly_exp]]=1),1,0)</f>
        <v>0</v>
      </c>
      <c r="N1147" s="2">
        <f>IF(AND(market_calendar[[#This Row],[is_eq_monthly_exp]]=1,MOD(market_calendar[[#This Row],[Month]],3)=0),1,0)</f>
        <v>0</v>
      </c>
      <c r="O1147" s="2">
        <f t="shared" si="136"/>
        <v>1</v>
      </c>
      <c r="P1147" s="2">
        <f>SUMIF(E$2:E1147,E1147,O$2:O1147)</f>
        <v>3</v>
      </c>
      <c r="Q1147" s="2">
        <f>IF(AND(market_calendar[[#This Row],[vix_weekly_exp_cumulative]]=3,market_calendar[[#This Row],[is_vix_weekly_exp]]=1),1,0)</f>
        <v>1</v>
      </c>
      <c r="R1147" s="2">
        <f>IF(AND(market_calendar[[#This Row],[is_vix_monthly_exp]]=1,MOD(market_calendar[[#This Row],[Month]],3)=0),1,0)</f>
        <v>0</v>
      </c>
    </row>
    <row r="1148" spans="1:18" x14ac:dyDescent="0.25">
      <c r="A1148">
        <v>1147</v>
      </c>
      <c r="B1148" s="1">
        <v>43516</v>
      </c>
      <c r="C1148" s="2">
        <f t="shared" si="137"/>
        <v>2019</v>
      </c>
      <c r="D1148" s="2">
        <f t="shared" si="138"/>
        <v>2</v>
      </c>
      <c r="E1148" s="2" t="str">
        <f t="shared" si="139"/>
        <v>2019-2</v>
      </c>
      <c r="F1148" s="2">
        <f t="shared" si="140"/>
        <v>20</v>
      </c>
      <c r="G1148" s="2">
        <f t="shared" si="141"/>
        <v>8</v>
      </c>
      <c r="H1148" s="2">
        <f t="shared" si="142"/>
        <v>4</v>
      </c>
      <c r="I1148" s="2" cm="1">
        <f t="array" ref="I1148">_xlfn.IFNA(_xlfn.IFS(H1148=7,1,H1148=1,1),0)</f>
        <v>0</v>
      </c>
      <c r="J1148" s="2">
        <v>0</v>
      </c>
      <c r="K1148" s="2">
        <f t="shared" si="143"/>
        <v>0</v>
      </c>
      <c r="L1148" s="2">
        <f>SUMIF(E$2:E1148,E1148,K$2:K1148)</f>
        <v>3</v>
      </c>
      <c r="M1148" s="2">
        <f>IF(AND(market_calendar[[#This Row],[eq_weekly_exp_cumulative]]=3,market_calendar[[#This Row],[is_eq_weekly_exp]]=1),1,0)</f>
        <v>0</v>
      </c>
      <c r="N1148" s="2">
        <f>IF(AND(market_calendar[[#This Row],[is_eq_monthly_exp]]=1,MOD(market_calendar[[#This Row],[Month]],3)=0),1,0)</f>
        <v>0</v>
      </c>
      <c r="O1148" s="2">
        <f t="shared" si="136"/>
        <v>0</v>
      </c>
      <c r="P1148" s="2">
        <f>SUMIF(E$2:E1148,E1148,O$2:O1148)</f>
        <v>3</v>
      </c>
      <c r="Q1148" s="2">
        <f>IF(AND(market_calendar[[#This Row],[vix_weekly_exp_cumulative]]=3,market_calendar[[#This Row],[is_vix_weekly_exp]]=1),1,0)</f>
        <v>0</v>
      </c>
      <c r="R1148" s="2">
        <f>IF(AND(market_calendar[[#This Row],[is_vix_monthly_exp]]=1,MOD(market_calendar[[#This Row],[Month]],3)=0),1,0)</f>
        <v>0</v>
      </c>
    </row>
    <row r="1149" spans="1:18" x14ac:dyDescent="0.25">
      <c r="A1149">
        <v>1148</v>
      </c>
      <c r="B1149" s="1">
        <v>43517</v>
      </c>
      <c r="C1149" s="2">
        <f t="shared" si="137"/>
        <v>2019</v>
      </c>
      <c r="D1149" s="2">
        <f t="shared" si="138"/>
        <v>2</v>
      </c>
      <c r="E1149" s="2" t="str">
        <f t="shared" si="139"/>
        <v>2019-2</v>
      </c>
      <c r="F1149" s="2">
        <f t="shared" si="140"/>
        <v>21</v>
      </c>
      <c r="G1149" s="2">
        <f t="shared" si="141"/>
        <v>8</v>
      </c>
      <c r="H1149" s="2">
        <f t="shared" si="142"/>
        <v>5</v>
      </c>
      <c r="I1149" s="2" cm="1">
        <f t="array" ref="I1149">_xlfn.IFNA(_xlfn.IFS(H1149=7,1,H1149=1,1),0)</f>
        <v>0</v>
      </c>
      <c r="J1149" s="2">
        <v>0</v>
      </c>
      <c r="K1149" s="2">
        <f t="shared" si="143"/>
        <v>0</v>
      </c>
      <c r="L1149" s="2">
        <f>SUMIF(E$2:E1149,E1149,K$2:K1149)</f>
        <v>3</v>
      </c>
      <c r="M1149" s="2">
        <f>IF(AND(market_calendar[[#This Row],[eq_weekly_exp_cumulative]]=3,market_calendar[[#This Row],[is_eq_weekly_exp]]=1),1,0)</f>
        <v>0</v>
      </c>
      <c r="N1149" s="2">
        <f>IF(AND(market_calendar[[#This Row],[is_eq_monthly_exp]]=1,MOD(market_calendar[[#This Row],[Month]],3)=0),1,0)</f>
        <v>0</v>
      </c>
      <c r="O1149" s="2">
        <f t="shared" si="136"/>
        <v>0</v>
      </c>
      <c r="P1149" s="2">
        <f>SUMIF(E$2:E1149,E1149,O$2:O1149)</f>
        <v>3</v>
      </c>
      <c r="Q1149" s="2">
        <f>IF(AND(market_calendar[[#This Row],[vix_weekly_exp_cumulative]]=3,market_calendar[[#This Row],[is_vix_weekly_exp]]=1),1,0)</f>
        <v>0</v>
      </c>
      <c r="R1149" s="2">
        <f>IF(AND(market_calendar[[#This Row],[is_vix_monthly_exp]]=1,MOD(market_calendar[[#This Row],[Month]],3)=0),1,0)</f>
        <v>0</v>
      </c>
    </row>
    <row r="1150" spans="1:18" x14ac:dyDescent="0.25">
      <c r="A1150">
        <v>1149</v>
      </c>
      <c r="B1150" s="1">
        <v>43518</v>
      </c>
      <c r="C1150" s="2">
        <f t="shared" si="137"/>
        <v>2019</v>
      </c>
      <c r="D1150" s="2">
        <f t="shared" si="138"/>
        <v>2</v>
      </c>
      <c r="E1150" s="2" t="str">
        <f t="shared" si="139"/>
        <v>2019-2</v>
      </c>
      <c r="F1150" s="2">
        <f t="shared" si="140"/>
        <v>22</v>
      </c>
      <c r="G1150" s="2">
        <f t="shared" si="141"/>
        <v>8</v>
      </c>
      <c r="H1150" s="2">
        <f t="shared" si="142"/>
        <v>6</v>
      </c>
      <c r="I1150" s="2" cm="1">
        <f t="array" ref="I1150">_xlfn.IFNA(_xlfn.IFS(H1150=7,1,H1150=1,1),0)</f>
        <v>0</v>
      </c>
      <c r="J1150" s="2">
        <v>0</v>
      </c>
      <c r="K1150" s="2">
        <f t="shared" si="143"/>
        <v>1</v>
      </c>
      <c r="L1150" s="2">
        <f>SUMIF(E$2:E1150,E1150,K$2:K1150)</f>
        <v>4</v>
      </c>
      <c r="M1150" s="2">
        <f>IF(AND(market_calendar[[#This Row],[eq_weekly_exp_cumulative]]=3,market_calendar[[#This Row],[is_eq_weekly_exp]]=1),1,0)</f>
        <v>0</v>
      </c>
      <c r="N1150" s="2">
        <f>IF(AND(market_calendar[[#This Row],[is_eq_monthly_exp]]=1,MOD(market_calendar[[#This Row],[Month]],3)=0),1,0)</f>
        <v>0</v>
      </c>
      <c r="O1150" s="2">
        <f t="shared" si="136"/>
        <v>0</v>
      </c>
      <c r="P1150" s="2">
        <f>SUMIF(E$2:E1150,E1150,O$2:O1150)</f>
        <v>3</v>
      </c>
      <c r="Q1150" s="2">
        <f>IF(AND(market_calendar[[#This Row],[vix_weekly_exp_cumulative]]=3,market_calendar[[#This Row],[is_vix_weekly_exp]]=1),1,0)</f>
        <v>0</v>
      </c>
      <c r="R1150" s="2">
        <f>IF(AND(market_calendar[[#This Row],[is_vix_monthly_exp]]=1,MOD(market_calendar[[#This Row],[Month]],3)=0),1,0)</f>
        <v>0</v>
      </c>
    </row>
    <row r="1151" spans="1:18" x14ac:dyDescent="0.25">
      <c r="A1151">
        <v>1150</v>
      </c>
      <c r="B1151" s="1">
        <v>43519</v>
      </c>
      <c r="C1151" s="2">
        <f t="shared" si="137"/>
        <v>2019</v>
      </c>
      <c r="D1151" s="2">
        <f t="shared" si="138"/>
        <v>2</v>
      </c>
      <c r="E1151" s="2" t="str">
        <f t="shared" si="139"/>
        <v>2019-2</v>
      </c>
      <c r="F1151" s="2">
        <f t="shared" si="140"/>
        <v>23</v>
      </c>
      <c r="G1151" s="2">
        <f t="shared" si="141"/>
        <v>8</v>
      </c>
      <c r="H1151" s="2">
        <f t="shared" si="142"/>
        <v>7</v>
      </c>
      <c r="I1151" s="2" cm="1">
        <f t="array" ref="I1151">_xlfn.IFNA(_xlfn.IFS(H1151=7,1,H1151=1,1),0)</f>
        <v>1</v>
      </c>
      <c r="J1151" s="2">
        <v>0</v>
      </c>
      <c r="K1151" s="2">
        <f t="shared" si="143"/>
        <v>0</v>
      </c>
      <c r="L1151" s="2">
        <f>SUMIF(E$2:E1151,E1151,K$2:K1151)</f>
        <v>4</v>
      </c>
      <c r="M1151" s="2">
        <f>IF(AND(market_calendar[[#This Row],[eq_weekly_exp_cumulative]]=3,market_calendar[[#This Row],[is_eq_weekly_exp]]=1),1,0)</f>
        <v>0</v>
      </c>
      <c r="N1151" s="2">
        <f>IF(AND(market_calendar[[#This Row],[is_eq_monthly_exp]]=1,MOD(market_calendar[[#This Row],[Month]],3)=0),1,0)</f>
        <v>0</v>
      </c>
      <c r="O1151" s="2">
        <f t="shared" si="136"/>
        <v>0</v>
      </c>
      <c r="P1151" s="2">
        <f>SUMIF(E$2:E1151,E1151,O$2:O1151)</f>
        <v>3</v>
      </c>
      <c r="Q1151" s="2">
        <f>IF(AND(market_calendar[[#This Row],[vix_weekly_exp_cumulative]]=3,market_calendar[[#This Row],[is_vix_weekly_exp]]=1),1,0)</f>
        <v>0</v>
      </c>
      <c r="R1151" s="2">
        <f>IF(AND(market_calendar[[#This Row],[is_vix_monthly_exp]]=1,MOD(market_calendar[[#This Row],[Month]],3)=0),1,0)</f>
        <v>0</v>
      </c>
    </row>
    <row r="1152" spans="1:18" x14ac:dyDescent="0.25">
      <c r="A1152">
        <v>1151</v>
      </c>
      <c r="B1152" s="1">
        <v>43520</v>
      </c>
      <c r="C1152" s="2">
        <f t="shared" si="137"/>
        <v>2019</v>
      </c>
      <c r="D1152" s="2">
        <f t="shared" si="138"/>
        <v>2</v>
      </c>
      <c r="E1152" s="2" t="str">
        <f t="shared" si="139"/>
        <v>2019-2</v>
      </c>
      <c r="F1152" s="2">
        <f t="shared" si="140"/>
        <v>24</v>
      </c>
      <c r="G1152" s="2">
        <f t="shared" si="141"/>
        <v>9</v>
      </c>
      <c r="H1152" s="2">
        <f t="shared" si="142"/>
        <v>1</v>
      </c>
      <c r="I1152" s="2" cm="1">
        <f t="array" ref="I1152">_xlfn.IFNA(_xlfn.IFS(H1152=7,1,H1152=1,1),0)</f>
        <v>1</v>
      </c>
      <c r="J1152" s="2">
        <v>0</v>
      </c>
      <c r="K1152" s="2">
        <f t="shared" si="143"/>
        <v>0</v>
      </c>
      <c r="L1152" s="2">
        <f>SUMIF(E$2:E1152,E1152,K$2:K1152)</f>
        <v>4</v>
      </c>
      <c r="M1152" s="2">
        <f>IF(AND(market_calendar[[#This Row],[eq_weekly_exp_cumulative]]=3,market_calendar[[#This Row],[is_eq_weekly_exp]]=1),1,0)</f>
        <v>0</v>
      </c>
      <c r="N1152" s="2">
        <f>IF(AND(market_calendar[[#This Row],[is_eq_monthly_exp]]=1,MOD(market_calendar[[#This Row],[Month]],3)=0),1,0)</f>
        <v>0</v>
      </c>
      <c r="O1152" s="2">
        <f t="shared" si="136"/>
        <v>0</v>
      </c>
      <c r="P1152" s="2">
        <f>SUMIF(E$2:E1152,E1152,O$2:O1152)</f>
        <v>3</v>
      </c>
      <c r="Q1152" s="2">
        <f>IF(AND(market_calendar[[#This Row],[vix_weekly_exp_cumulative]]=3,market_calendar[[#This Row],[is_vix_weekly_exp]]=1),1,0)</f>
        <v>0</v>
      </c>
      <c r="R1152" s="2">
        <f>IF(AND(market_calendar[[#This Row],[is_vix_monthly_exp]]=1,MOD(market_calendar[[#This Row],[Month]],3)=0),1,0)</f>
        <v>0</v>
      </c>
    </row>
    <row r="1153" spans="1:18" x14ac:dyDescent="0.25">
      <c r="A1153">
        <v>1152</v>
      </c>
      <c r="B1153" s="1">
        <v>43521</v>
      </c>
      <c r="C1153" s="2">
        <f t="shared" si="137"/>
        <v>2019</v>
      </c>
      <c r="D1153" s="2">
        <f t="shared" si="138"/>
        <v>2</v>
      </c>
      <c r="E1153" s="2" t="str">
        <f t="shared" si="139"/>
        <v>2019-2</v>
      </c>
      <c r="F1153" s="2">
        <f t="shared" si="140"/>
        <v>25</v>
      </c>
      <c r="G1153" s="2">
        <f t="shared" si="141"/>
        <v>9</v>
      </c>
      <c r="H1153" s="2">
        <f t="shared" si="142"/>
        <v>2</v>
      </c>
      <c r="I1153" s="2" cm="1">
        <f t="array" ref="I1153">_xlfn.IFNA(_xlfn.IFS(H1153=7,1,H1153=1,1),0)</f>
        <v>0</v>
      </c>
      <c r="J1153" s="2">
        <v>0</v>
      </c>
      <c r="K1153" s="2">
        <f t="shared" si="143"/>
        <v>0</v>
      </c>
      <c r="L1153" s="2">
        <f>SUMIF(E$2:E1153,E1153,K$2:K1153)</f>
        <v>4</v>
      </c>
      <c r="M1153" s="2">
        <f>IF(AND(market_calendar[[#This Row],[eq_weekly_exp_cumulative]]=3,market_calendar[[#This Row],[is_eq_weekly_exp]]=1),1,0)</f>
        <v>0</v>
      </c>
      <c r="N1153" s="2">
        <f>IF(AND(market_calendar[[#This Row],[is_eq_monthly_exp]]=1,MOD(market_calendar[[#This Row],[Month]],3)=0),1,0)</f>
        <v>0</v>
      </c>
      <c r="O1153" s="2">
        <f t="shared" si="136"/>
        <v>0</v>
      </c>
      <c r="P1153" s="2">
        <f>SUMIF(E$2:E1153,E1153,O$2:O1153)</f>
        <v>3</v>
      </c>
      <c r="Q1153" s="2">
        <f>IF(AND(market_calendar[[#This Row],[vix_weekly_exp_cumulative]]=3,market_calendar[[#This Row],[is_vix_weekly_exp]]=1),1,0)</f>
        <v>0</v>
      </c>
      <c r="R1153" s="2">
        <f>IF(AND(market_calendar[[#This Row],[is_vix_monthly_exp]]=1,MOD(market_calendar[[#This Row],[Month]],3)=0),1,0)</f>
        <v>0</v>
      </c>
    </row>
    <row r="1154" spans="1:18" x14ac:dyDescent="0.25">
      <c r="A1154">
        <v>1153</v>
      </c>
      <c r="B1154" s="1">
        <v>43522</v>
      </c>
      <c r="C1154" s="2">
        <f t="shared" si="137"/>
        <v>2019</v>
      </c>
      <c r="D1154" s="2">
        <f t="shared" si="138"/>
        <v>2</v>
      </c>
      <c r="E1154" s="2" t="str">
        <f t="shared" si="139"/>
        <v>2019-2</v>
      </c>
      <c r="F1154" s="2">
        <f t="shared" si="140"/>
        <v>26</v>
      </c>
      <c r="G1154" s="2">
        <f t="shared" si="141"/>
        <v>9</v>
      </c>
      <c r="H1154" s="2">
        <f t="shared" si="142"/>
        <v>3</v>
      </c>
      <c r="I1154" s="2" cm="1">
        <f t="array" ref="I1154">_xlfn.IFNA(_xlfn.IFS(H1154=7,1,H1154=1,1),0)</f>
        <v>0</v>
      </c>
      <c r="J1154" s="2">
        <v>0</v>
      </c>
      <c r="K1154" s="2">
        <f t="shared" si="143"/>
        <v>0</v>
      </c>
      <c r="L1154" s="2">
        <f>SUMIF(E$2:E1154,E1154,K$2:K1154)</f>
        <v>4</v>
      </c>
      <c r="M1154" s="2">
        <f>IF(AND(market_calendar[[#This Row],[eq_weekly_exp_cumulative]]=3,market_calendar[[#This Row],[is_eq_weekly_exp]]=1),1,0)</f>
        <v>0</v>
      </c>
      <c r="N1154" s="2">
        <f>IF(AND(market_calendar[[#This Row],[is_eq_monthly_exp]]=1,MOD(market_calendar[[#This Row],[Month]],3)=0),1,0)</f>
        <v>0</v>
      </c>
      <c r="O1154" s="2">
        <f t="shared" ref="O1154:O1217" si="144">IF(H1154=3,1,0)</f>
        <v>1</v>
      </c>
      <c r="P1154" s="2">
        <f>SUMIF(E$2:E1154,E1154,O$2:O1154)</f>
        <v>4</v>
      </c>
      <c r="Q1154" s="2">
        <f>IF(AND(market_calendar[[#This Row],[vix_weekly_exp_cumulative]]=3,market_calendar[[#This Row],[is_vix_weekly_exp]]=1),1,0)</f>
        <v>0</v>
      </c>
      <c r="R1154" s="2">
        <f>IF(AND(market_calendar[[#This Row],[is_vix_monthly_exp]]=1,MOD(market_calendar[[#This Row],[Month]],3)=0),1,0)</f>
        <v>0</v>
      </c>
    </row>
    <row r="1155" spans="1:18" x14ac:dyDescent="0.25">
      <c r="A1155">
        <v>1154</v>
      </c>
      <c r="B1155" s="1">
        <v>43523</v>
      </c>
      <c r="C1155" s="2">
        <f t="shared" ref="C1155:C1218" si="145">YEAR(B1155)</f>
        <v>2019</v>
      </c>
      <c r="D1155" s="2">
        <f t="shared" ref="D1155:D1218" si="146">MONTH(B1155)</f>
        <v>2</v>
      </c>
      <c r="E1155" s="2" t="str">
        <f t="shared" ref="E1155:E1218" si="147">_xlfn.CONCAT(YEAR(B1155),"-",MONTH(B1155))</f>
        <v>2019-2</v>
      </c>
      <c r="F1155" s="2">
        <f t="shared" ref="F1155:F1218" si="148">DAY(B1155)</f>
        <v>27</v>
      </c>
      <c r="G1155" s="2">
        <f t="shared" ref="G1155:G1218" si="149">WEEKNUM(B1155)</f>
        <v>9</v>
      </c>
      <c r="H1155" s="2">
        <f t="shared" ref="H1155:H1218" si="150">WEEKDAY(B1155)</f>
        <v>4</v>
      </c>
      <c r="I1155" s="2" cm="1">
        <f t="array" ref="I1155">_xlfn.IFNA(_xlfn.IFS(H1155=7,1,H1155=1,1),0)</f>
        <v>0</v>
      </c>
      <c r="J1155" s="2">
        <v>0</v>
      </c>
      <c r="K1155" s="2">
        <f t="shared" ref="K1155:K1218" si="151">IF(H1155=6,1,0)</f>
        <v>0</v>
      </c>
      <c r="L1155" s="2">
        <f>SUMIF(E$2:E1155,E1155,K$2:K1155)</f>
        <v>4</v>
      </c>
      <c r="M1155" s="2">
        <f>IF(AND(market_calendar[[#This Row],[eq_weekly_exp_cumulative]]=3,market_calendar[[#This Row],[is_eq_weekly_exp]]=1),1,0)</f>
        <v>0</v>
      </c>
      <c r="N1155" s="2">
        <f>IF(AND(market_calendar[[#This Row],[is_eq_monthly_exp]]=1,MOD(market_calendar[[#This Row],[Month]],3)=0),1,0)</f>
        <v>0</v>
      </c>
      <c r="O1155" s="2">
        <f t="shared" si="144"/>
        <v>0</v>
      </c>
      <c r="P1155" s="2">
        <f>SUMIF(E$2:E1155,E1155,O$2:O1155)</f>
        <v>4</v>
      </c>
      <c r="Q1155" s="2">
        <f>IF(AND(market_calendar[[#This Row],[vix_weekly_exp_cumulative]]=3,market_calendar[[#This Row],[is_vix_weekly_exp]]=1),1,0)</f>
        <v>0</v>
      </c>
      <c r="R1155" s="2">
        <f>IF(AND(market_calendar[[#This Row],[is_vix_monthly_exp]]=1,MOD(market_calendar[[#This Row],[Month]],3)=0),1,0)</f>
        <v>0</v>
      </c>
    </row>
    <row r="1156" spans="1:18" x14ac:dyDescent="0.25">
      <c r="A1156">
        <v>1155</v>
      </c>
      <c r="B1156" s="1">
        <v>43524</v>
      </c>
      <c r="C1156" s="2">
        <f t="shared" si="145"/>
        <v>2019</v>
      </c>
      <c r="D1156" s="2">
        <f t="shared" si="146"/>
        <v>2</v>
      </c>
      <c r="E1156" s="2" t="str">
        <f t="shared" si="147"/>
        <v>2019-2</v>
      </c>
      <c r="F1156" s="2">
        <f t="shared" si="148"/>
        <v>28</v>
      </c>
      <c r="G1156" s="2">
        <f t="shared" si="149"/>
        <v>9</v>
      </c>
      <c r="H1156" s="2">
        <f t="shared" si="150"/>
        <v>5</v>
      </c>
      <c r="I1156" s="2" cm="1">
        <f t="array" ref="I1156">_xlfn.IFNA(_xlfn.IFS(H1156=7,1,H1156=1,1),0)</f>
        <v>0</v>
      </c>
      <c r="J1156" s="2">
        <v>0</v>
      </c>
      <c r="K1156" s="2">
        <f t="shared" si="151"/>
        <v>0</v>
      </c>
      <c r="L1156" s="2">
        <f>SUMIF(E$2:E1156,E1156,K$2:K1156)</f>
        <v>4</v>
      </c>
      <c r="M1156" s="2">
        <f>IF(AND(market_calendar[[#This Row],[eq_weekly_exp_cumulative]]=3,market_calendar[[#This Row],[is_eq_weekly_exp]]=1),1,0)</f>
        <v>0</v>
      </c>
      <c r="N1156" s="2">
        <f>IF(AND(market_calendar[[#This Row],[is_eq_monthly_exp]]=1,MOD(market_calendar[[#This Row],[Month]],3)=0),1,0)</f>
        <v>0</v>
      </c>
      <c r="O1156" s="2">
        <f t="shared" si="144"/>
        <v>0</v>
      </c>
      <c r="P1156" s="2">
        <f>SUMIF(E$2:E1156,E1156,O$2:O1156)</f>
        <v>4</v>
      </c>
      <c r="Q1156" s="2">
        <f>IF(AND(market_calendar[[#This Row],[vix_weekly_exp_cumulative]]=3,market_calendar[[#This Row],[is_vix_weekly_exp]]=1),1,0)</f>
        <v>0</v>
      </c>
      <c r="R1156" s="2">
        <f>IF(AND(market_calendar[[#This Row],[is_vix_monthly_exp]]=1,MOD(market_calendar[[#This Row],[Month]],3)=0),1,0)</f>
        <v>0</v>
      </c>
    </row>
    <row r="1157" spans="1:18" x14ac:dyDescent="0.25">
      <c r="A1157">
        <v>1156</v>
      </c>
      <c r="B1157" s="1">
        <v>43525</v>
      </c>
      <c r="C1157" s="2">
        <f t="shared" si="145"/>
        <v>2019</v>
      </c>
      <c r="D1157" s="2">
        <f t="shared" si="146"/>
        <v>3</v>
      </c>
      <c r="E1157" s="2" t="str">
        <f t="shared" si="147"/>
        <v>2019-3</v>
      </c>
      <c r="F1157" s="2">
        <f t="shared" si="148"/>
        <v>1</v>
      </c>
      <c r="G1157" s="2">
        <f t="shared" si="149"/>
        <v>9</v>
      </c>
      <c r="H1157" s="2">
        <f t="shared" si="150"/>
        <v>6</v>
      </c>
      <c r="I1157" s="2" cm="1">
        <f t="array" ref="I1157">_xlfn.IFNA(_xlfn.IFS(H1157=7,1,H1157=1,1),0)</f>
        <v>0</v>
      </c>
      <c r="J1157" s="2">
        <v>0</v>
      </c>
      <c r="K1157" s="2">
        <f t="shared" si="151"/>
        <v>1</v>
      </c>
      <c r="L1157" s="2">
        <f>SUMIF(E$2:E1157,E1157,K$2:K1157)</f>
        <v>1</v>
      </c>
      <c r="M1157" s="2">
        <f>IF(AND(market_calendar[[#This Row],[eq_weekly_exp_cumulative]]=3,market_calendar[[#This Row],[is_eq_weekly_exp]]=1),1,0)</f>
        <v>0</v>
      </c>
      <c r="N1157" s="2">
        <f>IF(AND(market_calendar[[#This Row],[is_eq_monthly_exp]]=1,MOD(market_calendar[[#This Row],[Month]],3)=0),1,0)</f>
        <v>0</v>
      </c>
      <c r="O1157" s="2">
        <f t="shared" si="144"/>
        <v>0</v>
      </c>
      <c r="P1157" s="2">
        <f>SUMIF(E$2:E1157,E1157,O$2:O1157)</f>
        <v>0</v>
      </c>
      <c r="Q1157" s="2">
        <f>IF(AND(market_calendar[[#This Row],[vix_weekly_exp_cumulative]]=3,market_calendar[[#This Row],[is_vix_weekly_exp]]=1),1,0)</f>
        <v>0</v>
      </c>
      <c r="R1157" s="2">
        <f>IF(AND(market_calendar[[#This Row],[is_vix_monthly_exp]]=1,MOD(market_calendar[[#This Row],[Month]],3)=0),1,0)</f>
        <v>0</v>
      </c>
    </row>
    <row r="1158" spans="1:18" x14ac:dyDescent="0.25">
      <c r="A1158">
        <v>1157</v>
      </c>
      <c r="B1158" s="1">
        <v>43526</v>
      </c>
      <c r="C1158" s="2">
        <f t="shared" si="145"/>
        <v>2019</v>
      </c>
      <c r="D1158" s="2">
        <f t="shared" si="146"/>
        <v>3</v>
      </c>
      <c r="E1158" s="2" t="str">
        <f t="shared" si="147"/>
        <v>2019-3</v>
      </c>
      <c r="F1158" s="2">
        <f t="shared" si="148"/>
        <v>2</v>
      </c>
      <c r="G1158" s="2">
        <f t="shared" si="149"/>
        <v>9</v>
      </c>
      <c r="H1158" s="2">
        <f t="shared" si="150"/>
        <v>7</v>
      </c>
      <c r="I1158" s="2" cm="1">
        <f t="array" ref="I1158">_xlfn.IFNA(_xlfn.IFS(H1158=7,1,H1158=1,1),0)</f>
        <v>1</v>
      </c>
      <c r="J1158" s="2">
        <v>0</v>
      </c>
      <c r="K1158" s="2">
        <f t="shared" si="151"/>
        <v>0</v>
      </c>
      <c r="L1158" s="2">
        <f>SUMIF(E$2:E1158,E1158,K$2:K1158)</f>
        <v>1</v>
      </c>
      <c r="M1158" s="2">
        <f>IF(AND(market_calendar[[#This Row],[eq_weekly_exp_cumulative]]=3,market_calendar[[#This Row],[is_eq_weekly_exp]]=1),1,0)</f>
        <v>0</v>
      </c>
      <c r="N1158" s="2">
        <f>IF(AND(market_calendar[[#This Row],[is_eq_monthly_exp]]=1,MOD(market_calendar[[#This Row],[Month]],3)=0),1,0)</f>
        <v>0</v>
      </c>
      <c r="O1158" s="2">
        <f t="shared" si="144"/>
        <v>0</v>
      </c>
      <c r="P1158" s="2">
        <f>SUMIF(E$2:E1158,E1158,O$2:O1158)</f>
        <v>0</v>
      </c>
      <c r="Q1158" s="2">
        <f>IF(AND(market_calendar[[#This Row],[vix_weekly_exp_cumulative]]=3,market_calendar[[#This Row],[is_vix_weekly_exp]]=1),1,0)</f>
        <v>0</v>
      </c>
      <c r="R1158" s="2">
        <f>IF(AND(market_calendar[[#This Row],[is_vix_monthly_exp]]=1,MOD(market_calendar[[#This Row],[Month]],3)=0),1,0)</f>
        <v>0</v>
      </c>
    </row>
    <row r="1159" spans="1:18" x14ac:dyDescent="0.25">
      <c r="A1159">
        <v>1158</v>
      </c>
      <c r="B1159" s="1">
        <v>43527</v>
      </c>
      <c r="C1159" s="2">
        <f t="shared" si="145"/>
        <v>2019</v>
      </c>
      <c r="D1159" s="2">
        <f t="shared" si="146"/>
        <v>3</v>
      </c>
      <c r="E1159" s="2" t="str">
        <f t="shared" si="147"/>
        <v>2019-3</v>
      </c>
      <c r="F1159" s="2">
        <f t="shared" si="148"/>
        <v>3</v>
      </c>
      <c r="G1159" s="2">
        <f t="shared" si="149"/>
        <v>10</v>
      </c>
      <c r="H1159" s="2">
        <f t="shared" si="150"/>
        <v>1</v>
      </c>
      <c r="I1159" s="2" cm="1">
        <f t="array" ref="I1159">_xlfn.IFNA(_xlfn.IFS(H1159=7,1,H1159=1,1),0)</f>
        <v>1</v>
      </c>
      <c r="J1159" s="2">
        <v>0</v>
      </c>
      <c r="K1159" s="2">
        <f t="shared" si="151"/>
        <v>0</v>
      </c>
      <c r="L1159" s="2">
        <f>SUMIF(E$2:E1159,E1159,K$2:K1159)</f>
        <v>1</v>
      </c>
      <c r="M1159" s="2">
        <f>IF(AND(market_calendar[[#This Row],[eq_weekly_exp_cumulative]]=3,market_calendar[[#This Row],[is_eq_weekly_exp]]=1),1,0)</f>
        <v>0</v>
      </c>
      <c r="N1159" s="2">
        <f>IF(AND(market_calendar[[#This Row],[is_eq_monthly_exp]]=1,MOD(market_calendar[[#This Row],[Month]],3)=0),1,0)</f>
        <v>0</v>
      </c>
      <c r="O1159" s="2">
        <f t="shared" si="144"/>
        <v>0</v>
      </c>
      <c r="P1159" s="2">
        <f>SUMIF(E$2:E1159,E1159,O$2:O1159)</f>
        <v>0</v>
      </c>
      <c r="Q1159" s="2">
        <f>IF(AND(market_calendar[[#This Row],[vix_weekly_exp_cumulative]]=3,market_calendar[[#This Row],[is_vix_weekly_exp]]=1),1,0)</f>
        <v>0</v>
      </c>
      <c r="R1159" s="2">
        <f>IF(AND(market_calendar[[#This Row],[is_vix_monthly_exp]]=1,MOD(market_calendar[[#This Row],[Month]],3)=0),1,0)</f>
        <v>0</v>
      </c>
    </row>
    <row r="1160" spans="1:18" x14ac:dyDescent="0.25">
      <c r="A1160">
        <v>1159</v>
      </c>
      <c r="B1160" s="1">
        <v>43528</v>
      </c>
      <c r="C1160" s="2">
        <f t="shared" si="145"/>
        <v>2019</v>
      </c>
      <c r="D1160" s="2">
        <f t="shared" si="146"/>
        <v>3</v>
      </c>
      <c r="E1160" s="2" t="str">
        <f t="shared" si="147"/>
        <v>2019-3</v>
      </c>
      <c r="F1160" s="2">
        <f t="shared" si="148"/>
        <v>4</v>
      </c>
      <c r="G1160" s="2">
        <f t="shared" si="149"/>
        <v>10</v>
      </c>
      <c r="H1160" s="2">
        <f t="shared" si="150"/>
        <v>2</v>
      </c>
      <c r="I1160" s="2" cm="1">
        <f t="array" ref="I1160">_xlfn.IFNA(_xlfn.IFS(H1160=7,1,H1160=1,1),0)</f>
        <v>0</v>
      </c>
      <c r="J1160" s="2">
        <v>0</v>
      </c>
      <c r="K1160" s="2">
        <f t="shared" si="151"/>
        <v>0</v>
      </c>
      <c r="L1160" s="2">
        <f>SUMIF(E$2:E1160,E1160,K$2:K1160)</f>
        <v>1</v>
      </c>
      <c r="M1160" s="2">
        <f>IF(AND(market_calendar[[#This Row],[eq_weekly_exp_cumulative]]=3,market_calendar[[#This Row],[is_eq_weekly_exp]]=1),1,0)</f>
        <v>0</v>
      </c>
      <c r="N1160" s="2">
        <f>IF(AND(market_calendar[[#This Row],[is_eq_monthly_exp]]=1,MOD(market_calendar[[#This Row],[Month]],3)=0),1,0)</f>
        <v>0</v>
      </c>
      <c r="O1160" s="2">
        <f t="shared" si="144"/>
        <v>0</v>
      </c>
      <c r="P1160" s="2">
        <f>SUMIF(E$2:E1160,E1160,O$2:O1160)</f>
        <v>0</v>
      </c>
      <c r="Q1160" s="2">
        <f>IF(AND(market_calendar[[#This Row],[vix_weekly_exp_cumulative]]=3,market_calendar[[#This Row],[is_vix_weekly_exp]]=1),1,0)</f>
        <v>0</v>
      </c>
      <c r="R1160" s="2">
        <f>IF(AND(market_calendar[[#This Row],[is_vix_monthly_exp]]=1,MOD(market_calendar[[#This Row],[Month]],3)=0),1,0)</f>
        <v>0</v>
      </c>
    </row>
    <row r="1161" spans="1:18" x14ac:dyDescent="0.25">
      <c r="A1161">
        <v>1160</v>
      </c>
      <c r="B1161" s="1">
        <v>43529</v>
      </c>
      <c r="C1161" s="2">
        <f t="shared" si="145"/>
        <v>2019</v>
      </c>
      <c r="D1161" s="2">
        <f t="shared" si="146"/>
        <v>3</v>
      </c>
      <c r="E1161" s="2" t="str">
        <f t="shared" si="147"/>
        <v>2019-3</v>
      </c>
      <c r="F1161" s="2">
        <f t="shared" si="148"/>
        <v>5</v>
      </c>
      <c r="G1161" s="2">
        <f t="shared" si="149"/>
        <v>10</v>
      </c>
      <c r="H1161" s="2">
        <f t="shared" si="150"/>
        <v>3</v>
      </c>
      <c r="I1161" s="2" cm="1">
        <f t="array" ref="I1161">_xlfn.IFNA(_xlfn.IFS(H1161=7,1,H1161=1,1),0)</f>
        <v>0</v>
      </c>
      <c r="J1161" s="2">
        <v>0</v>
      </c>
      <c r="K1161" s="2">
        <f t="shared" si="151"/>
        <v>0</v>
      </c>
      <c r="L1161" s="2">
        <f>SUMIF(E$2:E1161,E1161,K$2:K1161)</f>
        <v>1</v>
      </c>
      <c r="M1161" s="2">
        <f>IF(AND(market_calendar[[#This Row],[eq_weekly_exp_cumulative]]=3,market_calendar[[#This Row],[is_eq_weekly_exp]]=1),1,0)</f>
        <v>0</v>
      </c>
      <c r="N1161" s="2">
        <f>IF(AND(market_calendar[[#This Row],[is_eq_monthly_exp]]=1,MOD(market_calendar[[#This Row],[Month]],3)=0),1,0)</f>
        <v>0</v>
      </c>
      <c r="O1161" s="2">
        <f t="shared" si="144"/>
        <v>1</v>
      </c>
      <c r="P1161" s="2">
        <f>SUMIF(E$2:E1161,E1161,O$2:O1161)</f>
        <v>1</v>
      </c>
      <c r="Q1161" s="2">
        <f>IF(AND(market_calendar[[#This Row],[vix_weekly_exp_cumulative]]=3,market_calendar[[#This Row],[is_vix_weekly_exp]]=1),1,0)</f>
        <v>0</v>
      </c>
      <c r="R1161" s="2">
        <f>IF(AND(market_calendar[[#This Row],[is_vix_monthly_exp]]=1,MOD(market_calendar[[#This Row],[Month]],3)=0),1,0)</f>
        <v>0</v>
      </c>
    </row>
    <row r="1162" spans="1:18" x14ac:dyDescent="0.25">
      <c r="A1162">
        <v>1161</v>
      </c>
      <c r="B1162" s="1">
        <v>43530</v>
      </c>
      <c r="C1162" s="2">
        <f t="shared" si="145"/>
        <v>2019</v>
      </c>
      <c r="D1162" s="2">
        <f t="shared" si="146"/>
        <v>3</v>
      </c>
      <c r="E1162" s="2" t="str">
        <f t="shared" si="147"/>
        <v>2019-3</v>
      </c>
      <c r="F1162" s="2">
        <f t="shared" si="148"/>
        <v>6</v>
      </c>
      <c r="G1162" s="2">
        <f t="shared" si="149"/>
        <v>10</v>
      </c>
      <c r="H1162" s="2">
        <f t="shared" si="150"/>
        <v>4</v>
      </c>
      <c r="I1162" s="2" cm="1">
        <f t="array" ref="I1162">_xlfn.IFNA(_xlfn.IFS(H1162=7,1,H1162=1,1),0)</f>
        <v>0</v>
      </c>
      <c r="J1162" s="2">
        <v>0</v>
      </c>
      <c r="K1162" s="2">
        <f t="shared" si="151"/>
        <v>0</v>
      </c>
      <c r="L1162" s="2">
        <f>SUMIF(E$2:E1162,E1162,K$2:K1162)</f>
        <v>1</v>
      </c>
      <c r="M1162" s="2">
        <f>IF(AND(market_calendar[[#This Row],[eq_weekly_exp_cumulative]]=3,market_calendar[[#This Row],[is_eq_weekly_exp]]=1),1,0)</f>
        <v>0</v>
      </c>
      <c r="N1162" s="2">
        <f>IF(AND(market_calendar[[#This Row],[is_eq_monthly_exp]]=1,MOD(market_calendar[[#This Row],[Month]],3)=0),1,0)</f>
        <v>0</v>
      </c>
      <c r="O1162" s="2">
        <f t="shared" si="144"/>
        <v>0</v>
      </c>
      <c r="P1162" s="2">
        <f>SUMIF(E$2:E1162,E1162,O$2:O1162)</f>
        <v>1</v>
      </c>
      <c r="Q1162" s="2">
        <f>IF(AND(market_calendar[[#This Row],[vix_weekly_exp_cumulative]]=3,market_calendar[[#This Row],[is_vix_weekly_exp]]=1),1,0)</f>
        <v>0</v>
      </c>
      <c r="R1162" s="2">
        <f>IF(AND(market_calendar[[#This Row],[is_vix_monthly_exp]]=1,MOD(market_calendar[[#This Row],[Month]],3)=0),1,0)</f>
        <v>0</v>
      </c>
    </row>
    <row r="1163" spans="1:18" x14ac:dyDescent="0.25">
      <c r="A1163">
        <v>1162</v>
      </c>
      <c r="B1163" s="1">
        <v>43531</v>
      </c>
      <c r="C1163" s="2">
        <f t="shared" si="145"/>
        <v>2019</v>
      </c>
      <c r="D1163" s="2">
        <f t="shared" si="146"/>
        <v>3</v>
      </c>
      <c r="E1163" s="2" t="str">
        <f t="shared" si="147"/>
        <v>2019-3</v>
      </c>
      <c r="F1163" s="2">
        <f t="shared" si="148"/>
        <v>7</v>
      </c>
      <c r="G1163" s="2">
        <f t="shared" si="149"/>
        <v>10</v>
      </c>
      <c r="H1163" s="2">
        <f t="shared" si="150"/>
        <v>5</v>
      </c>
      <c r="I1163" s="2" cm="1">
        <f t="array" ref="I1163">_xlfn.IFNA(_xlfn.IFS(H1163=7,1,H1163=1,1),0)</f>
        <v>0</v>
      </c>
      <c r="J1163" s="2">
        <v>0</v>
      </c>
      <c r="K1163" s="2">
        <f t="shared" si="151"/>
        <v>0</v>
      </c>
      <c r="L1163" s="2">
        <f>SUMIF(E$2:E1163,E1163,K$2:K1163)</f>
        <v>1</v>
      </c>
      <c r="M1163" s="2">
        <f>IF(AND(market_calendar[[#This Row],[eq_weekly_exp_cumulative]]=3,market_calendar[[#This Row],[is_eq_weekly_exp]]=1),1,0)</f>
        <v>0</v>
      </c>
      <c r="N1163" s="2">
        <f>IF(AND(market_calendar[[#This Row],[is_eq_monthly_exp]]=1,MOD(market_calendar[[#This Row],[Month]],3)=0),1,0)</f>
        <v>0</v>
      </c>
      <c r="O1163" s="2">
        <f t="shared" si="144"/>
        <v>0</v>
      </c>
      <c r="P1163" s="2">
        <f>SUMIF(E$2:E1163,E1163,O$2:O1163)</f>
        <v>1</v>
      </c>
      <c r="Q1163" s="2">
        <f>IF(AND(market_calendar[[#This Row],[vix_weekly_exp_cumulative]]=3,market_calendar[[#This Row],[is_vix_weekly_exp]]=1),1,0)</f>
        <v>0</v>
      </c>
      <c r="R1163" s="2">
        <f>IF(AND(market_calendar[[#This Row],[is_vix_monthly_exp]]=1,MOD(market_calendar[[#This Row],[Month]],3)=0),1,0)</f>
        <v>0</v>
      </c>
    </row>
    <row r="1164" spans="1:18" x14ac:dyDescent="0.25">
      <c r="A1164">
        <v>1163</v>
      </c>
      <c r="B1164" s="1">
        <v>43532</v>
      </c>
      <c r="C1164" s="2">
        <f t="shared" si="145"/>
        <v>2019</v>
      </c>
      <c r="D1164" s="2">
        <f t="shared" si="146"/>
        <v>3</v>
      </c>
      <c r="E1164" s="2" t="str">
        <f t="shared" si="147"/>
        <v>2019-3</v>
      </c>
      <c r="F1164" s="2">
        <f t="shared" si="148"/>
        <v>8</v>
      </c>
      <c r="G1164" s="2">
        <f t="shared" si="149"/>
        <v>10</v>
      </c>
      <c r="H1164" s="2">
        <f t="shared" si="150"/>
        <v>6</v>
      </c>
      <c r="I1164" s="2" cm="1">
        <f t="array" ref="I1164">_xlfn.IFNA(_xlfn.IFS(H1164=7,1,H1164=1,1),0)</f>
        <v>0</v>
      </c>
      <c r="J1164" s="2">
        <v>0</v>
      </c>
      <c r="K1164" s="2">
        <f t="shared" si="151"/>
        <v>1</v>
      </c>
      <c r="L1164" s="2">
        <f>SUMIF(E$2:E1164,E1164,K$2:K1164)</f>
        <v>2</v>
      </c>
      <c r="M1164" s="2">
        <f>IF(AND(market_calendar[[#This Row],[eq_weekly_exp_cumulative]]=3,market_calendar[[#This Row],[is_eq_weekly_exp]]=1),1,0)</f>
        <v>0</v>
      </c>
      <c r="N1164" s="2">
        <f>IF(AND(market_calendar[[#This Row],[is_eq_monthly_exp]]=1,MOD(market_calendar[[#This Row],[Month]],3)=0),1,0)</f>
        <v>0</v>
      </c>
      <c r="O1164" s="2">
        <f t="shared" si="144"/>
        <v>0</v>
      </c>
      <c r="P1164" s="2">
        <f>SUMIF(E$2:E1164,E1164,O$2:O1164)</f>
        <v>1</v>
      </c>
      <c r="Q1164" s="2">
        <f>IF(AND(market_calendar[[#This Row],[vix_weekly_exp_cumulative]]=3,market_calendar[[#This Row],[is_vix_weekly_exp]]=1),1,0)</f>
        <v>0</v>
      </c>
      <c r="R1164" s="2">
        <f>IF(AND(market_calendar[[#This Row],[is_vix_monthly_exp]]=1,MOD(market_calendar[[#This Row],[Month]],3)=0),1,0)</f>
        <v>0</v>
      </c>
    </row>
    <row r="1165" spans="1:18" x14ac:dyDescent="0.25">
      <c r="A1165">
        <v>1164</v>
      </c>
      <c r="B1165" s="1">
        <v>43533</v>
      </c>
      <c r="C1165" s="2">
        <f t="shared" si="145"/>
        <v>2019</v>
      </c>
      <c r="D1165" s="2">
        <f t="shared" si="146"/>
        <v>3</v>
      </c>
      <c r="E1165" s="2" t="str">
        <f t="shared" si="147"/>
        <v>2019-3</v>
      </c>
      <c r="F1165" s="2">
        <f t="shared" si="148"/>
        <v>9</v>
      </c>
      <c r="G1165" s="2">
        <f t="shared" si="149"/>
        <v>10</v>
      </c>
      <c r="H1165" s="2">
        <f t="shared" si="150"/>
        <v>7</v>
      </c>
      <c r="I1165" s="2" cm="1">
        <f t="array" ref="I1165">_xlfn.IFNA(_xlfn.IFS(H1165=7,1,H1165=1,1),0)</f>
        <v>1</v>
      </c>
      <c r="J1165" s="2">
        <v>0</v>
      </c>
      <c r="K1165" s="2">
        <f t="shared" si="151"/>
        <v>0</v>
      </c>
      <c r="L1165" s="2">
        <f>SUMIF(E$2:E1165,E1165,K$2:K1165)</f>
        <v>2</v>
      </c>
      <c r="M1165" s="2">
        <f>IF(AND(market_calendar[[#This Row],[eq_weekly_exp_cumulative]]=3,market_calendar[[#This Row],[is_eq_weekly_exp]]=1),1,0)</f>
        <v>0</v>
      </c>
      <c r="N1165" s="2">
        <f>IF(AND(market_calendar[[#This Row],[is_eq_monthly_exp]]=1,MOD(market_calendar[[#This Row],[Month]],3)=0),1,0)</f>
        <v>0</v>
      </c>
      <c r="O1165" s="2">
        <f t="shared" si="144"/>
        <v>0</v>
      </c>
      <c r="P1165" s="2">
        <f>SUMIF(E$2:E1165,E1165,O$2:O1165)</f>
        <v>1</v>
      </c>
      <c r="Q1165" s="2">
        <f>IF(AND(market_calendar[[#This Row],[vix_weekly_exp_cumulative]]=3,market_calendar[[#This Row],[is_vix_weekly_exp]]=1),1,0)</f>
        <v>0</v>
      </c>
      <c r="R1165" s="2">
        <f>IF(AND(market_calendar[[#This Row],[is_vix_monthly_exp]]=1,MOD(market_calendar[[#This Row],[Month]],3)=0),1,0)</f>
        <v>0</v>
      </c>
    </row>
    <row r="1166" spans="1:18" x14ac:dyDescent="0.25">
      <c r="A1166">
        <v>1165</v>
      </c>
      <c r="B1166" s="1">
        <v>43534</v>
      </c>
      <c r="C1166" s="2">
        <f t="shared" si="145"/>
        <v>2019</v>
      </c>
      <c r="D1166" s="2">
        <f t="shared" si="146"/>
        <v>3</v>
      </c>
      <c r="E1166" s="2" t="str">
        <f t="shared" si="147"/>
        <v>2019-3</v>
      </c>
      <c r="F1166" s="2">
        <f t="shared" si="148"/>
        <v>10</v>
      </c>
      <c r="G1166" s="2">
        <f t="shared" si="149"/>
        <v>11</v>
      </c>
      <c r="H1166" s="2">
        <f t="shared" si="150"/>
        <v>1</v>
      </c>
      <c r="I1166" s="2" cm="1">
        <f t="array" ref="I1166">_xlfn.IFNA(_xlfn.IFS(H1166=7,1,H1166=1,1),0)</f>
        <v>1</v>
      </c>
      <c r="J1166" s="2">
        <v>0</v>
      </c>
      <c r="K1166" s="2">
        <f t="shared" si="151"/>
        <v>0</v>
      </c>
      <c r="L1166" s="2">
        <f>SUMIF(E$2:E1166,E1166,K$2:K1166)</f>
        <v>2</v>
      </c>
      <c r="M1166" s="2">
        <f>IF(AND(market_calendar[[#This Row],[eq_weekly_exp_cumulative]]=3,market_calendar[[#This Row],[is_eq_weekly_exp]]=1),1,0)</f>
        <v>0</v>
      </c>
      <c r="N1166" s="2">
        <f>IF(AND(market_calendar[[#This Row],[is_eq_monthly_exp]]=1,MOD(market_calendar[[#This Row],[Month]],3)=0),1,0)</f>
        <v>0</v>
      </c>
      <c r="O1166" s="2">
        <f t="shared" si="144"/>
        <v>0</v>
      </c>
      <c r="P1166" s="2">
        <f>SUMIF(E$2:E1166,E1166,O$2:O1166)</f>
        <v>1</v>
      </c>
      <c r="Q1166" s="2">
        <f>IF(AND(market_calendar[[#This Row],[vix_weekly_exp_cumulative]]=3,market_calendar[[#This Row],[is_vix_weekly_exp]]=1),1,0)</f>
        <v>0</v>
      </c>
      <c r="R1166" s="2">
        <f>IF(AND(market_calendar[[#This Row],[is_vix_monthly_exp]]=1,MOD(market_calendar[[#This Row],[Month]],3)=0),1,0)</f>
        <v>0</v>
      </c>
    </row>
    <row r="1167" spans="1:18" x14ac:dyDescent="0.25">
      <c r="A1167">
        <v>1166</v>
      </c>
      <c r="B1167" s="1">
        <v>43535</v>
      </c>
      <c r="C1167" s="2">
        <f t="shared" si="145"/>
        <v>2019</v>
      </c>
      <c r="D1167" s="2">
        <f t="shared" si="146"/>
        <v>3</v>
      </c>
      <c r="E1167" s="2" t="str">
        <f t="shared" si="147"/>
        <v>2019-3</v>
      </c>
      <c r="F1167" s="2">
        <f t="shared" si="148"/>
        <v>11</v>
      </c>
      <c r="G1167" s="2">
        <f t="shared" si="149"/>
        <v>11</v>
      </c>
      <c r="H1167" s="2">
        <f t="shared" si="150"/>
        <v>2</v>
      </c>
      <c r="I1167" s="2" cm="1">
        <f t="array" ref="I1167">_xlfn.IFNA(_xlfn.IFS(H1167=7,1,H1167=1,1),0)</f>
        <v>0</v>
      </c>
      <c r="J1167" s="2">
        <v>0</v>
      </c>
      <c r="K1167" s="2">
        <f t="shared" si="151"/>
        <v>0</v>
      </c>
      <c r="L1167" s="2">
        <f>SUMIF(E$2:E1167,E1167,K$2:K1167)</f>
        <v>2</v>
      </c>
      <c r="M1167" s="2">
        <f>IF(AND(market_calendar[[#This Row],[eq_weekly_exp_cumulative]]=3,market_calendar[[#This Row],[is_eq_weekly_exp]]=1),1,0)</f>
        <v>0</v>
      </c>
      <c r="N1167" s="2">
        <f>IF(AND(market_calendar[[#This Row],[is_eq_monthly_exp]]=1,MOD(market_calendar[[#This Row],[Month]],3)=0),1,0)</f>
        <v>0</v>
      </c>
      <c r="O1167" s="2">
        <f t="shared" si="144"/>
        <v>0</v>
      </c>
      <c r="P1167" s="2">
        <f>SUMIF(E$2:E1167,E1167,O$2:O1167)</f>
        <v>1</v>
      </c>
      <c r="Q1167" s="2">
        <f>IF(AND(market_calendar[[#This Row],[vix_weekly_exp_cumulative]]=3,market_calendar[[#This Row],[is_vix_weekly_exp]]=1),1,0)</f>
        <v>0</v>
      </c>
      <c r="R1167" s="2">
        <f>IF(AND(market_calendar[[#This Row],[is_vix_monthly_exp]]=1,MOD(market_calendar[[#This Row],[Month]],3)=0),1,0)</f>
        <v>0</v>
      </c>
    </row>
    <row r="1168" spans="1:18" x14ac:dyDescent="0.25">
      <c r="A1168">
        <v>1167</v>
      </c>
      <c r="B1168" s="1">
        <v>43536</v>
      </c>
      <c r="C1168" s="2">
        <f t="shared" si="145"/>
        <v>2019</v>
      </c>
      <c r="D1168" s="2">
        <f t="shared" si="146"/>
        <v>3</v>
      </c>
      <c r="E1168" s="2" t="str">
        <f t="shared" si="147"/>
        <v>2019-3</v>
      </c>
      <c r="F1168" s="2">
        <f t="shared" si="148"/>
        <v>12</v>
      </c>
      <c r="G1168" s="2">
        <f t="shared" si="149"/>
        <v>11</v>
      </c>
      <c r="H1168" s="2">
        <f t="shared" si="150"/>
        <v>3</v>
      </c>
      <c r="I1168" s="2" cm="1">
        <f t="array" ref="I1168">_xlfn.IFNA(_xlfn.IFS(H1168=7,1,H1168=1,1),0)</f>
        <v>0</v>
      </c>
      <c r="J1168" s="2">
        <v>0</v>
      </c>
      <c r="K1168" s="2">
        <f t="shared" si="151"/>
        <v>0</v>
      </c>
      <c r="L1168" s="2">
        <f>SUMIF(E$2:E1168,E1168,K$2:K1168)</f>
        <v>2</v>
      </c>
      <c r="M1168" s="2">
        <f>IF(AND(market_calendar[[#This Row],[eq_weekly_exp_cumulative]]=3,market_calendar[[#This Row],[is_eq_weekly_exp]]=1),1,0)</f>
        <v>0</v>
      </c>
      <c r="N1168" s="2">
        <f>IF(AND(market_calendar[[#This Row],[is_eq_monthly_exp]]=1,MOD(market_calendar[[#This Row],[Month]],3)=0),1,0)</f>
        <v>0</v>
      </c>
      <c r="O1168" s="2">
        <f t="shared" si="144"/>
        <v>1</v>
      </c>
      <c r="P1168" s="2">
        <f>SUMIF(E$2:E1168,E1168,O$2:O1168)</f>
        <v>2</v>
      </c>
      <c r="Q1168" s="2">
        <f>IF(AND(market_calendar[[#This Row],[vix_weekly_exp_cumulative]]=3,market_calendar[[#This Row],[is_vix_weekly_exp]]=1),1,0)</f>
        <v>0</v>
      </c>
      <c r="R1168" s="2">
        <f>IF(AND(market_calendar[[#This Row],[is_vix_monthly_exp]]=1,MOD(market_calendar[[#This Row],[Month]],3)=0),1,0)</f>
        <v>0</v>
      </c>
    </row>
    <row r="1169" spans="1:18" x14ac:dyDescent="0.25">
      <c r="A1169">
        <v>1168</v>
      </c>
      <c r="B1169" s="1">
        <v>43537</v>
      </c>
      <c r="C1169" s="2">
        <f t="shared" si="145"/>
        <v>2019</v>
      </c>
      <c r="D1169" s="2">
        <f t="shared" si="146"/>
        <v>3</v>
      </c>
      <c r="E1169" s="2" t="str">
        <f t="shared" si="147"/>
        <v>2019-3</v>
      </c>
      <c r="F1169" s="2">
        <f t="shared" si="148"/>
        <v>13</v>
      </c>
      <c r="G1169" s="2">
        <f t="shared" si="149"/>
        <v>11</v>
      </c>
      <c r="H1169" s="2">
        <f t="shared" si="150"/>
        <v>4</v>
      </c>
      <c r="I1169" s="2" cm="1">
        <f t="array" ref="I1169">_xlfn.IFNA(_xlfn.IFS(H1169=7,1,H1169=1,1),0)</f>
        <v>0</v>
      </c>
      <c r="J1169" s="2">
        <v>0</v>
      </c>
      <c r="K1169" s="2">
        <f t="shared" si="151"/>
        <v>0</v>
      </c>
      <c r="L1169" s="2">
        <f>SUMIF(E$2:E1169,E1169,K$2:K1169)</f>
        <v>2</v>
      </c>
      <c r="M1169" s="2">
        <f>IF(AND(market_calendar[[#This Row],[eq_weekly_exp_cumulative]]=3,market_calendar[[#This Row],[is_eq_weekly_exp]]=1),1,0)</f>
        <v>0</v>
      </c>
      <c r="N1169" s="2">
        <f>IF(AND(market_calendar[[#This Row],[is_eq_monthly_exp]]=1,MOD(market_calendar[[#This Row],[Month]],3)=0),1,0)</f>
        <v>0</v>
      </c>
      <c r="O1169" s="2">
        <f t="shared" si="144"/>
        <v>0</v>
      </c>
      <c r="P1169" s="2">
        <f>SUMIF(E$2:E1169,E1169,O$2:O1169)</f>
        <v>2</v>
      </c>
      <c r="Q1169" s="2">
        <f>IF(AND(market_calendar[[#This Row],[vix_weekly_exp_cumulative]]=3,market_calendar[[#This Row],[is_vix_weekly_exp]]=1),1,0)</f>
        <v>0</v>
      </c>
      <c r="R1169" s="2">
        <f>IF(AND(market_calendar[[#This Row],[is_vix_monthly_exp]]=1,MOD(market_calendar[[#This Row],[Month]],3)=0),1,0)</f>
        <v>0</v>
      </c>
    </row>
    <row r="1170" spans="1:18" x14ac:dyDescent="0.25">
      <c r="A1170">
        <v>1169</v>
      </c>
      <c r="B1170" s="1">
        <v>43538</v>
      </c>
      <c r="C1170" s="2">
        <f t="shared" si="145"/>
        <v>2019</v>
      </c>
      <c r="D1170" s="2">
        <f t="shared" si="146"/>
        <v>3</v>
      </c>
      <c r="E1170" s="2" t="str">
        <f t="shared" si="147"/>
        <v>2019-3</v>
      </c>
      <c r="F1170" s="2">
        <f t="shared" si="148"/>
        <v>14</v>
      </c>
      <c r="G1170" s="2">
        <f t="shared" si="149"/>
        <v>11</v>
      </c>
      <c r="H1170" s="2">
        <f t="shared" si="150"/>
        <v>5</v>
      </c>
      <c r="I1170" s="2" cm="1">
        <f t="array" ref="I1170">_xlfn.IFNA(_xlfn.IFS(H1170=7,1,H1170=1,1),0)</f>
        <v>0</v>
      </c>
      <c r="J1170" s="2">
        <v>0</v>
      </c>
      <c r="K1170" s="2">
        <f t="shared" si="151"/>
        <v>0</v>
      </c>
      <c r="L1170" s="2">
        <f>SUMIF(E$2:E1170,E1170,K$2:K1170)</f>
        <v>2</v>
      </c>
      <c r="M1170" s="2">
        <f>IF(AND(market_calendar[[#This Row],[eq_weekly_exp_cumulative]]=3,market_calendar[[#This Row],[is_eq_weekly_exp]]=1),1,0)</f>
        <v>0</v>
      </c>
      <c r="N1170" s="2">
        <f>IF(AND(market_calendar[[#This Row],[is_eq_monthly_exp]]=1,MOD(market_calendar[[#This Row],[Month]],3)=0),1,0)</f>
        <v>0</v>
      </c>
      <c r="O1170" s="2">
        <f t="shared" si="144"/>
        <v>0</v>
      </c>
      <c r="P1170" s="2">
        <f>SUMIF(E$2:E1170,E1170,O$2:O1170)</f>
        <v>2</v>
      </c>
      <c r="Q1170" s="2">
        <f>IF(AND(market_calendar[[#This Row],[vix_weekly_exp_cumulative]]=3,market_calendar[[#This Row],[is_vix_weekly_exp]]=1),1,0)</f>
        <v>0</v>
      </c>
      <c r="R1170" s="2">
        <f>IF(AND(market_calendar[[#This Row],[is_vix_monthly_exp]]=1,MOD(market_calendar[[#This Row],[Month]],3)=0),1,0)</f>
        <v>0</v>
      </c>
    </row>
    <row r="1171" spans="1:18" x14ac:dyDescent="0.25">
      <c r="A1171">
        <v>1170</v>
      </c>
      <c r="B1171" s="1">
        <v>43539</v>
      </c>
      <c r="C1171" s="2">
        <f t="shared" si="145"/>
        <v>2019</v>
      </c>
      <c r="D1171" s="2">
        <f t="shared" si="146"/>
        <v>3</v>
      </c>
      <c r="E1171" s="2" t="str">
        <f t="shared" si="147"/>
        <v>2019-3</v>
      </c>
      <c r="F1171" s="2">
        <f t="shared" si="148"/>
        <v>15</v>
      </c>
      <c r="G1171" s="2">
        <f t="shared" si="149"/>
        <v>11</v>
      </c>
      <c r="H1171" s="2">
        <f t="shared" si="150"/>
        <v>6</v>
      </c>
      <c r="I1171" s="2" cm="1">
        <f t="array" ref="I1171">_xlfn.IFNA(_xlfn.IFS(H1171=7,1,H1171=1,1),0)</f>
        <v>0</v>
      </c>
      <c r="J1171" s="2">
        <v>0</v>
      </c>
      <c r="K1171" s="2">
        <f t="shared" si="151"/>
        <v>1</v>
      </c>
      <c r="L1171" s="2">
        <f>SUMIF(E$2:E1171,E1171,K$2:K1171)</f>
        <v>3</v>
      </c>
      <c r="M1171" s="2">
        <f>IF(AND(market_calendar[[#This Row],[eq_weekly_exp_cumulative]]=3,market_calendar[[#This Row],[is_eq_weekly_exp]]=1),1,0)</f>
        <v>1</v>
      </c>
      <c r="N1171" s="2">
        <f>IF(AND(market_calendar[[#This Row],[is_eq_monthly_exp]]=1,MOD(market_calendar[[#This Row],[Month]],3)=0),1,0)</f>
        <v>1</v>
      </c>
      <c r="O1171" s="2">
        <f t="shared" si="144"/>
        <v>0</v>
      </c>
      <c r="P1171" s="2">
        <f>SUMIF(E$2:E1171,E1171,O$2:O1171)</f>
        <v>2</v>
      </c>
      <c r="Q1171" s="2">
        <f>IF(AND(market_calendar[[#This Row],[vix_weekly_exp_cumulative]]=3,market_calendar[[#This Row],[is_vix_weekly_exp]]=1),1,0)</f>
        <v>0</v>
      </c>
      <c r="R1171" s="2">
        <f>IF(AND(market_calendar[[#This Row],[is_vix_monthly_exp]]=1,MOD(market_calendar[[#This Row],[Month]],3)=0),1,0)</f>
        <v>0</v>
      </c>
    </row>
    <row r="1172" spans="1:18" x14ac:dyDescent="0.25">
      <c r="A1172">
        <v>1171</v>
      </c>
      <c r="B1172" s="1">
        <v>43540</v>
      </c>
      <c r="C1172" s="2">
        <f t="shared" si="145"/>
        <v>2019</v>
      </c>
      <c r="D1172" s="2">
        <f t="shared" si="146"/>
        <v>3</v>
      </c>
      <c r="E1172" s="2" t="str">
        <f t="shared" si="147"/>
        <v>2019-3</v>
      </c>
      <c r="F1172" s="2">
        <f t="shared" si="148"/>
        <v>16</v>
      </c>
      <c r="G1172" s="2">
        <f t="shared" si="149"/>
        <v>11</v>
      </c>
      <c r="H1172" s="2">
        <f t="shared" si="150"/>
        <v>7</v>
      </c>
      <c r="I1172" s="2" cm="1">
        <f t="array" ref="I1172">_xlfn.IFNA(_xlfn.IFS(H1172=7,1,H1172=1,1),0)</f>
        <v>1</v>
      </c>
      <c r="J1172" s="2">
        <v>0</v>
      </c>
      <c r="K1172" s="2">
        <f t="shared" si="151"/>
        <v>0</v>
      </c>
      <c r="L1172" s="2">
        <f>SUMIF(E$2:E1172,E1172,K$2:K1172)</f>
        <v>3</v>
      </c>
      <c r="M1172" s="2">
        <f>IF(AND(market_calendar[[#This Row],[eq_weekly_exp_cumulative]]=3,market_calendar[[#This Row],[is_eq_weekly_exp]]=1),1,0)</f>
        <v>0</v>
      </c>
      <c r="N1172" s="2">
        <f>IF(AND(market_calendar[[#This Row],[is_eq_monthly_exp]]=1,MOD(market_calendar[[#This Row],[Month]],3)=0),1,0)</f>
        <v>0</v>
      </c>
      <c r="O1172" s="2">
        <f t="shared" si="144"/>
        <v>0</v>
      </c>
      <c r="P1172" s="2">
        <f>SUMIF(E$2:E1172,E1172,O$2:O1172)</f>
        <v>2</v>
      </c>
      <c r="Q1172" s="2">
        <f>IF(AND(market_calendar[[#This Row],[vix_weekly_exp_cumulative]]=3,market_calendar[[#This Row],[is_vix_weekly_exp]]=1),1,0)</f>
        <v>0</v>
      </c>
      <c r="R1172" s="2">
        <f>IF(AND(market_calendar[[#This Row],[is_vix_monthly_exp]]=1,MOD(market_calendar[[#This Row],[Month]],3)=0),1,0)</f>
        <v>0</v>
      </c>
    </row>
    <row r="1173" spans="1:18" x14ac:dyDescent="0.25">
      <c r="A1173">
        <v>1172</v>
      </c>
      <c r="B1173" s="1">
        <v>43541</v>
      </c>
      <c r="C1173" s="2">
        <f t="shared" si="145"/>
        <v>2019</v>
      </c>
      <c r="D1173" s="2">
        <f t="shared" si="146"/>
        <v>3</v>
      </c>
      <c r="E1173" s="2" t="str">
        <f t="shared" si="147"/>
        <v>2019-3</v>
      </c>
      <c r="F1173" s="2">
        <f t="shared" si="148"/>
        <v>17</v>
      </c>
      <c r="G1173" s="2">
        <f t="shared" si="149"/>
        <v>12</v>
      </c>
      <c r="H1173" s="2">
        <f t="shared" si="150"/>
        <v>1</v>
      </c>
      <c r="I1173" s="2" cm="1">
        <f t="array" ref="I1173">_xlfn.IFNA(_xlfn.IFS(H1173=7,1,H1173=1,1),0)</f>
        <v>1</v>
      </c>
      <c r="J1173" s="2">
        <v>0</v>
      </c>
      <c r="K1173" s="2">
        <f t="shared" si="151"/>
        <v>0</v>
      </c>
      <c r="L1173" s="2">
        <f>SUMIF(E$2:E1173,E1173,K$2:K1173)</f>
        <v>3</v>
      </c>
      <c r="M1173" s="2">
        <f>IF(AND(market_calendar[[#This Row],[eq_weekly_exp_cumulative]]=3,market_calendar[[#This Row],[is_eq_weekly_exp]]=1),1,0)</f>
        <v>0</v>
      </c>
      <c r="N1173" s="2">
        <f>IF(AND(market_calendar[[#This Row],[is_eq_monthly_exp]]=1,MOD(market_calendar[[#This Row],[Month]],3)=0),1,0)</f>
        <v>0</v>
      </c>
      <c r="O1173" s="2">
        <f t="shared" si="144"/>
        <v>0</v>
      </c>
      <c r="P1173" s="2">
        <f>SUMIF(E$2:E1173,E1173,O$2:O1173)</f>
        <v>2</v>
      </c>
      <c r="Q1173" s="2">
        <f>IF(AND(market_calendar[[#This Row],[vix_weekly_exp_cumulative]]=3,market_calendar[[#This Row],[is_vix_weekly_exp]]=1),1,0)</f>
        <v>0</v>
      </c>
      <c r="R1173" s="2">
        <f>IF(AND(market_calendar[[#This Row],[is_vix_monthly_exp]]=1,MOD(market_calendar[[#This Row],[Month]],3)=0),1,0)</f>
        <v>0</v>
      </c>
    </row>
    <row r="1174" spans="1:18" x14ac:dyDescent="0.25">
      <c r="A1174">
        <v>1173</v>
      </c>
      <c r="B1174" s="1">
        <v>43542</v>
      </c>
      <c r="C1174" s="2">
        <f t="shared" si="145"/>
        <v>2019</v>
      </c>
      <c r="D1174" s="2">
        <f t="shared" si="146"/>
        <v>3</v>
      </c>
      <c r="E1174" s="2" t="str">
        <f t="shared" si="147"/>
        <v>2019-3</v>
      </c>
      <c r="F1174" s="2">
        <f t="shared" si="148"/>
        <v>18</v>
      </c>
      <c r="G1174" s="2">
        <f t="shared" si="149"/>
        <v>12</v>
      </c>
      <c r="H1174" s="2">
        <f t="shared" si="150"/>
        <v>2</v>
      </c>
      <c r="I1174" s="2" cm="1">
        <f t="array" ref="I1174">_xlfn.IFNA(_xlfn.IFS(H1174=7,1,H1174=1,1),0)</f>
        <v>0</v>
      </c>
      <c r="J1174" s="2">
        <v>0</v>
      </c>
      <c r="K1174" s="2">
        <f t="shared" si="151"/>
        <v>0</v>
      </c>
      <c r="L1174" s="2">
        <f>SUMIF(E$2:E1174,E1174,K$2:K1174)</f>
        <v>3</v>
      </c>
      <c r="M1174" s="2">
        <f>IF(AND(market_calendar[[#This Row],[eq_weekly_exp_cumulative]]=3,market_calendar[[#This Row],[is_eq_weekly_exp]]=1),1,0)</f>
        <v>0</v>
      </c>
      <c r="N1174" s="2">
        <f>IF(AND(market_calendar[[#This Row],[is_eq_monthly_exp]]=1,MOD(market_calendar[[#This Row],[Month]],3)=0),1,0)</f>
        <v>0</v>
      </c>
      <c r="O1174" s="2">
        <f t="shared" si="144"/>
        <v>0</v>
      </c>
      <c r="P1174" s="2">
        <f>SUMIF(E$2:E1174,E1174,O$2:O1174)</f>
        <v>2</v>
      </c>
      <c r="Q1174" s="2">
        <f>IF(AND(market_calendar[[#This Row],[vix_weekly_exp_cumulative]]=3,market_calendar[[#This Row],[is_vix_weekly_exp]]=1),1,0)</f>
        <v>0</v>
      </c>
      <c r="R1174" s="2">
        <f>IF(AND(market_calendar[[#This Row],[is_vix_monthly_exp]]=1,MOD(market_calendar[[#This Row],[Month]],3)=0),1,0)</f>
        <v>0</v>
      </c>
    </row>
    <row r="1175" spans="1:18" x14ac:dyDescent="0.25">
      <c r="A1175">
        <v>1174</v>
      </c>
      <c r="B1175" s="1">
        <v>43543</v>
      </c>
      <c r="C1175" s="2">
        <f t="shared" si="145"/>
        <v>2019</v>
      </c>
      <c r="D1175" s="2">
        <f t="shared" si="146"/>
        <v>3</v>
      </c>
      <c r="E1175" s="2" t="str">
        <f t="shared" si="147"/>
        <v>2019-3</v>
      </c>
      <c r="F1175" s="2">
        <f t="shared" si="148"/>
        <v>19</v>
      </c>
      <c r="G1175" s="2">
        <f t="shared" si="149"/>
        <v>12</v>
      </c>
      <c r="H1175" s="2">
        <f t="shared" si="150"/>
        <v>3</v>
      </c>
      <c r="I1175" s="2" cm="1">
        <f t="array" ref="I1175">_xlfn.IFNA(_xlfn.IFS(H1175=7,1,H1175=1,1),0)</f>
        <v>0</v>
      </c>
      <c r="J1175" s="2">
        <v>0</v>
      </c>
      <c r="K1175" s="2">
        <f t="shared" si="151"/>
        <v>0</v>
      </c>
      <c r="L1175" s="2">
        <f>SUMIF(E$2:E1175,E1175,K$2:K1175)</f>
        <v>3</v>
      </c>
      <c r="M1175" s="2">
        <f>IF(AND(market_calendar[[#This Row],[eq_weekly_exp_cumulative]]=3,market_calendar[[#This Row],[is_eq_weekly_exp]]=1),1,0)</f>
        <v>0</v>
      </c>
      <c r="N1175" s="2">
        <f>IF(AND(market_calendar[[#This Row],[is_eq_monthly_exp]]=1,MOD(market_calendar[[#This Row],[Month]],3)=0),1,0)</f>
        <v>0</v>
      </c>
      <c r="O1175" s="2">
        <f t="shared" si="144"/>
        <v>1</v>
      </c>
      <c r="P1175" s="2">
        <f>SUMIF(E$2:E1175,E1175,O$2:O1175)</f>
        <v>3</v>
      </c>
      <c r="Q1175" s="2">
        <f>IF(AND(market_calendar[[#This Row],[vix_weekly_exp_cumulative]]=3,market_calendar[[#This Row],[is_vix_weekly_exp]]=1),1,0)</f>
        <v>1</v>
      </c>
      <c r="R1175" s="2">
        <f>IF(AND(market_calendar[[#This Row],[is_vix_monthly_exp]]=1,MOD(market_calendar[[#This Row],[Month]],3)=0),1,0)</f>
        <v>1</v>
      </c>
    </row>
    <row r="1176" spans="1:18" x14ac:dyDescent="0.25">
      <c r="A1176">
        <v>1175</v>
      </c>
      <c r="B1176" s="1">
        <v>43544</v>
      </c>
      <c r="C1176" s="2">
        <f t="shared" si="145"/>
        <v>2019</v>
      </c>
      <c r="D1176" s="2">
        <f t="shared" si="146"/>
        <v>3</v>
      </c>
      <c r="E1176" s="2" t="str">
        <f t="shared" si="147"/>
        <v>2019-3</v>
      </c>
      <c r="F1176" s="2">
        <f t="shared" si="148"/>
        <v>20</v>
      </c>
      <c r="G1176" s="2">
        <f t="shared" si="149"/>
        <v>12</v>
      </c>
      <c r="H1176" s="2">
        <f t="shared" si="150"/>
        <v>4</v>
      </c>
      <c r="I1176" s="2" cm="1">
        <f t="array" ref="I1176">_xlfn.IFNA(_xlfn.IFS(H1176=7,1,H1176=1,1),0)</f>
        <v>0</v>
      </c>
      <c r="J1176" s="2">
        <v>0</v>
      </c>
      <c r="K1176" s="2">
        <f t="shared" si="151"/>
        <v>0</v>
      </c>
      <c r="L1176" s="2">
        <f>SUMIF(E$2:E1176,E1176,K$2:K1176)</f>
        <v>3</v>
      </c>
      <c r="M1176" s="2">
        <f>IF(AND(market_calendar[[#This Row],[eq_weekly_exp_cumulative]]=3,market_calendar[[#This Row],[is_eq_weekly_exp]]=1),1,0)</f>
        <v>0</v>
      </c>
      <c r="N1176" s="2">
        <f>IF(AND(market_calendar[[#This Row],[is_eq_monthly_exp]]=1,MOD(market_calendar[[#This Row],[Month]],3)=0),1,0)</f>
        <v>0</v>
      </c>
      <c r="O1176" s="2">
        <f t="shared" si="144"/>
        <v>0</v>
      </c>
      <c r="P1176" s="2">
        <f>SUMIF(E$2:E1176,E1176,O$2:O1176)</f>
        <v>3</v>
      </c>
      <c r="Q1176" s="2">
        <f>IF(AND(market_calendar[[#This Row],[vix_weekly_exp_cumulative]]=3,market_calendar[[#This Row],[is_vix_weekly_exp]]=1),1,0)</f>
        <v>0</v>
      </c>
      <c r="R1176" s="2">
        <f>IF(AND(market_calendar[[#This Row],[is_vix_monthly_exp]]=1,MOD(market_calendar[[#This Row],[Month]],3)=0),1,0)</f>
        <v>0</v>
      </c>
    </row>
    <row r="1177" spans="1:18" x14ac:dyDescent="0.25">
      <c r="A1177">
        <v>1176</v>
      </c>
      <c r="B1177" s="1">
        <v>43545</v>
      </c>
      <c r="C1177" s="2">
        <f t="shared" si="145"/>
        <v>2019</v>
      </c>
      <c r="D1177" s="2">
        <f t="shared" si="146"/>
        <v>3</v>
      </c>
      <c r="E1177" s="2" t="str">
        <f t="shared" si="147"/>
        <v>2019-3</v>
      </c>
      <c r="F1177" s="2">
        <f t="shared" si="148"/>
        <v>21</v>
      </c>
      <c r="G1177" s="2">
        <f t="shared" si="149"/>
        <v>12</v>
      </c>
      <c r="H1177" s="2">
        <f t="shared" si="150"/>
        <v>5</v>
      </c>
      <c r="I1177" s="2" cm="1">
        <f t="array" ref="I1177">_xlfn.IFNA(_xlfn.IFS(H1177=7,1,H1177=1,1),0)</f>
        <v>0</v>
      </c>
      <c r="J1177" s="2">
        <v>0</v>
      </c>
      <c r="K1177" s="2">
        <f t="shared" si="151"/>
        <v>0</v>
      </c>
      <c r="L1177" s="2">
        <f>SUMIF(E$2:E1177,E1177,K$2:K1177)</f>
        <v>3</v>
      </c>
      <c r="M1177" s="2">
        <f>IF(AND(market_calendar[[#This Row],[eq_weekly_exp_cumulative]]=3,market_calendar[[#This Row],[is_eq_weekly_exp]]=1),1,0)</f>
        <v>0</v>
      </c>
      <c r="N1177" s="2">
        <f>IF(AND(market_calendar[[#This Row],[is_eq_monthly_exp]]=1,MOD(market_calendar[[#This Row],[Month]],3)=0),1,0)</f>
        <v>0</v>
      </c>
      <c r="O1177" s="2">
        <f t="shared" si="144"/>
        <v>0</v>
      </c>
      <c r="P1177" s="2">
        <f>SUMIF(E$2:E1177,E1177,O$2:O1177)</f>
        <v>3</v>
      </c>
      <c r="Q1177" s="2">
        <f>IF(AND(market_calendar[[#This Row],[vix_weekly_exp_cumulative]]=3,market_calendar[[#This Row],[is_vix_weekly_exp]]=1),1,0)</f>
        <v>0</v>
      </c>
      <c r="R1177" s="2">
        <f>IF(AND(market_calendar[[#This Row],[is_vix_monthly_exp]]=1,MOD(market_calendar[[#This Row],[Month]],3)=0),1,0)</f>
        <v>0</v>
      </c>
    </row>
    <row r="1178" spans="1:18" x14ac:dyDescent="0.25">
      <c r="A1178">
        <v>1177</v>
      </c>
      <c r="B1178" s="1">
        <v>43546</v>
      </c>
      <c r="C1178" s="2">
        <f t="shared" si="145"/>
        <v>2019</v>
      </c>
      <c r="D1178" s="2">
        <f t="shared" si="146"/>
        <v>3</v>
      </c>
      <c r="E1178" s="2" t="str">
        <f t="shared" si="147"/>
        <v>2019-3</v>
      </c>
      <c r="F1178" s="2">
        <f t="shared" si="148"/>
        <v>22</v>
      </c>
      <c r="G1178" s="2">
        <f t="shared" si="149"/>
        <v>12</v>
      </c>
      <c r="H1178" s="2">
        <f t="shared" si="150"/>
        <v>6</v>
      </c>
      <c r="I1178" s="2" cm="1">
        <f t="array" ref="I1178">_xlfn.IFNA(_xlfn.IFS(H1178=7,1,H1178=1,1),0)</f>
        <v>0</v>
      </c>
      <c r="J1178" s="2">
        <v>0</v>
      </c>
      <c r="K1178" s="2">
        <f t="shared" si="151"/>
        <v>1</v>
      </c>
      <c r="L1178" s="2">
        <f>SUMIF(E$2:E1178,E1178,K$2:K1178)</f>
        <v>4</v>
      </c>
      <c r="M1178" s="2">
        <f>IF(AND(market_calendar[[#This Row],[eq_weekly_exp_cumulative]]=3,market_calendar[[#This Row],[is_eq_weekly_exp]]=1),1,0)</f>
        <v>0</v>
      </c>
      <c r="N1178" s="2">
        <f>IF(AND(market_calendar[[#This Row],[is_eq_monthly_exp]]=1,MOD(market_calendar[[#This Row],[Month]],3)=0),1,0)</f>
        <v>0</v>
      </c>
      <c r="O1178" s="2">
        <f t="shared" si="144"/>
        <v>0</v>
      </c>
      <c r="P1178" s="2">
        <f>SUMIF(E$2:E1178,E1178,O$2:O1178)</f>
        <v>3</v>
      </c>
      <c r="Q1178" s="2">
        <f>IF(AND(market_calendar[[#This Row],[vix_weekly_exp_cumulative]]=3,market_calendar[[#This Row],[is_vix_weekly_exp]]=1),1,0)</f>
        <v>0</v>
      </c>
      <c r="R1178" s="2">
        <f>IF(AND(market_calendar[[#This Row],[is_vix_monthly_exp]]=1,MOD(market_calendar[[#This Row],[Month]],3)=0),1,0)</f>
        <v>0</v>
      </c>
    </row>
    <row r="1179" spans="1:18" x14ac:dyDescent="0.25">
      <c r="A1179">
        <v>1178</v>
      </c>
      <c r="B1179" s="1">
        <v>43547</v>
      </c>
      <c r="C1179" s="2">
        <f t="shared" si="145"/>
        <v>2019</v>
      </c>
      <c r="D1179" s="2">
        <f t="shared" si="146"/>
        <v>3</v>
      </c>
      <c r="E1179" s="2" t="str">
        <f t="shared" si="147"/>
        <v>2019-3</v>
      </c>
      <c r="F1179" s="2">
        <f t="shared" si="148"/>
        <v>23</v>
      </c>
      <c r="G1179" s="2">
        <f t="shared" si="149"/>
        <v>12</v>
      </c>
      <c r="H1179" s="2">
        <f t="shared" si="150"/>
        <v>7</v>
      </c>
      <c r="I1179" s="2" cm="1">
        <f t="array" ref="I1179">_xlfn.IFNA(_xlfn.IFS(H1179=7,1,H1179=1,1),0)</f>
        <v>1</v>
      </c>
      <c r="J1179" s="2">
        <v>0</v>
      </c>
      <c r="K1179" s="2">
        <f t="shared" si="151"/>
        <v>0</v>
      </c>
      <c r="L1179" s="2">
        <f>SUMIF(E$2:E1179,E1179,K$2:K1179)</f>
        <v>4</v>
      </c>
      <c r="M1179" s="2">
        <f>IF(AND(market_calendar[[#This Row],[eq_weekly_exp_cumulative]]=3,market_calendar[[#This Row],[is_eq_weekly_exp]]=1),1,0)</f>
        <v>0</v>
      </c>
      <c r="N1179" s="2">
        <f>IF(AND(market_calendar[[#This Row],[is_eq_monthly_exp]]=1,MOD(market_calendar[[#This Row],[Month]],3)=0),1,0)</f>
        <v>0</v>
      </c>
      <c r="O1179" s="2">
        <f t="shared" si="144"/>
        <v>0</v>
      </c>
      <c r="P1179" s="2">
        <f>SUMIF(E$2:E1179,E1179,O$2:O1179)</f>
        <v>3</v>
      </c>
      <c r="Q1179" s="2">
        <f>IF(AND(market_calendar[[#This Row],[vix_weekly_exp_cumulative]]=3,market_calendar[[#This Row],[is_vix_weekly_exp]]=1),1,0)</f>
        <v>0</v>
      </c>
      <c r="R1179" s="2">
        <f>IF(AND(market_calendar[[#This Row],[is_vix_monthly_exp]]=1,MOD(market_calendar[[#This Row],[Month]],3)=0),1,0)</f>
        <v>0</v>
      </c>
    </row>
    <row r="1180" spans="1:18" x14ac:dyDescent="0.25">
      <c r="A1180">
        <v>1179</v>
      </c>
      <c r="B1180" s="1">
        <v>43548</v>
      </c>
      <c r="C1180" s="2">
        <f t="shared" si="145"/>
        <v>2019</v>
      </c>
      <c r="D1180" s="2">
        <f t="shared" si="146"/>
        <v>3</v>
      </c>
      <c r="E1180" s="2" t="str">
        <f t="shared" si="147"/>
        <v>2019-3</v>
      </c>
      <c r="F1180" s="2">
        <f t="shared" si="148"/>
        <v>24</v>
      </c>
      <c r="G1180" s="2">
        <f t="shared" si="149"/>
        <v>13</v>
      </c>
      <c r="H1180" s="2">
        <f t="shared" si="150"/>
        <v>1</v>
      </c>
      <c r="I1180" s="2" cm="1">
        <f t="array" ref="I1180">_xlfn.IFNA(_xlfn.IFS(H1180=7,1,H1180=1,1),0)</f>
        <v>1</v>
      </c>
      <c r="J1180" s="2">
        <v>0</v>
      </c>
      <c r="K1180" s="2">
        <f t="shared" si="151"/>
        <v>0</v>
      </c>
      <c r="L1180" s="2">
        <f>SUMIF(E$2:E1180,E1180,K$2:K1180)</f>
        <v>4</v>
      </c>
      <c r="M1180" s="2">
        <f>IF(AND(market_calendar[[#This Row],[eq_weekly_exp_cumulative]]=3,market_calendar[[#This Row],[is_eq_weekly_exp]]=1),1,0)</f>
        <v>0</v>
      </c>
      <c r="N1180" s="2">
        <f>IF(AND(market_calendar[[#This Row],[is_eq_monthly_exp]]=1,MOD(market_calendar[[#This Row],[Month]],3)=0),1,0)</f>
        <v>0</v>
      </c>
      <c r="O1180" s="2">
        <f t="shared" si="144"/>
        <v>0</v>
      </c>
      <c r="P1180" s="2">
        <f>SUMIF(E$2:E1180,E1180,O$2:O1180)</f>
        <v>3</v>
      </c>
      <c r="Q1180" s="2">
        <f>IF(AND(market_calendar[[#This Row],[vix_weekly_exp_cumulative]]=3,market_calendar[[#This Row],[is_vix_weekly_exp]]=1),1,0)</f>
        <v>0</v>
      </c>
      <c r="R1180" s="2">
        <f>IF(AND(market_calendar[[#This Row],[is_vix_monthly_exp]]=1,MOD(market_calendar[[#This Row],[Month]],3)=0),1,0)</f>
        <v>0</v>
      </c>
    </row>
    <row r="1181" spans="1:18" x14ac:dyDescent="0.25">
      <c r="A1181">
        <v>1180</v>
      </c>
      <c r="B1181" s="1">
        <v>43549</v>
      </c>
      <c r="C1181" s="2">
        <f t="shared" si="145"/>
        <v>2019</v>
      </c>
      <c r="D1181" s="2">
        <f t="shared" si="146"/>
        <v>3</v>
      </c>
      <c r="E1181" s="2" t="str">
        <f t="shared" si="147"/>
        <v>2019-3</v>
      </c>
      <c r="F1181" s="2">
        <f t="shared" si="148"/>
        <v>25</v>
      </c>
      <c r="G1181" s="2">
        <f t="shared" si="149"/>
        <v>13</v>
      </c>
      <c r="H1181" s="2">
        <f t="shared" si="150"/>
        <v>2</v>
      </c>
      <c r="I1181" s="2" cm="1">
        <f t="array" ref="I1181">_xlfn.IFNA(_xlfn.IFS(H1181=7,1,H1181=1,1),0)</f>
        <v>0</v>
      </c>
      <c r="J1181" s="2">
        <v>0</v>
      </c>
      <c r="K1181" s="2">
        <f t="shared" si="151"/>
        <v>0</v>
      </c>
      <c r="L1181" s="2">
        <f>SUMIF(E$2:E1181,E1181,K$2:K1181)</f>
        <v>4</v>
      </c>
      <c r="M1181" s="2">
        <f>IF(AND(market_calendar[[#This Row],[eq_weekly_exp_cumulative]]=3,market_calendar[[#This Row],[is_eq_weekly_exp]]=1),1,0)</f>
        <v>0</v>
      </c>
      <c r="N1181" s="2">
        <f>IF(AND(market_calendar[[#This Row],[is_eq_monthly_exp]]=1,MOD(market_calendar[[#This Row],[Month]],3)=0),1,0)</f>
        <v>0</v>
      </c>
      <c r="O1181" s="2">
        <f t="shared" si="144"/>
        <v>0</v>
      </c>
      <c r="P1181" s="2">
        <f>SUMIF(E$2:E1181,E1181,O$2:O1181)</f>
        <v>3</v>
      </c>
      <c r="Q1181" s="2">
        <f>IF(AND(market_calendar[[#This Row],[vix_weekly_exp_cumulative]]=3,market_calendar[[#This Row],[is_vix_weekly_exp]]=1),1,0)</f>
        <v>0</v>
      </c>
      <c r="R1181" s="2">
        <f>IF(AND(market_calendar[[#This Row],[is_vix_monthly_exp]]=1,MOD(market_calendar[[#This Row],[Month]],3)=0),1,0)</f>
        <v>0</v>
      </c>
    </row>
    <row r="1182" spans="1:18" x14ac:dyDescent="0.25">
      <c r="A1182">
        <v>1181</v>
      </c>
      <c r="B1182" s="1">
        <v>43550</v>
      </c>
      <c r="C1182" s="2">
        <f t="shared" si="145"/>
        <v>2019</v>
      </c>
      <c r="D1182" s="2">
        <f t="shared" si="146"/>
        <v>3</v>
      </c>
      <c r="E1182" s="2" t="str">
        <f t="shared" si="147"/>
        <v>2019-3</v>
      </c>
      <c r="F1182" s="2">
        <f t="shared" si="148"/>
        <v>26</v>
      </c>
      <c r="G1182" s="2">
        <f t="shared" si="149"/>
        <v>13</v>
      </c>
      <c r="H1182" s="2">
        <f t="shared" si="150"/>
        <v>3</v>
      </c>
      <c r="I1182" s="2" cm="1">
        <f t="array" ref="I1182">_xlfn.IFNA(_xlfn.IFS(H1182=7,1,H1182=1,1),0)</f>
        <v>0</v>
      </c>
      <c r="J1182" s="2">
        <v>0</v>
      </c>
      <c r="K1182" s="2">
        <f t="shared" si="151"/>
        <v>0</v>
      </c>
      <c r="L1182" s="2">
        <f>SUMIF(E$2:E1182,E1182,K$2:K1182)</f>
        <v>4</v>
      </c>
      <c r="M1182" s="2">
        <f>IF(AND(market_calendar[[#This Row],[eq_weekly_exp_cumulative]]=3,market_calendar[[#This Row],[is_eq_weekly_exp]]=1),1,0)</f>
        <v>0</v>
      </c>
      <c r="N1182" s="2">
        <f>IF(AND(market_calendar[[#This Row],[is_eq_monthly_exp]]=1,MOD(market_calendar[[#This Row],[Month]],3)=0),1,0)</f>
        <v>0</v>
      </c>
      <c r="O1182" s="2">
        <f t="shared" si="144"/>
        <v>1</v>
      </c>
      <c r="P1182" s="2">
        <f>SUMIF(E$2:E1182,E1182,O$2:O1182)</f>
        <v>4</v>
      </c>
      <c r="Q1182" s="2">
        <f>IF(AND(market_calendar[[#This Row],[vix_weekly_exp_cumulative]]=3,market_calendar[[#This Row],[is_vix_weekly_exp]]=1),1,0)</f>
        <v>0</v>
      </c>
      <c r="R1182" s="2">
        <f>IF(AND(market_calendar[[#This Row],[is_vix_monthly_exp]]=1,MOD(market_calendar[[#This Row],[Month]],3)=0),1,0)</f>
        <v>0</v>
      </c>
    </row>
    <row r="1183" spans="1:18" x14ac:dyDescent="0.25">
      <c r="A1183">
        <v>1182</v>
      </c>
      <c r="B1183" s="1">
        <v>43551</v>
      </c>
      <c r="C1183" s="2">
        <f t="shared" si="145"/>
        <v>2019</v>
      </c>
      <c r="D1183" s="2">
        <f t="shared" si="146"/>
        <v>3</v>
      </c>
      <c r="E1183" s="2" t="str">
        <f t="shared" si="147"/>
        <v>2019-3</v>
      </c>
      <c r="F1183" s="2">
        <f t="shared" si="148"/>
        <v>27</v>
      </c>
      <c r="G1183" s="2">
        <f t="shared" si="149"/>
        <v>13</v>
      </c>
      <c r="H1183" s="2">
        <f t="shared" si="150"/>
        <v>4</v>
      </c>
      <c r="I1183" s="2" cm="1">
        <f t="array" ref="I1183">_xlfn.IFNA(_xlfn.IFS(H1183=7,1,H1183=1,1),0)</f>
        <v>0</v>
      </c>
      <c r="J1183" s="2">
        <v>0</v>
      </c>
      <c r="K1183" s="2">
        <f t="shared" si="151"/>
        <v>0</v>
      </c>
      <c r="L1183" s="2">
        <f>SUMIF(E$2:E1183,E1183,K$2:K1183)</f>
        <v>4</v>
      </c>
      <c r="M1183" s="2">
        <f>IF(AND(market_calendar[[#This Row],[eq_weekly_exp_cumulative]]=3,market_calendar[[#This Row],[is_eq_weekly_exp]]=1),1,0)</f>
        <v>0</v>
      </c>
      <c r="N1183" s="2">
        <f>IF(AND(market_calendar[[#This Row],[is_eq_monthly_exp]]=1,MOD(market_calendar[[#This Row],[Month]],3)=0),1,0)</f>
        <v>0</v>
      </c>
      <c r="O1183" s="2">
        <f t="shared" si="144"/>
        <v>0</v>
      </c>
      <c r="P1183" s="2">
        <f>SUMIF(E$2:E1183,E1183,O$2:O1183)</f>
        <v>4</v>
      </c>
      <c r="Q1183" s="2">
        <f>IF(AND(market_calendar[[#This Row],[vix_weekly_exp_cumulative]]=3,market_calendar[[#This Row],[is_vix_weekly_exp]]=1),1,0)</f>
        <v>0</v>
      </c>
      <c r="R1183" s="2">
        <f>IF(AND(market_calendar[[#This Row],[is_vix_monthly_exp]]=1,MOD(market_calendar[[#This Row],[Month]],3)=0),1,0)</f>
        <v>0</v>
      </c>
    </row>
    <row r="1184" spans="1:18" x14ac:dyDescent="0.25">
      <c r="A1184">
        <v>1183</v>
      </c>
      <c r="B1184" s="1">
        <v>43552</v>
      </c>
      <c r="C1184" s="2">
        <f t="shared" si="145"/>
        <v>2019</v>
      </c>
      <c r="D1184" s="2">
        <f t="shared" si="146"/>
        <v>3</v>
      </c>
      <c r="E1184" s="2" t="str">
        <f t="shared" si="147"/>
        <v>2019-3</v>
      </c>
      <c r="F1184" s="2">
        <f t="shared" si="148"/>
        <v>28</v>
      </c>
      <c r="G1184" s="2">
        <f t="shared" si="149"/>
        <v>13</v>
      </c>
      <c r="H1184" s="2">
        <f t="shared" si="150"/>
        <v>5</v>
      </c>
      <c r="I1184" s="2" cm="1">
        <f t="array" ref="I1184">_xlfn.IFNA(_xlfn.IFS(H1184=7,1,H1184=1,1),0)</f>
        <v>0</v>
      </c>
      <c r="J1184" s="2">
        <v>0</v>
      </c>
      <c r="K1184" s="2">
        <f t="shared" si="151"/>
        <v>0</v>
      </c>
      <c r="L1184" s="2">
        <f>SUMIF(E$2:E1184,E1184,K$2:K1184)</f>
        <v>4</v>
      </c>
      <c r="M1184" s="2">
        <f>IF(AND(market_calendar[[#This Row],[eq_weekly_exp_cumulative]]=3,market_calendar[[#This Row],[is_eq_weekly_exp]]=1),1,0)</f>
        <v>0</v>
      </c>
      <c r="N1184" s="2">
        <f>IF(AND(market_calendar[[#This Row],[is_eq_monthly_exp]]=1,MOD(market_calendar[[#This Row],[Month]],3)=0),1,0)</f>
        <v>0</v>
      </c>
      <c r="O1184" s="2">
        <f t="shared" si="144"/>
        <v>0</v>
      </c>
      <c r="P1184" s="2">
        <f>SUMIF(E$2:E1184,E1184,O$2:O1184)</f>
        <v>4</v>
      </c>
      <c r="Q1184" s="2">
        <f>IF(AND(market_calendar[[#This Row],[vix_weekly_exp_cumulative]]=3,market_calendar[[#This Row],[is_vix_weekly_exp]]=1),1,0)</f>
        <v>0</v>
      </c>
      <c r="R1184" s="2">
        <f>IF(AND(market_calendar[[#This Row],[is_vix_monthly_exp]]=1,MOD(market_calendar[[#This Row],[Month]],3)=0),1,0)</f>
        <v>0</v>
      </c>
    </row>
    <row r="1185" spans="1:18" x14ac:dyDescent="0.25">
      <c r="A1185">
        <v>1184</v>
      </c>
      <c r="B1185" s="1">
        <v>43553</v>
      </c>
      <c r="C1185" s="2">
        <f t="shared" si="145"/>
        <v>2019</v>
      </c>
      <c r="D1185" s="2">
        <f t="shared" si="146"/>
        <v>3</v>
      </c>
      <c r="E1185" s="2" t="str">
        <f t="shared" si="147"/>
        <v>2019-3</v>
      </c>
      <c r="F1185" s="2">
        <f t="shared" si="148"/>
        <v>29</v>
      </c>
      <c r="G1185" s="2">
        <f t="shared" si="149"/>
        <v>13</v>
      </c>
      <c r="H1185" s="2">
        <f t="shared" si="150"/>
        <v>6</v>
      </c>
      <c r="I1185" s="2" cm="1">
        <f t="array" ref="I1185">_xlfn.IFNA(_xlfn.IFS(H1185=7,1,H1185=1,1),0)</f>
        <v>0</v>
      </c>
      <c r="J1185" s="2">
        <v>0</v>
      </c>
      <c r="K1185" s="2">
        <f t="shared" si="151"/>
        <v>1</v>
      </c>
      <c r="L1185" s="2">
        <f>SUMIF(E$2:E1185,E1185,K$2:K1185)</f>
        <v>5</v>
      </c>
      <c r="M1185" s="2">
        <f>IF(AND(market_calendar[[#This Row],[eq_weekly_exp_cumulative]]=3,market_calendar[[#This Row],[is_eq_weekly_exp]]=1),1,0)</f>
        <v>0</v>
      </c>
      <c r="N1185" s="2">
        <f>IF(AND(market_calendar[[#This Row],[is_eq_monthly_exp]]=1,MOD(market_calendar[[#This Row],[Month]],3)=0),1,0)</f>
        <v>0</v>
      </c>
      <c r="O1185" s="2">
        <f t="shared" si="144"/>
        <v>0</v>
      </c>
      <c r="P1185" s="2">
        <f>SUMIF(E$2:E1185,E1185,O$2:O1185)</f>
        <v>4</v>
      </c>
      <c r="Q1185" s="2">
        <f>IF(AND(market_calendar[[#This Row],[vix_weekly_exp_cumulative]]=3,market_calendar[[#This Row],[is_vix_weekly_exp]]=1),1,0)</f>
        <v>0</v>
      </c>
      <c r="R1185" s="2">
        <f>IF(AND(market_calendar[[#This Row],[is_vix_monthly_exp]]=1,MOD(market_calendar[[#This Row],[Month]],3)=0),1,0)</f>
        <v>0</v>
      </c>
    </row>
    <row r="1186" spans="1:18" x14ac:dyDescent="0.25">
      <c r="A1186">
        <v>1185</v>
      </c>
      <c r="B1186" s="1">
        <v>43554</v>
      </c>
      <c r="C1186" s="2">
        <f t="shared" si="145"/>
        <v>2019</v>
      </c>
      <c r="D1186" s="2">
        <f t="shared" si="146"/>
        <v>3</v>
      </c>
      <c r="E1186" s="2" t="str">
        <f t="shared" si="147"/>
        <v>2019-3</v>
      </c>
      <c r="F1186" s="2">
        <f t="shared" si="148"/>
        <v>30</v>
      </c>
      <c r="G1186" s="2">
        <f t="shared" si="149"/>
        <v>13</v>
      </c>
      <c r="H1186" s="2">
        <f t="shared" si="150"/>
        <v>7</v>
      </c>
      <c r="I1186" s="2" cm="1">
        <f t="array" ref="I1186">_xlfn.IFNA(_xlfn.IFS(H1186=7,1,H1186=1,1),0)</f>
        <v>1</v>
      </c>
      <c r="J1186" s="2">
        <v>0</v>
      </c>
      <c r="K1186" s="2">
        <f t="shared" si="151"/>
        <v>0</v>
      </c>
      <c r="L1186" s="2">
        <f>SUMIF(E$2:E1186,E1186,K$2:K1186)</f>
        <v>5</v>
      </c>
      <c r="M1186" s="2">
        <f>IF(AND(market_calendar[[#This Row],[eq_weekly_exp_cumulative]]=3,market_calendar[[#This Row],[is_eq_weekly_exp]]=1),1,0)</f>
        <v>0</v>
      </c>
      <c r="N1186" s="2">
        <f>IF(AND(market_calendar[[#This Row],[is_eq_monthly_exp]]=1,MOD(market_calendar[[#This Row],[Month]],3)=0),1,0)</f>
        <v>0</v>
      </c>
      <c r="O1186" s="2">
        <f t="shared" si="144"/>
        <v>0</v>
      </c>
      <c r="P1186" s="2">
        <f>SUMIF(E$2:E1186,E1186,O$2:O1186)</f>
        <v>4</v>
      </c>
      <c r="Q1186" s="2">
        <f>IF(AND(market_calendar[[#This Row],[vix_weekly_exp_cumulative]]=3,market_calendar[[#This Row],[is_vix_weekly_exp]]=1),1,0)</f>
        <v>0</v>
      </c>
      <c r="R1186" s="2">
        <f>IF(AND(market_calendar[[#This Row],[is_vix_monthly_exp]]=1,MOD(market_calendar[[#This Row],[Month]],3)=0),1,0)</f>
        <v>0</v>
      </c>
    </row>
    <row r="1187" spans="1:18" x14ac:dyDescent="0.25">
      <c r="A1187">
        <v>1186</v>
      </c>
      <c r="B1187" s="1">
        <v>43555</v>
      </c>
      <c r="C1187" s="2">
        <f t="shared" si="145"/>
        <v>2019</v>
      </c>
      <c r="D1187" s="2">
        <f t="shared" si="146"/>
        <v>3</v>
      </c>
      <c r="E1187" s="2" t="str">
        <f t="shared" si="147"/>
        <v>2019-3</v>
      </c>
      <c r="F1187" s="2">
        <f t="shared" si="148"/>
        <v>31</v>
      </c>
      <c r="G1187" s="2">
        <f t="shared" si="149"/>
        <v>14</v>
      </c>
      <c r="H1187" s="2">
        <f t="shared" si="150"/>
        <v>1</v>
      </c>
      <c r="I1187" s="2" cm="1">
        <f t="array" ref="I1187">_xlfn.IFNA(_xlfn.IFS(H1187=7,1,H1187=1,1),0)</f>
        <v>1</v>
      </c>
      <c r="J1187" s="2">
        <v>0</v>
      </c>
      <c r="K1187" s="2">
        <f t="shared" si="151"/>
        <v>0</v>
      </c>
      <c r="L1187" s="2">
        <f>SUMIF(E$2:E1187,E1187,K$2:K1187)</f>
        <v>5</v>
      </c>
      <c r="M1187" s="2">
        <f>IF(AND(market_calendar[[#This Row],[eq_weekly_exp_cumulative]]=3,market_calendar[[#This Row],[is_eq_weekly_exp]]=1),1,0)</f>
        <v>0</v>
      </c>
      <c r="N1187" s="2">
        <f>IF(AND(market_calendar[[#This Row],[is_eq_monthly_exp]]=1,MOD(market_calendar[[#This Row],[Month]],3)=0),1,0)</f>
        <v>0</v>
      </c>
      <c r="O1187" s="2">
        <f t="shared" si="144"/>
        <v>0</v>
      </c>
      <c r="P1187" s="2">
        <f>SUMIF(E$2:E1187,E1187,O$2:O1187)</f>
        <v>4</v>
      </c>
      <c r="Q1187" s="2">
        <f>IF(AND(market_calendar[[#This Row],[vix_weekly_exp_cumulative]]=3,market_calendar[[#This Row],[is_vix_weekly_exp]]=1),1,0)</f>
        <v>0</v>
      </c>
      <c r="R1187" s="2">
        <f>IF(AND(market_calendar[[#This Row],[is_vix_monthly_exp]]=1,MOD(market_calendar[[#This Row],[Month]],3)=0),1,0)</f>
        <v>0</v>
      </c>
    </row>
    <row r="1188" spans="1:18" x14ac:dyDescent="0.25">
      <c r="A1188">
        <v>1187</v>
      </c>
      <c r="B1188" s="1">
        <v>43556</v>
      </c>
      <c r="C1188" s="2">
        <f t="shared" si="145"/>
        <v>2019</v>
      </c>
      <c r="D1188" s="2">
        <f t="shared" si="146"/>
        <v>4</v>
      </c>
      <c r="E1188" s="2" t="str">
        <f t="shared" si="147"/>
        <v>2019-4</v>
      </c>
      <c r="F1188" s="2">
        <f t="shared" si="148"/>
        <v>1</v>
      </c>
      <c r="G1188" s="2">
        <f t="shared" si="149"/>
        <v>14</v>
      </c>
      <c r="H1188" s="2">
        <f t="shared" si="150"/>
        <v>2</v>
      </c>
      <c r="I1188" s="2" cm="1">
        <f t="array" ref="I1188">_xlfn.IFNA(_xlfn.IFS(H1188=7,1,H1188=1,1),0)</f>
        <v>0</v>
      </c>
      <c r="J1188" s="2">
        <v>0</v>
      </c>
      <c r="K1188" s="2">
        <f t="shared" si="151"/>
        <v>0</v>
      </c>
      <c r="L1188" s="2">
        <f>SUMIF(E$2:E1188,E1188,K$2:K1188)</f>
        <v>0</v>
      </c>
      <c r="M1188" s="2">
        <f>IF(AND(market_calendar[[#This Row],[eq_weekly_exp_cumulative]]=3,market_calendar[[#This Row],[is_eq_weekly_exp]]=1),1,0)</f>
        <v>0</v>
      </c>
      <c r="N1188" s="2">
        <f>IF(AND(market_calendar[[#This Row],[is_eq_monthly_exp]]=1,MOD(market_calendar[[#This Row],[Month]],3)=0),1,0)</f>
        <v>0</v>
      </c>
      <c r="O1188" s="2">
        <f t="shared" si="144"/>
        <v>0</v>
      </c>
      <c r="P1188" s="2">
        <f>SUMIF(E$2:E1188,E1188,O$2:O1188)</f>
        <v>0</v>
      </c>
      <c r="Q1188" s="2">
        <f>IF(AND(market_calendar[[#This Row],[vix_weekly_exp_cumulative]]=3,market_calendar[[#This Row],[is_vix_weekly_exp]]=1),1,0)</f>
        <v>0</v>
      </c>
      <c r="R1188" s="2">
        <f>IF(AND(market_calendar[[#This Row],[is_vix_monthly_exp]]=1,MOD(market_calendar[[#This Row],[Month]],3)=0),1,0)</f>
        <v>0</v>
      </c>
    </row>
    <row r="1189" spans="1:18" x14ac:dyDescent="0.25">
      <c r="A1189">
        <v>1188</v>
      </c>
      <c r="B1189" s="1">
        <v>43557</v>
      </c>
      <c r="C1189" s="2">
        <f t="shared" si="145"/>
        <v>2019</v>
      </c>
      <c r="D1189" s="2">
        <f t="shared" si="146"/>
        <v>4</v>
      </c>
      <c r="E1189" s="2" t="str">
        <f t="shared" si="147"/>
        <v>2019-4</v>
      </c>
      <c r="F1189" s="2">
        <f t="shared" si="148"/>
        <v>2</v>
      </c>
      <c r="G1189" s="2">
        <f t="shared" si="149"/>
        <v>14</v>
      </c>
      <c r="H1189" s="2">
        <f t="shared" si="150"/>
        <v>3</v>
      </c>
      <c r="I1189" s="2" cm="1">
        <f t="array" ref="I1189">_xlfn.IFNA(_xlfn.IFS(H1189=7,1,H1189=1,1),0)</f>
        <v>0</v>
      </c>
      <c r="J1189" s="2">
        <v>0</v>
      </c>
      <c r="K1189" s="2">
        <f t="shared" si="151"/>
        <v>0</v>
      </c>
      <c r="L1189" s="2">
        <f>SUMIF(E$2:E1189,E1189,K$2:K1189)</f>
        <v>0</v>
      </c>
      <c r="M1189" s="2">
        <f>IF(AND(market_calendar[[#This Row],[eq_weekly_exp_cumulative]]=3,market_calendar[[#This Row],[is_eq_weekly_exp]]=1),1,0)</f>
        <v>0</v>
      </c>
      <c r="N1189" s="2">
        <f>IF(AND(market_calendar[[#This Row],[is_eq_monthly_exp]]=1,MOD(market_calendar[[#This Row],[Month]],3)=0),1,0)</f>
        <v>0</v>
      </c>
      <c r="O1189" s="2">
        <f t="shared" si="144"/>
        <v>1</v>
      </c>
      <c r="P1189" s="2">
        <f>SUMIF(E$2:E1189,E1189,O$2:O1189)</f>
        <v>1</v>
      </c>
      <c r="Q1189" s="2">
        <f>IF(AND(market_calendar[[#This Row],[vix_weekly_exp_cumulative]]=3,market_calendar[[#This Row],[is_vix_weekly_exp]]=1),1,0)</f>
        <v>0</v>
      </c>
      <c r="R1189" s="2">
        <f>IF(AND(market_calendar[[#This Row],[is_vix_monthly_exp]]=1,MOD(market_calendar[[#This Row],[Month]],3)=0),1,0)</f>
        <v>0</v>
      </c>
    </row>
    <row r="1190" spans="1:18" x14ac:dyDescent="0.25">
      <c r="A1190">
        <v>1189</v>
      </c>
      <c r="B1190" s="1">
        <v>43558</v>
      </c>
      <c r="C1190" s="2">
        <f t="shared" si="145"/>
        <v>2019</v>
      </c>
      <c r="D1190" s="2">
        <f t="shared" si="146"/>
        <v>4</v>
      </c>
      <c r="E1190" s="2" t="str">
        <f t="shared" si="147"/>
        <v>2019-4</v>
      </c>
      <c r="F1190" s="2">
        <f t="shared" si="148"/>
        <v>3</v>
      </c>
      <c r="G1190" s="2">
        <f t="shared" si="149"/>
        <v>14</v>
      </c>
      <c r="H1190" s="2">
        <f t="shared" si="150"/>
        <v>4</v>
      </c>
      <c r="I1190" s="2" cm="1">
        <f t="array" ref="I1190">_xlfn.IFNA(_xlfn.IFS(H1190=7,1,H1190=1,1),0)</f>
        <v>0</v>
      </c>
      <c r="J1190" s="2">
        <v>0</v>
      </c>
      <c r="K1190" s="2">
        <f t="shared" si="151"/>
        <v>0</v>
      </c>
      <c r="L1190" s="2">
        <f>SUMIF(E$2:E1190,E1190,K$2:K1190)</f>
        <v>0</v>
      </c>
      <c r="M1190" s="2">
        <f>IF(AND(market_calendar[[#This Row],[eq_weekly_exp_cumulative]]=3,market_calendar[[#This Row],[is_eq_weekly_exp]]=1),1,0)</f>
        <v>0</v>
      </c>
      <c r="N1190" s="2">
        <f>IF(AND(market_calendar[[#This Row],[is_eq_monthly_exp]]=1,MOD(market_calendar[[#This Row],[Month]],3)=0),1,0)</f>
        <v>0</v>
      </c>
      <c r="O1190" s="2">
        <f t="shared" si="144"/>
        <v>0</v>
      </c>
      <c r="P1190" s="2">
        <f>SUMIF(E$2:E1190,E1190,O$2:O1190)</f>
        <v>1</v>
      </c>
      <c r="Q1190" s="2">
        <f>IF(AND(market_calendar[[#This Row],[vix_weekly_exp_cumulative]]=3,market_calendar[[#This Row],[is_vix_weekly_exp]]=1),1,0)</f>
        <v>0</v>
      </c>
      <c r="R1190" s="2">
        <f>IF(AND(market_calendar[[#This Row],[is_vix_monthly_exp]]=1,MOD(market_calendar[[#This Row],[Month]],3)=0),1,0)</f>
        <v>0</v>
      </c>
    </row>
    <row r="1191" spans="1:18" x14ac:dyDescent="0.25">
      <c r="A1191">
        <v>1190</v>
      </c>
      <c r="B1191" s="1">
        <v>43559</v>
      </c>
      <c r="C1191" s="2">
        <f t="shared" si="145"/>
        <v>2019</v>
      </c>
      <c r="D1191" s="2">
        <f t="shared" si="146"/>
        <v>4</v>
      </c>
      <c r="E1191" s="2" t="str">
        <f t="shared" si="147"/>
        <v>2019-4</v>
      </c>
      <c r="F1191" s="2">
        <f t="shared" si="148"/>
        <v>4</v>
      </c>
      <c r="G1191" s="2">
        <f t="shared" si="149"/>
        <v>14</v>
      </c>
      <c r="H1191" s="2">
        <f t="shared" si="150"/>
        <v>5</v>
      </c>
      <c r="I1191" s="2" cm="1">
        <f t="array" ref="I1191">_xlfn.IFNA(_xlfn.IFS(H1191=7,1,H1191=1,1),0)</f>
        <v>0</v>
      </c>
      <c r="J1191" s="2">
        <v>0</v>
      </c>
      <c r="K1191" s="2">
        <f t="shared" si="151"/>
        <v>0</v>
      </c>
      <c r="L1191" s="2">
        <f>SUMIF(E$2:E1191,E1191,K$2:K1191)</f>
        <v>0</v>
      </c>
      <c r="M1191" s="2">
        <f>IF(AND(market_calendar[[#This Row],[eq_weekly_exp_cumulative]]=3,market_calendar[[#This Row],[is_eq_weekly_exp]]=1),1,0)</f>
        <v>0</v>
      </c>
      <c r="N1191" s="2">
        <f>IF(AND(market_calendar[[#This Row],[is_eq_monthly_exp]]=1,MOD(market_calendar[[#This Row],[Month]],3)=0),1,0)</f>
        <v>0</v>
      </c>
      <c r="O1191" s="2">
        <f t="shared" si="144"/>
        <v>0</v>
      </c>
      <c r="P1191" s="2">
        <f>SUMIF(E$2:E1191,E1191,O$2:O1191)</f>
        <v>1</v>
      </c>
      <c r="Q1191" s="2">
        <f>IF(AND(market_calendar[[#This Row],[vix_weekly_exp_cumulative]]=3,market_calendar[[#This Row],[is_vix_weekly_exp]]=1),1,0)</f>
        <v>0</v>
      </c>
      <c r="R1191" s="2">
        <f>IF(AND(market_calendar[[#This Row],[is_vix_monthly_exp]]=1,MOD(market_calendar[[#This Row],[Month]],3)=0),1,0)</f>
        <v>0</v>
      </c>
    </row>
    <row r="1192" spans="1:18" x14ac:dyDescent="0.25">
      <c r="A1192">
        <v>1191</v>
      </c>
      <c r="B1192" s="1">
        <v>43560</v>
      </c>
      <c r="C1192" s="2">
        <f t="shared" si="145"/>
        <v>2019</v>
      </c>
      <c r="D1192" s="2">
        <f t="shared" si="146"/>
        <v>4</v>
      </c>
      <c r="E1192" s="2" t="str">
        <f t="shared" si="147"/>
        <v>2019-4</v>
      </c>
      <c r="F1192" s="2">
        <f t="shared" si="148"/>
        <v>5</v>
      </c>
      <c r="G1192" s="2">
        <f t="shared" si="149"/>
        <v>14</v>
      </c>
      <c r="H1192" s="2">
        <f t="shared" si="150"/>
        <v>6</v>
      </c>
      <c r="I1192" s="2" cm="1">
        <f t="array" ref="I1192">_xlfn.IFNA(_xlfn.IFS(H1192=7,1,H1192=1,1),0)</f>
        <v>0</v>
      </c>
      <c r="J1192" s="2">
        <v>0</v>
      </c>
      <c r="K1192" s="2">
        <f t="shared" si="151"/>
        <v>1</v>
      </c>
      <c r="L1192" s="2">
        <f>SUMIF(E$2:E1192,E1192,K$2:K1192)</f>
        <v>1</v>
      </c>
      <c r="M1192" s="2">
        <f>IF(AND(market_calendar[[#This Row],[eq_weekly_exp_cumulative]]=3,market_calendar[[#This Row],[is_eq_weekly_exp]]=1),1,0)</f>
        <v>0</v>
      </c>
      <c r="N1192" s="2">
        <f>IF(AND(market_calendar[[#This Row],[is_eq_monthly_exp]]=1,MOD(market_calendar[[#This Row],[Month]],3)=0),1,0)</f>
        <v>0</v>
      </c>
      <c r="O1192" s="2">
        <f t="shared" si="144"/>
        <v>0</v>
      </c>
      <c r="P1192" s="2">
        <f>SUMIF(E$2:E1192,E1192,O$2:O1192)</f>
        <v>1</v>
      </c>
      <c r="Q1192" s="2">
        <f>IF(AND(market_calendar[[#This Row],[vix_weekly_exp_cumulative]]=3,market_calendar[[#This Row],[is_vix_weekly_exp]]=1),1,0)</f>
        <v>0</v>
      </c>
      <c r="R1192" s="2">
        <f>IF(AND(market_calendar[[#This Row],[is_vix_monthly_exp]]=1,MOD(market_calendar[[#This Row],[Month]],3)=0),1,0)</f>
        <v>0</v>
      </c>
    </row>
    <row r="1193" spans="1:18" x14ac:dyDescent="0.25">
      <c r="A1193">
        <v>1192</v>
      </c>
      <c r="B1193" s="1">
        <v>43561</v>
      </c>
      <c r="C1193" s="2">
        <f t="shared" si="145"/>
        <v>2019</v>
      </c>
      <c r="D1193" s="2">
        <f t="shared" si="146"/>
        <v>4</v>
      </c>
      <c r="E1193" s="2" t="str">
        <f t="shared" si="147"/>
        <v>2019-4</v>
      </c>
      <c r="F1193" s="2">
        <f t="shared" si="148"/>
        <v>6</v>
      </c>
      <c r="G1193" s="2">
        <f t="shared" si="149"/>
        <v>14</v>
      </c>
      <c r="H1193" s="2">
        <f t="shared" si="150"/>
        <v>7</v>
      </c>
      <c r="I1193" s="2" cm="1">
        <f t="array" ref="I1193">_xlfn.IFNA(_xlfn.IFS(H1193=7,1,H1193=1,1),0)</f>
        <v>1</v>
      </c>
      <c r="J1193" s="2">
        <v>0</v>
      </c>
      <c r="K1193" s="2">
        <f t="shared" si="151"/>
        <v>0</v>
      </c>
      <c r="L1193" s="2">
        <f>SUMIF(E$2:E1193,E1193,K$2:K1193)</f>
        <v>1</v>
      </c>
      <c r="M1193" s="2">
        <f>IF(AND(market_calendar[[#This Row],[eq_weekly_exp_cumulative]]=3,market_calendar[[#This Row],[is_eq_weekly_exp]]=1),1,0)</f>
        <v>0</v>
      </c>
      <c r="N1193" s="2">
        <f>IF(AND(market_calendar[[#This Row],[is_eq_monthly_exp]]=1,MOD(market_calendar[[#This Row],[Month]],3)=0),1,0)</f>
        <v>0</v>
      </c>
      <c r="O1193" s="2">
        <f t="shared" si="144"/>
        <v>0</v>
      </c>
      <c r="P1193" s="2">
        <f>SUMIF(E$2:E1193,E1193,O$2:O1193)</f>
        <v>1</v>
      </c>
      <c r="Q1193" s="2">
        <f>IF(AND(market_calendar[[#This Row],[vix_weekly_exp_cumulative]]=3,market_calendar[[#This Row],[is_vix_weekly_exp]]=1),1,0)</f>
        <v>0</v>
      </c>
      <c r="R1193" s="2">
        <f>IF(AND(market_calendar[[#This Row],[is_vix_monthly_exp]]=1,MOD(market_calendar[[#This Row],[Month]],3)=0),1,0)</f>
        <v>0</v>
      </c>
    </row>
    <row r="1194" spans="1:18" x14ac:dyDescent="0.25">
      <c r="A1194">
        <v>1193</v>
      </c>
      <c r="B1194" s="1">
        <v>43562</v>
      </c>
      <c r="C1194" s="2">
        <f t="shared" si="145"/>
        <v>2019</v>
      </c>
      <c r="D1194" s="2">
        <f t="shared" si="146"/>
        <v>4</v>
      </c>
      <c r="E1194" s="2" t="str">
        <f t="shared" si="147"/>
        <v>2019-4</v>
      </c>
      <c r="F1194" s="2">
        <f t="shared" si="148"/>
        <v>7</v>
      </c>
      <c r="G1194" s="2">
        <f t="shared" si="149"/>
        <v>15</v>
      </c>
      <c r="H1194" s="2">
        <f t="shared" si="150"/>
        <v>1</v>
      </c>
      <c r="I1194" s="2" cm="1">
        <f t="array" ref="I1194">_xlfn.IFNA(_xlfn.IFS(H1194=7,1,H1194=1,1),0)</f>
        <v>1</v>
      </c>
      <c r="J1194" s="2">
        <v>0</v>
      </c>
      <c r="K1194" s="2">
        <f t="shared" si="151"/>
        <v>0</v>
      </c>
      <c r="L1194" s="2">
        <f>SUMIF(E$2:E1194,E1194,K$2:K1194)</f>
        <v>1</v>
      </c>
      <c r="M1194" s="2">
        <f>IF(AND(market_calendar[[#This Row],[eq_weekly_exp_cumulative]]=3,market_calendar[[#This Row],[is_eq_weekly_exp]]=1),1,0)</f>
        <v>0</v>
      </c>
      <c r="N1194" s="2">
        <f>IF(AND(market_calendar[[#This Row],[is_eq_monthly_exp]]=1,MOD(market_calendar[[#This Row],[Month]],3)=0),1,0)</f>
        <v>0</v>
      </c>
      <c r="O1194" s="2">
        <f t="shared" si="144"/>
        <v>0</v>
      </c>
      <c r="P1194" s="2">
        <f>SUMIF(E$2:E1194,E1194,O$2:O1194)</f>
        <v>1</v>
      </c>
      <c r="Q1194" s="2">
        <f>IF(AND(market_calendar[[#This Row],[vix_weekly_exp_cumulative]]=3,market_calendar[[#This Row],[is_vix_weekly_exp]]=1),1,0)</f>
        <v>0</v>
      </c>
      <c r="R1194" s="2">
        <f>IF(AND(market_calendar[[#This Row],[is_vix_monthly_exp]]=1,MOD(market_calendar[[#This Row],[Month]],3)=0),1,0)</f>
        <v>0</v>
      </c>
    </row>
    <row r="1195" spans="1:18" x14ac:dyDescent="0.25">
      <c r="A1195">
        <v>1194</v>
      </c>
      <c r="B1195" s="1">
        <v>43563</v>
      </c>
      <c r="C1195" s="2">
        <f t="shared" si="145"/>
        <v>2019</v>
      </c>
      <c r="D1195" s="2">
        <f t="shared" si="146"/>
        <v>4</v>
      </c>
      <c r="E1195" s="2" t="str">
        <f t="shared" si="147"/>
        <v>2019-4</v>
      </c>
      <c r="F1195" s="2">
        <f t="shared" si="148"/>
        <v>8</v>
      </c>
      <c r="G1195" s="2">
        <f t="shared" si="149"/>
        <v>15</v>
      </c>
      <c r="H1195" s="2">
        <f t="shared" si="150"/>
        <v>2</v>
      </c>
      <c r="I1195" s="2" cm="1">
        <f t="array" ref="I1195">_xlfn.IFNA(_xlfn.IFS(H1195=7,1,H1195=1,1),0)</f>
        <v>0</v>
      </c>
      <c r="J1195" s="2">
        <v>0</v>
      </c>
      <c r="K1195" s="2">
        <f t="shared" si="151"/>
        <v>0</v>
      </c>
      <c r="L1195" s="2">
        <f>SUMIF(E$2:E1195,E1195,K$2:K1195)</f>
        <v>1</v>
      </c>
      <c r="M1195" s="2">
        <f>IF(AND(market_calendar[[#This Row],[eq_weekly_exp_cumulative]]=3,market_calendar[[#This Row],[is_eq_weekly_exp]]=1),1,0)</f>
        <v>0</v>
      </c>
      <c r="N1195" s="2">
        <f>IF(AND(market_calendar[[#This Row],[is_eq_monthly_exp]]=1,MOD(market_calendar[[#This Row],[Month]],3)=0),1,0)</f>
        <v>0</v>
      </c>
      <c r="O1195" s="2">
        <f t="shared" si="144"/>
        <v>0</v>
      </c>
      <c r="P1195" s="2">
        <f>SUMIF(E$2:E1195,E1195,O$2:O1195)</f>
        <v>1</v>
      </c>
      <c r="Q1195" s="2">
        <f>IF(AND(market_calendar[[#This Row],[vix_weekly_exp_cumulative]]=3,market_calendar[[#This Row],[is_vix_weekly_exp]]=1),1,0)</f>
        <v>0</v>
      </c>
      <c r="R1195" s="2">
        <f>IF(AND(market_calendar[[#This Row],[is_vix_monthly_exp]]=1,MOD(market_calendar[[#This Row],[Month]],3)=0),1,0)</f>
        <v>0</v>
      </c>
    </row>
    <row r="1196" spans="1:18" x14ac:dyDescent="0.25">
      <c r="A1196">
        <v>1195</v>
      </c>
      <c r="B1196" s="1">
        <v>43564</v>
      </c>
      <c r="C1196" s="2">
        <f t="shared" si="145"/>
        <v>2019</v>
      </c>
      <c r="D1196" s="2">
        <f t="shared" si="146"/>
        <v>4</v>
      </c>
      <c r="E1196" s="2" t="str">
        <f t="shared" si="147"/>
        <v>2019-4</v>
      </c>
      <c r="F1196" s="2">
        <f t="shared" si="148"/>
        <v>9</v>
      </c>
      <c r="G1196" s="2">
        <f t="shared" si="149"/>
        <v>15</v>
      </c>
      <c r="H1196" s="2">
        <f t="shared" si="150"/>
        <v>3</v>
      </c>
      <c r="I1196" s="2" cm="1">
        <f t="array" ref="I1196">_xlfn.IFNA(_xlfn.IFS(H1196=7,1,H1196=1,1),0)</f>
        <v>0</v>
      </c>
      <c r="J1196" s="2">
        <v>0</v>
      </c>
      <c r="K1196" s="2">
        <f t="shared" si="151"/>
        <v>0</v>
      </c>
      <c r="L1196" s="2">
        <f>SUMIF(E$2:E1196,E1196,K$2:K1196)</f>
        <v>1</v>
      </c>
      <c r="M1196" s="2">
        <f>IF(AND(market_calendar[[#This Row],[eq_weekly_exp_cumulative]]=3,market_calendar[[#This Row],[is_eq_weekly_exp]]=1),1,0)</f>
        <v>0</v>
      </c>
      <c r="N1196" s="2">
        <f>IF(AND(market_calendar[[#This Row],[is_eq_monthly_exp]]=1,MOD(market_calendar[[#This Row],[Month]],3)=0),1,0)</f>
        <v>0</v>
      </c>
      <c r="O1196" s="2">
        <f t="shared" si="144"/>
        <v>1</v>
      </c>
      <c r="P1196" s="2">
        <f>SUMIF(E$2:E1196,E1196,O$2:O1196)</f>
        <v>2</v>
      </c>
      <c r="Q1196" s="2">
        <f>IF(AND(market_calendar[[#This Row],[vix_weekly_exp_cumulative]]=3,market_calendar[[#This Row],[is_vix_weekly_exp]]=1),1,0)</f>
        <v>0</v>
      </c>
      <c r="R1196" s="2">
        <f>IF(AND(market_calendar[[#This Row],[is_vix_monthly_exp]]=1,MOD(market_calendar[[#This Row],[Month]],3)=0),1,0)</f>
        <v>0</v>
      </c>
    </row>
    <row r="1197" spans="1:18" x14ac:dyDescent="0.25">
      <c r="A1197">
        <v>1196</v>
      </c>
      <c r="B1197" s="1">
        <v>43565</v>
      </c>
      <c r="C1197" s="2">
        <f t="shared" si="145"/>
        <v>2019</v>
      </c>
      <c r="D1197" s="2">
        <f t="shared" si="146"/>
        <v>4</v>
      </c>
      <c r="E1197" s="2" t="str">
        <f t="shared" si="147"/>
        <v>2019-4</v>
      </c>
      <c r="F1197" s="2">
        <f t="shared" si="148"/>
        <v>10</v>
      </c>
      <c r="G1197" s="2">
        <f t="shared" si="149"/>
        <v>15</v>
      </c>
      <c r="H1197" s="2">
        <f t="shared" si="150"/>
        <v>4</v>
      </c>
      <c r="I1197" s="2" cm="1">
        <f t="array" ref="I1197">_xlfn.IFNA(_xlfn.IFS(H1197=7,1,H1197=1,1),0)</f>
        <v>0</v>
      </c>
      <c r="J1197" s="2">
        <v>0</v>
      </c>
      <c r="K1197" s="2">
        <f t="shared" si="151"/>
        <v>0</v>
      </c>
      <c r="L1197" s="2">
        <f>SUMIF(E$2:E1197,E1197,K$2:K1197)</f>
        <v>1</v>
      </c>
      <c r="M1197" s="2">
        <f>IF(AND(market_calendar[[#This Row],[eq_weekly_exp_cumulative]]=3,market_calendar[[#This Row],[is_eq_weekly_exp]]=1),1,0)</f>
        <v>0</v>
      </c>
      <c r="N1197" s="2">
        <f>IF(AND(market_calendar[[#This Row],[is_eq_monthly_exp]]=1,MOD(market_calendar[[#This Row],[Month]],3)=0),1,0)</f>
        <v>0</v>
      </c>
      <c r="O1197" s="2">
        <f t="shared" si="144"/>
        <v>0</v>
      </c>
      <c r="P1197" s="2">
        <f>SUMIF(E$2:E1197,E1197,O$2:O1197)</f>
        <v>2</v>
      </c>
      <c r="Q1197" s="2">
        <f>IF(AND(market_calendar[[#This Row],[vix_weekly_exp_cumulative]]=3,market_calendar[[#This Row],[is_vix_weekly_exp]]=1),1,0)</f>
        <v>0</v>
      </c>
      <c r="R1197" s="2">
        <f>IF(AND(market_calendar[[#This Row],[is_vix_monthly_exp]]=1,MOD(market_calendar[[#This Row],[Month]],3)=0),1,0)</f>
        <v>0</v>
      </c>
    </row>
    <row r="1198" spans="1:18" x14ac:dyDescent="0.25">
      <c r="A1198">
        <v>1197</v>
      </c>
      <c r="B1198" s="1">
        <v>43566</v>
      </c>
      <c r="C1198" s="2">
        <f t="shared" si="145"/>
        <v>2019</v>
      </c>
      <c r="D1198" s="2">
        <f t="shared" si="146"/>
        <v>4</v>
      </c>
      <c r="E1198" s="2" t="str">
        <f t="shared" si="147"/>
        <v>2019-4</v>
      </c>
      <c r="F1198" s="2">
        <f t="shared" si="148"/>
        <v>11</v>
      </c>
      <c r="G1198" s="2">
        <f t="shared" si="149"/>
        <v>15</v>
      </c>
      <c r="H1198" s="2">
        <f t="shared" si="150"/>
        <v>5</v>
      </c>
      <c r="I1198" s="2" cm="1">
        <f t="array" ref="I1198">_xlfn.IFNA(_xlfn.IFS(H1198=7,1,H1198=1,1),0)</f>
        <v>0</v>
      </c>
      <c r="J1198" s="2">
        <v>0</v>
      </c>
      <c r="K1198" s="2">
        <f t="shared" si="151"/>
        <v>0</v>
      </c>
      <c r="L1198" s="2">
        <f>SUMIF(E$2:E1198,E1198,K$2:K1198)</f>
        <v>1</v>
      </c>
      <c r="M1198" s="2">
        <f>IF(AND(market_calendar[[#This Row],[eq_weekly_exp_cumulative]]=3,market_calendar[[#This Row],[is_eq_weekly_exp]]=1),1,0)</f>
        <v>0</v>
      </c>
      <c r="N1198" s="2">
        <f>IF(AND(market_calendar[[#This Row],[is_eq_monthly_exp]]=1,MOD(market_calendar[[#This Row],[Month]],3)=0),1,0)</f>
        <v>0</v>
      </c>
      <c r="O1198" s="2">
        <f t="shared" si="144"/>
        <v>0</v>
      </c>
      <c r="P1198" s="2">
        <f>SUMIF(E$2:E1198,E1198,O$2:O1198)</f>
        <v>2</v>
      </c>
      <c r="Q1198" s="2">
        <f>IF(AND(market_calendar[[#This Row],[vix_weekly_exp_cumulative]]=3,market_calendar[[#This Row],[is_vix_weekly_exp]]=1),1,0)</f>
        <v>0</v>
      </c>
      <c r="R1198" s="2">
        <f>IF(AND(market_calendar[[#This Row],[is_vix_monthly_exp]]=1,MOD(market_calendar[[#This Row],[Month]],3)=0),1,0)</f>
        <v>0</v>
      </c>
    </row>
    <row r="1199" spans="1:18" x14ac:dyDescent="0.25">
      <c r="A1199">
        <v>1198</v>
      </c>
      <c r="B1199" s="1">
        <v>43567</v>
      </c>
      <c r="C1199" s="2">
        <f t="shared" si="145"/>
        <v>2019</v>
      </c>
      <c r="D1199" s="2">
        <f t="shared" si="146"/>
        <v>4</v>
      </c>
      <c r="E1199" s="2" t="str">
        <f t="shared" si="147"/>
        <v>2019-4</v>
      </c>
      <c r="F1199" s="2">
        <f t="shared" si="148"/>
        <v>12</v>
      </c>
      <c r="G1199" s="2">
        <f t="shared" si="149"/>
        <v>15</v>
      </c>
      <c r="H1199" s="2">
        <f t="shared" si="150"/>
        <v>6</v>
      </c>
      <c r="I1199" s="2" cm="1">
        <f t="array" ref="I1199">_xlfn.IFNA(_xlfn.IFS(H1199=7,1,H1199=1,1),0)</f>
        <v>0</v>
      </c>
      <c r="J1199" s="2">
        <v>0</v>
      </c>
      <c r="K1199" s="2">
        <f t="shared" si="151"/>
        <v>1</v>
      </c>
      <c r="L1199" s="2">
        <f>SUMIF(E$2:E1199,E1199,K$2:K1199)</f>
        <v>2</v>
      </c>
      <c r="M1199" s="2">
        <f>IF(AND(market_calendar[[#This Row],[eq_weekly_exp_cumulative]]=3,market_calendar[[#This Row],[is_eq_weekly_exp]]=1),1,0)</f>
        <v>0</v>
      </c>
      <c r="N1199" s="2">
        <f>IF(AND(market_calendar[[#This Row],[is_eq_monthly_exp]]=1,MOD(market_calendar[[#This Row],[Month]],3)=0),1,0)</f>
        <v>0</v>
      </c>
      <c r="O1199" s="2">
        <f t="shared" si="144"/>
        <v>0</v>
      </c>
      <c r="P1199" s="2">
        <f>SUMIF(E$2:E1199,E1199,O$2:O1199)</f>
        <v>2</v>
      </c>
      <c r="Q1199" s="2">
        <f>IF(AND(market_calendar[[#This Row],[vix_weekly_exp_cumulative]]=3,market_calendar[[#This Row],[is_vix_weekly_exp]]=1),1,0)</f>
        <v>0</v>
      </c>
      <c r="R1199" s="2">
        <f>IF(AND(market_calendar[[#This Row],[is_vix_monthly_exp]]=1,MOD(market_calendar[[#This Row],[Month]],3)=0),1,0)</f>
        <v>0</v>
      </c>
    </row>
    <row r="1200" spans="1:18" x14ac:dyDescent="0.25">
      <c r="A1200">
        <v>1199</v>
      </c>
      <c r="B1200" s="1">
        <v>43568</v>
      </c>
      <c r="C1200" s="2">
        <f t="shared" si="145"/>
        <v>2019</v>
      </c>
      <c r="D1200" s="2">
        <f t="shared" si="146"/>
        <v>4</v>
      </c>
      <c r="E1200" s="2" t="str">
        <f t="shared" si="147"/>
        <v>2019-4</v>
      </c>
      <c r="F1200" s="2">
        <f t="shared" si="148"/>
        <v>13</v>
      </c>
      <c r="G1200" s="2">
        <f t="shared" si="149"/>
        <v>15</v>
      </c>
      <c r="H1200" s="2">
        <f t="shared" si="150"/>
        <v>7</v>
      </c>
      <c r="I1200" s="2" cm="1">
        <f t="array" ref="I1200">_xlfn.IFNA(_xlfn.IFS(H1200=7,1,H1200=1,1),0)</f>
        <v>1</v>
      </c>
      <c r="J1200" s="2">
        <v>0</v>
      </c>
      <c r="K1200" s="2">
        <f t="shared" si="151"/>
        <v>0</v>
      </c>
      <c r="L1200" s="2">
        <f>SUMIF(E$2:E1200,E1200,K$2:K1200)</f>
        <v>2</v>
      </c>
      <c r="M1200" s="2">
        <f>IF(AND(market_calendar[[#This Row],[eq_weekly_exp_cumulative]]=3,market_calendar[[#This Row],[is_eq_weekly_exp]]=1),1,0)</f>
        <v>0</v>
      </c>
      <c r="N1200" s="2">
        <f>IF(AND(market_calendar[[#This Row],[is_eq_monthly_exp]]=1,MOD(market_calendar[[#This Row],[Month]],3)=0),1,0)</f>
        <v>0</v>
      </c>
      <c r="O1200" s="2">
        <f t="shared" si="144"/>
        <v>0</v>
      </c>
      <c r="P1200" s="2">
        <f>SUMIF(E$2:E1200,E1200,O$2:O1200)</f>
        <v>2</v>
      </c>
      <c r="Q1200" s="2">
        <f>IF(AND(market_calendar[[#This Row],[vix_weekly_exp_cumulative]]=3,market_calendar[[#This Row],[is_vix_weekly_exp]]=1),1,0)</f>
        <v>0</v>
      </c>
      <c r="R1200" s="2">
        <f>IF(AND(market_calendar[[#This Row],[is_vix_monthly_exp]]=1,MOD(market_calendar[[#This Row],[Month]],3)=0),1,0)</f>
        <v>0</v>
      </c>
    </row>
    <row r="1201" spans="1:18" x14ac:dyDescent="0.25">
      <c r="A1201">
        <v>1200</v>
      </c>
      <c r="B1201" s="1">
        <v>43569</v>
      </c>
      <c r="C1201" s="2">
        <f t="shared" si="145"/>
        <v>2019</v>
      </c>
      <c r="D1201" s="2">
        <f t="shared" si="146"/>
        <v>4</v>
      </c>
      <c r="E1201" s="2" t="str">
        <f t="shared" si="147"/>
        <v>2019-4</v>
      </c>
      <c r="F1201" s="2">
        <f t="shared" si="148"/>
        <v>14</v>
      </c>
      <c r="G1201" s="2">
        <f t="shared" si="149"/>
        <v>16</v>
      </c>
      <c r="H1201" s="2">
        <f t="shared" si="150"/>
        <v>1</v>
      </c>
      <c r="I1201" s="2" cm="1">
        <f t="array" ref="I1201">_xlfn.IFNA(_xlfn.IFS(H1201=7,1,H1201=1,1),0)</f>
        <v>1</v>
      </c>
      <c r="J1201" s="2">
        <v>0</v>
      </c>
      <c r="K1201" s="2">
        <f t="shared" si="151"/>
        <v>0</v>
      </c>
      <c r="L1201" s="2">
        <f>SUMIF(E$2:E1201,E1201,K$2:K1201)</f>
        <v>2</v>
      </c>
      <c r="M1201" s="2">
        <f>IF(AND(market_calendar[[#This Row],[eq_weekly_exp_cumulative]]=3,market_calendar[[#This Row],[is_eq_weekly_exp]]=1),1,0)</f>
        <v>0</v>
      </c>
      <c r="N1201" s="2">
        <f>IF(AND(market_calendar[[#This Row],[is_eq_monthly_exp]]=1,MOD(market_calendar[[#This Row],[Month]],3)=0),1,0)</f>
        <v>0</v>
      </c>
      <c r="O1201" s="2">
        <f t="shared" si="144"/>
        <v>0</v>
      </c>
      <c r="P1201" s="2">
        <f>SUMIF(E$2:E1201,E1201,O$2:O1201)</f>
        <v>2</v>
      </c>
      <c r="Q1201" s="2">
        <f>IF(AND(market_calendar[[#This Row],[vix_weekly_exp_cumulative]]=3,market_calendar[[#This Row],[is_vix_weekly_exp]]=1),1,0)</f>
        <v>0</v>
      </c>
      <c r="R1201" s="2">
        <f>IF(AND(market_calendar[[#This Row],[is_vix_monthly_exp]]=1,MOD(market_calendar[[#This Row],[Month]],3)=0),1,0)</f>
        <v>0</v>
      </c>
    </row>
    <row r="1202" spans="1:18" x14ac:dyDescent="0.25">
      <c r="A1202">
        <v>1201</v>
      </c>
      <c r="B1202" s="1">
        <v>43570</v>
      </c>
      <c r="C1202" s="2">
        <f t="shared" si="145"/>
        <v>2019</v>
      </c>
      <c r="D1202" s="2">
        <f t="shared" si="146"/>
        <v>4</v>
      </c>
      <c r="E1202" s="2" t="str">
        <f t="shared" si="147"/>
        <v>2019-4</v>
      </c>
      <c r="F1202" s="2">
        <f t="shared" si="148"/>
        <v>15</v>
      </c>
      <c r="G1202" s="2">
        <f t="shared" si="149"/>
        <v>16</v>
      </c>
      <c r="H1202" s="2">
        <f t="shared" si="150"/>
        <v>2</v>
      </c>
      <c r="I1202" s="2" cm="1">
        <f t="array" ref="I1202">_xlfn.IFNA(_xlfn.IFS(H1202=7,1,H1202=1,1),0)</f>
        <v>0</v>
      </c>
      <c r="J1202" s="2">
        <v>0</v>
      </c>
      <c r="K1202" s="2">
        <f t="shared" si="151"/>
        <v>0</v>
      </c>
      <c r="L1202" s="2">
        <f>SUMIF(E$2:E1202,E1202,K$2:K1202)</f>
        <v>2</v>
      </c>
      <c r="M1202" s="2">
        <f>IF(AND(market_calendar[[#This Row],[eq_weekly_exp_cumulative]]=3,market_calendar[[#This Row],[is_eq_weekly_exp]]=1),1,0)</f>
        <v>0</v>
      </c>
      <c r="N1202" s="2">
        <f>IF(AND(market_calendar[[#This Row],[is_eq_monthly_exp]]=1,MOD(market_calendar[[#This Row],[Month]],3)=0),1,0)</f>
        <v>0</v>
      </c>
      <c r="O1202" s="2">
        <f t="shared" si="144"/>
        <v>0</v>
      </c>
      <c r="P1202" s="2">
        <f>SUMIF(E$2:E1202,E1202,O$2:O1202)</f>
        <v>2</v>
      </c>
      <c r="Q1202" s="2">
        <f>IF(AND(market_calendar[[#This Row],[vix_weekly_exp_cumulative]]=3,market_calendar[[#This Row],[is_vix_weekly_exp]]=1),1,0)</f>
        <v>0</v>
      </c>
      <c r="R1202" s="2">
        <f>IF(AND(market_calendar[[#This Row],[is_vix_monthly_exp]]=1,MOD(market_calendar[[#This Row],[Month]],3)=0),1,0)</f>
        <v>0</v>
      </c>
    </row>
    <row r="1203" spans="1:18" x14ac:dyDescent="0.25">
      <c r="A1203">
        <v>1202</v>
      </c>
      <c r="B1203" s="1">
        <v>43571</v>
      </c>
      <c r="C1203" s="2">
        <f t="shared" si="145"/>
        <v>2019</v>
      </c>
      <c r="D1203" s="2">
        <f t="shared" si="146"/>
        <v>4</v>
      </c>
      <c r="E1203" s="2" t="str">
        <f t="shared" si="147"/>
        <v>2019-4</v>
      </c>
      <c r="F1203" s="2">
        <f t="shared" si="148"/>
        <v>16</v>
      </c>
      <c r="G1203" s="2">
        <f t="shared" si="149"/>
        <v>16</v>
      </c>
      <c r="H1203" s="2">
        <f t="shared" si="150"/>
        <v>3</v>
      </c>
      <c r="I1203" s="2" cm="1">
        <f t="array" ref="I1203">_xlfn.IFNA(_xlfn.IFS(H1203=7,1,H1203=1,1),0)</f>
        <v>0</v>
      </c>
      <c r="J1203" s="2">
        <v>0</v>
      </c>
      <c r="K1203" s="2">
        <f t="shared" si="151"/>
        <v>0</v>
      </c>
      <c r="L1203" s="2">
        <f>SUMIF(E$2:E1203,E1203,K$2:K1203)</f>
        <v>2</v>
      </c>
      <c r="M1203" s="2">
        <f>IF(AND(market_calendar[[#This Row],[eq_weekly_exp_cumulative]]=3,market_calendar[[#This Row],[is_eq_weekly_exp]]=1),1,0)</f>
        <v>0</v>
      </c>
      <c r="N1203" s="2">
        <f>IF(AND(market_calendar[[#This Row],[is_eq_monthly_exp]]=1,MOD(market_calendar[[#This Row],[Month]],3)=0),1,0)</f>
        <v>0</v>
      </c>
      <c r="O1203" s="2">
        <f t="shared" si="144"/>
        <v>1</v>
      </c>
      <c r="P1203" s="2">
        <f>SUMIF(E$2:E1203,E1203,O$2:O1203)</f>
        <v>3</v>
      </c>
      <c r="Q1203" s="2">
        <f>IF(AND(market_calendar[[#This Row],[vix_weekly_exp_cumulative]]=3,market_calendar[[#This Row],[is_vix_weekly_exp]]=1),1,0)</f>
        <v>1</v>
      </c>
      <c r="R1203" s="2">
        <f>IF(AND(market_calendar[[#This Row],[is_vix_monthly_exp]]=1,MOD(market_calendar[[#This Row],[Month]],3)=0),1,0)</f>
        <v>0</v>
      </c>
    </row>
    <row r="1204" spans="1:18" x14ac:dyDescent="0.25">
      <c r="A1204">
        <v>1203</v>
      </c>
      <c r="B1204" s="1">
        <v>43572</v>
      </c>
      <c r="C1204" s="2">
        <f t="shared" si="145"/>
        <v>2019</v>
      </c>
      <c r="D1204" s="2">
        <f t="shared" si="146"/>
        <v>4</v>
      </c>
      <c r="E1204" s="2" t="str">
        <f t="shared" si="147"/>
        <v>2019-4</v>
      </c>
      <c r="F1204" s="2">
        <f t="shared" si="148"/>
        <v>17</v>
      </c>
      <c r="G1204" s="2">
        <f t="shared" si="149"/>
        <v>16</v>
      </c>
      <c r="H1204" s="2">
        <f t="shared" si="150"/>
        <v>4</v>
      </c>
      <c r="I1204" s="2" cm="1">
        <f t="array" ref="I1204">_xlfn.IFNA(_xlfn.IFS(H1204=7,1,H1204=1,1),0)</f>
        <v>0</v>
      </c>
      <c r="J1204" s="2">
        <v>0</v>
      </c>
      <c r="K1204" s="2">
        <f t="shared" si="151"/>
        <v>0</v>
      </c>
      <c r="L1204" s="2">
        <f>SUMIF(E$2:E1204,E1204,K$2:K1204)</f>
        <v>2</v>
      </c>
      <c r="M1204" s="2">
        <f>IF(AND(market_calendar[[#This Row],[eq_weekly_exp_cumulative]]=3,market_calendar[[#This Row],[is_eq_weekly_exp]]=1),1,0)</f>
        <v>0</v>
      </c>
      <c r="N1204" s="2">
        <f>IF(AND(market_calendar[[#This Row],[is_eq_monthly_exp]]=1,MOD(market_calendar[[#This Row],[Month]],3)=0),1,0)</f>
        <v>0</v>
      </c>
      <c r="O1204" s="2">
        <f t="shared" si="144"/>
        <v>0</v>
      </c>
      <c r="P1204" s="2">
        <f>SUMIF(E$2:E1204,E1204,O$2:O1204)</f>
        <v>3</v>
      </c>
      <c r="Q1204" s="2">
        <f>IF(AND(market_calendar[[#This Row],[vix_weekly_exp_cumulative]]=3,market_calendar[[#This Row],[is_vix_weekly_exp]]=1),1,0)</f>
        <v>0</v>
      </c>
      <c r="R1204" s="2">
        <f>IF(AND(market_calendar[[#This Row],[is_vix_monthly_exp]]=1,MOD(market_calendar[[#This Row],[Month]],3)=0),1,0)</f>
        <v>0</v>
      </c>
    </row>
    <row r="1205" spans="1:18" x14ac:dyDescent="0.25">
      <c r="A1205">
        <v>1204</v>
      </c>
      <c r="B1205" s="1">
        <v>43573</v>
      </c>
      <c r="C1205" s="2">
        <f t="shared" si="145"/>
        <v>2019</v>
      </c>
      <c r="D1205" s="2">
        <f t="shared" si="146"/>
        <v>4</v>
      </c>
      <c r="E1205" s="2" t="str">
        <f t="shared" si="147"/>
        <v>2019-4</v>
      </c>
      <c r="F1205" s="2">
        <f t="shared" si="148"/>
        <v>18</v>
      </c>
      <c r="G1205" s="2">
        <f t="shared" si="149"/>
        <v>16</v>
      </c>
      <c r="H1205" s="2">
        <f t="shared" si="150"/>
        <v>5</v>
      </c>
      <c r="I1205" s="2" cm="1">
        <f t="array" ref="I1205">_xlfn.IFNA(_xlfn.IFS(H1205=7,1,H1205=1,1),0)</f>
        <v>0</v>
      </c>
      <c r="J1205" s="2">
        <v>0</v>
      </c>
      <c r="K1205" s="2">
        <f t="shared" si="151"/>
        <v>0</v>
      </c>
      <c r="L1205" s="2">
        <f>SUMIF(E$2:E1205,E1205,K$2:K1205)</f>
        <v>2</v>
      </c>
      <c r="M1205" s="2">
        <f>IF(AND(market_calendar[[#This Row],[eq_weekly_exp_cumulative]]=3,market_calendar[[#This Row],[is_eq_weekly_exp]]=1),1,0)</f>
        <v>0</v>
      </c>
      <c r="N1205" s="2">
        <f>IF(AND(market_calendar[[#This Row],[is_eq_monthly_exp]]=1,MOD(market_calendar[[#This Row],[Month]],3)=0),1,0)</f>
        <v>0</v>
      </c>
      <c r="O1205" s="2">
        <f t="shared" si="144"/>
        <v>0</v>
      </c>
      <c r="P1205" s="2">
        <f>SUMIF(E$2:E1205,E1205,O$2:O1205)</f>
        <v>3</v>
      </c>
      <c r="Q1205" s="2">
        <f>IF(AND(market_calendar[[#This Row],[vix_weekly_exp_cumulative]]=3,market_calendar[[#This Row],[is_vix_weekly_exp]]=1),1,0)</f>
        <v>0</v>
      </c>
      <c r="R1205" s="2">
        <f>IF(AND(market_calendar[[#This Row],[is_vix_monthly_exp]]=1,MOD(market_calendar[[#This Row],[Month]],3)=0),1,0)</f>
        <v>0</v>
      </c>
    </row>
    <row r="1206" spans="1:18" x14ac:dyDescent="0.25">
      <c r="A1206">
        <v>1205</v>
      </c>
      <c r="B1206" s="1">
        <v>43574</v>
      </c>
      <c r="C1206" s="2">
        <f t="shared" si="145"/>
        <v>2019</v>
      </c>
      <c r="D1206" s="2">
        <f t="shared" si="146"/>
        <v>4</v>
      </c>
      <c r="E1206" s="2" t="str">
        <f t="shared" si="147"/>
        <v>2019-4</v>
      </c>
      <c r="F1206" s="2">
        <f t="shared" si="148"/>
        <v>19</v>
      </c>
      <c r="G1206" s="2">
        <f t="shared" si="149"/>
        <v>16</v>
      </c>
      <c r="H1206" s="2">
        <f t="shared" si="150"/>
        <v>6</v>
      </c>
      <c r="I1206" s="2" cm="1">
        <f t="array" ref="I1206">_xlfn.IFNA(_xlfn.IFS(H1206=7,1,H1206=1,1),0)</f>
        <v>0</v>
      </c>
      <c r="J1206" s="2">
        <v>0</v>
      </c>
      <c r="K1206" s="2">
        <f t="shared" si="151"/>
        <v>1</v>
      </c>
      <c r="L1206" s="2">
        <f>SUMIF(E$2:E1206,E1206,K$2:K1206)</f>
        <v>3</v>
      </c>
      <c r="M1206" s="2">
        <f>IF(AND(market_calendar[[#This Row],[eq_weekly_exp_cumulative]]=3,market_calendar[[#This Row],[is_eq_weekly_exp]]=1),1,0)</f>
        <v>1</v>
      </c>
      <c r="N1206" s="2">
        <f>IF(AND(market_calendar[[#This Row],[is_eq_monthly_exp]]=1,MOD(market_calendar[[#This Row],[Month]],3)=0),1,0)</f>
        <v>0</v>
      </c>
      <c r="O1206" s="2">
        <f t="shared" si="144"/>
        <v>0</v>
      </c>
      <c r="P1206" s="2">
        <f>SUMIF(E$2:E1206,E1206,O$2:O1206)</f>
        <v>3</v>
      </c>
      <c r="Q1206" s="2">
        <f>IF(AND(market_calendar[[#This Row],[vix_weekly_exp_cumulative]]=3,market_calendar[[#This Row],[is_vix_weekly_exp]]=1),1,0)</f>
        <v>0</v>
      </c>
      <c r="R1206" s="2">
        <f>IF(AND(market_calendar[[#This Row],[is_vix_monthly_exp]]=1,MOD(market_calendar[[#This Row],[Month]],3)=0),1,0)</f>
        <v>0</v>
      </c>
    </row>
    <row r="1207" spans="1:18" x14ac:dyDescent="0.25">
      <c r="A1207">
        <v>1206</v>
      </c>
      <c r="B1207" s="1">
        <v>43575</v>
      </c>
      <c r="C1207" s="2">
        <f t="shared" si="145"/>
        <v>2019</v>
      </c>
      <c r="D1207" s="2">
        <f t="shared" si="146"/>
        <v>4</v>
      </c>
      <c r="E1207" s="2" t="str">
        <f t="shared" si="147"/>
        <v>2019-4</v>
      </c>
      <c r="F1207" s="2">
        <f t="shared" si="148"/>
        <v>20</v>
      </c>
      <c r="G1207" s="2">
        <f t="shared" si="149"/>
        <v>16</v>
      </c>
      <c r="H1207" s="2">
        <f t="shared" si="150"/>
        <v>7</v>
      </c>
      <c r="I1207" s="2" cm="1">
        <f t="array" ref="I1207">_xlfn.IFNA(_xlfn.IFS(H1207=7,1,H1207=1,1),0)</f>
        <v>1</v>
      </c>
      <c r="J1207" s="2">
        <v>0</v>
      </c>
      <c r="K1207" s="2">
        <f t="shared" si="151"/>
        <v>0</v>
      </c>
      <c r="L1207" s="2">
        <f>SUMIF(E$2:E1207,E1207,K$2:K1207)</f>
        <v>3</v>
      </c>
      <c r="M1207" s="2">
        <f>IF(AND(market_calendar[[#This Row],[eq_weekly_exp_cumulative]]=3,market_calendar[[#This Row],[is_eq_weekly_exp]]=1),1,0)</f>
        <v>0</v>
      </c>
      <c r="N1207" s="2">
        <f>IF(AND(market_calendar[[#This Row],[is_eq_monthly_exp]]=1,MOD(market_calendar[[#This Row],[Month]],3)=0),1,0)</f>
        <v>0</v>
      </c>
      <c r="O1207" s="2">
        <f t="shared" si="144"/>
        <v>0</v>
      </c>
      <c r="P1207" s="2">
        <f>SUMIF(E$2:E1207,E1207,O$2:O1207)</f>
        <v>3</v>
      </c>
      <c r="Q1207" s="2">
        <f>IF(AND(market_calendar[[#This Row],[vix_weekly_exp_cumulative]]=3,market_calendar[[#This Row],[is_vix_weekly_exp]]=1),1,0)</f>
        <v>0</v>
      </c>
      <c r="R1207" s="2">
        <f>IF(AND(market_calendar[[#This Row],[is_vix_monthly_exp]]=1,MOD(market_calendar[[#This Row],[Month]],3)=0),1,0)</f>
        <v>0</v>
      </c>
    </row>
    <row r="1208" spans="1:18" x14ac:dyDescent="0.25">
      <c r="A1208">
        <v>1207</v>
      </c>
      <c r="B1208" s="1">
        <v>43576</v>
      </c>
      <c r="C1208" s="2">
        <f t="shared" si="145"/>
        <v>2019</v>
      </c>
      <c r="D1208" s="2">
        <f t="shared" si="146"/>
        <v>4</v>
      </c>
      <c r="E1208" s="2" t="str">
        <f t="shared" si="147"/>
        <v>2019-4</v>
      </c>
      <c r="F1208" s="2">
        <f t="shared" si="148"/>
        <v>21</v>
      </c>
      <c r="G1208" s="2">
        <f t="shared" si="149"/>
        <v>17</v>
      </c>
      <c r="H1208" s="2">
        <f t="shared" si="150"/>
        <v>1</v>
      </c>
      <c r="I1208" s="2" cm="1">
        <f t="array" ref="I1208">_xlfn.IFNA(_xlfn.IFS(H1208=7,1,H1208=1,1),0)</f>
        <v>1</v>
      </c>
      <c r="J1208" s="2">
        <v>0</v>
      </c>
      <c r="K1208" s="2">
        <f t="shared" si="151"/>
        <v>0</v>
      </c>
      <c r="L1208" s="2">
        <f>SUMIF(E$2:E1208,E1208,K$2:K1208)</f>
        <v>3</v>
      </c>
      <c r="M1208" s="2">
        <f>IF(AND(market_calendar[[#This Row],[eq_weekly_exp_cumulative]]=3,market_calendar[[#This Row],[is_eq_weekly_exp]]=1),1,0)</f>
        <v>0</v>
      </c>
      <c r="N1208" s="2">
        <f>IF(AND(market_calendar[[#This Row],[is_eq_monthly_exp]]=1,MOD(market_calendar[[#This Row],[Month]],3)=0),1,0)</f>
        <v>0</v>
      </c>
      <c r="O1208" s="2">
        <f t="shared" si="144"/>
        <v>0</v>
      </c>
      <c r="P1208" s="2">
        <f>SUMIF(E$2:E1208,E1208,O$2:O1208)</f>
        <v>3</v>
      </c>
      <c r="Q1208" s="2">
        <f>IF(AND(market_calendar[[#This Row],[vix_weekly_exp_cumulative]]=3,market_calendar[[#This Row],[is_vix_weekly_exp]]=1),1,0)</f>
        <v>0</v>
      </c>
      <c r="R1208" s="2">
        <f>IF(AND(market_calendar[[#This Row],[is_vix_monthly_exp]]=1,MOD(market_calendar[[#This Row],[Month]],3)=0),1,0)</f>
        <v>0</v>
      </c>
    </row>
    <row r="1209" spans="1:18" x14ac:dyDescent="0.25">
      <c r="A1209">
        <v>1208</v>
      </c>
      <c r="B1209" s="1">
        <v>43577</v>
      </c>
      <c r="C1209" s="2">
        <f t="shared" si="145"/>
        <v>2019</v>
      </c>
      <c r="D1209" s="2">
        <f t="shared" si="146"/>
        <v>4</v>
      </c>
      <c r="E1209" s="2" t="str">
        <f t="shared" si="147"/>
        <v>2019-4</v>
      </c>
      <c r="F1209" s="2">
        <f t="shared" si="148"/>
        <v>22</v>
      </c>
      <c r="G1209" s="2">
        <f t="shared" si="149"/>
        <v>17</v>
      </c>
      <c r="H1209" s="2">
        <f t="shared" si="150"/>
        <v>2</v>
      </c>
      <c r="I1209" s="2" cm="1">
        <f t="array" ref="I1209">_xlfn.IFNA(_xlfn.IFS(H1209=7,1,H1209=1,1),0)</f>
        <v>0</v>
      </c>
      <c r="J1209" s="2">
        <v>0</v>
      </c>
      <c r="K1209" s="2">
        <f t="shared" si="151"/>
        <v>0</v>
      </c>
      <c r="L1209" s="2">
        <f>SUMIF(E$2:E1209,E1209,K$2:K1209)</f>
        <v>3</v>
      </c>
      <c r="M1209" s="2">
        <f>IF(AND(market_calendar[[#This Row],[eq_weekly_exp_cumulative]]=3,market_calendar[[#This Row],[is_eq_weekly_exp]]=1),1,0)</f>
        <v>0</v>
      </c>
      <c r="N1209" s="2">
        <f>IF(AND(market_calendar[[#This Row],[is_eq_monthly_exp]]=1,MOD(market_calendar[[#This Row],[Month]],3)=0),1,0)</f>
        <v>0</v>
      </c>
      <c r="O1209" s="2">
        <f t="shared" si="144"/>
        <v>0</v>
      </c>
      <c r="P1209" s="2">
        <f>SUMIF(E$2:E1209,E1209,O$2:O1209)</f>
        <v>3</v>
      </c>
      <c r="Q1209" s="2">
        <f>IF(AND(market_calendar[[#This Row],[vix_weekly_exp_cumulative]]=3,market_calendar[[#This Row],[is_vix_weekly_exp]]=1),1,0)</f>
        <v>0</v>
      </c>
      <c r="R1209" s="2">
        <f>IF(AND(market_calendar[[#This Row],[is_vix_monthly_exp]]=1,MOD(market_calendar[[#This Row],[Month]],3)=0),1,0)</f>
        <v>0</v>
      </c>
    </row>
    <row r="1210" spans="1:18" x14ac:dyDescent="0.25">
      <c r="A1210">
        <v>1209</v>
      </c>
      <c r="B1210" s="1">
        <v>43578</v>
      </c>
      <c r="C1210" s="2">
        <f t="shared" si="145"/>
        <v>2019</v>
      </c>
      <c r="D1210" s="2">
        <f t="shared" si="146"/>
        <v>4</v>
      </c>
      <c r="E1210" s="2" t="str">
        <f t="shared" si="147"/>
        <v>2019-4</v>
      </c>
      <c r="F1210" s="2">
        <f t="shared" si="148"/>
        <v>23</v>
      </c>
      <c r="G1210" s="2">
        <f t="shared" si="149"/>
        <v>17</v>
      </c>
      <c r="H1210" s="2">
        <f t="shared" si="150"/>
        <v>3</v>
      </c>
      <c r="I1210" s="2" cm="1">
        <f t="array" ref="I1210">_xlfn.IFNA(_xlfn.IFS(H1210=7,1,H1210=1,1),0)</f>
        <v>0</v>
      </c>
      <c r="J1210" s="2">
        <v>0</v>
      </c>
      <c r="K1210" s="2">
        <f t="shared" si="151"/>
        <v>0</v>
      </c>
      <c r="L1210" s="2">
        <f>SUMIF(E$2:E1210,E1210,K$2:K1210)</f>
        <v>3</v>
      </c>
      <c r="M1210" s="2">
        <f>IF(AND(market_calendar[[#This Row],[eq_weekly_exp_cumulative]]=3,market_calendar[[#This Row],[is_eq_weekly_exp]]=1),1,0)</f>
        <v>0</v>
      </c>
      <c r="N1210" s="2">
        <f>IF(AND(market_calendar[[#This Row],[is_eq_monthly_exp]]=1,MOD(market_calendar[[#This Row],[Month]],3)=0),1,0)</f>
        <v>0</v>
      </c>
      <c r="O1210" s="2">
        <f t="shared" si="144"/>
        <v>1</v>
      </c>
      <c r="P1210" s="2">
        <f>SUMIF(E$2:E1210,E1210,O$2:O1210)</f>
        <v>4</v>
      </c>
      <c r="Q1210" s="2">
        <f>IF(AND(market_calendar[[#This Row],[vix_weekly_exp_cumulative]]=3,market_calendar[[#This Row],[is_vix_weekly_exp]]=1),1,0)</f>
        <v>0</v>
      </c>
      <c r="R1210" s="2">
        <f>IF(AND(market_calendar[[#This Row],[is_vix_monthly_exp]]=1,MOD(market_calendar[[#This Row],[Month]],3)=0),1,0)</f>
        <v>0</v>
      </c>
    </row>
    <row r="1211" spans="1:18" x14ac:dyDescent="0.25">
      <c r="A1211">
        <v>1210</v>
      </c>
      <c r="B1211" s="1">
        <v>43579</v>
      </c>
      <c r="C1211" s="2">
        <f t="shared" si="145"/>
        <v>2019</v>
      </c>
      <c r="D1211" s="2">
        <f t="shared" si="146"/>
        <v>4</v>
      </c>
      <c r="E1211" s="2" t="str">
        <f t="shared" si="147"/>
        <v>2019-4</v>
      </c>
      <c r="F1211" s="2">
        <f t="shared" si="148"/>
        <v>24</v>
      </c>
      <c r="G1211" s="2">
        <f t="shared" si="149"/>
        <v>17</v>
      </c>
      <c r="H1211" s="2">
        <f t="shared" si="150"/>
        <v>4</v>
      </c>
      <c r="I1211" s="2" cm="1">
        <f t="array" ref="I1211">_xlfn.IFNA(_xlfn.IFS(H1211=7,1,H1211=1,1),0)</f>
        <v>0</v>
      </c>
      <c r="J1211" s="2">
        <v>0</v>
      </c>
      <c r="K1211" s="2">
        <f t="shared" si="151"/>
        <v>0</v>
      </c>
      <c r="L1211" s="2">
        <f>SUMIF(E$2:E1211,E1211,K$2:K1211)</f>
        <v>3</v>
      </c>
      <c r="M1211" s="2">
        <f>IF(AND(market_calendar[[#This Row],[eq_weekly_exp_cumulative]]=3,market_calendar[[#This Row],[is_eq_weekly_exp]]=1),1,0)</f>
        <v>0</v>
      </c>
      <c r="N1211" s="2">
        <f>IF(AND(market_calendar[[#This Row],[is_eq_monthly_exp]]=1,MOD(market_calendar[[#This Row],[Month]],3)=0),1,0)</f>
        <v>0</v>
      </c>
      <c r="O1211" s="2">
        <f t="shared" si="144"/>
        <v>0</v>
      </c>
      <c r="P1211" s="2">
        <f>SUMIF(E$2:E1211,E1211,O$2:O1211)</f>
        <v>4</v>
      </c>
      <c r="Q1211" s="2">
        <f>IF(AND(market_calendar[[#This Row],[vix_weekly_exp_cumulative]]=3,market_calendar[[#This Row],[is_vix_weekly_exp]]=1),1,0)</f>
        <v>0</v>
      </c>
      <c r="R1211" s="2">
        <f>IF(AND(market_calendar[[#This Row],[is_vix_monthly_exp]]=1,MOD(market_calendar[[#This Row],[Month]],3)=0),1,0)</f>
        <v>0</v>
      </c>
    </row>
    <row r="1212" spans="1:18" x14ac:dyDescent="0.25">
      <c r="A1212">
        <v>1211</v>
      </c>
      <c r="B1212" s="1">
        <v>43580</v>
      </c>
      <c r="C1212" s="2">
        <f t="shared" si="145"/>
        <v>2019</v>
      </c>
      <c r="D1212" s="2">
        <f t="shared" si="146"/>
        <v>4</v>
      </c>
      <c r="E1212" s="2" t="str">
        <f t="shared" si="147"/>
        <v>2019-4</v>
      </c>
      <c r="F1212" s="2">
        <f t="shared" si="148"/>
        <v>25</v>
      </c>
      <c r="G1212" s="2">
        <f t="shared" si="149"/>
        <v>17</v>
      </c>
      <c r="H1212" s="2">
        <f t="shared" si="150"/>
        <v>5</v>
      </c>
      <c r="I1212" s="2" cm="1">
        <f t="array" ref="I1212">_xlfn.IFNA(_xlfn.IFS(H1212=7,1,H1212=1,1),0)</f>
        <v>0</v>
      </c>
      <c r="J1212" s="2">
        <v>0</v>
      </c>
      <c r="K1212" s="2">
        <f t="shared" si="151"/>
        <v>0</v>
      </c>
      <c r="L1212" s="2">
        <f>SUMIF(E$2:E1212,E1212,K$2:K1212)</f>
        <v>3</v>
      </c>
      <c r="M1212" s="2">
        <f>IF(AND(market_calendar[[#This Row],[eq_weekly_exp_cumulative]]=3,market_calendar[[#This Row],[is_eq_weekly_exp]]=1),1,0)</f>
        <v>0</v>
      </c>
      <c r="N1212" s="2">
        <f>IF(AND(market_calendar[[#This Row],[is_eq_monthly_exp]]=1,MOD(market_calendar[[#This Row],[Month]],3)=0),1,0)</f>
        <v>0</v>
      </c>
      <c r="O1212" s="2">
        <f t="shared" si="144"/>
        <v>0</v>
      </c>
      <c r="P1212" s="2">
        <f>SUMIF(E$2:E1212,E1212,O$2:O1212)</f>
        <v>4</v>
      </c>
      <c r="Q1212" s="2">
        <f>IF(AND(market_calendar[[#This Row],[vix_weekly_exp_cumulative]]=3,market_calendar[[#This Row],[is_vix_weekly_exp]]=1),1,0)</f>
        <v>0</v>
      </c>
      <c r="R1212" s="2">
        <f>IF(AND(market_calendar[[#This Row],[is_vix_monthly_exp]]=1,MOD(market_calendar[[#This Row],[Month]],3)=0),1,0)</f>
        <v>0</v>
      </c>
    </row>
    <row r="1213" spans="1:18" x14ac:dyDescent="0.25">
      <c r="A1213">
        <v>1212</v>
      </c>
      <c r="B1213" s="1">
        <v>43581</v>
      </c>
      <c r="C1213" s="2">
        <f t="shared" si="145"/>
        <v>2019</v>
      </c>
      <c r="D1213" s="2">
        <f t="shared" si="146"/>
        <v>4</v>
      </c>
      <c r="E1213" s="2" t="str">
        <f t="shared" si="147"/>
        <v>2019-4</v>
      </c>
      <c r="F1213" s="2">
        <f t="shared" si="148"/>
        <v>26</v>
      </c>
      <c r="G1213" s="2">
        <f t="shared" si="149"/>
        <v>17</v>
      </c>
      <c r="H1213" s="2">
        <f t="shared" si="150"/>
        <v>6</v>
      </c>
      <c r="I1213" s="2" cm="1">
        <f t="array" ref="I1213">_xlfn.IFNA(_xlfn.IFS(H1213=7,1,H1213=1,1),0)</f>
        <v>0</v>
      </c>
      <c r="J1213" s="2">
        <v>0</v>
      </c>
      <c r="K1213" s="2">
        <f t="shared" si="151"/>
        <v>1</v>
      </c>
      <c r="L1213" s="2">
        <f>SUMIF(E$2:E1213,E1213,K$2:K1213)</f>
        <v>4</v>
      </c>
      <c r="M1213" s="2">
        <f>IF(AND(market_calendar[[#This Row],[eq_weekly_exp_cumulative]]=3,market_calendar[[#This Row],[is_eq_weekly_exp]]=1),1,0)</f>
        <v>0</v>
      </c>
      <c r="N1213" s="2">
        <f>IF(AND(market_calendar[[#This Row],[is_eq_monthly_exp]]=1,MOD(market_calendar[[#This Row],[Month]],3)=0),1,0)</f>
        <v>0</v>
      </c>
      <c r="O1213" s="2">
        <f t="shared" si="144"/>
        <v>0</v>
      </c>
      <c r="P1213" s="2">
        <f>SUMIF(E$2:E1213,E1213,O$2:O1213)</f>
        <v>4</v>
      </c>
      <c r="Q1213" s="2">
        <f>IF(AND(market_calendar[[#This Row],[vix_weekly_exp_cumulative]]=3,market_calendar[[#This Row],[is_vix_weekly_exp]]=1),1,0)</f>
        <v>0</v>
      </c>
      <c r="R1213" s="2">
        <f>IF(AND(market_calendar[[#This Row],[is_vix_monthly_exp]]=1,MOD(market_calendar[[#This Row],[Month]],3)=0),1,0)</f>
        <v>0</v>
      </c>
    </row>
    <row r="1214" spans="1:18" x14ac:dyDescent="0.25">
      <c r="A1214">
        <v>1213</v>
      </c>
      <c r="B1214" s="1">
        <v>43582</v>
      </c>
      <c r="C1214" s="2">
        <f t="shared" si="145"/>
        <v>2019</v>
      </c>
      <c r="D1214" s="2">
        <f t="shared" si="146"/>
        <v>4</v>
      </c>
      <c r="E1214" s="2" t="str">
        <f t="shared" si="147"/>
        <v>2019-4</v>
      </c>
      <c r="F1214" s="2">
        <f t="shared" si="148"/>
        <v>27</v>
      </c>
      <c r="G1214" s="2">
        <f t="shared" si="149"/>
        <v>17</v>
      </c>
      <c r="H1214" s="2">
        <f t="shared" si="150"/>
        <v>7</v>
      </c>
      <c r="I1214" s="2" cm="1">
        <f t="array" ref="I1214">_xlfn.IFNA(_xlfn.IFS(H1214=7,1,H1214=1,1),0)</f>
        <v>1</v>
      </c>
      <c r="J1214" s="2">
        <v>0</v>
      </c>
      <c r="K1214" s="2">
        <f t="shared" si="151"/>
        <v>0</v>
      </c>
      <c r="L1214" s="2">
        <f>SUMIF(E$2:E1214,E1214,K$2:K1214)</f>
        <v>4</v>
      </c>
      <c r="M1214" s="2">
        <f>IF(AND(market_calendar[[#This Row],[eq_weekly_exp_cumulative]]=3,market_calendar[[#This Row],[is_eq_weekly_exp]]=1),1,0)</f>
        <v>0</v>
      </c>
      <c r="N1214" s="2">
        <f>IF(AND(market_calendar[[#This Row],[is_eq_monthly_exp]]=1,MOD(market_calendar[[#This Row],[Month]],3)=0),1,0)</f>
        <v>0</v>
      </c>
      <c r="O1214" s="2">
        <f t="shared" si="144"/>
        <v>0</v>
      </c>
      <c r="P1214" s="2">
        <f>SUMIF(E$2:E1214,E1214,O$2:O1214)</f>
        <v>4</v>
      </c>
      <c r="Q1214" s="2">
        <f>IF(AND(market_calendar[[#This Row],[vix_weekly_exp_cumulative]]=3,market_calendar[[#This Row],[is_vix_weekly_exp]]=1),1,0)</f>
        <v>0</v>
      </c>
      <c r="R1214" s="2">
        <f>IF(AND(market_calendar[[#This Row],[is_vix_monthly_exp]]=1,MOD(market_calendar[[#This Row],[Month]],3)=0),1,0)</f>
        <v>0</v>
      </c>
    </row>
    <row r="1215" spans="1:18" x14ac:dyDescent="0.25">
      <c r="A1215">
        <v>1214</v>
      </c>
      <c r="B1215" s="1">
        <v>43583</v>
      </c>
      <c r="C1215" s="2">
        <f t="shared" si="145"/>
        <v>2019</v>
      </c>
      <c r="D1215" s="2">
        <f t="shared" si="146"/>
        <v>4</v>
      </c>
      <c r="E1215" s="2" t="str">
        <f t="shared" si="147"/>
        <v>2019-4</v>
      </c>
      <c r="F1215" s="2">
        <f t="shared" si="148"/>
        <v>28</v>
      </c>
      <c r="G1215" s="2">
        <f t="shared" si="149"/>
        <v>18</v>
      </c>
      <c r="H1215" s="2">
        <f t="shared" si="150"/>
        <v>1</v>
      </c>
      <c r="I1215" s="2" cm="1">
        <f t="array" ref="I1215">_xlfn.IFNA(_xlfn.IFS(H1215=7,1,H1215=1,1),0)</f>
        <v>1</v>
      </c>
      <c r="J1215" s="2">
        <v>0</v>
      </c>
      <c r="K1215" s="2">
        <f t="shared" si="151"/>
        <v>0</v>
      </c>
      <c r="L1215" s="2">
        <f>SUMIF(E$2:E1215,E1215,K$2:K1215)</f>
        <v>4</v>
      </c>
      <c r="M1215" s="2">
        <f>IF(AND(market_calendar[[#This Row],[eq_weekly_exp_cumulative]]=3,market_calendar[[#This Row],[is_eq_weekly_exp]]=1),1,0)</f>
        <v>0</v>
      </c>
      <c r="N1215" s="2">
        <f>IF(AND(market_calendar[[#This Row],[is_eq_monthly_exp]]=1,MOD(market_calendar[[#This Row],[Month]],3)=0),1,0)</f>
        <v>0</v>
      </c>
      <c r="O1215" s="2">
        <f t="shared" si="144"/>
        <v>0</v>
      </c>
      <c r="P1215" s="2">
        <f>SUMIF(E$2:E1215,E1215,O$2:O1215)</f>
        <v>4</v>
      </c>
      <c r="Q1215" s="2">
        <f>IF(AND(market_calendar[[#This Row],[vix_weekly_exp_cumulative]]=3,market_calendar[[#This Row],[is_vix_weekly_exp]]=1),1,0)</f>
        <v>0</v>
      </c>
      <c r="R1215" s="2">
        <f>IF(AND(market_calendar[[#This Row],[is_vix_monthly_exp]]=1,MOD(market_calendar[[#This Row],[Month]],3)=0),1,0)</f>
        <v>0</v>
      </c>
    </row>
    <row r="1216" spans="1:18" x14ac:dyDescent="0.25">
      <c r="A1216">
        <v>1215</v>
      </c>
      <c r="B1216" s="1">
        <v>43584</v>
      </c>
      <c r="C1216" s="2">
        <f t="shared" si="145"/>
        <v>2019</v>
      </c>
      <c r="D1216" s="2">
        <f t="shared" si="146"/>
        <v>4</v>
      </c>
      <c r="E1216" s="2" t="str">
        <f t="shared" si="147"/>
        <v>2019-4</v>
      </c>
      <c r="F1216" s="2">
        <f t="shared" si="148"/>
        <v>29</v>
      </c>
      <c r="G1216" s="2">
        <f t="shared" si="149"/>
        <v>18</v>
      </c>
      <c r="H1216" s="2">
        <f t="shared" si="150"/>
        <v>2</v>
      </c>
      <c r="I1216" s="2" cm="1">
        <f t="array" ref="I1216">_xlfn.IFNA(_xlfn.IFS(H1216=7,1,H1216=1,1),0)</f>
        <v>0</v>
      </c>
      <c r="J1216" s="2">
        <v>0</v>
      </c>
      <c r="K1216" s="2">
        <f t="shared" si="151"/>
        <v>0</v>
      </c>
      <c r="L1216" s="2">
        <f>SUMIF(E$2:E1216,E1216,K$2:K1216)</f>
        <v>4</v>
      </c>
      <c r="M1216" s="2">
        <f>IF(AND(market_calendar[[#This Row],[eq_weekly_exp_cumulative]]=3,market_calendar[[#This Row],[is_eq_weekly_exp]]=1),1,0)</f>
        <v>0</v>
      </c>
      <c r="N1216" s="2">
        <f>IF(AND(market_calendar[[#This Row],[is_eq_monthly_exp]]=1,MOD(market_calendar[[#This Row],[Month]],3)=0),1,0)</f>
        <v>0</v>
      </c>
      <c r="O1216" s="2">
        <f t="shared" si="144"/>
        <v>0</v>
      </c>
      <c r="P1216" s="2">
        <f>SUMIF(E$2:E1216,E1216,O$2:O1216)</f>
        <v>4</v>
      </c>
      <c r="Q1216" s="2">
        <f>IF(AND(market_calendar[[#This Row],[vix_weekly_exp_cumulative]]=3,market_calendar[[#This Row],[is_vix_weekly_exp]]=1),1,0)</f>
        <v>0</v>
      </c>
      <c r="R1216" s="2">
        <f>IF(AND(market_calendar[[#This Row],[is_vix_monthly_exp]]=1,MOD(market_calendar[[#This Row],[Month]],3)=0),1,0)</f>
        <v>0</v>
      </c>
    </row>
    <row r="1217" spans="1:18" x14ac:dyDescent="0.25">
      <c r="A1217">
        <v>1216</v>
      </c>
      <c r="B1217" s="1">
        <v>43585</v>
      </c>
      <c r="C1217" s="2">
        <f t="shared" si="145"/>
        <v>2019</v>
      </c>
      <c r="D1217" s="2">
        <f t="shared" si="146"/>
        <v>4</v>
      </c>
      <c r="E1217" s="2" t="str">
        <f t="shared" si="147"/>
        <v>2019-4</v>
      </c>
      <c r="F1217" s="2">
        <f t="shared" si="148"/>
        <v>30</v>
      </c>
      <c r="G1217" s="2">
        <f t="shared" si="149"/>
        <v>18</v>
      </c>
      <c r="H1217" s="2">
        <f t="shared" si="150"/>
        <v>3</v>
      </c>
      <c r="I1217" s="2" cm="1">
        <f t="array" ref="I1217">_xlfn.IFNA(_xlfn.IFS(H1217=7,1,H1217=1,1),0)</f>
        <v>0</v>
      </c>
      <c r="J1217" s="2">
        <v>0</v>
      </c>
      <c r="K1217" s="2">
        <f t="shared" si="151"/>
        <v>0</v>
      </c>
      <c r="L1217" s="2">
        <f>SUMIF(E$2:E1217,E1217,K$2:K1217)</f>
        <v>4</v>
      </c>
      <c r="M1217" s="2">
        <f>IF(AND(market_calendar[[#This Row],[eq_weekly_exp_cumulative]]=3,market_calendar[[#This Row],[is_eq_weekly_exp]]=1),1,0)</f>
        <v>0</v>
      </c>
      <c r="N1217" s="2">
        <f>IF(AND(market_calendar[[#This Row],[is_eq_monthly_exp]]=1,MOD(market_calendar[[#This Row],[Month]],3)=0),1,0)</f>
        <v>0</v>
      </c>
      <c r="O1217" s="2">
        <f t="shared" si="144"/>
        <v>1</v>
      </c>
      <c r="P1217" s="2">
        <f>SUMIF(E$2:E1217,E1217,O$2:O1217)</f>
        <v>5</v>
      </c>
      <c r="Q1217" s="2">
        <f>IF(AND(market_calendar[[#This Row],[vix_weekly_exp_cumulative]]=3,market_calendar[[#This Row],[is_vix_weekly_exp]]=1),1,0)</f>
        <v>0</v>
      </c>
      <c r="R1217" s="2">
        <f>IF(AND(market_calendar[[#This Row],[is_vix_monthly_exp]]=1,MOD(market_calendar[[#This Row],[Month]],3)=0),1,0)</f>
        <v>0</v>
      </c>
    </row>
    <row r="1218" spans="1:18" x14ac:dyDescent="0.25">
      <c r="A1218">
        <v>1217</v>
      </c>
      <c r="B1218" s="1">
        <v>43586</v>
      </c>
      <c r="C1218" s="2">
        <f t="shared" si="145"/>
        <v>2019</v>
      </c>
      <c r="D1218" s="2">
        <f t="shared" si="146"/>
        <v>5</v>
      </c>
      <c r="E1218" s="2" t="str">
        <f t="shared" si="147"/>
        <v>2019-5</v>
      </c>
      <c r="F1218" s="2">
        <f t="shared" si="148"/>
        <v>1</v>
      </c>
      <c r="G1218" s="2">
        <f t="shared" si="149"/>
        <v>18</v>
      </c>
      <c r="H1218" s="2">
        <f t="shared" si="150"/>
        <v>4</v>
      </c>
      <c r="I1218" s="2" cm="1">
        <f t="array" ref="I1218">_xlfn.IFNA(_xlfn.IFS(H1218=7,1,H1218=1,1),0)</f>
        <v>0</v>
      </c>
      <c r="J1218" s="2">
        <v>0</v>
      </c>
      <c r="K1218" s="2">
        <f t="shared" si="151"/>
        <v>0</v>
      </c>
      <c r="L1218" s="2">
        <f>SUMIF(E$2:E1218,E1218,K$2:K1218)</f>
        <v>0</v>
      </c>
      <c r="M1218" s="2">
        <f>IF(AND(market_calendar[[#This Row],[eq_weekly_exp_cumulative]]=3,market_calendar[[#This Row],[is_eq_weekly_exp]]=1),1,0)</f>
        <v>0</v>
      </c>
      <c r="N1218" s="2">
        <f>IF(AND(market_calendar[[#This Row],[is_eq_monthly_exp]]=1,MOD(market_calendar[[#This Row],[Month]],3)=0),1,0)</f>
        <v>0</v>
      </c>
      <c r="O1218" s="2">
        <f t="shared" ref="O1218:O1281" si="152">IF(H1218=3,1,0)</f>
        <v>0</v>
      </c>
      <c r="P1218" s="2">
        <f>SUMIF(E$2:E1218,E1218,O$2:O1218)</f>
        <v>0</v>
      </c>
      <c r="Q1218" s="2">
        <f>IF(AND(market_calendar[[#This Row],[vix_weekly_exp_cumulative]]=3,market_calendar[[#This Row],[is_vix_weekly_exp]]=1),1,0)</f>
        <v>0</v>
      </c>
      <c r="R1218" s="2">
        <f>IF(AND(market_calendar[[#This Row],[is_vix_monthly_exp]]=1,MOD(market_calendar[[#This Row],[Month]],3)=0),1,0)</f>
        <v>0</v>
      </c>
    </row>
    <row r="1219" spans="1:18" x14ac:dyDescent="0.25">
      <c r="A1219">
        <v>1218</v>
      </c>
      <c r="B1219" s="1">
        <v>43587</v>
      </c>
      <c r="C1219" s="2">
        <f t="shared" ref="C1219:C1282" si="153">YEAR(B1219)</f>
        <v>2019</v>
      </c>
      <c r="D1219" s="2">
        <f t="shared" ref="D1219:D1282" si="154">MONTH(B1219)</f>
        <v>5</v>
      </c>
      <c r="E1219" s="2" t="str">
        <f t="shared" ref="E1219:E1282" si="155">_xlfn.CONCAT(YEAR(B1219),"-",MONTH(B1219))</f>
        <v>2019-5</v>
      </c>
      <c r="F1219" s="2">
        <f t="shared" ref="F1219:F1282" si="156">DAY(B1219)</f>
        <v>2</v>
      </c>
      <c r="G1219" s="2">
        <f t="shared" ref="G1219:G1282" si="157">WEEKNUM(B1219)</f>
        <v>18</v>
      </c>
      <c r="H1219" s="2">
        <f t="shared" ref="H1219:H1282" si="158">WEEKDAY(B1219)</f>
        <v>5</v>
      </c>
      <c r="I1219" s="2" cm="1">
        <f t="array" ref="I1219">_xlfn.IFNA(_xlfn.IFS(H1219=7,1,H1219=1,1),0)</f>
        <v>0</v>
      </c>
      <c r="J1219" s="2">
        <v>0</v>
      </c>
      <c r="K1219" s="2">
        <f t="shared" ref="K1219:K1282" si="159">IF(H1219=6,1,0)</f>
        <v>0</v>
      </c>
      <c r="L1219" s="2">
        <f>SUMIF(E$2:E1219,E1219,K$2:K1219)</f>
        <v>0</v>
      </c>
      <c r="M1219" s="2">
        <f>IF(AND(market_calendar[[#This Row],[eq_weekly_exp_cumulative]]=3,market_calendar[[#This Row],[is_eq_weekly_exp]]=1),1,0)</f>
        <v>0</v>
      </c>
      <c r="N1219" s="2">
        <f>IF(AND(market_calendar[[#This Row],[is_eq_monthly_exp]]=1,MOD(market_calendar[[#This Row],[Month]],3)=0),1,0)</f>
        <v>0</v>
      </c>
      <c r="O1219" s="2">
        <f t="shared" si="152"/>
        <v>0</v>
      </c>
      <c r="P1219" s="2">
        <f>SUMIF(E$2:E1219,E1219,O$2:O1219)</f>
        <v>0</v>
      </c>
      <c r="Q1219" s="2">
        <f>IF(AND(market_calendar[[#This Row],[vix_weekly_exp_cumulative]]=3,market_calendar[[#This Row],[is_vix_weekly_exp]]=1),1,0)</f>
        <v>0</v>
      </c>
      <c r="R1219" s="2">
        <f>IF(AND(market_calendar[[#This Row],[is_vix_monthly_exp]]=1,MOD(market_calendar[[#This Row],[Month]],3)=0),1,0)</f>
        <v>0</v>
      </c>
    </row>
    <row r="1220" spans="1:18" x14ac:dyDescent="0.25">
      <c r="A1220">
        <v>1219</v>
      </c>
      <c r="B1220" s="1">
        <v>43588</v>
      </c>
      <c r="C1220" s="2">
        <f t="shared" si="153"/>
        <v>2019</v>
      </c>
      <c r="D1220" s="2">
        <f t="shared" si="154"/>
        <v>5</v>
      </c>
      <c r="E1220" s="2" t="str">
        <f t="shared" si="155"/>
        <v>2019-5</v>
      </c>
      <c r="F1220" s="2">
        <f t="shared" si="156"/>
        <v>3</v>
      </c>
      <c r="G1220" s="2">
        <f t="shared" si="157"/>
        <v>18</v>
      </c>
      <c r="H1220" s="2">
        <f t="shared" si="158"/>
        <v>6</v>
      </c>
      <c r="I1220" s="2" cm="1">
        <f t="array" ref="I1220">_xlfn.IFNA(_xlfn.IFS(H1220=7,1,H1220=1,1),0)</f>
        <v>0</v>
      </c>
      <c r="J1220" s="2">
        <v>0</v>
      </c>
      <c r="K1220" s="2">
        <f t="shared" si="159"/>
        <v>1</v>
      </c>
      <c r="L1220" s="2">
        <f>SUMIF(E$2:E1220,E1220,K$2:K1220)</f>
        <v>1</v>
      </c>
      <c r="M1220" s="2">
        <f>IF(AND(market_calendar[[#This Row],[eq_weekly_exp_cumulative]]=3,market_calendar[[#This Row],[is_eq_weekly_exp]]=1),1,0)</f>
        <v>0</v>
      </c>
      <c r="N1220" s="2">
        <f>IF(AND(market_calendar[[#This Row],[is_eq_monthly_exp]]=1,MOD(market_calendar[[#This Row],[Month]],3)=0),1,0)</f>
        <v>0</v>
      </c>
      <c r="O1220" s="2">
        <f t="shared" si="152"/>
        <v>0</v>
      </c>
      <c r="P1220" s="2">
        <f>SUMIF(E$2:E1220,E1220,O$2:O1220)</f>
        <v>0</v>
      </c>
      <c r="Q1220" s="2">
        <f>IF(AND(market_calendar[[#This Row],[vix_weekly_exp_cumulative]]=3,market_calendar[[#This Row],[is_vix_weekly_exp]]=1),1,0)</f>
        <v>0</v>
      </c>
      <c r="R1220" s="2">
        <f>IF(AND(market_calendar[[#This Row],[is_vix_monthly_exp]]=1,MOD(market_calendar[[#This Row],[Month]],3)=0),1,0)</f>
        <v>0</v>
      </c>
    </row>
    <row r="1221" spans="1:18" x14ac:dyDescent="0.25">
      <c r="A1221">
        <v>1220</v>
      </c>
      <c r="B1221" s="1">
        <v>43589</v>
      </c>
      <c r="C1221" s="2">
        <f t="shared" si="153"/>
        <v>2019</v>
      </c>
      <c r="D1221" s="2">
        <f t="shared" si="154"/>
        <v>5</v>
      </c>
      <c r="E1221" s="2" t="str">
        <f t="shared" si="155"/>
        <v>2019-5</v>
      </c>
      <c r="F1221" s="2">
        <f t="shared" si="156"/>
        <v>4</v>
      </c>
      <c r="G1221" s="2">
        <f t="shared" si="157"/>
        <v>18</v>
      </c>
      <c r="H1221" s="2">
        <f t="shared" si="158"/>
        <v>7</v>
      </c>
      <c r="I1221" s="2" cm="1">
        <f t="array" ref="I1221">_xlfn.IFNA(_xlfn.IFS(H1221=7,1,H1221=1,1),0)</f>
        <v>1</v>
      </c>
      <c r="J1221" s="2">
        <v>0</v>
      </c>
      <c r="K1221" s="2">
        <f t="shared" si="159"/>
        <v>0</v>
      </c>
      <c r="L1221" s="2">
        <f>SUMIF(E$2:E1221,E1221,K$2:K1221)</f>
        <v>1</v>
      </c>
      <c r="M1221" s="2">
        <f>IF(AND(market_calendar[[#This Row],[eq_weekly_exp_cumulative]]=3,market_calendar[[#This Row],[is_eq_weekly_exp]]=1),1,0)</f>
        <v>0</v>
      </c>
      <c r="N1221" s="2">
        <f>IF(AND(market_calendar[[#This Row],[is_eq_monthly_exp]]=1,MOD(market_calendar[[#This Row],[Month]],3)=0),1,0)</f>
        <v>0</v>
      </c>
      <c r="O1221" s="2">
        <f t="shared" si="152"/>
        <v>0</v>
      </c>
      <c r="P1221" s="2">
        <f>SUMIF(E$2:E1221,E1221,O$2:O1221)</f>
        <v>0</v>
      </c>
      <c r="Q1221" s="2">
        <f>IF(AND(market_calendar[[#This Row],[vix_weekly_exp_cumulative]]=3,market_calendar[[#This Row],[is_vix_weekly_exp]]=1),1,0)</f>
        <v>0</v>
      </c>
      <c r="R1221" s="2">
        <f>IF(AND(market_calendar[[#This Row],[is_vix_monthly_exp]]=1,MOD(market_calendar[[#This Row],[Month]],3)=0),1,0)</f>
        <v>0</v>
      </c>
    </row>
    <row r="1222" spans="1:18" x14ac:dyDescent="0.25">
      <c r="A1222">
        <v>1221</v>
      </c>
      <c r="B1222" s="1">
        <v>43590</v>
      </c>
      <c r="C1222" s="2">
        <f t="shared" si="153"/>
        <v>2019</v>
      </c>
      <c r="D1222" s="2">
        <f t="shared" si="154"/>
        <v>5</v>
      </c>
      <c r="E1222" s="2" t="str">
        <f t="shared" si="155"/>
        <v>2019-5</v>
      </c>
      <c r="F1222" s="2">
        <f t="shared" si="156"/>
        <v>5</v>
      </c>
      <c r="G1222" s="2">
        <f t="shared" si="157"/>
        <v>19</v>
      </c>
      <c r="H1222" s="2">
        <f t="shared" si="158"/>
        <v>1</v>
      </c>
      <c r="I1222" s="2" cm="1">
        <f t="array" ref="I1222">_xlfn.IFNA(_xlfn.IFS(H1222=7,1,H1222=1,1),0)</f>
        <v>1</v>
      </c>
      <c r="J1222" s="2">
        <v>0</v>
      </c>
      <c r="K1222" s="2">
        <f t="shared" si="159"/>
        <v>0</v>
      </c>
      <c r="L1222" s="2">
        <f>SUMIF(E$2:E1222,E1222,K$2:K1222)</f>
        <v>1</v>
      </c>
      <c r="M1222" s="2">
        <f>IF(AND(market_calendar[[#This Row],[eq_weekly_exp_cumulative]]=3,market_calendar[[#This Row],[is_eq_weekly_exp]]=1),1,0)</f>
        <v>0</v>
      </c>
      <c r="N1222" s="2">
        <f>IF(AND(market_calendar[[#This Row],[is_eq_monthly_exp]]=1,MOD(market_calendar[[#This Row],[Month]],3)=0),1,0)</f>
        <v>0</v>
      </c>
      <c r="O1222" s="2">
        <f t="shared" si="152"/>
        <v>0</v>
      </c>
      <c r="P1222" s="2">
        <f>SUMIF(E$2:E1222,E1222,O$2:O1222)</f>
        <v>0</v>
      </c>
      <c r="Q1222" s="2">
        <f>IF(AND(market_calendar[[#This Row],[vix_weekly_exp_cumulative]]=3,market_calendar[[#This Row],[is_vix_weekly_exp]]=1),1,0)</f>
        <v>0</v>
      </c>
      <c r="R1222" s="2">
        <f>IF(AND(market_calendar[[#This Row],[is_vix_monthly_exp]]=1,MOD(market_calendar[[#This Row],[Month]],3)=0),1,0)</f>
        <v>0</v>
      </c>
    </row>
    <row r="1223" spans="1:18" x14ac:dyDescent="0.25">
      <c r="A1223">
        <v>1222</v>
      </c>
      <c r="B1223" s="1">
        <v>43591</v>
      </c>
      <c r="C1223" s="2">
        <f t="shared" si="153"/>
        <v>2019</v>
      </c>
      <c r="D1223" s="2">
        <f t="shared" si="154"/>
        <v>5</v>
      </c>
      <c r="E1223" s="2" t="str">
        <f t="shared" si="155"/>
        <v>2019-5</v>
      </c>
      <c r="F1223" s="2">
        <f t="shared" si="156"/>
        <v>6</v>
      </c>
      <c r="G1223" s="2">
        <f t="shared" si="157"/>
        <v>19</v>
      </c>
      <c r="H1223" s="2">
        <f t="shared" si="158"/>
        <v>2</v>
      </c>
      <c r="I1223" s="2" cm="1">
        <f t="array" ref="I1223">_xlfn.IFNA(_xlfn.IFS(H1223=7,1,H1223=1,1),0)</f>
        <v>0</v>
      </c>
      <c r="J1223" s="2">
        <v>0</v>
      </c>
      <c r="K1223" s="2">
        <f t="shared" si="159"/>
        <v>0</v>
      </c>
      <c r="L1223" s="2">
        <f>SUMIF(E$2:E1223,E1223,K$2:K1223)</f>
        <v>1</v>
      </c>
      <c r="M1223" s="2">
        <f>IF(AND(market_calendar[[#This Row],[eq_weekly_exp_cumulative]]=3,market_calendar[[#This Row],[is_eq_weekly_exp]]=1),1,0)</f>
        <v>0</v>
      </c>
      <c r="N1223" s="2">
        <f>IF(AND(market_calendar[[#This Row],[is_eq_monthly_exp]]=1,MOD(market_calendar[[#This Row],[Month]],3)=0),1,0)</f>
        <v>0</v>
      </c>
      <c r="O1223" s="2">
        <f t="shared" si="152"/>
        <v>0</v>
      </c>
      <c r="P1223" s="2">
        <f>SUMIF(E$2:E1223,E1223,O$2:O1223)</f>
        <v>0</v>
      </c>
      <c r="Q1223" s="2">
        <f>IF(AND(market_calendar[[#This Row],[vix_weekly_exp_cumulative]]=3,market_calendar[[#This Row],[is_vix_weekly_exp]]=1),1,0)</f>
        <v>0</v>
      </c>
      <c r="R1223" s="2">
        <f>IF(AND(market_calendar[[#This Row],[is_vix_monthly_exp]]=1,MOD(market_calendar[[#This Row],[Month]],3)=0),1,0)</f>
        <v>0</v>
      </c>
    </row>
    <row r="1224" spans="1:18" x14ac:dyDescent="0.25">
      <c r="A1224">
        <v>1223</v>
      </c>
      <c r="B1224" s="1">
        <v>43592</v>
      </c>
      <c r="C1224" s="2">
        <f t="shared" si="153"/>
        <v>2019</v>
      </c>
      <c r="D1224" s="2">
        <f t="shared" si="154"/>
        <v>5</v>
      </c>
      <c r="E1224" s="2" t="str">
        <f t="shared" si="155"/>
        <v>2019-5</v>
      </c>
      <c r="F1224" s="2">
        <f t="shared" si="156"/>
        <v>7</v>
      </c>
      <c r="G1224" s="2">
        <f t="shared" si="157"/>
        <v>19</v>
      </c>
      <c r="H1224" s="2">
        <f t="shared" si="158"/>
        <v>3</v>
      </c>
      <c r="I1224" s="2" cm="1">
        <f t="array" ref="I1224">_xlfn.IFNA(_xlfn.IFS(H1224=7,1,H1224=1,1),0)</f>
        <v>0</v>
      </c>
      <c r="J1224" s="2">
        <v>0</v>
      </c>
      <c r="K1224" s="2">
        <f t="shared" si="159"/>
        <v>0</v>
      </c>
      <c r="L1224" s="2">
        <f>SUMIF(E$2:E1224,E1224,K$2:K1224)</f>
        <v>1</v>
      </c>
      <c r="M1224" s="2">
        <f>IF(AND(market_calendar[[#This Row],[eq_weekly_exp_cumulative]]=3,market_calendar[[#This Row],[is_eq_weekly_exp]]=1),1,0)</f>
        <v>0</v>
      </c>
      <c r="N1224" s="2">
        <f>IF(AND(market_calendar[[#This Row],[is_eq_monthly_exp]]=1,MOD(market_calendar[[#This Row],[Month]],3)=0),1,0)</f>
        <v>0</v>
      </c>
      <c r="O1224" s="2">
        <f t="shared" si="152"/>
        <v>1</v>
      </c>
      <c r="P1224" s="2">
        <f>SUMIF(E$2:E1224,E1224,O$2:O1224)</f>
        <v>1</v>
      </c>
      <c r="Q1224" s="2">
        <f>IF(AND(market_calendar[[#This Row],[vix_weekly_exp_cumulative]]=3,market_calendar[[#This Row],[is_vix_weekly_exp]]=1),1,0)</f>
        <v>0</v>
      </c>
      <c r="R1224" s="2">
        <f>IF(AND(market_calendar[[#This Row],[is_vix_monthly_exp]]=1,MOD(market_calendar[[#This Row],[Month]],3)=0),1,0)</f>
        <v>0</v>
      </c>
    </row>
    <row r="1225" spans="1:18" x14ac:dyDescent="0.25">
      <c r="A1225">
        <v>1224</v>
      </c>
      <c r="B1225" s="1">
        <v>43593</v>
      </c>
      <c r="C1225" s="2">
        <f t="shared" si="153"/>
        <v>2019</v>
      </c>
      <c r="D1225" s="2">
        <f t="shared" si="154"/>
        <v>5</v>
      </c>
      <c r="E1225" s="2" t="str">
        <f t="shared" si="155"/>
        <v>2019-5</v>
      </c>
      <c r="F1225" s="2">
        <f t="shared" si="156"/>
        <v>8</v>
      </c>
      <c r="G1225" s="2">
        <f t="shared" si="157"/>
        <v>19</v>
      </c>
      <c r="H1225" s="2">
        <f t="shared" si="158"/>
        <v>4</v>
      </c>
      <c r="I1225" s="2" cm="1">
        <f t="array" ref="I1225">_xlfn.IFNA(_xlfn.IFS(H1225=7,1,H1225=1,1),0)</f>
        <v>0</v>
      </c>
      <c r="J1225" s="2">
        <v>0</v>
      </c>
      <c r="K1225" s="2">
        <f t="shared" si="159"/>
        <v>0</v>
      </c>
      <c r="L1225" s="2">
        <f>SUMIF(E$2:E1225,E1225,K$2:K1225)</f>
        <v>1</v>
      </c>
      <c r="M1225" s="2">
        <f>IF(AND(market_calendar[[#This Row],[eq_weekly_exp_cumulative]]=3,market_calendar[[#This Row],[is_eq_weekly_exp]]=1),1,0)</f>
        <v>0</v>
      </c>
      <c r="N1225" s="2">
        <f>IF(AND(market_calendar[[#This Row],[is_eq_monthly_exp]]=1,MOD(market_calendar[[#This Row],[Month]],3)=0),1,0)</f>
        <v>0</v>
      </c>
      <c r="O1225" s="2">
        <f t="shared" si="152"/>
        <v>0</v>
      </c>
      <c r="P1225" s="2">
        <f>SUMIF(E$2:E1225,E1225,O$2:O1225)</f>
        <v>1</v>
      </c>
      <c r="Q1225" s="2">
        <f>IF(AND(market_calendar[[#This Row],[vix_weekly_exp_cumulative]]=3,market_calendar[[#This Row],[is_vix_weekly_exp]]=1),1,0)</f>
        <v>0</v>
      </c>
      <c r="R1225" s="2">
        <f>IF(AND(market_calendar[[#This Row],[is_vix_monthly_exp]]=1,MOD(market_calendar[[#This Row],[Month]],3)=0),1,0)</f>
        <v>0</v>
      </c>
    </row>
    <row r="1226" spans="1:18" x14ac:dyDescent="0.25">
      <c r="A1226">
        <v>1225</v>
      </c>
      <c r="B1226" s="1">
        <v>43594</v>
      </c>
      <c r="C1226" s="2">
        <f t="shared" si="153"/>
        <v>2019</v>
      </c>
      <c r="D1226" s="2">
        <f t="shared" si="154"/>
        <v>5</v>
      </c>
      <c r="E1226" s="2" t="str">
        <f t="shared" si="155"/>
        <v>2019-5</v>
      </c>
      <c r="F1226" s="2">
        <f t="shared" si="156"/>
        <v>9</v>
      </c>
      <c r="G1226" s="2">
        <f t="shared" si="157"/>
        <v>19</v>
      </c>
      <c r="H1226" s="2">
        <f t="shared" si="158"/>
        <v>5</v>
      </c>
      <c r="I1226" s="2" cm="1">
        <f t="array" ref="I1226">_xlfn.IFNA(_xlfn.IFS(H1226=7,1,H1226=1,1),0)</f>
        <v>0</v>
      </c>
      <c r="J1226" s="2">
        <v>0</v>
      </c>
      <c r="K1226" s="2">
        <f t="shared" si="159"/>
        <v>0</v>
      </c>
      <c r="L1226" s="2">
        <f>SUMIF(E$2:E1226,E1226,K$2:K1226)</f>
        <v>1</v>
      </c>
      <c r="M1226" s="2">
        <f>IF(AND(market_calendar[[#This Row],[eq_weekly_exp_cumulative]]=3,market_calendar[[#This Row],[is_eq_weekly_exp]]=1),1,0)</f>
        <v>0</v>
      </c>
      <c r="N1226" s="2">
        <f>IF(AND(market_calendar[[#This Row],[is_eq_monthly_exp]]=1,MOD(market_calendar[[#This Row],[Month]],3)=0),1,0)</f>
        <v>0</v>
      </c>
      <c r="O1226" s="2">
        <f t="shared" si="152"/>
        <v>0</v>
      </c>
      <c r="P1226" s="2">
        <f>SUMIF(E$2:E1226,E1226,O$2:O1226)</f>
        <v>1</v>
      </c>
      <c r="Q1226" s="2">
        <f>IF(AND(market_calendar[[#This Row],[vix_weekly_exp_cumulative]]=3,market_calendar[[#This Row],[is_vix_weekly_exp]]=1),1,0)</f>
        <v>0</v>
      </c>
      <c r="R1226" s="2">
        <f>IF(AND(market_calendar[[#This Row],[is_vix_monthly_exp]]=1,MOD(market_calendar[[#This Row],[Month]],3)=0),1,0)</f>
        <v>0</v>
      </c>
    </row>
    <row r="1227" spans="1:18" x14ac:dyDescent="0.25">
      <c r="A1227">
        <v>1226</v>
      </c>
      <c r="B1227" s="1">
        <v>43595</v>
      </c>
      <c r="C1227" s="2">
        <f t="shared" si="153"/>
        <v>2019</v>
      </c>
      <c r="D1227" s="2">
        <f t="shared" si="154"/>
        <v>5</v>
      </c>
      <c r="E1227" s="2" t="str">
        <f t="shared" si="155"/>
        <v>2019-5</v>
      </c>
      <c r="F1227" s="2">
        <f t="shared" si="156"/>
        <v>10</v>
      </c>
      <c r="G1227" s="2">
        <f t="shared" si="157"/>
        <v>19</v>
      </c>
      <c r="H1227" s="2">
        <f t="shared" si="158"/>
        <v>6</v>
      </c>
      <c r="I1227" s="2" cm="1">
        <f t="array" ref="I1227">_xlfn.IFNA(_xlfn.IFS(H1227=7,1,H1227=1,1),0)</f>
        <v>0</v>
      </c>
      <c r="J1227" s="2">
        <v>0</v>
      </c>
      <c r="K1227" s="2">
        <f t="shared" si="159"/>
        <v>1</v>
      </c>
      <c r="L1227" s="2">
        <f>SUMIF(E$2:E1227,E1227,K$2:K1227)</f>
        <v>2</v>
      </c>
      <c r="M1227" s="2">
        <f>IF(AND(market_calendar[[#This Row],[eq_weekly_exp_cumulative]]=3,market_calendar[[#This Row],[is_eq_weekly_exp]]=1),1,0)</f>
        <v>0</v>
      </c>
      <c r="N1227" s="2">
        <f>IF(AND(market_calendar[[#This Row],[is_eq_monthly_exp]]=1,MOD(market_calendar[[#This Row],[Month]],3)=0),1,0)</f>
        <v>0</v>
      </c>
      <c r="O1227" s="2">
        <f t="shared" si="152"/>
        <v>0</v>
      </c>
      <c r="P1227" s="2">
        <f>SUMIF(E$2:E1227,E1227,O$2:O1227)</f>
        <v>1</v>
      </c>
      <c r="Q1227" s="2">
        <f>IF(AND(market_calendar[[#This Row],[vix_weekly_exp_cumulative]]=3,market_calendar[[#This Row],[is_vix_weekly_exp]]=1),1,0)</f>
        <v>0</v>
      </c>
      <c r="R1227" s="2">
        <f>IF(AND(market_calendar[[#This Row],[is_vix_monthly_exp]]=1,MOD(market_calendar[[#This Row],[Month]],3)=0),1,0)</f>
        <v>0</v>
      </c>
    </row>
    <row r="1228" spans="1:18" x14ac:dyDescent="0.25">
      <c r="A1228">
        <v>1227</v>
      </c>
      <c r="B1228" s="1">
        <v>43596</v>
      </c>
      <c r="C1228" s="2">
        <f t="shared" si="153"/>
        <v>2019</v>
      </c>
      <c r="D1228" s="2">
        <f t="shared" si="154"/>
        <v>5</v>
      </c>
      <c r="E1228" s="2" t="str">
        <f t="shared" si="155"/>
        <v>2019-5</v>
      </c>
      <c r="F1228" s="2">
        <f t="shared" si="156"/>
        <v>11</v>
      </c>
      <c r="G1228" s="2">
        <f t="shared" si="157"/>
        <v>19</v>
      </c>
      <c r="H1228" s="2">
        <f t="shared" si="158"/>
        <v>7</v>
      </c>
      <c r="I1228" s="2" cm="1">
        <f t="array" ref="I1228">_xlfn.IFNA(_xlfn.IFS(H1228=7,1,H1228=1,1),0)</f>
        <v>1</v>
      </c>
      <c r="J1228" s="2">
        <v>0</v>
      </c>
      <c r="K1228" s="2">
        <f t="shared" si="159"/>
        <v>0</v>
      </c>
      <c r="L1228" s="2">
        <f>SUMIF(E$2:E1228,E1228,K$2:K1228)</f>
        <v>2</v>
      </c>
      <c r="M1228" s="2">
        <f>IF(AND(market_calendar[[#This Row],[eq_weekly_exp_cumulative]]=3,market_calendar[[#This Row],[is_eq_weekly_exp]]=1),1,0)</f>
        <v>0</v>
      </c>
      <c r="N1228" s="2">
        <f>IF(AND(market_calendar[[#This Row],[is_eq_monthly_exp]]=1,MOD(market_calendar[[#This Row],[Month]],3)=0),1,0)</f>
        <v>0</v>
      </c>
      <c r="O1228" s="2">
        <f t="shared" si="152"/>
        <v>0</v>
      </c>
      <c r="P1228" s="2">
        <f>SUMIF(E$2:E1228,E1228,O$2:O1228)</f>
        <v>1</v>
      </c>
      <c r="Q1228" s="2">
        <f>IF(AND(market_calendar[[#This Row],[vix_weekly_exp_cumulative]]=3,market_calendar[[#This Row],[is_vix_weekly_exp]]=1),1,0)</f>
        <v>0</v>
      </c>
      <c r="R1228" s="2">
        <f>IF(AND(market_calendar[[#This Row],[is_vix_monthly_exp]]=1,MOD(market_calendar[[#This Row],[Month]],3)=0),1,0)</f>
        <v>0</v>
      </c>
    </row>
    <row r="1229" spans="1:18" x14ac:dyDescent="0.25">
      <c r="A1229">
        <v>1228</v>
      </c>
      <c r="B1229" s="1">
        <v>43597</v>
      </c>
      <c r="C1229" s="2">
        <f t="shared" si="153"/>
        <v>2019</v>
      </c>
      <c r="D1229" s="2">
        <f t="shared" si="154"/>
        <v>5</v>
      </c>
      <c r="E1229" s="2" t="str">
        <f t="shared" si="155"/>
        <v>2019-5</v>
      </c>
      <c r="F1229" s="2">
        <f t="shared" si="156"/>
        <v>12</v>
      </c>
      <c r="G1229" s="2">
        <f t="shared" si="157"/>
        <v>20</v>
      </c>
      <c r="H1229" s="2">
        <f t="shared" si="158"/>
        <v>1</v>
      </c>
      <c r="I1229" s="2" cm="1">
        <f t="array" ref="I1229">_xlfn.IFNA(_xlfn.IFS(H1229=7,1,H1229=1,1),0)</f>
        <v>1</v>
      </c>
      <c r="J1229" s="2">
        <v>0</v>
      </c>
      <c r="K1229" s="2">
        <f t="shared" si="159"/>
        <v>0</v>
      </c>
      <c r="L1229" s="2">
        <f>SUMIF(E$2:E1229,E1229,K$2:K1229)</f>
        <v>2</v>
      </c>
      <c r="M1229" s="2">
        <f>IF(AND(market_calendar[[#This Row],[eq_weekly_exp_cumulative]]=3,market_calendar[[#This Row],[is_eq_weekly_exp]]=1),1,0)</f>
        <v>0</v>
      </c>
      <c r="N1229" s="2">
        <f>IF(AND(market_calendar[[#This Row],[is_eq_monthly_exp]]=1,MOD(market_calendar[[#This Row],[Month]],3)=0),1,0)</f>
        <v>0</v>
      </c>
      <c r="O1229" s="2">
        <f t="shared" si="152"/>
        <v>0</v>
      </c>
      <c r="P1229" s="2">
        <f>SUMIF(E$2:E1229,E1229,O$2:O1229)</f>
        <v>1</v>
      </c>
      <c r="Q1229" s="2">
        <f>IF(AND(market_calendar[[#This Row],[vix_weekly_exp_cumulative]]=3,market_calendar[[#This Row],[is_vix_weekly_exp]]=1),1,0)</f>
        <v>0</v>
      </c>
      <c r="R1229" s="2">
        <f>IF(AND(market_calendar[[#This Row],[is_vix_monthly_exp]]=1,MOD(market_calendar[[#This Row],[Month]],3)=0),1,0)</f>
        <v>0</v>
      </c>
    </row>
    <row r="1230" spans="1:18" x14ac:dyDescent="0.25">
      <c r="A1230">
        <v>1229</v>
      </c>
      <c r="B1230" s="1">
        <v>43598</v>
      </c>
      <c r="C1230" s="2">
        <f t="shared" si="153"/>
        <v>2019</v>
      </c>
      <c r="D1230" s="2">
        <f t="shared" si="154"/>
        <v>5</v>
      </c>
      <c r="E1230" s="2" t="str">
        <f t="shared" si="155"/>
        <v>2019-5</v>
      </c>
      <c r="F1230" s="2">
        <f t="shared" si="156"/>
        <v>13</v>
      </c>
      <c r="G1230" s="2">
        <f t="shared" si="157"/>
        <v>20</v>
      </c>
      <c r="H1230" s="2">
        <f t="shared" si="158"/>
        <v>2</v>
      </c>
      <c r="I1230" s="2" cm="1">
        <f t="array" ref="I1230">_xlfn.IFNA(_xlfn.IFS(H1230=7,1,H1230=1,1),0)</f>
        <v>0</v>
      </c>
      <c r="J1230" s="2">
        <v>0</v>
      </c>
      <c r="K1230" s="2">
        <f t="shared" si="159"/>
        <v>0</v>
      </c>
      <c r="L1230" s="2">
        <f>SUMIF(E$2:E1230,E1230,K$2:K1230)</f>
        <v>2</v>
      </c>
      <c r="M1230" s="2">
        <f>IF(AND(market_calendar[[#This Row],[eq_weekly_exp_cumulative]]=3,market_calendar[[#This Row],[is_eq_weekly_exp]]=1),1,0)</f>
        <v>0</v>
      </c>
      <c r="N1230" s="2">
        <f>IF(AND(market_calendar[[#This Row],[is_eq_monthly_exp]]=1,MOD(market_calendar[[#This Row],[Month]],3)=0),1,0)</f>
        <v>0</v>
      </c>
      <c r="O1230" s="2">
        <f t="shared" si="152"/>
        <v>0</v>
      </c>
      <c r="P1230" s="2">
        <f>SUMIF(E$2:E1230,E1230,O$2:O1230)</f>
        <v>1</v>
      </c>
      <c r="Q1230" s="2">
        <f>IF(AND(market_calendar[[#This Row],[vix_weekly_exp_cumulative]]=3,market_calendar[[#This Row],[is_vix_weekly_exp]]=1),1,0)</f>
        <v>0</v>
      </c>
      <c r="R1230" s="2">
        <f>IF(AND(market_calendar[[#This Row],[is_vix_monthly_exp]]=1,MOD(market_calendar[[#This Row],[Month]],3)=0),1,0)</f>
        <v>0</v>
      </c>
    </row>
    <row r="1231" spans="1:18" x14ac:dyDescent="0.25">
      <c r="A1231">
        <v>1230</v>
      </c>
      <c r="B1231" s="1">
        <v>43599</v>
      </c>
      <c r="C1231" s="2">
        <f t="shared" si="153"/>
        <v>2019</v>
      </c>
      <c r="D1231" s="2">
        <f t="shared" si="154"/>
        <v>5</v>
      </c>
      <c r="E1231" s="2" t="str">
        <f t="shared" si="155"/>
        <v>2019-5</v>
      </c>
      <c r="F1231" s="2">
        <f t="shared" si="156"/>
        <v>14</v>
      </c>
      <c r="G1231" s="2">
        <f t="shared" si="157"/>
        <v>20</v>
      </c>
      <c r="H1231" s="2">
        <f t="shared" si="158"/>
        <v>3</v>
      </c>
      <c r="I1231" s="2" cm="1">
        <f t="array" ref="I1231">_xlfn.IFNA(_xlfn.IFS(H1231=7,1,H1231=1,1),0)</f>
        <v>0</v>
      </c>
      <c r="J1231" s="2">
        <v>0</v>
      </c>
      <c r="K1231" s="2">
        <f t="shared" si="159"/>
        <v>0</v>
      </c>
      <c r="L1231" s="2">
        <f>SUMIF(E$2:E1231,E1231,K$2:K1231)</f>
        <v>2</v>
      </c>
      <c r="M1231" s="2">
        <f>IF(AND(market_calendar[[#This Row],[eq_weekly_exp_cumulative]]=3,market_calendar[[#This Row],[is_eq_weekly_exp]]=1),1,0)</f>
        <v>0</v>
      </c>
      <c r="N1231" s="2">
        <f>IF(AND(market_calendar[[#This Row],[is_eq_monthly_exp]]=1,MOD(market_calendar[[#This Row],[Month]],3)=0),1,0)</f>
        <v>0</v>
      </c>
      <c r="O1231" s="2">
        <f t="shared" si="152"/>
        <v>1</v>
      </c>
      <c r="P1231" s="2">
        <f>SUMIF(E$2:E1231,E1231,O$2:O1231)</f>
        <v>2</v>
      </c>
      <c r="Q1231" s="2">
        <f>IF(AND(market_calendar[[#This Row],[vix_weekly_exp_cumulative]]=3,market_calendar[[#This Row],[is_vix_weekly_exp]]=1),1,0)</f>
        <v>0</v>
      </c>
      <c r="R1231" s="2">
        <f>IF(AND(market_calendar[[#This Row],[is_vix_monthly_exp]]=1,MOD(market_calendar[[#This Row],[Month]],3)=0),1,0)</f>
        <v>0</v>
      </c>
    </row>
    <row r="1232" spans="1:18" x14ac:dyDescent="0.25">
      <c r="A1232">
        <v>1231</v>
      </c>
      <c r="B1232" s="1">
        <v>43600</v>
      </c>
      <c r="C1232" s="2">
        <f t="shared" si="153"/>
        <v>2019</v>
      </c>
      <c r="D1232" s="2">
        <f t="shared" si="154"/>
        <v>5</v>
      </c>
      <c r="E1232" s="2" t="str">
        <f t="shared" si="155"/>
        <v>2019-5</v>
      </c>
      <c r="F1232" s="2">
        <f t="shared" si="156"/>
        <v>15</v>
      </c>
      <c r="G1232" s="2">
        <f t="shared" si="157"/>
        <v>20</v>
      </c>
      <c r="H1232" s="2">
        <f t="shared" si="158"/>
        <v>4</v>
      </c>
      <c r="I1232" s="2" cm="1">
        <f t="array" ref="I1232">_xlfn.IFNA(_xlfn.IFS(H1232=7,1,H1232=1,1),0)</f>
        <v>0</v>
      </c>
      <c r="J1232" s="2">
        <v>0</v>
      </c>
      <c r="K1232" s="2">
        <f t="shared" si="159"/>
        <v>0</v>
      </c>
      <c r="L1232" s="2">
        <f>SUMIF(E$2:E1232,E1232,K$2:K1232)</f>
        <v>2</v>
      </c>
      <c r="M1232" s="2">
        <f>IF(AND(market_calendar[[#This Row],[eq_weekly_exp_cumulative]]=3,market_calendar[[#This Row],[is_eq_weekly_exp]]=1),1,0)</f>
        <v>0</v>
      </c>
      <c r="N1232" s="2">
        <f>IF(AND(market_calendar[[#This Row],[is_eq_monthly_exp]]=1,MOD(market_calendar[[#This Row],[Month]],3)=0),1,0)</f>
        <v>0</v>
      </c>
      <c r="O1232" s="2">
        <f t="shared" si="152"/>
        <v>0</v>
      </c>
      <c r="P1232" s="2">
        <f>SUMIF(E$2:E1232,E1232,O$2:O1232)</f>
        <v>2</v>
      </c>
      <c r="Q1232" s="2">
        <f>IF(AND(market_calendar[[#This Row],[vix_weekly_exp_cumulative]]=3,market_calendar[[#This Row],[is_vix_weekly_exp]]=1),1,0)</f>
        <v>0</v>
      </c>
      <c r="R1232" s="2">
        <f>IF(AND(market_calendar[[#This Row],[is_vix_monthly_exp]]=1,MOD(market_calendar[[#This Row],[Month]],3)=0),1,0)</f>
        <v>0</v>
      </c>
    </row>
    <row r="1233" spans="1:18" x14ac:dyDescent="0.25">
      <c r="A1233">
        <v>1232</v>
      </c>
      <c r="B1233" s="1">
        <v>43601</v>
      </c>
      <c r="C1233" s="2">
        <f t="shared" si="153"/>
        <v>2019</v>
      </c>
      <c r="D1233" s="2">
        <f t="shared" si="154"/>
        <v>5</v>
      </c>
      <c r="E1233" s="2" t="str">
        <f t="shared" si="155"/>
        <v>2019-5</v>
      </c>
      <c r="F1233" s="2">
        <f t="shared" si="156"/>
        <v>16</v>
      </c>
      <c r="G1233" s="2">
        <f t="shared" si="157"/>
        <v>20</v>
      </c>
      <c r="H1233" s="2">
        <f t="shared" si="158"/>
        <v>5</v>
      </c>
      <c r="I1233" s="2" cm="1">
        <f t="array" ref="I1233">_xlfn.IFNA(_xlfn.IFS(H1233=7,1,H1233=1,1),0)</f>
        <v>0</v>
      </c>
      <c r="J1233" s="2">
        <v>0</v>
      </c>
      <c r="K1233" s="2">
        <f t="shared" si="159"/>
        <v>0</v>
      </c>
      <c r="L1233" s="2">
        <f>SUMIF(E$2:E1233,E1233,K$2:K1233)</f>
        <v>2</v>
      </c>
      <c r="M1233" s="2">
        <f>IF(AND(market_calendar[[#This Row],[eq_weekly_exp_cumulative]]=3,market_calendar[[#This Row],[is_eq_weekly_exp]]=1),1,0)</f>
        <v>0</v>
      </c>
      <c r="N1233" s="2">
        <f>IF(AND(market_calendar[[#This Row],[is_eq_monthly_exp]]=1,MOD(market_calendar[[#This Row],[Month]],3)=0),1,0)</f>
        <v>0</v>
      </c>
      <c r="O1233" s="2">
        <f t="shared" si="152"/>
        <v>0</v>
      </c>
      <c r="P1233" s="2">
        <f>SUMIF(E$2:E1233,E1233,O$2:O1233)</f>
        <v>2</v>
      </c>
      <c r="Q1233" s="2">
        <f>IF(AND(market_calendar[[#This Row],[vix_weekly_exp_cumulative]]=3,market_calendar[[#This Row],[is_vix_weekly_exp]]=1),1,0)</f>
        <v>0</v>
      </c>
      <c r="R1233" s="2">
        <f>IF(AND(market_calendar[[#This Row],[is_vix_monthly_exp]]=1,MOD(market_calendar[[#This Row],[Month]],3)=0),1,0)</f>
        <v>0</v>
      </c>
    </row>
    <row r="1234" spans="1:18" x14ac:dyDescent="0.25">
      <c r="A1234">
        <v>1233</v>
      </c>
      <c r="B1234" s="1">
        <v>43602</v>
      </c>
      <c r="C1234" s="2">
        <f t="shared" si="153"/>
        <v>2019</v>
      </c>
      <c r="D1234" s="2">
        <f t="shared" si="154"/>
        <v>5</v>
      </c>
      <c r="E1234" s="2" t="str">
        <f t="shared" si="155"/>
        <v>2019-5</v>
      </c>
      <c r="F1234" s="2">
        <f t="shared" si="156"/>
        <v>17</v>
      </c>
      <c r="G1234" s="2">
        <f t="shared" si="157"/>
        <v>20</v>
      </c>
      <c r="H1234" s="2">
        <f t="shared" si="158"/>
        <v>6</v>
      </c>
      <c r="I1234" s="2" cm="1">
        <f t="array" ref="I1234">_xlfn.IFNA(_xlfn.IFS(H1234=7,1,H1234=1,1),0)</f>
        <v>0</v>
      </c>
      <c r="J1234" s="2">
        <v>0</v>
      </c>
      <c r="K1234" s="2">
        <f t="shared" si="159"/>
        <v>1</v>
      </c>
      <c r="L1234" s="2">
        <f>SUMIF(E$2:E1234,E1234,K$2:K1234)</f>
        <v>3</v>
      </c>
      <c r="M1234" s="2">
        <f>IF(AND(market_calendar[[#This Row],[eq_weekly_exp_cumulative]]=3,market_calendar[[#This Row],[is_eq_weekly_exp]]=1),1,0)</f>
        <v>1</v>
      </c>
      <c r="N1234" s="2">
        <f>IF(AND(market_calendar[[#This Row],[is_eq_monthly_exp]]=1,MOD(market_calendar[[#This Row],[Month]],3)=0),1,0)</f>
        <v>0</v>
      </c>
      <c r="O1234" s="2">
        <f t="shared" si="152"/>
        <v>0</v>
      </c>
      <c r="P1234" s="2">
        <f>SUMIF(E$2:E1234,E1234,O$2:O1234)</f>
        <v>2</v>
      </c>
      <c r="Q1234" s="2">
        <f>IF(AND(market_calendar[[#This Row],[vix_weekly_exp_cumulative]]=3,market_calendar[[#This Row],[is_vix_weekly_exp]]=1),1,0)</f>
        <v>0</v>
      </c>
      <c r="R1234" s="2">
        <f>IF(AND(market_calendar[[#This Row],[is_vix_monthly_exp]]=1,MOD(market_calendar[[#This Row],[Month]],3)=0),1,0)</f>
        <v>0</v>
      </c>
    </row>
    <row r="1235" spans="1:18" x14ac:dyDescent="0.25">
      <c r="A1235">
        <v>1234</v>
      </c>
      <c r="B1235" s="1">
        <v>43603</v>
      </c>
      <c r="C1235" s="2">
        <f t="shared" si="153"/>
        <v>2019</v>
      </c>
      <c r="D1235" s="2">
        <f t="shared" si="154"/>
        <v>5</v>
      </c>
      <c r="E1235" s="2" t="str">
        <f t="shared" si="155"/>
        <v>2019-5</v>
      </c>
      <c r="F1235" s="2">
        <f t="shared" si="156"/>
        <v>18</v>
      </c>
      <c r="G1235" s="2">
        <f t="shared" si="157"/>
        <v>20</v>
      </c>
      <c r="H1235" s="2">
        <f t="shared" si="158"/>
        <v>7</v>
      </c>
      <c r="I1235" s="2" cm="1">
        <f t="array" ref="I1235">_xlfn.IFNA(_xlfn.IFS(H1235=7,1,H1235=1,1),0)</f>
        <v>1</v>
      </c>
      <c r="J1235" s="2">
        <v>0</v>
      </c>
      <c r="K1235" s="2">
        <f t="shared" si="159"/>
        <v>0</v>
      </c>
      <c r="L1235" s="2">
        <f>SUMIF(E$2:E1235,E1235,K$2:K1235)</f>
        <v>3</v>
      </c>
      <c r="M1235" s="2">
        <f>IF(AND(market_calendar[[#This Row],[eq_weekly_exp_cumulative]]=3,market_calendar[[#This Row],[is_eq_weekly_exp]]=1),1,0)</f>
        <v>0</v>
      </c>
      <c r="N1235" s="2">
        <f>IF(AND(market_calendar[[#This Row],[is_eq_monthly_exp]]=1,MOD(market_calendar[[#This Row],[Month]],3)=0),1,0)</f>
        <v>0</v>
      </c>
      <c r="O1235" s="2">
        <f t="shared" si="152"/>
        <v>0</v>
      </c>
      <c r="P1235" s="2">
        <f>SUMIF(E$2:E1235,E1235,O$2:O1235)</f>
        <v>2</v>
      </c>
      <c r="Q1235" s="2">
        <f>IF(AND(market_calendar[[#This Row],[vix_weekly_exp_cumulative]]=3,market_calendar[[#This Row],[is_vix_weekly_exp]]=1),1,0)</f>
        <v>0</v>
      </c>
      <c r="R1235" s="2">
        <f>IF(AND(market_calendar[[#This Row],[is_vix_monthly_exp]]=1,MOD(market_calendar[[#This Row],[Month]],3)=0),1,0)</f>
        <v>0</v>
      </c>
    </row>
    <row r="1236" spans="1:18" x14ac:dyDescent="0.25">
      <c r="A1236">
        <v>1235</v>
      </c>
      <c r="B1236" s="1">
        <v>43604</v>
      </c>
      <c r="C1236" s="2">
        <f t="shared" si="153"/>
        <v>2019</v>
      </c>
      <c r="D1236" s="2">
        <f t="shared" si="154"/>
        <v>5</v>
      </c>
      <c r="E1236" s="2" t="str">
        <f t="shared" si="155"/>
        <v>2019-5</v>
      </c>
      <c r="F1236" s="2">
        <f t="shared" si="156"/>
        <v>19</v>
      </c>
      <c r="G1236" s="2">
        <f t="shared" si="157"/>
        <v>21</v>
      </c>
      <c r="H1236" s="2">
        <f t="shared" si="158"/>
        <v>1</v>
      </c>
      <c r="I1236" s="2" cm="1">
        <f t="array" ref="I1236">_xlfn.IFNA(_xlfn.IFS(H1236=7,1,H1236=1,1),0)</f>
        <v>1</v>
      </c>
      <c r="J1236" s="2">
        <v>0</v>
      </c>
      <c r="K1236" s="2">
        <f t="shared" si="159"/>
        <v>0</v>
      </c>
      <c r="L1236" s="2">
        <f>SUMIF(E$2:E1236,E1236,K$2:K1236)</f>
        <v>3</v>
      </c>
      <c r="M1236" s="2">
        <f>IF(AND(market_calendar[[#This Row],[eq_weekly_exp_cumulative]]=3,market_calendar[[#This Row],[is_eq_weekly_exp]]=1),1,0)</f>
        <v>0</v>
      </c>
      <c r="N1236" s="2">
        <f>IF(AND(market_calendar[[#This Row],[is_eq_monthly_exp]]=1,MOD(market_calendar[[#This Row],[Month]],3)=0),1,0)</f>
        <v>0</v>
      </c>
      <c r="O1236" s="2">
        <f t="shared" si="152"/>
        <v>0</v>
      </c>
      <c r="P1236" s="2">
        <f>SUMIF(E$2:E1236,E1236,O$2:O1236)</f>
        <v>2</v>
      </c>
      <c r="Q1236" s="2">
        <f>IF(AND(market_calendar[[#This Row],[vix_weekly_exp_cumulative]]=3,market_calendar[[#This Row],[is_vix_weekly_exp]]=1),1,0)</f>
        <v>0</v>
      </c>
      <c r="R1236" s="2">
        <f>IF(AND(market_calendar[[#This Row],[is_vix_monthly_exp]]=1,MOD(market_calendar[[#This Row],[Month]],3)=0),1,0)</f>
        <v>0</v>
      </c>
    </row>
    <row r="1237" spans="1:18" x14ac:dyDescent="0.25">
      <c r="A1237">
        <v>1236</v>
      </c>
      <c r="B1237" s="1">
        <v>43605</v>
      </c>
      <c r="C1237" s="2">
        <f t="shared" si="153"/>
        <v>2019</v>
      </c>
      <c r="D1237" s="2">
        <f t="shared" si="154"/>
        <v>5</v>
      </c>
      <c r="E1237" s="2" t="str">
        <f t="shared" si="155"/>
        <v>2019-5</v>
      </c>
      <c r="F1237" s="2">
        <f t="shared" si="156"/>
        <v>20</v>
      </c>
      <c r="G1237" s="2">
        <f t="shared" si="157"/>
        <v>21</v>
      </c>
      <c r="H1237" s="2">
        <f t="shared" si="158"/>
        <v>2</v>
      </c>
      <c r="I1237" s="2" cm="1">
        <f t="array" ref="I1237">_xlfn.IFNA(_xlfn.IFS(H1237=7,1,H1237=1,1),0)</f>
        <v>0</v>
      </c>
      <c r="J1237" s="2">
        <v>0</v>
      </c>
      <c r="K1237" s="2">
        <f t="shared" si="159"/>
        <v>0</v>
      </c>
      <c r="L1237" s="2">
        <f>SUMIF(E$2:E1237,E1237,K$2:K1237)</f>
        <v>3</v>
      </c>
      <c r="M1237" s="2">
        <f>IF(AND(market_calendar[[#This Row],[eq_weekly_exp_cumulative]]=3,market_calendar[[#This Row],[is_eq_weekly_exp]]=1),1,0)</f>
        <v>0</v>
      </c>
      <c r="N1237" s="2">
        <f>IF(AND(market_calendar[[#This Row],[is_eq_monthly_exp]]=1,MOD(market_calendar[[#This Row],[Month]],3)=0),1,0)</f>
        <v>0</v>
      </c>
      <c r="O1237" s="2">
        <f t="shared" si="152"/>
        <v>0</v>
      </c>
      <c r="P1237" s="2">
        <f>SUMIF(E$2:E1237,E1237,O$2:O1237)</f>
        <v>2</v>
      </c>
      <c r="Q1237" s="2">
        <f>IF(AND(market_calendar[[#This Row],[vix_weekly_exp_cumulative]]=3,market_calendar[[#This Row],[is_vix_weekly_exp]]=1),1,0)</f>
        <v>0</v>
      </c>
      <c r="R1237" s="2">
        <f>IF(AND(market_calendar[[#This Row],[is_vix_monthly_exp]]=1,MOD(market_calendar[[#This Row],[Month]],3)=0),1,0)</f>
        <v>0</v>
      </c>
    </row>
    <row r="1238" spans="1:18" x14ac:dyDescent="0.25">
      <c r="A1238">
        <v>1237</v>
      </c>
      <c r="B1238" s="1">
        <v>43606</v>
      </c>
      <c r="C1238" s="2">
        <f t="shared" si="153"/>
        <v>2019</v>
      </c>
      <c r="D1238" s="2">
        <f t="shared" si="154"/>
        <v>5</v>
      </c>
      <c r="E1238" s="2" t="str">
        <f t="shared" si="155"/>
        <v>2019-5</v>
      </c>
      <c r="F1238" s="2">
        <f t="shared" si="156"/>
        <v>21</v>
      </c>
      <c r="G1238" s="2">
        <f t="shared" si="157"/>
        <v>21</v>
      </c>
      <c r="H1238" s="2">
        <f t="shared" si="158"/>
        <v>3</v>
      </c>
      <c r="I1238" s="2" cm="1">
        <f t="array" ref="I1238">_xlfn.IFNA(_xlfn.IFS(H1238=7,1,H1238=1,1),0)</f>
        <v>0</v>
      </c>
      <c r="J1238" s="2">
        <v>0</v>
      </c>
      <c r="K1238" s="2">
        <f t="shared" si="159"/>
        <v>0</v>
      </c>
      <c r="L1238" s="2">
        <f>SUMIF(E$2:E1238,E1238,K$2:K1238)</f>
        <v>3</v>
      </c>
      <c r="M1238" s="2">
        <f>IF(AND(market_calendar[[#This Row],[eq_weekly_exp_cumulative]]=3,market_calendar[[#This Row],[is_eq_weekly_exp]]=1),1,0)</f>
        <v>0</v>
      </c>
      <c r="N1238" s="2">
        <f>IF(AND(market_calendar[[#This Row],[is_eq_monthly_exp]]=1,MOD(market_calendar[[#This Row],[Month]],3)=0),1,0)</f>
        <v>0</v>
      </c>
      <c r="O1238" s="2">
        <f t="shared" si="152"/>
        <v>1</v>
      </c>
      <c r="P1238" s="2">
        <f>SUMIF(E$2:E1238,E1238,O$2:O1238)</f>
        <v>3</v>
      </c>
      <c r="Q1238" s="2">
        <f>IF(AND(market_calendar[[#This Row],[vix_weekly_exp_cumulative]]=3,market_calendar[[#This Row],[is_vix_weekly_exp]]=1),1,0)</f>
        <v>1</v>
      </c>
      <c r="R1238" s="2">
        <f>IF(AND(market_calendar[[#This Row],[is_vix_monthly_exp]]=1,MOD(market_calendar[[#This Row],[Month]],3)=0),1,0)</f>
        <v>0</v>
      </c>
    </row>
    <row r="1239" spans="1:18" x14ac:dyDescent="0.25">
      <c r="A1239">
        <v>1238</v>
      </c>
      <c r="B1239" s="1">
        <v>43607</v>
      </c>
      <c r="C1239" s="2">
        <f t="shared" si="153"/>
        <v>2019</v>
      </c>
      <c r="D1239" s="2">
        <f t="shared" si="154"/>
        <v>5</v>
      </c>
      <c r="E1239" s="2" t="str">
        <f t="shared" si="155"/>
        <v>2019-5</v>
      </c>
      <c r="F1239" s="2">
        <f t="shared" si="156"/>
        <v>22</v>
      </c>
      <c r="G1239" s="2">
        <f t="shared" si="157"/>
        <v>21</v>
      </c>
      <c r="H1239" s="2">
        <f t="shared" si="158"/>
        <v>4</v>
      </c>
      <c r="I1239" s="2" cm="1">
        <f t="array" ref="I1239">_xlfn.IFNA(_xlfn.IFS(H1239=7,1,H1239=1,1),0)</f>
        <v>0</v>
      </c>
      <c r="J1239" s="2">
        <v>0</v>
      </c>
      <c r="K1239" s="2">
        <f t="shared" si="159"/>
        <v>0</v>
      </c>
      <c r="L1239" s="2">
        <f>SUMIF(E$2:E1239,E1239,K$2:K1239)</f>
        <v>3</v>
      </c>
      <c r="M1239" s="2">
        <f>IF(AND(market_calendar[[#This Row],[eq_weekly_exp_cumulative]]=3,market_calendar[[#This Row],[is_eq_weekly_exp]]=1),1,0)</f>
        <v>0</v>
      </c>
      <c r="N1239" s="2">
        <f>IF(AND(market_calendar[[#This Row],[is_eq_monthly_exp]]=1,MOD(market_calendar[[#This Row],[Month]],3)=0),1,0)</f>
        <v>0</v>
      </c>
      <c r="O1239" s="2">
        <f t="shared" si="152"/>
        <v>0</v>
      </c>
      <c r="P1239" s="2">
        <f>SUMIF(E$2:E1239,E1239,O$2:O1239)</f>
        <v>3</v>
      </c>
      <c r="Q1239" s="2">
        <f>IF(AND(market_calendar[[#This Row],[vix_weekly_exp_cumulative]]=3,market_calendar[[#This Row],[is_vix_weekly_exp]]=1),1,0)</f>
        <v>0</v>
      </c>
      <c r="R1239" s="2">
        <f>IF(AND(market_calendar[[#This Row],[is_vix_monthly_exp]]=1,MOD(market_calendar[[#This Row],[Month]],3)=0),1,0)</f>
        <v>0</v>
      </c>
    </row>
    <row r="1240" spans="1:18" x14ac:dyDescent="0.25">
      <c r="A1240">
        <v>1239</v>
      </c>
      <c r="B1240" s="1">
        <v>43608</v>
      </c>
      <c r="C1240" s="2">
        <f t="shared" si="153"/>
        <v>2019</v>
      </c>
      <c r="D1240" s="2">
        <f t="shared" si="154"/>
        <v>5</v>
      </c>
      <c r="E1240" s="2" t="str">
        <f t="shared" si="155"/>
        <v>2019-5</v>
      </c>
      <c r="F1240" s="2">
        <f t="shared" si="156"/>
        <v>23</v>
      </c>
      <c r="G1240" s="2">
        <f t="shared" si="157"/>
        <v>21</v>
      </c>
      <c r="H1240" s="2">
        <f t="shared" si="158"/>
        <v>5</v>
      </c>
      <c r="I1240" s="2" cm="1">
        <f t="array" ref="I1240">_xlfn.IFNA(_xlfn.IFS(H1240=7,1,H1240=1,1),0)</f>
        <v>0</v>
      </c>
      <c r="J1240" s="2">
        <v>0</v>
      </c>
      <c r="K1240" s="2">
        <f t="shared" si="159"/>
        <v>0</v>
      </c>
      <c r="L1240" s="2">
        <f>SUMIF(E$2:E1240,E1240,K$2:K1240)</f>
        <v>3</v>
      </c>
      <c r="M1240" s="2">
        <f>IF(AND(market_calendar[[#This Row],[eq_weekly_exp_cumulative]]=3,market_calendar[[#This Row],[is_eq_weekly_exp]]=1),1,0)</f>
        <v>0</v>
      </c>
      <c r="N1240" s="2">
        <f>IF(AND(market_calendar[[#This Row],[is_eq_monthly_exp]]=1,MOD(market_calendar[[#This Row],[Month]],3)=0),1,0)</f>
        <v>0</v>
      </c>
      <c r="O1240" s="2">
        <f t="shared" si="152"/>
        <v>0</v>
      </c>
      <c r="P1240" s="2">
        <f>SUMIF(E$2:E1240,E1240,O$2:O1240)</f>
        <v>3</v>
      </c>
      <c r="Q1240" s="2">
        <f>IF(AND(market_calendar[[#This Row],[vix_weekly_exp_cumulative]]=3,market_calendar[[#This Row],[is_vix_weekly_exp]]=1),1,0)</f>
        <v>0</v>
      </c>
      <c r="R1240" s="2">
        <f>IF(AND(market_calendar[[#This Row],[is_vix_monthly_exp]]=1,MOD(market_calendar[[#This Row],[Month]],3)=0),1,0)</f>
        <v>0</v>
      </c>
    </row>
    <row r="1241" spans="1:18" x14ac:dyDescent="0.25">
      <c r="A1241">
        <v>1240</v>
      </c>
      <c r="B1241" s="1">
        <v>43609</v>
      </c>
      <c r="C1241" s="2">
        <f t="shared" si="153"/>
        <v>2019</v>
      </c>
      <c r="D1241" s="2">
        <f t="shared" si="154"/>
        <v>5</v>
      </c>
      <c r="E1241" s="2" t="str">
        <f t="shared" si="155"/>
        <v>2019-5</v>
      </c>
      <c r="F1241" s="2">
        <f t="shared" si="156"/>
        <v>24</v>
      </c>
      <c r="G1241" s="2">
        <f t="shared" si="157"/>
        <v>21</v>
      </c>
      <c r="H1241" s="2">
        <f t="shared" si="158"/>
        <v>6</v>
      </c>
      <c r="I1241" s="2" cm="1">
        <f t="array" ref="I1241">_xlfn.IFNA(_xlfn.IFS(H1241=7,1,H1241=1,1),0)</f>
        <v>0</v>
      </c>
      <c r="J1241" s="2">
        <v>0</v>
      </c>
      <c r="K1241" s="2">
        <f t="shared" si="159"/>
        <v>1</v>
      </c>
      <c r="L1241" s="2">
        <f>SUMIF(E$2:E1241,E1241,K$2:K1241)</f>
        <v>4</v>
      </c>
      <c r="M1241" s="2">
        <f>IF(AND(market_calendar[[#This Row],[eq_weekly_exp_cumulative]]=3,market_calendar[[#This Row],[is_eq_weekly_exp]]=1),1,0)</f>
        <v>0</v>
      </c>
      <c r="N1241" s="2">
        <f>IF(AND(market_calendar[[#This Row],[is_eq_monthly_exp]]=1,MOD(market_calendar[[#This Row],[Month]],3)=0),1,0)</f>
        <v>0</v>
      </c>
      <c r="O1241" s="2">
        <f t="shared" si="152"/>
        <v>0</v>
      </c>
      <c r="P1241" s="2">
        <f>SUMIF(E$2:E1241,E1241,O$2:O1241)</f>
        <v>3</v>
      </c>
      <c r="Q1241" s="2">
        <f>IF(AND(market_calendar[[#This Row],[vix_weekly_exp_cumulative]]=3,market_calendar[[#This Row],[is_vix_weekly_exp]]=1),1,0)</f>
        <v>0</v>
      </c>
      <c r="R1241" s="2">
        <f>IF(AND(market_calendar[[#This Row],[is_vix_monthly_exp]]=1,MOD(market_calendar[[#This Row],[Month]],3)=0),1,0)</f>
        <v>0</v>
      </c>
    </row>
    <row r="1242" spans="1:18" x14ac:dyDescent="0.25">
      <c r="A1242">
        <v>1241</v>
      </c>
      <c r="B1242" s="1">
        <v>43610</v>
      </c>
      <c r="C1242" s="2">
        <f t="shared" si="153"/>
        <v>2019</v>
      </c>
      <c r="D1242" s="2">
        <f t="shared" si="154"/>
        <v>5</v>
      </c>
      <c r="E1242" s="2" t="str">
        <f t="shared" si="155"/>
        <v>2019-5</v>
      </c>
      <c r="F1242" s="2">
        <f t="shared" si="156"/>
        <v>25</v>
      </c>
      <c r="G1242" s="2">
        <f t="shared" si="157"/>
        <v>21</v>
      </c>
      <c r="H1242" s="2">
        <f t="shared" si="158"/>
        <v>7</v>
      </c>
      <c r="I1242" s="2" cm="1">
        <f t="array" ref="I1242">_xlfn.IFNA(_xlfn.IFS(H1242=7,1,H1242=1,1),0)</f>
        <v>1</v>
      </c>
      <c r="J1242" s="2">
        <v>0</v>
      </c>
      <c r="K1242" s="2">
        <f t="shared" si="159"/>
        <v>0</v>
      </c>
      <c r="L1242" s="2">
        <f>SUMIF(E$2:E1242,E1242,K$2:K1242)</f>
        <v>4</v>
      </c>
      <c r="M1242" s="2">
        <f>IF(AND(market_calendar[[#This Row],[eq_weekly_exp_cumulative]]=3,market_calendar[[#This Row],[is_eq_weekly_exp]]=1),1,0)</f>
        <v>0</v>
      </c>
      <c r="N1242" s="2">
        <f>IF(AND(market_calendar[[#This Row],[is_eq_monthly_exp]]=1,MOD(market_calendar[[#This Row],[Month]],3)=0),1,0)</f>
        <v>0</v>
      </c>
      <c r="O1242" s="2">
        <f t="shared" si="152"/>
        <v>0</v>
      </c>
      <c r="P1242" s="2">
        <f>SUMIF(E$2:E1242,E1242,O$2:O1242)</f>
        <v>3</v>
      </c>
      <c r="Q1242" s="2">
        <f>IF(AND(market_calendar[[#This Row],[vix_weekly_exp_cumulative]]=3,market_calendar[[#This Row],[is_vix_weekly_exp]]=1),1,0)</f>
        <v>0</v>
      </c>
      <c r="R1242" s="2">
        <f>IF(AND(market_calendar[[#This Row],[is_vix_monthly_exp]]=1,MOD(market_calendar[[#This Row],[Month]],3)=0),1,0)</f>
        <v>0</v>
      </c>
    </row>
    <row r="1243" spans="1:18" x14ac:dyDescent="0.25">
      <c r="A1243">
        <v>1242</v>
      </c>
      <c r="B1243" s="1">
        <v>43611</v>
      </c>
      <c r="C1243" s="2">
        <f t="shared" si="153"/>
        <v>2019</v>
      </c>
      <c r="D1243" s="2">
        <f t="shared" si="154"/>
        <v>5</v>
      </c>
      <c r="E1243" s="2" t="str">
        <f t="shared" si="155"/>
        <v>2019-5</v>
      </c>
      <c r="F1243" s="2">
        <f t="shared" si="156"/>
        <v>26</v>
      </c>
      <c r="G1243" s="2">
        <f t="shared" si="157"/>
        <v>22</v>
      </c>
      <c r="H1243" s="2">
        <f t="shared" si="158"/>
        <v>1</v>
      </c>
      <c r="I1243" s="2" cm="1">
        <f t="array" ref="I1243">_xlfn.IFNA(_xlfn.IFS(H1243=7,1,H1243=1,1),0)</f>
        <v>1</v>
      </c>
      <c r="J1243" s="2">
        <v>0</v>
      </c>
      <c r="K1243" s="2">
        <f t="shared" si="159"/>
        <v>0</v>
      </c>
      <c r="L1243" s="2">
        <f>SUMIF(E$2:E1243,E1243,K$2:K1243)</f>
        <v>4</v>
      </c>
      <c r="M1243" s="2">
        <f>IF(AND(market_calendar[[#This Row],[eq_weekly_exp_cumulative]]=3,market_calendar[[#This Row],[is_eq_weekly_exp]]=1),1,0)</f>
        <v>0</v>
      </c>
      <c r="N1243" s="2">
        <f>IF(AND(market_calendar[[#This Row],[is_eq_monthly_exp]]=1,MOD(market_calendar[[#This Row],[Month]],3)=0),1,0)</f>
        <v>0</v>
      </c>
      <c r="O1243" s="2">
        <f t="shared" si="152"/>
        <v>0</v>
      </c>
      <c r="P1243" s="2">
        <f>SUMIF(E$2:E1243,E1243,O$2:O1243)</f>
        <v>3</v>
      </c>
      <c r="Q1243" s="2">
        <f>IF(AND(market_calendar[[#This Row],[vix_weekly_exp_cumulative]]=3,market_calendar[[#This Row],[is_vix_weekly_exp]]=1),1,0)</f>
        <v>0</v>
      </c>
      <c r="R1243" s="2">
        <f>IF(AND(market_calendar[[#This Row],[is_vix_monthly_exp]]=1,MOD(market_calendar[[#This Row],[Month]],3)=0),1,0)</f>
        <v>0</v>
      </c>
    </row>
    <row r="1244" spans="1:18" x14ac:dyDescent="0.25">
      <c r="A1244">
        <v>1243</v>
      </c>
      <c r="B1244" s="1">
        <v>43612</v>
      </c>
      <c r="C1244" s="2">
        <f t="shared" si="153"/>
        <v>2019</v>
      </c>
      <c r="D1244" s="2">
        <f t="shared" si="154"/>
        <v>5</v>
      </c>
      <c r="E1244" s="2" t="str">
        <f t="shared" si="155"/>
        <v>2019-5</v>
      </c>
      <c r="F1244" s="2">
        <f t="shared" si="156"/>
        <v>27</v>
      </c>
      <c r="G1244" s="2">
        <f t="shared" si="157"/>
        <v>22</v>
      </c>
      <c r="H1244" s="2">
        <f t="shared" si="158"/>
        <v>2</v>
      </c>
      <c r="I1244" s="2" cm="1">
        <f t="array" ref="I1244">_xlfn.IFNA(_xlfn.IFS(H1244=7,1,H1244=1,1),0)</f>
        <v>0</v>
      </c>
      <c r="J1244" s="2">
        <v>0</v>
      </c>
      <c r="K1244" s="2">
        <f t="shared" si="159"/>
        <v>0</v>
      </c>
      <c r="L1244" s="2">
        <f>SUMIF(E$2:E1244,E1244,K$2:K1244)</f>
        <v>4</v>
      </c>
      <c r="M1244" s="2">
        <f>IF(AND(market_calendar[[#This Row],[eq_weekly_exp_cumulative]]=3,market_calendar[[#This Row],[is_eq_weekly_exp]]=1),1,0)</f>
        <v>0</v>
      </c>
      <c r="N1244" s="2">
        <f>IF(AND(market_calendar[[#This Row],[is_eq_monthly_exp]]=1,MOD(market_calendar[[#This Row],[Month]],3)=0),1,0)</f>
        <v>0</v>
      </c>
      <c r="O1244" s="2">
        <f t="shared" si="152"/>
        <v>0</v>
      </c>
      <c r="P1244" s="2">
        <f>SUMIF(E$2:E1244,E1244,O$2:O1244)</f>
        <v>3</v>
      </c>
      <c r="Q1244" s="2">
        <f>IF(AND(market_calendar[[#This Row],[vix_weekly_exp_cumulative]]=3,market_calendar[[#This Row],[is_vix_weekly_exp]]=1),1,0)</f>
        <v>0</v>
      </c>
      <c r="R1244" s="2">
        <f>IF(AND(market_calendar[[#This Row],[is_vix_monthly_exp]]=1,MOD(market_calendar[[#This Row],[Month]],3)=0),1,0)</f>
        <v>0</v>
      </c>
    </row>
    <row r="1245" spans="1:18" x14ac:dyDescent="0.25">
      <c r="A1245">
        <v>1244</v>
      </c>
      <c r="B1245" s="1">
        <v>43613</v>
      </c>
      <c r="C1245" s="2">
        <f t="shared" si="153"/>
        <v>2019</v>
      </c>
      <c r="D1245" s="2">
        <f t="shared" si="154"/>
        <v>5</v>
      </c>
      <c r="E1245" s="2" t="str">
        <f t="shared" si="155"/>
        <v>2019-5</v>
      </c>
      <c r="F1245" s="2">
        <f t="shared" si="156"/>
        <v>28</v>
      </c>
      <c r="G1245" s="2">
        <f t="shared" si="157"/>
        <v>22</v>
      </c>
      <c r="H1245" s="2">
        <f t="shared" si="158"/>
        <v>3</v>
      </c>
      <c r="I1245" s="2" cm="1">
        <f t="array" ref="I1245">_xlfn.IFNA(_xlfn.IFS(H1245=7,1,H1245=1,1),0)</f>
        <v>0</v>
      </c>
      <c r="J1245" s="2">
        <v>0</v>
      </c>
      <c r="K1245" s="2">
        <f t="shared" si="159"/>
        <v>0</v>
      </c>
      <c r="L1245" s="2">
        <f>SUMIF(E$2:E1245,E1245,K$2:K1245)</f>
        <v>4</v>
      </c>
      <c r="M1245" s="2">
        <f>IF(AND(market_calendar[[#This Row],[eq_weekly_exp_cumulative]]=3,market_calendar[[#This Row],[is_eq_weekly_exp]]=1),1,0)</f>
        <v>0</v>
      </c>
      <c r="N1245" s="2">
        <f>IF(AND(market_calendar[[#This Row],[is_eq_monthly_exp]]=1,MOD(market_calendar[[#This Row],[Month]],3)=0),1,0)</f>
        <v>0</v>
      </c>
      <c r="O1245" s="2">
        <f t="shared" si="152"/>
        <v>1</v>
      </c>
      <c r="P1245" s="2">
        <f>SUMIF(E$2:E1245,E1245,O$2:O1245)</f>
        <v>4</v>
      </c>
      <c r="Q1245" s="2">
        <f>IF(AND(market_calendar[[#This Row],[vix_weekly_exp_cumulative]]=3,market_calendar[[#This Row],[is_vix_weekly_exp]]=1),1,0)</f>
        <v>0</v>
      </c>
      <c r="R1245" s="2">
        <f>IF(AND(market_calendar[[#This Row],[is_vix_monthly_exp]]=1,MOD(market_calendar[[#This Row],[Month]],3)=0),1,0)</f>
        <v>0</v>
      </c>
    </row>
    <row r="1246" spans="1:18" x14ac:dyDescent="0.25">
      <c r="A1246">
        <v>1245</v>
      </c>
      <c r="B1246" s="1">
        <v>43614</v>
      </c>
      <c r="C1246" s="2">
        <f t="shared" si="153"/>
        <v>2019</v>
      </c>
      <c r="D1246" s="2">
        <f t="shared" si="154"/>
        <v>5</v>
      </c>
      <c r="E1246" s="2" t="str">
        <f t="shared" si="155"/>
        <v>2019-5</v>
      </c>
      <c r="F1246" s="2">
        <f t="shared" si="156"/>
        <v>29</v>
      </c>
      <c r="G1246" s="2">
        <f t="shared" si="157"/>
        <v>22</v>
      </c>
      <c r="H1246" s="2">
        <f t="shared" si="158"/>
        <v>4</v>
      </c>
      <c r="I1246" s="2" cm="1">
        <f t="array" ref="I1246">_xlfn.IFNA(_xlfn.IFS(H1246=7,1,H1246=1,1),0)</f>
        <v>0</v>
      </c>
      <c r="J1246" s="2">
        <v>0</v>
      </c>
      <c r="K1246" s="2">
        <f t="shared" si="159"/>
        <v>0</v>
      </c>
      <c r="L1246" s="2">
        <f>SUMIF(E$2:E1246,E1246,K$2:K1246)</f>
        <v>4</v>
      </c>
      <c r="M1246" s="2">
        <f>IF(AND(market_calendar[[#This Row],[eq_weekly_exp_cumulative]]=3,market_calendar[[#This Row],[is_eq_weekly_exp]]=1),1,0)</f>
        <v>0</v>
      </c>
      <c r="N1246" s="2">
        <f>IF(AND(market_calendar[[#This Row],[is_eq_monthly_exp]]=1,MOD(market_calendar[[#This Row],[Month]],3)=0),1,0)</f>
        <v>0</v>
      </c>
      <c r="O1246" s="2">
        <f t="shared" si="152"/>
        <v>0</v>
      </c>
      <c r="P1246" s="2">
        <f>SUMIF(E$2:E1246,E1246,O$2:O1246)</f>
        <v>4</v>
      </c>
      <c r="Q1246" s="2">
        <f>IF(AND(market_calendar[[#This Row],[vix_weekly_exp_cumulative]]=3,market_calendar[[#This Row],[is_vix_weekly_exp]]=1),1,0)</f>
        <v>0</v>
      </c>
      <c r="R1246" s="2">
        <f>IF(AND(market_calendar[[#This Row],[is_vix_monthly_exp]]=1,MOD(market_calendar[[#This Row],[Month]],3)=0),1,0)</f>
        <v>0</v>
      </c>
    </row>
    <row r="1247" spans="1:18" x14ac:dyDescent="0.25">
      <c r="A1247">
        <v>1246</v>
      </c>
      <c r="B1247" s="1">
        <v>43615</v>
      </c>
      <c r="C1247" s="2">
        <f t="shared" si="153"/>
        <v>2019</v>
      </c>
      <c r="D1247" s="2">
        <f t="shared" si="154"/>
        <v>5</v>
      </c>
      <c r="E1247" s="2" t="str">
        <f t="shared" si="155"/>
        <v>2019-5</v>
      </c>
      <c r="F1247" s="2">
        <f t="shared" si="156"/>
        <v>30</v>
      </c>
      <c r="G1247" s="2">
        <f t="shared" si="157"/>
        <v>22</v>
      </c>
      <c r="H1247" s="2">
        <f t="shared" si="158"/>
        <v>5</v>
      </c>
      <c r="I1247" s="2" cm="1">
        <f t="array" ref="I1247">_xlfn.IFNA(_xlfn.IFS(H1247=7,1,H1247=1,1),0)</f>
        <v>0</v>
      </c>
      <c r="J1247" s="2">
        <v>0</v>
      </c>
      <c r="K1247" s="2">
        <f t="shared" si="159"/>
        <v>0</v>
      </c>
      <c r="L1247" s="2">
        <f>SUMIF(E$2:E1247,E1247,K$2:K1247)</f>
        <v>4</v>
      </c>
      <c r="M1247" s="2">
        <f>IF(AND(market_calendar[[#This Row],[eq_weekly_exp_cumulative]]=3,market_calendar[[#This Row],[is_eq_weekly_exp]]=1),1,0)</f>
        <v>0</v>
      </c>
      <c r="N1247" s="2">
        <f>IF(AND(market_calendar[[#This Row],[is_eq_monthly_exp]]=1,MOD(market_calendar[[#This Row],[Month]],3)=0),1,0)</f>
        <v>0</v>
      </c>
      <c r="O1247" s="2">
        <f t="shared" si="152"/>
        <v>0</v>
      </c>
      <c r="P1247" s="2">
        <f>SUMIF(E$2:E1247,E1247,O$2:O1247)</f>
        <v>4</v>
      </c>
      <c r="Q1247" s="2">
        <f>IF(AND(market_calendar[[#This Row],[vix_weekly_exp_cumulative]]=3,market_calendar[[#This Row],[is_vix_weekly_exp]]=1),1,0)</f>
        <v>0</v>
      </c>
      <c r="R1247" s="2">
        <f>IF(AND(market_calendar[[#This Row],[is_vix_monthly_exp]]=1,MOD(market_calendar[[#This Row],[Month]],3)=0),1,0)</f>
        <v>0</v>
      </c>
    </row>
    <row r="1248" spans="1:18" x14ac:dyDescent="0.25">
      <c r="A1248">
        <v>1247</v>
      </c>
      <c r="B1248" s="1">
        <v>43616</v>
      </c>
      <c r="C1248" s="2">
        <f t="shared" si="153"/>
        <v>2019</v>
      </c>
      <c r="D1248" s="2">
        <f t="shared" si="154"/>
        <v>5</v>
      </c>
      <c r="E1248" s="2" t="str">
        <f t="shared" si="155"/>
        <v>2019-5</v>
      </c>
      <c r="F1248" s="2">
        <f t="shared" si="156"/>
        <v>31</v>
      </c>
      <c r="G1248" s="2">
        <f t="shared" si="157"/>
        <v>22</v>
      </c>
      <c r="H1248" s="2">
        <f t="shared" si="158"/>
        <v>6</v>
      </c>
      <c r="I1248" s="2" cm="1">
        <f t="array" ref="I1248">_xlfn.IFNA(_xlfn.IFS(H1248=7,1,H1248=1,1),0)</f>
        <v>0</v>
      </c>
      <c r="J1248" s="2">
        <v>0</v>
      </c>
      <c r="K1248" s="2">
        <f t="shared" si="159"/>
        <v>1</v>
      </c>
      <c r="L1248" s="2">
        <f>SUMIF(E$2:E1248,E1248,K$2:K1248)</f>
        <v>5</v>
      </c>
      <c r="M1248" s="2">
        <f>IF(AND(market_calendar[[#This Row],[eq_weekly_exp_cumulative]]=3,market_calendar[[#This Row],[is_eq_weekly_exp]]=1),1,0)</f>
        <v>0</v>
      </c>
      <c r="N1248" s="2">
        <f>IF(AND(market_calendar[[#This Row],[is_eq_monthly_exp]]=1,MOD(market_calendar[[#This Row],[Month]],3)=0),1,0)</f>
        <v>0</v>
      </c>
      <c r="O1248" s="2">
        <f t="shared" si="152"/>
        <v>0</v>
      </c>
      <c r="P1248" s="2">
        <f>SUMIF(E$2:E1248,E1248,O$2:O1248)</f>
        <v>4</v>
      </c>
      <c r="Q1248" s="2">
        <f>IF(AND(market_calendar[[#This Row],[vix_weekly_exp_cumulative]]=3,market_calendar[[#This Row],[is_vix_weekly_exp]]=1),1,0)</f>
        <v>0</v>
      </c>
      <c r="R1248" s="2">
        <f>IF(AND(market_calendar[[#This Row],[is_vix_monthly_exp]]=1,MOD(market_calendar[[#This Row],[Month]],3)=0),1,0)</f>
        <v>0</v>
      </c>
    </row>
    <row r="1249" spans="1:18" x14ac:dyDescent="0.25">
      <c r="A1249">
        <v>1248</v>
      </c>
      <c r="B1249" s="1">
        <v>43617</v>
      </c>
      <c r="C1249" s="2">
        <f t="shared" si="153"/>
        <v>2019</v>
      </c>
      <c r="D1249" s="2">
        <f t="shared" si="154"/>
        <v>6</v>
      </c>
      <c r="E1249" s="2" t="str">
        <f t="shared" si="155"/>
        <v>2019-6</v>
      </c>
      <c r="F1249" s="2">
        <f t="shared" si="156"/>
        <v>1</v>
      </c>
      <c r="G1249" s="2">
        <f t="shared" si="157"/>
        <v>22</v>
      </c>
      <c r="H1249" s="2">
        <f t="shared" si="158"/>
        <v>7</v>
      </c>
      <c r="I1249" s="2" cm="1">
        <f t="array" ref="I1249">_xlfn.IFNA(_xlfn.IFS(H1249=7,1,H1249=1,1),0)</f>
        <v>1</v>
      </c>
      <c r="J1249" s="2">
        <v>0</v>
      </c>
      <c r="K1249" s="2">
        <f t="shared" si="159"/>
        <v>0</v>
      </c>
      <c r="L1249" s="2">
        <f>SUMIF(E$2:E1249,E1249,K$2:K1249)</f>
        <v>0</v>
      </c>
      <c r="M1249" s="2">
        <f>IF(AND(market_calendar[[#This Row],[eq_weekly_exp_cumulative]]=3,market_calendar[[#This Row],[is_eq_weekly_exp]]=1),1,0)</f>
        <v>0</v>
      </c>
      <c r="N1249" s="2">
        <f>IF(AND(market_calendar[[#This Row],[is_eq_monthly_exp]]=1,MOD(market_calendar[[#This Row],[Month]],3)=0),1,0)</f>
        <v>0</v>
      </c>
      <c r="O1249" s="2">
        <f t="shared" si="152"/>
        <v>0</v>
      </c>
      <c r="P1249" s="2">
        <f>SUMIF(E$2:E1249,E1249,O$2:O1249)</f>
        <v>0</v>
      </c>
      <c r="Q1249" s="2">
        <f>IF(AND(market_calendar[[#This Row],[vix_weekly_exp_cumulative]]=3,market_calendar[[#This Row],[is_vix_weekly_exp]]=1),1,0)</f>
        <v>0</v>
      </c>
      <c r="R1249" s="2">
        <f>IF(AND(market_calendar[[#This Row],[is_vix_monthly_exp]]=1,MOD(market_calendar[[#This Row],[Month]],3)=0),1,0)</f>
        <v>0</v>
      </c>
    </row>
    <row r="1250" spans="1:18" x14ac:dyDescent="0.25">
      <c r="A1250">
        <v>1249</v>
      </c>
      <c r="B1250" s="1">
        <v>43618</v>
      </c>
      <c r="C1250" s="2">
        <f t="shared" si="153"/>
        <v>2019</v>
      </c>
      <c r="D1250" s="2">
        <f t="shared" si="154"/>
        <v>6</v>
      </c>
      <c r="E1250" s="2" t="str">
        <f t="shared" si="155"/>
        <v>2019-6</v>
      </c>
      <c r="F1250" s="2">
        <f t="shared" si="156"/>
        <v>2</v>
      </c>
      <c r="G1250" s="2">
        <f t="shared" si="157"/>
        <v>23</v>
      </c>
      <c r="H1250" s="2">
        <f t="shared" si="158"/>
        <v>1</v>
      </c>
      <c r="I1250" s="2" cm="1">
        <f t="array" ref="I1250">_xlfn.IFNA(_xlfn.IFS(H1250=7,1,H1250=1,1),0)</f>
        <v>1</v>
      </c>
      <c r="J1250" s="2">
        <v>0</v>
      </c>
      <c r="K1250" s="2">
        <f t="shared" si="159"/>
        <v>0</v>
      </c>
      <c r="L1250" s="2">
        <f>SUMIF(E$2:E1250,E1250,K$2:K1250)</f>
        <v>0</v>
      </c>
      <c r="M1250" s="2">
        <f>IF(AND(market_calendar[[#This Row],[eq_weekly_exp_cumulative]]=3,market_calendar[[#This Row],[is_eq_weekly_exp]]=1),1,0)</f>
        <v>0</v>
      </c>
      <c r="N1250" s="2">
        <f>IF(AND(market_calendar[[#This Row],[is_eq_monthly_exp]]=1,MOD(market_calendar[[#This Row],[Month]],3)=0),1,0)</f>
        <v>0</v>
      </c>
      <c r="O1250" s="2">
        <f t="shared" si="152"/>
        <v>0</v>
      </c>
      <c r="P1250" s="2">
        <f>SUMIF(E$2:E1250,E1250,O$2:O1250)</f>
        <v>0</v>
      </c>
      <c r="Q1250" s="2">
        <f>IF(AND(market_calendar[[#This Row],[vix_weekly_exp_cumulative]]=3,market_calendar[[#This Row],[is_vix_weekly_exp]]=1),1,0)</f>
        <v>0</v>
      </c>
      <c r="R1250" s="2">
        <f>IF(AND(market_calendar[[#This Row],[is_vix_monthly_exp]]=1,MOD(market_calendar[[#This Row],[Month]],3)=0),1,0)</f>
        <v>0</v>
      </c>
    </row>
    <row r="1251" spans="1:18" x14ac:dyDescent="0.25">
      <c r="A1251">
        <v>1250</v>
      </c>
      <c r="B1251" s="1">
        <v>43619</v>
      </c>
      <c r="C1251" s="2">
        <f t="shared" si="153"/>
        <v>2019</v>
      </c>
      <c r="D1251" s="2">
        <f t="shared" si="154"/>
        <v>6</v>
      </c>
      <c r="E1251" s="2" t="str">
        <f t="shared" si="155"/>
        <v>2019-6</v>
      </c>
      <c r="F1251" s="2">
        <f t="shared" si="156"/>
        <v>3</v>
      </c>
      <c r="G1251" s="2">
        <f t="shared" si="157"/>
        <v>23</v>
      </c>
      <c r="H1251" s="2">
        <f t="shared" si="158"/>
        <v>2</v>
      </c>
      <c r="I1251" s="2" cm="1">
        <f t="array" ref="I1251">_xlfn.IFNA(_xlfn.IFS(H1251=7,1,H1251=1,1),0)</f>
        <v>0</v>
      </c>
      <c r="J1251" s="2">
        <v>0</v>
      </c>
      <c r="K1251" s="2">
        <f t="shared" si="159"/>
        <v>0</v>
      </c>
      <c r="L1251" s="2">
        <f>SUMIF(E$2:E1251,E1251,K$2:K1251)</f>
        <v>0</v>
      </c>
      <c r="M1251" s="2">
        <f>IF(AND(market_calendar[[#This Row],[eq_weekly_exp_cumulative]]=3,market_calendar[[#This Row],[is_eq_weekly_exp]]=1),1,0)</f>
        <v>0</v>
      </c>
      <c r="N1251" s="2">
        <f>IF(AND(market_calendar[[#This Row],[is_eq_monthly_exp]]=1,MOD(market_calendar[[#This Row],[Month]],3)=0),1,0)</f>
        <v>0</v>
      </c>
      <c r="O1251" s="2">
        <f t="shared" si="152"/>
        <v>0</v>
      </c>
      <c r="P1251" s="2">
        <f>SUMIF(E$2:E1251,E1251,O$2:O1251)</f>
        <v>0</v>
      </c>
      <c r="Q1251" s="2">
        <f>IF(AND(market_calendar[[#This Row],[vix_weekly_exp_cumulative]]=3,market_calendar[[#This Row],[is_vix_weekly_exp]]=1),1,0)</f>
        <v>0</v>
      </c>
      <c r="R1251" s="2">
        <f>IF(AND(market_calendar[[#This Row],[is_vix_monthly_exp]]=1,MOD(market_calendar[[#This Row],[Month]],3)=0),1,0)</f>
        <v>0</v>
      </c>
    </row>
    <row r="1252" spans="1:18" x14ac:dyDescent="0.25">
      <c r="A1252">
        <v>1251</v>
      </c>
      <c r="B1252" s="1">
        <v>43620</v>
      </c>
      <c r="C1252" s="2">
        <f t="shared" si="153"/>
        <v>2019</v>
      </c>
      <c r="D1252" s="2">
        <f t="shared" si="154"/>
        <v>6</v>
      </c>
      <c r="E1252" s="2" t="str">
        <f t="shared" si="155"/>
        <v>2019-6</v>
      </c>
      <c r="F1252" s="2">
        <f t="shared" si="156"/>
        <v>4</v>
      </c>
      <c r="G1252" s="2">
        <f t="shared" si="157"/>
        <v>23</v>
      </c>
      <c r="H1252" s="2">
        <f t="shared" si="158"/>
        <v>3</v>
      </c>
      <c r="I1252" s="2" cm="1">
        <f t="array" ref="I1252">_xlfn.IFNA(_xlfn.IFS(H1252=7,1,H1252=1,1),0)</f>
        <v>0</v>
      </c>
      <c r="J1252" s="2">
        <v>0</v>
      </c>
      <c r="K1252" s="2">
        <f t="shared" si="159"/>
        <v>0</v>
      </c>
      <c r="L1252" s="2">
        <f>SUMIF(E$2:E1252,E1252,K$2:K1252)</f>
        <v>0</v>
      </c>
      <c r="M1252" s="2">
        <f>IF(AND(market_calendar[[#This Row],[eq_weekly_exp_cumulative]]=3,market_calendar[[#This Row],[is_eq_weekly_exp]]=1),1,0)</f>
        <v>0</v>
      </c>
      <c r="N1252" s="2">
        <f>IF(AND(market_calendar[[#This Row],[is_eq_monthly_exp]]=1,MOD(market_calendar[[#This Row],[Month]],3)=0),1,0)</f>
        <v>0</v>
      </c>
      <c r="O1252" s="2">
        <f t="shared" si="152"/>
        <v>1</v>
      </c>
      <c r="P1252" s="2">
        <f>SUMIF(E$2:E1252,E1252,O$2:O1252)</f>
        <v>1</v>
      </c>
      <c r="Q1252" s="2">
        <f>IF(AND(market_calendar[[#This Row],[vix_weekly_exp_cumulative]]=3,market_calendar[[#This Row],[is_vix_weekly_exp]]=1),1,0)</f>
        <v>0</v>
      </c>
      <c r="R1252" s="2">
        <f>IF(AND(market_calendar[[#This Row],[is_vix_monthly_exp]]=1,MOD(market_calendar[[#This Row],[Month]],3)=0),1,0)</f>
        <v>0</v>
      </c>
    </row>
    <row r="1253" spans="1:18" x14ac:dyDescent="0.25">
      <c r="A1253">
        <v>1252</v>
      </c>
      <c r="B1253" s="1">
        <v>43621</v>
      </c>
      <c r="C1253" s="2">
        <f t="shared" si="153"/>
        <v>2019</v>
      </c>
      <c r="D1253" s="2">
        <f t="shared" si="154"/>
        <v>6</v>
      </c>
      <c r="E1253" s="2" t="str">
        <f t="shared" si="155"/>
        <v>2019-6</v>
      </c>
      <c r="F1253" s="2">
        <f t="shared" si="156"/>
        <v>5</v>
      </c>
      <c r="G1253" s="2">
        <f t="shared" si="157"/>
        <v>23</v>
      </c>
      <c r="H1253" s="2">
        <f t="shared" si="158"/>
        <v>4</v>
      </c>
      <c r="I1253" s="2" cm="1">
        <f t="array" ref="I1253">_xlfn.IFNA(_xlfn.IFS(H1253=7,1,H1253=1,1),0)</f>
        <v>0</v>
      </c>
      <c r="J1253" s="2">
        <v>0</v>
      </c>
      <c r="K1253" s="2">
        <f t="shared" si="159"/>
        <v>0</v>
      </c>
      <c r="L1253" s="2">
        <f>SUMIF(E$2:E1253,E1253,K$2:K1253)</f>
        <v>0</v>
      </c>
      <c r="M1253" s="2">
        <f>IF(AND(market_calendar[[#This Row],[eq_weekly_exp_cumulative]]=3,market_calendar[[#This Row],[is_eq_weekly_exp]]=1),1,0)</f>
        <v>0</v>
      </c>
      <c r="N1253" s="2">
        <f>IF(AND(market_calendar[[#This Row],[is_eq_monthly_exp]]=1,MOD(market_calendar[[#This Row],[Month]],3)=0),1,0)</f>
        <v>0</v>
      </c>
      <c r="O1253" s="2">
        <f t="shared" si="152"/>
        <v>0</v>
      </c>
      <c r="P1253" s="2">
        <f>SUMIF(E$2:E1253,E1253,O$2:O1253)</f>
        <v>1</v>
      </c>
      <c r="Q1253" s="2">
        <f>IF(AND(market_calendar[[#This Row],[vix_weekly_exp_cumulative]]=3,market_calendar[[#This Row],[is_vix_weekly_exp]]=1),1,0)</f>
        <v>0</v>
      </c>
      <c r="R1253" s="2">
        <f>IF(AND(market_calendar[[#This Row],[is_vix_monthly_exp]]=1,MOD(market_calendar[[#This Row],[Month]],3)=0),1,0)</f>
        <v>0</v>
      </c>
    </row>
    <row r="1254" spans="1:18" x14ac:dyDescent="0.25">
      <c r="A1254">
        <v>1253</v>
      </c>
      <c r="B1254" s="1">
        <v>43622</v>
      </c>
      <c r="C1254" s="2">
        <f t="shared" si="153"/>
        <v>2019</v>
      </c>
      <c r="D1254" s="2">
        <f t="shared" si="154"/>
        <v>6</v>
      </c>
      <c r="E1254" s="2" t="str">
        <f t="shared" si="155"/>
        <v>2019-6</v>
      </c>
      <c r="F1254" s="2">
        <f t="shared" si="156"/>
        <v>6</v>
      </c>
      <c r="G1254" s="2">
        <f t="shared" si="157"/>
        <v>23</v>
      </c>
      <c r="H1254" s="2">
        <f t="shared" si="158"/>
        <v>5</v>
      </c>
      <c r="I1254" s="2" cm="1">
        <f t="array" ref="I1254">_xlfn.IFNA(_xlfn.IFS(H1254=7,1,H1254=1,1),0)</f>
        <v>0</v>
      </c>
      <c r="J1254" s="2">
        <v>0</v>
      </c>
      <c r="K1254" s="2">
        <f t="shared" si="159"/>
        <v>0</v>
      </c>
      <c r="L1254" s="2">
        <f>SUMIF(E$2:E1254,E1254,K$2:K1254)</f>
        <v>0</v>
      </c>
      <c r="M1254" s="2">
        <f>IF(AND(market_calendar[[#This Row],[eq_weekly_exp_cumulative]]=3,market_calendar[[#This Row],[is_eq_weekly_exp]]=1),1,0)</f>
        <v>0</v>
      </c>
      <c r="N1254" s="2">
        <f>IF(AND(market_calendar[[#This Row],[is_eq_monthly_exp]]=1,MOD(market_calendar[[#This Row],[Month]],3)=0),1,0)</f>
        <v>0</v>
      </c>
      <c r="O1254" s="2">
        <f t="shared" si="152"/>
        <v>0</v>
      </c>
      <c r="P1254" s="2">
        <f>SUMIF(E$2:E1254,E1254,O$2:O1254)</f>
        <v>1</v>
      </c>
      <c r="Q1254" s="2">
        <f>IF(AND(market_calendar[[#This Row],[vix_weekly_exp_cumulative]]=3,market_calendar[[#This Row],[is_vix_weekly_exp]]=1),1,0)</f>
        <v>0</v>
      </c>
      <c r="R1254" s="2">
        <f>IF(AND(market_calendar[[#This Row],[is_vix_monthly_exp]]=1,MOD(market_calendar[[#This Row],[Month]],3)=0),1,0)</f>
        <v>0</v>
      </c>
    </row>
    <row r="1255" spans="1:18" x14ac:dyDescent="0.25">
      <c r="A1255">
        <v>1254</v>
      </c>
      <c r="B1255" s="1">
        <v>43623</v>
      </c>
      <c r="C1255" s="2">
        <f t="shared" si="153"/>
        <v>2019</v>
      </c>
      <c r="D1255" s="2">
        <f t="shared" si="154"/>
        <v>6</v>
      </c>
      <c r="E1255" s="2" t="str">
        <f t="shared" si="155"/>
        <v>2019-6</v>
      </c>
      <c r="F1255" s="2">
        <f t="shared" si="156"/>
        <v>7</v>
      </c>
      <c r="G1255" s="2">
        <f t="shared" si="157"/>
        <v>23</v>
      </c>
      <c r="H1255" s="2">
        <f t="shared" si="158"/>
        <v>6</v>
      </c>
      <c r="I1255" s="2" cm="1">
        <f t="array" ref="I1255">_xlfn.IFNA(_xlfn.IFS(H1255=7,1,H1255=1,1),0)</f>
        <v>0</v>
      </c>
      <c r="J1255" s="2">
        <v>0</v>
      </c>
      <c r="K1255" s="2">
        <f t="shared" si="159"/>
        <v>1</v>
      </c>
      <c r="L1255" s="2">
        <f>SUMIF(E$2:E1255,E1255,K$2:K1255)</f>
        <v>1</v>
      </c>
      <c r="M1255" s="2">
        <f>IF(AND(market_calendar[[#This Row],[eq_weekly_exp_cumulative]]=3,market_calendar[[#This Row],[is_eq_weekly_exp]]=1),1,0)</f>
        <v>0</v>
      </c>
      <c r="N1255" s="2">
        <f>IF(AND(market_calendar[[#This Row],[is_eq_monthly_exp]]=1,MOD(market_calendar[[#This Row],[Month]],3)=0),1,0)</f>
        <v>0</v>
      </c>
      <c r="O1255" s="2">
        <f t="shared" si="152"/>
        <v>0</v>
      </c>
      <c r="P1255" s="2">
        <f>SUMIF(E$2:E1255,E1255,O$2:O1255)</f>
        <v>1</v>
      </c>
      <c r="Q1255" s="2">
        <f>IF(AND(market_calendar[[#This Row],[vix_weekly_exp_cumulative]]=3,market_calendar[[#This Row],[is_vix_weekly_exp]]=1),1,0)</f>
        <v>0</v>
      </c>
      <c r="R1255" s="2">
        <f>IF(AND(market_calendar[[#This Row],[is_vix_monthly_exp]]=1,MOD(market_calendar[[#This Row],[Month]],3)=0),1,0)</f>
        <v>0</v>
      </c>
    </row>
    <row r="1256" spans="1:18" x14ac:dyDescent="0.25">
      <c r="A1256">
        <v>1255</v>
      </c>
      <c r="B1256" s="1">
        <v>43624</v>
      </c>
      <c r="C1256" s="2">
        <f t="shared" si="153"/>
        <v>2019</v>
      </c>
      <c r="D1256" s="2">
        <f t="shared" si="154"/>
        <v>6</v>
      </c>
      <c r="E1256" s="2" t="str">
        <f t="shared" si="155"/>
        <v>2019-6</v>
      </c>
      <c r="F1256" s="2">
        <f t="shared" si="156"/>
        <v>8</v>
      </c>
      <c r="G1256" s="2">
        <f t="shared" si="157"/>
        <v>23</v>
      </c>
      <c r="H1256" s="2">
        <f t="shared" si="158"/>
        <v>7</v>
      </c>
      <c r="I1256" s="2" cm="1">
        <f t="array" ref="I1256">_xlfn.IFNA(_xlfn.IFS(H1256=7,1,H1256=1,1),0)</f>
        <v>1</v>
      </c>
      <c r="J1256" s="2">
        <v>0</v>
      </c>
      <c r="K1256" s="2">
        <f t="shared" si="159"/>
        <v>0</v>
      </c>
      <c r="L1256" s="2">
        <f>SUMIF(E$2:E1256,E1256,K$2:K1256)</f>
        <v>1</v>
      </c>
      <c r="M1256" s="2">
        <f>IF(AND(market_calendar[[#This Row],[eq_weekly_exp_cumulative]]=3,market_calendar[[#This Row],[is_eq_weekly_exp]]=1),1,0)</f>
        <v>0</v>
      </c>
      <c r="N1256" s="2">
        <f>IF(AND(market_calendar[[#This Row],[is_eq_monthly_exp]]=1,MOD(market_calendar[[#This Row],[Month]],3)=0),1,0)</f>
        <v>0</v>
      </c>
      <c r="O1256" s="2">
        <f t="shared" si="152"/>
        <v>0</v>
      </c>
      <c r="P1256" s="2">
        <f>SUMIF(E$2:E1256,E1256,O$2:O1256)</f>
        <v>1</v>
      </c>
      <c r="Q1256" s="2">
        <f>IF(AND(market_calendar[[#This Row],[vix_weekly_exp_cumulative]]=3,market_calendar[[#This Row],[is_vix_weekly_exp]]=1),1,0)</f>
        <v>0</v>
      </c>
      <c r="R1256" s="2">
        <f>IF(AND(market_calendar[[#This Row],[is_vix_monthly_exp]]=1,MOD(market_calendar[[#This Row],[Month]],3)=0),1,0)</f>
        <v>0</v>
      </c>
    </row>
    <row r="1257" spans="1:18" x14ac:dyDescent="0.25">
      <c r="A1257">
        <v>1256</v>
      </c>
      <c r="B1257" s="1">
        <v>43625</v>
      </c>
      <c r="C1257" s="2">
        <f t="shared" si="153"/>
        <v>2019</v>
      </c>
      <c r="D1257" s="2">
        <f t="shared" si="154"/>
        <v>6</v>
      </c>
      <c r="E1257" s="2" t="str">
        <f t="shared" si="155"/>
        <v>2019-6</v>
      </c>
      <c r="F1257" s="2">
        <f t="shared" si="156"/>
        <v>9</v>
      </c>
      <c r="G1257" s="2">
        <f t="shared" si="157"/>
        <v>24</v>
      </c>
      <c r="H1257" s="2">
        <f t="shared" si="158"/>
        <v>1</v>
      </c>
      <c r="I1257" s="2" cm="1">
        <f t="array" ref="I1257">_xlfn.IFNA(_xlfn.IFS(H1257=7,1,H1257=1,1),0)</f>
        <v>1</v>
      </c>
      <c r="J1257" s="2">
        <v>0</v>
      </c>
      <c r="K1257" s="2">
        <f t="shared" si="159"/>
        <v>0</v>
      </c>
      <c r="L1257" s="2">
        <f>SUMIF(E$2:E1257,E1257,K$2:K1257)</f>
        <v>1</v>
      </c>
      <c r="M1257" s="2">
        <f>IF(AND(market_calendar[[#This Row],[eq_weekly_exp_cumulative]]=3,market_calendar[[#This Row],[is_eq_weekly_exp]]=1),1,0)</f>
        <v>0</v>
      </c>
      <c r="N1257" s="2">
        <f>IF(AND(market_calendar[[#This Row],[is_eq_monthly_exp]]=1,MOD(market_calendar[[#This Row],[Month]],3)=0),1,0)</f>
        <v>0</v>
      </c>
      <c r="O1257" s="2">
        <f t="shared" si="152"/>
        <v>0</v>
      </c>
      <c r="P1257" s="2">
        <f>SUMIF(E$2:E1257,E1257,O$2:O1257)</f>
        <v>1</v>
      </c>
      <c r="Q1257" s="2">
        <f>IF(AND(market_calendar[[#This Row],[vix_weekly_exp_cumulative]]=3,market_calendar[[#This Row],[is_vix_weekly_exp]]=1),1,0)</f>
        <v>0</v>
      </c>
      <c r="R1257" s="2">
        <f>IF(AND(market_calendar[[#This Row],[is_vix_monthly_exp]]=1,MOD(market_calendar[[#This Row],[Month]],3)=0),1,0)</f>
        <v>0</v>
      </c>
    </row>
    <row r="1258" spans="1:18" x14ac:dyDescent="0.25">
      <c r="A1258">
        <v>1257</v>
      </c>
      <c r="B1258" s="1">
        <v>43626</v>
      </c>
      <c r="C1258" s="2">
        <f t="shared" si="153"/>
        <v>2019</v>
      </c>
      <c r="D1258" s="2">
        <f t="shared" si="154"/>
        <v>6</v>
      </c>
      <c r="E1258" s="2" t="str">
        <f t="shared" si="155"/>
        <v>2019-6</v>
      </c>
      <c r="F1258" s="2">
        <f t="shared" si="156"/>
        <v>10</v>
      </c>
      <c r="G1258" s="2">
        <f t="shared" si="157"/>
        <v>24</v>
      </c>
      <c r="H1258" s="2">
        <f t="shared" si="158"/>
        <v>2</v>
      </c>
      <c r="I1258" s="2" cm="1">
        <f t="array" ref="I1258">_xlfn.IFNA(_xlfn.IFS(H1258=7,1,H1258=1,1),0)</f>
        <v>0</v>
      </c>
      <c r="J1258" s="2">
        <v>0</v>
      </c>
      <c r="K1258" s="2">
        <f t="shared" si="159"/>
        <v>0</v>
      </c>
      <c r="L1258" s="2">
        <f>SUMIF(E$2:E1258,E1258,K$2:K1258)</f>
        <v>1</v>
      </c>
      <c r="M1258" s="2">
        <f>IF(AND(market_calendar[[#This Row],[eq_weekly_exp_cumulative]]=3,market_calendar[[#This Row],[is_eq_weekly_exp]]=1),1,0)</f>
        <v>0</v>
      </c>
      <c r="N1258" s="2">
        <f>IF(AND(market_calendar[[#This Row],[is_eq_monthly_exp]]=1,MOD(market_calendar[[#This Row],[Month]],3)=0),1,0)</f>
        <v>0</v>
      </c>
      <c r="O1258" s="2">
        <f t="shared" si="152"/>
        <v>0</v>
      </c>
      <c r="P1258" s="2">
        <f>SUMIF(E$2:E1258,E1258,O$2:O1258)</f>
        <v>1</v>
      </c>
      <c r="Q1258" s="2">
        <f>IF(AND(market_calendar[[#This Row],[vix_weekly_exp_cumulative]]=3,market_calendar[[#This Row],[is_vix_weekly_exp]]=1),1,0)</f>
        <v>0</v>
      </c>
      <c r="R1258" s="2">
        <f>IF(AND(market_calendar[[#This Row],[is_vix_monthly_exp]]=1,MOD(market_calendar[[#This Row],[Month]],3)=0),1,0)</f>
        <v>0</v>
      </c>
    </row>
    <row r="1259" spans="1:18" x14ac:dyDescent="0.25">
      <c r="A1259">
        <v>1258</v>
      </c>
      <c r="B1259" s="1">
        <v>43627</v>
      </c>
      <c r="C1259" s="2">
        <f t="shared" si="153"/>
        <v>2019</v>
      </c>
      <c r="D1259" s="2">
        <f t="shared" si="154"/>
        <v>6</v>
      </c>
      <c r="E1259" s="2" t="str">
        <f t="shared" si="155"/>
        <v>2019-6</v>
      </c>
      <c r="F1259" s="2">
        <f t="shared" si="156"/>
        <v>11</v>
      </c>
      <c r="G1259" s="2">
        <f t="shared" si="157"/>
        <v>24</v>
      </c>
      <c r="H1259" s="2">
        <f t="shared" si="158"/>
        <v>3</v>
      </c>
      <c r="I1259" s="2" cm="1">
        <f t="array" ref="I1259">_xlfn.IFNA(_xlfn.IFS(H1259=7,1,H1259=1,1),0)</f>
        <v>0</v>
      </c>
      <c r="J1259" s="2">
        <v>0</v>
      </c>
      <c r="K1259" s="2">
        <f t="shared" si="159"/>
        <v>0</v>
      </c>
      <c r="L1259" s="2">
        <f>SUMIF(E$2:E1259,E1259,K$2:K1259)</f>
        <v>1</v>
      </c>
      <c r="M1259" s="2">
        <f>IF(AND(market_calendar[[#This Row],[eq_weekly_exp_cumulative]]=3,market_calendar[[#This Row],[is_eq_weekly_exp]]=1),1,0)</f>
        <v>0</v>
      </c>
      <c r="N1259" s="2">
        <f>IF(AND(market_calendar[[#This Row],[is_eq_monthly_exp]]=1,MOD(market_calendar[[#This Row],[Month]],3)=0),1,0)</f>
        <v>0</v>
      </c>
      <c r="O1259" s="2">
        <f t="shared" si="152"/>
        <v>1</v>
      </c>
      <c r="P1259" s="2">
        <f>SUMIF(E$2:E1259,E1259,O$2:O1259)</f>
        <v>2</v>
      </c>
      <c r="Q1259" s="2">
        <f>IF(AND(market_calendar[[#This Row],[vix_weekly_exp_cumulative]]=3,market_calendar[[#This Row],[is_vix_weekly_exp]]=1),1,0)</f>
        <v>0</v>
      </c>
      <c r="R1259" s="2">
        <f>IF(AND(market_calendar[[#This Row],[is_vix_monthly_exp]]=1,MOD(market_calendar[[#This Row],[Month]],3)=0),1,0)</f>
        <v>0</v>
      </c>
    </row>
    <row r="1260" spans="1:18" x14ac:dyDescent="0.25">
      <c r="A1260">
        <v>1259</v>
      </c>
      <c r="B1260" s="1">
        <v>43628</v>
      </c>
      <c r="C1260" s="2">
        <f t="shared" si="153"/>
        <v>2019</v>
      </c>
      <c r="D1260" s="2">
        <f t="shared" si="154"/>
        <v>6</v>
      </c>
      <c r="E1260" s="2" t="str">
        <f t="shared" si="155"/>
        <v>2019-6</v>
      </c>
      <c r="F1260" s="2">
        <f t="shared" si="156"/>
        <v>12</v>
      </c>
      <c r="G1260" s="2">
        <f t="shared" si="157"/>
        <v>24</v>
      </c>
      <c r="H1260" s="2">
        <f t="shared" si="158"/>
        <v>4</v>
      </c>
      <c r="I1260" s="2" cm="1">
        <f t="array" ref="I1260">_xlfn.IFNA(_xlfn.IFS(H1260=7,1,H1260=1,1),0)</f>
        <v>0</v>
      </c>
      <c r="J1260" s="2">
        <v>0</v>
      </c>
      <c r="K1260" s="2">
        <f t="shared" si="159"/>
        <v>0</v>
      </c>
      <c r="L1260" s="2">
        <f>SUMIF(E$2:E1260,E1260,K$2:K1260)</f>
        <v>1</v>
      </c>
      <c r="M1260" s="2">
        <f>IF(AND(market_calendar[[#This Row],[eq_weekly_exp_cumulative]]=3,market_calendar[[#This Row],[is_eq_weekly_exp]]=1),1,0)</f>
        <v>0</v>
      </c>
      <c r="N1260" s="2">
        <f>IF(AND(market_calendar[[#This Row],[is_eq_monthly_exp]]=1,MOD(market_calendar[[#This Row],[Month]],3)=0),1,0)</f>
        <v>0</v>
      </c>
      <c r="O1260" s="2">
        <f t="shared" si="152"/>
        <v>0</v>
      </c>
      <c r="P1260" s="2">
        <f>SUMIF(E$2:E1260,E1260,O$2:O1260)</f>
        <v>2</v>
      </c>
      <c r="Q1260" s="2">
        <f>IF(AND(market_calendar[[#This Row],[vix_weekly_exp_cumulative]]=3,market_calendar[[#This Row],[is_vix_weekly_exp]]=1),1,0)</f>
        <v>0</v>
      </c>
      <c r="R1260" s="2">
        <f>IF(AND(market_calendar[[#This Row],[is_vix_monthly_exp]]=1,MOD(market_calendar[[#This Row],[Month]],3)=0),1,0)</f>
        <v>0</v>
      </c>
    </row>
    <row r="1261" spans="1:18" x14ac:dyDescent="0.25">
      <c r="A1261">
        <v>1260</v>
      </c>
      <c r="B1261" s="1">
        <v>43629</v>
      </c>
      <c r="C1261" s="2">
        <f t="shared" si="153"/>
        <v>2019</v>
      </c>
      <c r="D1261" s="2">
        <f t="shared" si="154"/>
        <v>6</v>
      </c>
      <c r="E1261" s="2" t="str">
        <f t="shared" si="155"/>
        <v>2019-6</v>
      </c>
      <c r="F1261" s="2">
        <f t="shared" si="156"/>
        <v>13</v>
      </c>
      <c r="G1261" s="2">
        <f t="shared" si="157"/>
        <v>24</v>
      </c>
      <c r="H1261" s="2">
        <f t="shared" si="158"/>
        <v>5</v>
      </c>
      <c r="I1261" s="2" cm="1">
        <f t="array" ref="I1261">_xlfn.IFNA(_xlfn.IFS(H1261=7,1,H1261=1,1),0)</f>
        <v>0</v>
      </c>
      <c r="J1261" s="2">
        <v>0</v>
      </c>
      <c r="K1261" s="2">
        <f t="shared" si="159"/>
        <v>0</v>
      </c>
      <c r="L1261" s="2">
        <f>SUMIF(E$2:E1261,E1261,K$2:K1261)</f>
        <v>1</v>
      </c>
      <c r="M1261" s="2">
        <f>IF(AND(market_calendar[[#This Row],[eq_weekly_exp_cumulative]]=3,market_calendar[[#This Row],[is_eq_weekly_exp]]=1),1,0)</f>
        <v>0</v>
      </c>
      <c r="N1261" s="2">
        <f>IF(AND(market_calendar[[#This Row],[is_eq_monthly_exp]]=1,MOD(market_calendar[[#This Row],[Month]],3)=0),1,0)</f>
        <v>0</v>
      </c>
      <c r="O1261" s="2">
        <f t="shared" si="152"/>
        <v>0</v>
      </c>
      <c r="P1261" s="2">
        <f>SUMIF(E$2:E1261,E1261,O$2:O1261)</f>
        <v>2</v>
      </c>
      <c r="Q1261" s="2">
        <f>IF(AND(market_calendar[[#This Row],[vix_weekly_exp_cumulative]]=3,market_calendar[[#This Row],[is_vix_weekly_exp]]=1),1,0)</f>
        <v>0</v>
      </c>
      <c r="R1261" s="2">
        <f>IF(AND(market_calendar[[#This Row],[is_vix_monthly_exp]]=1,MOD(market_calendar[[#This Row],[Month]],3)=0),1,0)</f>
        <v>0</v>
      </c>
    </row>
    <row r="1262" spans="1:18" x14ac:dyDescent="0.25">
      <c r="A1262">
        <v>1261</v>
      </c>
      <c r="B1262" s="1">
        <v>43630</v>
      </c>
      <c r="C1262" s="2">
        <f t="shared" si="153"/>
        <v>2019</v>
      </c>
      <c r="D1262" s="2">
        <f t="shared" si="154"/>
        <v>6</v>
      </c>
      <c r="E1262" s="2" t="str">
        <f t="shared" si="155"/>
        <v>2019-6</v>
      </c>
      <c r="F1262" s="2">
        <f t="shared" si="156"/>
        <v>14</v>
      </c>
      <c r="G1262" s="2">
        <f t="shared" si="157"/>
        <v>24</v>
      </c>
      <c r="H1262" s="2">
        <f t="shared" si="158"/>
        <v>6</v>
      </c>
      <c r="I1262" s="2" cm="1">
        <f t="array" ref="I1262">_xlfn.IFNA(_xlfn.IFS(H1262=7,1,H1262=1,1),0)</f>
        <v>0</v>
      </c>
      <c r="J1262" s="2">
        <v>0</v>
      </c>
      <c r="K1262" s="2">
        <f t="shared" si="159"/>
        <v>1</v>
      </c>
      <c r="L1262" s="2">
        <f>SUMIF(E$2:E1262,E1262,K$2:K1262)</f>
        <v>2</v>
      </c>
      <c r="M1262" s="2">
        <f>IF(AND(market_calendar[[#This Row],[eq_weekly_exp_cumulative]]=3,market_calendar[[#This Row],[is_eq_weekly_exp]]=1),1,0)</f>
        <v>0</v>
      </c>
      <c r="N1262" s="2">
        <f>IF(AND(market_calendar[[#This Row],[is_eq_monthly_exp]]=1,MOD(market_calendar[[#This Row],[Month]],3)=0),1,0)</f>
        <v>0</v>
      </c>
      <c r="O1262" s="2">
        <f t="shared" si="152"/>
        <v>0</v>
      </c>
      <c r="P1262" s="2">
        <f>SUMIF(E$2:E1262,E1262,O$2:O1262)</f>
        <v>2</v>
      </c>
      <c r="Q1262" s="2">
        <f>IF(AND(market_calendar[[#This Row],[vix_weekly_exp_cumulative]]=3,market_calendar[[#This Row],[is_vix_weekly_exp]]=1),1,0)</f>
        <v>0</v>
      </c>
      <c r="R1262" s="2">
        <f>IF(AND(market_calendar[[#This Row],[is_vix_monthly_exp]]=1,MOD(market_calendar[[#This Row],[Month]],3)=0),1,0)</f>
        <v>0</v>
      </c>
    </row>
    <row r="1263" spans="1:18" x14ac:dyDescent="0.25">
      <c r="A1263">
        <v>1262</v>
      </c>
      <c r="B1263" s="1">
        <v>43631</v>
      </c>
      <c r="C1263" s="2">
        <f t="shared" si="153"/>
        <v>2019</v>
      </c>
      <c r="D1263" s="2">
        <f t="shared" si="154"/>
        <v>6</v>
      </c>
      <c r="E1263" s="2" t="str">
        <f t="shared" si="155"/>
        <v>2019-6</v>
      </c>
      <c r="F1263" s="2">
        <f t="shared" si="156"/>
        <v>15</v>
      </c>
      <c r="G1263" s="2">
        <f t="shared" si="157"/>
        <v>24</v>
      </c>
      <c r="H1263" s="2">
        <f t="shared" si="158"/>
        <v>7</v>
      </c>
      <c r="I1263" s="2" cm="1">
        <f t="array" ref="I1263">_xlfn.IFNA(_xlfn.IFS(H1263=7,1,H1263=1,1),0)</f>
        <v>1</v>
      </c>
      <c r="J1263" s="2">
        <v>0</v>
      </c>
      <c r="K1263" s="2">
        <f t="shared" si="159"/>
        <v>0</v>
      </c>
      <c r="L1263" s="2">
        <f>SUMIF(E$2:E1263,E1263,K$2:K1263)</f>
        <v>2</v>
      </c>
      <c r="M1263" s="2">
        <f>IF(AND(market_calendar[[#This Row],[eq_weekly_exp_cumulative]]=3,market_calendar[[#This Row],[is_eq_weekly_exp]]=1),1,0)</f>
        <v>0</v>
      </c>
      <c r="N1263" s="2">
        <f>IF(AND(market_calendar[[#This Row],[is_eq_monthly_exp]]=1,MOD(market_calendar[[#This Row],[Month]],3)=0),1,0)</f>
        <v>0</v>
      </c>
      <c r="O1263" s="2">
        <f t="shared" si="152"/>
        <v>0</v>
      </c>
      <c r="P1263" s="2">
        <f>SUMIF(E$2:E1263,E1263,O$2:O1263)</f>
        <v>2</v>
      </c>
      <c r="Q1263" s="2">
        <f>IF(AND(market_calendar[[#This Row],[vix_weekly_exp_cumulative]]=3,market_calendar[[#This Row],[is_vix_weekly_exp]]=1),1,0)</f>
        <v>0</v>
      </c>
      <c r="R1263" s="2">
        <f>IF(AND(market_calendar[[#This Row],[is_vix_monthly_exp]]=1,MOD(market_calendar[[#This Row],[Month]],3)=0),1,0)</f>
        <v>0</v>
      </c>
    </row>
    <row r="1264" spans="1:18" x14ac:dyDescent="0.25">
      <c r="A1264">
        <v>1263</v>
      </c>
      <c r="B1264" s="1">
        <v>43632</v>
      </c>
      <c r="C1264" s="2">
        <f t="shared" si="153"/>
        <v>2019</v>
      </c>
      <c r="D1264" s="2">
        <f t="shared" si="154"/>
        <v>6</v>
      </c>
      <c r="E1264" s="2" t="str">
        <f t="shared" si="155"/>
        <v>2019-6</v>
      </c>
      <c r="F1264" s="2">
        <f t="shared" si="156"/>
        <v>16</v>
      </c>
      <c r="G1264" s="2">
        <f t="shared" si="157"/>
        <v>25</v>
      </c>
      <c r="H1264" s="2">
        <f t="shared" si="158"/>
        <v>1</v>
      </c>
      <c r="I1264" s="2" cm="1">
        <f t="array" ref="I1264">_xlfn.IFNA(_xlfn.IFS(H1264=7,1,H1264=1,1),0)</f>
        <v>1</v>
      </c>
      <c r="J1264" s="2">
        <v>0</v>
      </c>
      <c r="K1264" s="2">
        <f t="shared" si="159"/>
        <v>0</v>
      </c>
      <c r="L1264" s="2">
        <f>SUMIF(E$2:E1264,E1264,K$2:K1264)</f>
        <v>2</v>
      </c>
      <c r="M1264" s="2">
        <f>IF(AND(market_calendar[[#This Row],[eq_weekly_exp_cumulative]]=3,market_calendar[[#This Row],[is_eq_weekly_exp]]=1),1,0)</f>
        <v>0</v>
      </c>
      <c r="N1264" s="2">
        <f>IF(AND(market_calendar[[#This Row],[is_eq_monthly_exp]]=1,MOD(market_calendar[[#This Row],[Month]],3)=0),1,0)</f>
        <v>0</v>
      </c>
      <c r="O1264" s="2">
        <f t="shared" si="152"/>
        <v>0</v>
      </c>
      <c r="P1264" s="2">
        <f>SUMIF(E$2:E1264,E1264,O$2:O1264)</f>
        <v>2</v>
      </c>
      <c r="Q1264" s="2">
        <f>IF(AND(market_calendar[[#This Row],[vix_weekly_exp_cumulative]]=3,market_calendar[[#This Row],[is_vix_weekly_exp]]=1),1,0)</f>
        <v>0</v>
      </c>
      <c r="R1264" s="2">
        <f>IF(AND(market_calendar[[#This Row],[is_vix_monthly_exp]]=1,MOD(market_calendar[[#This Row],[Month]],3)=0),1,0)</f>
        <v>0</v>
      </c>
    </row>
    <row r="1265" spans="1:18" x14ac:dyDescent="0.25">
      <c r="A1265">
        <v>1264</v>
      </c>
      <c r="B1265" s="1">
        <v>43633</v>
      </c>
      <c r="C1265" s="2">
        <f t="shared" si="153"/>
        <v>2019</v>
      </c>
      <c r="D1265" s="2">
        <f t="shared" si="154"/>
        <v>6</v>
      </c>
      <c r="E1265" s="2" t="str">
        <f t="shared" si="155"/>
        <v>2019-6</v>
      </c>
      <c r="F1265" s="2">
        <f t="shared" si="156"/>
        <v>17</v>
      </c>
      <c r="G1265" s="2">
        <f t="shared" si="157"/>
        <v>25</v>
      </c>
      <c r="H1265" s="2">
        <f t="shared" si="158"/>
        <v>2</v>
      </c>
      <c r="I1265" s="2" cm="1">
        <f t="array" ref="I1265">_xlfn.IFNA(_xlfn.IFS(H1265=7,1,H1265=1,1),0)</f>
        <v>0</v>
      </c>
      <c r="J1265" s="2">
        <v>0</v>
      </c>
      <c r="K1265" s="2">
        <f t="shared" si="159"/>
        <v>0</v>
      </c>
      <c r="L1265" s="2">
        <f>SUMIF(E$2:E1265,E1265,K$2:K1265)</f>
        <v>2</v>
      </c>
      <c r="M1265" s="2">
        <f>IF(AND(market_calendar[[#This Row],[eq_weekly_exp_cumulative]]=3,market_calendar[[#This Row],[is_eq_weekly_exp]]=1),1,0)</f>
        <v>0</v>
      </c>
      <c r="N1265" s="2">
        <f>IF(AND(market_calendar[[#This Row],[is_eq_monthly_exp]]=1,MOD(market_calendar[[#This Row],[Month]],3)=0),1,0)</f>
        <v>0</v>
      </c>
      <c r="O1265" s="2">
        <f t="shared" si="152"/>
        <v>0</v>
      </c>
      <c r="P1265" s="2">
        <f>SUMIF(E$2:E1265,E1265,O$2:O1265)</f>
        <v>2</v>
      </c>
      <c r="Q1265" s="2">
        <f>IF(AND(market_calendar[[#This Row],[vix_weekly_exp_cumulative]]=3,market_calendar[[#This Row],[is_vix_weekly_exp]]=1),1,0)</f>
        <v>0</v>
      </c>
      <c r="R1265" s="2">
        <f>IF(AND(market_calendar[[#This Row],[is_vix_monthly_exp]]=1,MOD(market_calendar[[#This Row],[Month]],3)=0),1,0)</f>
        <v>0</v>
      </c>
    </row>
    <row r="1266" spans="1:18" x14ac:dyDescent="0.25">
      <c r="A1266">
        <v>1265</v>
      </c>
      <c r="B1266" s="1">
        <v>43634</v>
      </c>
      <c r="C1266" s="2">
        <f t="shared" si="153"/>
        <v>2019</v>
      </c>
      <c r="D1266" s="2">
        <f t="shared" si="154"/>
        <v>6</v>
      </c>
      <c r="E1266" s="2" t="str">
        <f t="shared" si="155"/>
        <v>2019-6</v>
      </c>
      <c r="F1266" s="2">
        <f t="shared" si="156"/>
        <v>18</v>
      </c>
      <c r="G1266" s="2">
        <f t="shared" si="157"/>
        <v>25</v>
      </c>
      <c r="H1266" s="2">
        <f t="shared" si="158"/>
        <v>3</v>
      </c>
      <c r="I1266" s="2" cm="1">
        <f t="array" ref="I1266">_xlfn.IFNA(_xlfn.IFS(H1266=7,1,H1266=1,1),0)</f>
        <v>0</v>
      </c>
      <c r="J1266" s="2">
        <v>0</v>
      </c>
      <c r="K1266" s="2">
        <f t="shared" si="159"/>
        <v>0</v>
      </c>
      <c r="L1266" s="2">
        <f>SUMIF(E$2:E1266,E1266,K$2:K1266)</f>
        <v>2</v>
      </c>
      <c r="M1266" s="2">
        <f>IF(AND(market_calendar[[#This Row],[eq_weekly_exp_cumulative]]=3,market_calendar[[#This Row],[is_eq_weekly_exp]]=1),1,0)</f>
        <v>0</v>
      </c>
      <c r="N1266" s="2">
        <f>IF(AND(market_calendar[[#This Row],[is_eq_monthly_exp]]=1,MOD(market_calendar[[#This Row],[Month]],3)=0),1,0)</f>
        <v>0</v>
      </c>
      <c r="O1266" s="2">
        <f t="shared" si="152"/>
        <v>1</v>
      </c>
      <c r="P1266" s="2">
        <f>SUMIF(E$2:E1266,E1266,O$2:O1266)</f>
        <v>3</v>
      </c>
      <c r="Q1266" s="2">
        <f>IF(AND(market_calendar[[#This Row],[vix_weekly_exp_cumulative]]=3,market_calendar[[#This Row],[is_vix_weekly_exp]]=1),1,0)</f>
        <v>1</v>
      </c>
      <c r="R1266" s="2">
        <f>IF(AND(market_calendar[[#This Row],[is_vix_monthly_exp]]=1,MOD(market_calendar[[#This Row],[Month]],3)=0),1,0)</f>
        <v>1</v>
      </c>
    </row>
    <row r="1267" spans="1:18" x14ac:dyDescent="0.25">
      <c r="A1267">
        <v>1266</v>
      </c>
      <c r="B1267" s="1">
        <v>43635</v>
      </c>
      <c r="C1267" s="2">
        <f t="shared" si="153"/>
        <v>2019</v>
      </c>
      <c r="D1267" s="2">
        <f t="shared" si="154"/>
        <v>6</v>
      </c>
      <c r="E1267" s="2" t="str">
        <f t="shared" si="155"/>
        <v>2019-6</v>
      </c>
      <c r="F1267" s="2">
        <f t="shared" si="156"/>
        <v>19</v>
      </c>
      <c r="G1267" s="2">
        <f t="shared" si="157"/>
        <v>25</v>
      </c>
      <c r="H1267" s="2">
        <f t="shared" si="158"/>
        <v>4</v>
      </c>
      <c r="I1267" s="2" cm="1">
        <f t="array" ref="I1267">_xlfn.IFNA(_xlfn.IFS(H1267=7,1,H1267=1,1),0)</f>
        <v>0</v>
      </c>
      <c r="J1267" s="2">
        <v>0</v>
      </c>
      <c r="K1267" s="2">
        <f t="shared" si="159"/>
        <v>0</v>
      </c>
      <c r="L1267" s="2">
        <f>SUMIF(E$2:E1267,E1267,K$2:K1267)</f>
        <v>2</v>
      </c>
      <c r="M1267" s="2">
        <f>IF(AND(market_calendar[[#This Row],[eq_weekly_exp_cumulative]]=3,market_calendar[[#This Row],[is_eq_weekly_exp]]=1),1,0)</f>
        <v>0</v>
      </c>
      <c r="N1267" s="2">
        <f>IF(AND(market_calendar[[#This Row],[is_eq_monthly_exp]]=1,MOD(market_calendar[[#This Row],[Month]],3)=0),1,0)</f>
        <v>0</v>
      </c>
      <c r="O1267" s="2">
        <f t="shared" si="152"/>
        <v>0</v>
      </c>
      <c r="P1267" s="2">
        <f>SUMIF(E$2:E1267,E1267,O$2:O1267)</f>
        <v>3</v>
      </c>
      <c r="Q1267" s="2">
        <f>IF(AND(market_calendar[[#This Row],[vix_weekly_exp_cumulative]]=3,market_calendar[[#This Row],[is_vix_weekly_exp]]=1),1,0)</f>
        <v>0</v>
      </c>
      <c r="R1267" s="2">
        <f>IF(AND(market_calendar[[#This Row],[is_vix_monthly_exp]]=1,MOD(market_calendar[[#This Row],[Month]],3)=0),1,0)</f>
        <v>0</v>
      </c>
    </row>
    <row r="1268" spans="1:18" x14ac:dyDescent="0.25">
      <c r="A1268">
        <v>1267</v>
      </c>
      <c r="B1268" s="1">
        <v>43636</v>
      </c>
      <c r="C1268" s="2">
        <f t="shared" si="153"/>
        <v>2019</v>
      </c>
      <c r="D1268" s="2">
        <f t="shared" si="154"/>
        <v>6</v>
      </c>
      <c r="E1268" s="2" t="str">
        <f t="shared" si="155"/>
        <v>2019-6</v>
      </c>
      <c r="F1268" s="2">
        <f t="shared" si="156"/>
        <v>20</v>
      </c>
      <c r="G1268" s="2">
        <f t="shared" si="157"/>
        <v>25</v>
      </c>
      <c r="H1268" s="2">
        <f t="shared" si="158"/>
        <v>5</v>
      </c>
      <c r="I1268" s="2" cm="1">
        <f t="array" ref="I1268">_xlfn.IFNA(_xlfn.IFS(H1268=7,1,H1268=1,1),0)</f>
        <v>0</v>
      </c>
      <c r="J1268" s="2">
        <v>0</v>
      </c>
      <c r="K1268" s="2">
        <f t="shared" si="159"/>
        <v>0</v>
      </c>
      <c r="L1268" s="2">
        <f>SUMIF(E$2:E1268,E1268,K$2:K1268)</f>
        <v>2</v>
      </c>
      <c r="M1268" s="2">
        <f>IF(AND(market_calendar[[#This Row],[eq_weekly_exp_cumulative]]=3,market_calendar[[#This Row],[is_eq_weekly_exp]]=1),1,0)</f>
        <v>0</v>
      </c>
      <c r="N1268" s="2">
        <f>IF(AND(market_calendar[[#This Row],[is_eq_monthly_exp]]=1,MOD(market_calendar[[#This Row],[Month]],3)=0),1,0)</f>
        <v>0</v>
      </c>
      <c r="O1268" s="2">
        <f t="shared" si="152"/>
        <v>0</v>
      </c>
      <c r="P1268" s="2">
        <f>SUMIF(E$2:E1268,E1268,O$2:O1268)</f>
        <v>3</v>
      </c>
      <c r="Q1268" s="2">
        <f>IF(AND(market_calendar[[#This Row],[vix_weekly_exp_cumulative]]=3,market_calendar[[#This Row],[is_vix_weekly_exp]]=1),1,0)</f>
        <v>0</v>
      </c>
      <c r="R1268" s="2">
        <f>IF(AND(market_calendar[[#This Row],[is_vix_monthly_exp]]=1,MOD(market_calendar[[#This Row],[Month]],3)=0),1,0)</f>
        <v>0</v>
      </c>
    </row>
    <row r="1269" spans="1:18" x14ac:dyDescent="0.25">
      <c r="A1269">
        <v>1268</v>
      </c>
      <c r="B1269" s="1">
        <v>43637</v>
      </c>
      <c r="C1269" s="2">
        <f t="shared" si="153"/>
        <v>2019</v>
      </c>
      <c r="D1269" s="2">
        <f t="shared" si="154"/>
        <v>6</v>
      </c>
      <c r="E1269" s="2" t="str">
        <f t="shared" si="155"/>
        <v>2019-6</v>
      </c>
      <c r="F1269" s="2">
        <f t="shared" si="156"/>
        <v>21</v>
      </c>
      <c r="G1269" s="2">
        <f t="shared" si="157"/>
        <v>25</v>
      </c>
      <c r="H1269" s="2">
        <f t="shared" si="158"/>
        <v>6</v>
      </c>
      <c r="I1269" s="2" cm="1">
        <f t="array" ref="I1269">_xlfn.IFNA(_xlfn.IFS(H1269=7,1,H1269=1,1),0)</f>
        <v>0</v>
      </c>
      <c r="J1269" s="2">
        <v>0</v>
      </c>
      <c r="K1269" s="2">
        <f t="shared" si="159"/>
        <v>1</v>
      </c>
      <c r="L1269" s="2">
        <f>SUMIF(E$2:E1269,E1269,K$2:K1269)</f>
        <v>3</v>
      </c>
      <c r="M1269" s="2">
        <f>IF(AND(market_calendar[[#This Row],[eq_weekly_exp_cumulative]]=3,market_calendar[[#This Row],[is_eq_weekly_exp]]=1),1,0)</f>
        <v>1</v>
      </c>
      <c r="N1269" s="2">
        <f>IF(AND(market_calendar[[#This Row],[is_eq_monthly_exp]]=1,MOD(market_calendar[[#This Row],[Month]],3)=0),1,0)</f>
        <v>1</v>
      </c>
      <c r="O1269" s="2">
        <f t="shared" si="152"/>
        <v>0</v>
      </c>
      <c r="P1269" s="2">
        <f>SUMIF(E$2:E1269,E1269,O$2:O1269)</f>
        <v>3</v>
      </c>
      <c r="Q1269" s="2">
        <f>IF(AND(market_calendar[[#This Row],[vix_weekly_exp_cumulative]]=3,market_calendar[[#This Row],[is_vix_weekly_exp]]=1),1,0)</f>
        <v>0</v>
      </c>
      <c r="R1269" s="2">
        <f>IF(AND(market_calendar[[#This Row],[is_vix_monthly_exp]]=1,MOD(market_calendar[[#This Row],[Month]],3)=0),1,0)</f>
        <v>0</v>
      </c>
    </row>
    <row r="1270" spans="1:18" x14ac:dyDescent="0.25">
      <c r="A1270">
        <v>1269</v>
      </c>
      <c r="B1270" s="1">
        <v>43638</v>
      </c>
      <c r="C1270" s="2">
        <f t="shared" si="153"/>
        <v>2019</v>
      </c>
      <c r="D1270" s="2">
        <f t="shared" si="154"/>
        <v>6</v>
      </c>
      <c r="E1270" s="2" t="str">
        <f t="shared" si="155"/>
        <v>2019-6</v>
      </c>
      <c r="F1270" s="2">
        <f t="shared" si="156"/>
        <v>22</v>
      </c>
      <c r="G1270" s="2">
        <f t="shared" si="157"/>
        <v>25</v>
      </c>
      <c r="H1270" s="2">
        <f t="shared" si="158"/>
        <v>7</v>
      </c>
      <c r="I1270" s="2" cm="1">
        <f t="array" ref="I1270">_xlfn.IFNA(_xlfn.IFS(H1270=7,1,H1270=1,1),0)</f>
        <v>1</v>
      </c>
      <c r="J1270" s="2">
        <v>0</v>
      </c>
      <c r="K1270" s="2">
        <f t="shared" si="159"/>
        <v>0</v>
      </c>
      <c r="L1270" s="2">
        <f>SUMIF(E$2:E1270,E1270,K$2:K1270)</f>
        <v>3</v>
      </c>
      <c r="M1270" s="2">
        <f>IF(AND(market_calendar[[#This Row],[eq_weekly_exp_cumulative]]=3,market_calendar[[#This Row],[is_eq_weekly_exp]]=1),1,0)</f>
        <v>0</v>
      </c>
      <c r="N1270" s="2">
        <f>IF(AND(market_calendar[[#This Row],[is_eq_monthly_exp]]=1,MOD(market_calendar[[#This Row],[Month]],3)=0),1,0)</f>
        <v>0</v>
      </c>
      <c r="O1270" s="2">
        <f t="shared" si="152"/>
        <v>0</v>
      </c>
      <c r="P1270" s="2">
        <f>SUMIF(E$2:E1270,E1270,O$2:O1270)</f>
        <v>3</v>
      </c>
      <c r="Q1270" s="2">
        <f>IF(AND(market_calendar[[#This Row],[vix_weekly_exp_cumulative]]=3,market_calendar[[#This Row],[is_vix_weekly_exp]]=1),1,0)</f>
        <v>0</v>
      </c>
      <c r="R1270" s="2">
        <f>IF(AND(market_calendar[[#This Row],[is_vix_monthly_exp]]=1,MOD(market_calendar[[#This Row],[Month]],3)=0),1,0)</f>
        <v>0</v>
      </c>
    </row>
    <row r="1271" spans="1:18" x14ac:dyDescent="0.25">
      <c r="A1271">
        <v>1270</v>
      </c>
      <c r="B1271" s="1">
        <v>43639</v>
      </c>
      <c r="C1271" s="2">
        <f t="shared" si="153"/>
        <v>2019</v>
      </c>
      <c r="D1271" s="2">
        <f t="shared" si="154"/>
        <v>6</v>
      </c>
      <c r="E1271" s="2" t="str">
        <f t="shared" si="155"/>
        <v>2019-6</v>
      </c>
      <c r="F1271" s="2">
        <f t="shared" si="156"/>
        <v>23</v>
      </c>
      <c r="G1271" s="2">
        <f t="shared" si="157"/>
        <v>26</v>
      </c>
      <c r="H1271" s="2">
        <f t="shared" si="158"/>
        <v>1</v>
      </c>
      <c r="I1271" s="2" cm="1">
        <f t="array" ref="I1271">_xlfn.IFNA(_xlfn.IFS(H1271=7,1,H1271=1,1),0)</f>
        <v>1</v>
      </c>
      <c r="J1271" s="2">
        <v>0</v>
      </c>
      <c r="K1271" s="2">
        <f t="shared" si="159"/>
        <v>0</v>
      </c>
      <c r="L1271" s="2">
        <f>SUMIF(E$2:E1271,E1271,K$2:K1271)</f>
        <v>3</v>
      </c>
      <c r="M1271" s="2">
        <f>IF(AND(market_calendar[[#This Row],[eq_weekly_exp_cumulative]]=3,market_calendar[[#This Row],[is_eq_weekly_exp]]=1),1,0)</f>
        <v>0</v>
      </c>
      <c r="N1271" s="2">
        <f>IF(AND(market_calendar[[#This Row],[is_eq_monthly_exp]]=1,MOD(market_calendar[[#This Row],[Month]],3)=0),1,0)</f>
        <v>0</v>
      </c>
      <c r="O1271" s="2">
        <f t="shared" si="152"/>
        <v>0</v>
      </c>
      <c r="P1271" s="2">
        <f>SUMIF(E$2:E1271,E1271,O$2:O1271)</f>
        <v>3</v>
      </c>
      <c r="Q1271" s="2">
        <f>IF(AND(market_calendar[[#This Row],[vix_weekly_exp_cumulative]]=3,market_calendar[[#This Row],[is_vix_weekly_exp]]=1),1,0)</f>
        <v>0</v>
      </c>
      <c r="R1271" s="2">
        <f>IF(AND(market_calendar[[#This Row],[is_vix_monthly_exp]]=1,MOD(market_calendar[[#This Row],[Month]],3)=0),1,0)</f>
        <v>0</v>
      </c>
    </row>
    <row r="1272" spans="1:18" x14ac:dyDescent="0.25">
      <c r="A1272">
        <v>1271</v>
      </c>
      <c r="B1272" s="1">
        <v>43640</v>
      </c>
      <c r="C1272" s="2">
        <f t="shared" si="153"/>
        <v>2019</v>
      </c>
      <c r="D1272" s="2">
        <f t="shared" si="154"/>
        <v>6</v>
      </c>
      <c r="E1272" s="2" t="str">
        <f t="shared" si="155"/>
        <v>2019-6</v>
      </c>
      <c r="F1272" s="2">
        <f t="shared" si="156"/>
        <v>24</v>
      </c>
      <c r="G1272" s="2">
        <f t="shared" si="157"/>
        <v>26</v>
      </c>
      <c r="H1272" s="2">
        <f t="shared" si="158"/>
        <v>2</v>
      </c>
      <c r="I1272" s="2" cm="1">
        <f t="array" ref="I1272">_xlfn.IFNA(_xlfn.IFS(H1272=7,1,H1272=1,1),0)</f>
        <v>0</v>
      </c>
      <c r="J1272" s="2">
        <v>0</v>
      </c>
      <c r="K1272" s="2">
        <f t="shared" si="159"/>
        <v>0</v>
      </c>
      <c r="L1272" s="2">
        <f>SUMIF(E$2:E1272,E1272,K$2:K1272)</f>
        <v>3</v>
      </c>
      <c r="M1272" s="2">
        <f>IF(AND(market_calendar[[#This Row],[eq_weekly_exp_cumulative]]=3,market_calendar[[#This Row],[is_eq_weekly_exp]]=1),1,0)</f>
        <v>0</v>
      </c>
      <c r="N1272" s="2">
        <f>IF(AND(market_calendar[[#This Row],[is_eq_monthly_exp]]=1,MOD(market_calendar[[#This Row],[Month]],3)=0),1,0)</f>
        <v>0</v>
      </c>
      <c r="O1272" s="2">
        <f t="shared" si="152"/>
        <v>0</v>
      </c>
      <c r="P1272" s="2">
        <f>SUMIF(E$2:E1272,E1272,O$2:O1272)</f>
        <v>3</v>
      </c>
      <c r="Q1272" s="2">
        <f>IF(AND(market_calendar[[#This Row],[vix_weekly_exp_cumulative]]=3,market_calendar[[#This Row],[is_vix_weekly_exp]]=1),1,0)</f>
        <v>0</v>
      </c>
      <c r="R1272" s="2">
        <f>IF(AND(market_calendar[[#This Row],[is_vix_monthly_exp]]=1,MOD(market_calendar[[#This Row],[Month]],3)=0),1,0)</f>
        <v>0</v>
      </c>
    </row>
    <row r="1273" spans="1:18" x14ac:dyDescent="0.25">
      <c r="A1273">
        <v>1272</v>
      </c>
      <c r="B1273" s="1">
        <v>43641</v>
      </c>
      <c r="C1273" s="2">
        <f t="shared" si="153"/>
        <v>2019</v>
      </c>
      <c r="D1273" s="2">
        <f t="shared" si="154"/>
        <v>6</v>
      </c>
      <c r="E1273" s="2" t="str">
        <f t="shared" si="155"/>
        <v>2019-6</v>
      </c>
      <c r="F1273" s="2">
        <f t="shared" si="156"/>
        <v>25</v>
      </c>
      <c r="G1273" s="2">
        <f t="shared" si="157"/>
        <v>26</v>
      </c>
      <c r="H1273" s="2">
        <f t="shared" si="158"/>
        <v>3</v>
      </c>
      <c r="I1273" s="2" cm="1">
        <f t="array" ref="I1273">_xlfn.IFNA(_xlfn.IFS(H1273=7,1,H1273=1,1),0)</f>
        <v>0</v>
      </c>
      <c r="J1273" s="2">
        <v>0</v>
      </c>
      <c r="K1273" s="2">
        <f t="shared" si="159"/>
        <v>0</v>
      </c>
      <c r="L1273" s="2">
        <f>SUMIF(E$2:E1273,E1273,K$2:K1273)</f>
        <v>3</v>
      </c>
      <c r="M1273" s="2">
        <f>IF(AND(market_calendar[[#This Row],[eq_weekly_exp_cumulative]]=3,market_calendar[[#This Row],[is_eq_weekly_exp]]=1),1,0)</f>
        <v>0</v>
      </c>
      <c r="N1273" s="2">
        <f>IF(AND(market_calendar[[#This Row],[is_eq_monthly_exp]]=1,MOD(market_calendar[[#This Row],[Month]],3)=0),1,0)</f>
        <v>0</v>
      </c>
      <c r="O1273" s="2">
        <f t="shared" si="152"/>
        <v>1</v>
      </c>
      <c r="P1273" s="2">
        <f>SUMIF(E$2:E1273,E1273,O$2:O1273)</f>
        <v>4</v>
      </c>
      <c r="Q1273" s="2">
        <f>IF(AND(market_calendar[[#This Row],[vix_weekly_exp_cumulative]]=3,market_calendar[[#This Row],[is_vix_weekly_exp]]=1),1,0)</f>
        <v>0</v>
      </c>
      <c r="R1273" s="2">
        <f>IF(AND(market_calendar[[#This Row],[is_vix_monthly_exp]]=1,MOD(market_calendar[[#This Row],[Month]],3)=0),1,0)</f>
        <v>0</v>
      </c>
    </row>
    <row r="1274" spans="1:18" x14ac:dyDescent="0.25">
      <c r="A1274">
        <v>1273</v>
      </c>
      <c r="B1274" s="1">
        <v>43642</v>
      </c>
      <c r="C1274" s="2">
        <f t="shared" si="153"/>
        <v>2019</v>
      </c>
      <c r="D1274" s="2">
        <f t="shared" si="154"/>
        <v>6</v>
      </c>
      <c r="E1274" s="2" t="str">
        <f t="shared" si="155"/>
        <v>2019-6</v>
      </c>
      <c r="F1274" s="2">
        <f t="shared" si="156"/>
        <v>26</v>
      </c>
      <c r="G1274" s="2">
        <f t="shared" si="157"/>
        <v>26</v>
      </c>
      <c r="H1274" s="2">
        <f t="shared" si="158"/>
        <v>4</v>
      </c>
      <c r="I1274" s="2" cm="1">
        <f t="array" ref="I1274">_xlfn.IFNA(_xlfn.IFS(H1274=7,1,H1274=1,1),0)</f>
        <v>0</v>
      </c>
      <c r="J1274" s="2">
        <v>0</v>
      </c>
      <c r="K1274" s="2">
        <f t="shared" si="159"/>
        <v>0</v>
      </c>
      <c r="L1274" s="2">
        <f>SUMIF(E$2:E1274,E1274,K$2:K1274)</f>
        <v>3</v>
      </c>
      <c r="M1274" s="2">
        <f>IF(AND(market_calendar[[#This Row],[eq_weekly_exp_cumulative]]=3,market_calendar[[#This Row],[is_eq_weekly_exp]]=1),1,0)</f>
        <v>0</v>
      </c>
      <c r="N1274" s="2">
        <f>IF(AND(market_calendar[[#This Row],[is_eq_monthly_exp]]=1,MOD(market_calendar[[#This Row],[Month]],3)=0),1,0)</f>
        <v>0</v>
      </c>
      <c r="O1274" s="2">
        <f t="shared" si="152"/>
        <v>0</v>
      </c>
      <c r="P1274" s="2">
        <f>SUMIF(E$2:E1274,E1274,O$2:O1274)</f>
        <v>4</v>
      </c>
      <c r="Q1274" s="2">
        <f>IF(AND(market_calendar[[#This Row],[vix_weekly_exp_cumulative]]=3,market_calendar[[#This Row],[is_vix_weekly_exp]]=1),1,0)</f>
        <v>0</v>
      </c>
      <c r="R1274" s="2">
        <f>IF(AND(market_calendar[[#This Row],[is_vix_monthly_exp]]=1,MOD(market_calendar[[#This Row],[Month]],3)=0),1,0)</f>
        <v>0</v>
      </c>
    </row>
    <row r="1275" spans="1:18" x14ac:dyDescent="0.25">
      <c r="A1275">
        <v>1274</v>
      </c>
      <c r="B1275" s="1">
        <v>43643</v>
      </c>
      <c r="C1275" s="2">
        <f t="shared" si="153"/>
        <v>2019</v>
      </c>
      <c r="D1275" s="2">
        <f t="shared" si="154"/>
        <v>6</v>
      </c>
      <c r="E1275" s="2" t="str">
        <f t="shared" si="155"/>
        <v>2019-6</v>
      </c>
      <c r="F1275" s="2">
        <f t="shared" si="156"/>
        <v>27</v>
      </c>
      <c r="G1275" s="2">
        <f t="shared" si="157"/>
        <v>26</v>
      </c>
      <c r="H1275" s="2">
        <f t="shared" si="158"/>
        <v>5</v>
      </c>
      <c r="I1275" s="2" cm="1">
        <f t="array" ref="I1275">_xlfn.IFNA(_xlfn.IFS(H1275=7,1,H1275=1,1),0)</f>
        <v>0</v>
      </c>
      <c r="J1275" s="2">
        <v>0</v>
      </c>
      <c r="K1275" s="2">
        <f t="shared" si="159"/>
        <v>0</v>
      </c>
      <c r="L1275" s="2">
        <f>SUMIF(E$2:E1275,E1275,K$2:K1275)</f>
        <v>3</v>
      </c>
      <c r="M1275" s="2">
        <f>IF(AND(market_calendar[[#This Row],[eq_weekly_exp_cumulative]]=3,market_calendar[[#This Row],[is_eq_weekly_exp]]=1),1,0)</f>
        <v>0</v>
      </c>
      <c r="N1275" s="2">
        <f>IF(AND(market_calendar[[#This Row],[is_eq_monthly_exp]]=1,MOD(market_calendar[[#This Row],[Month]],3)=0),1,0)</f>
        <v>0</v>
      </c>
      <c r="O1275" s="2">
        <f t="shared" si="152"/>
        <v>0</v>
      </c>
      <c r="P1275" s="2">
        <f>SUMIF(E$2:E1275,E1275,O$2:O1275)</f>
        <v>4</v>
      </c>
      <c r="Q1275" s="2">
        <f>IF(AND(market_calendar[[#This Row],[vix_weekly_exp_cumulative]]=3,market_calendar[[#This Row],[is_vix_weekly_exp]]=1),1,0)</f>
        <v>0</v>
      </c>
      <c r="R1275" s="2">
        <f>IF(AND(market_calendar[[#This Row],[is_vix_monthly_exp]]=1,MOD(market_calendar[[#This Row],[Month]],3)=0),1,0)</f>
        <v>0</v>
      </c>
    </row>
    <row r="1276" spans="1:18" x14ac:dyDescent="0.25">
      <c r="A1276">
        <v>1275</v>
      </c>
      <c r="B1276" s="1">
        <v>43644</v>
      </c>
      <c r="C1276" s="2">
        <f t="shared" si="153"/>
        <v>2019</v>
      </c>
      <c r="D1276" s="2">
        <f t="shared" si="154"/>
        <v>6</v>
      </c>
      <c r="E1276" s="2" t="str">
        <f t="shared" si="155"/>
        <v>2019-6</v>
      </c>
      <c r="F1276" s="2">
        <f t="shared" si="156"/>
        <v>28</v>
      </c>
      <c r="G1276" s="2">
        <f t="shared" si="157"/>
        <v>26</v>
      </c>
      <c r="H1276" s="2">
        <f t="shared" si="158"/>
        <v>6</v>
      </c>
      <c r="I1276" s="2" cm="1">
        <f t="array" ref="I1276">_xlfn.IFNA(_xlfn.IFS(H1276=7,1,H1276=1,1),0)</f>
        <v>0</v>
      </c>
      <c r="J1276" s="2">
        <v>0</v>
      </c>
      <c r="K1276" s="2">
        <f t="shared" si="159"/>
        <v>1</v>
      </c>
      <c r="L1276" s="2">
        <f>SUMIF(E$2:E1276,E1276,K$2:K1276)</f>
        <v>4</v>
      </c>
      <c r="M1276" s="2">
        <f>IF(AND(market_calendar[[#This Row],[eq_weekly_exp_cumulative]]=3,market_calendar[[#This Row],[is_eq_weekly_exp]]=1),1,0)</f>
        <v>0</v>
      </c>
      <c r="N1276" s="2">
        <f>IF(AND(market_calendar[[#This Row],[is_eq_monthly_exp]]=1,MOD(market_calendar[[#This Row],[Month]],3)=0),1,0)</f>
        <v>0</v>
      </c>
      <c r="O1276" s="2">
        <f t="shared" si="152"/>
        <v>0</v>
      </c>
      <c r="P1276" s="2">
        <f>SUMIF(E$2:E1276,E1276,O$2:O1276)</f>
        <v>4</v>
      </c>
      <c r="Q1276" s="2">
        <f>IF(AND(market_calendar[[#This Row],[vix_weekly_exp_cumulative]]=3,market_calendar[[#This Row],[is_vix_weekly_exp]]=1),1,0)</f>
        <v>0</v>
      </c>
      <c r="R1276" s="2">
        <f>IF(AND(market_calendar[[#This Row],[is_vix_monthly_exp]]=1,MOD(market_calendar[[#This Row],[Month]],3)=0),1,0)</f>
        <v>0</v>
      </c>
    </row>
    <row r="1277" spans="1:18" x14ac:dyDescent="0.25">
      <c r="A1277">
        <v>1276</v>
      </c>
      <c r="B1277" s="1">
        <v>43645</v>
      </c>
      <c r="C1277" s="2">
        <f t="shared" si="153"/>
        <v>2019</v>
      </c>
      <c r="D1277" s="2">
        <f t="shared" si="154"/>
        <v>6</v>
      </c>
      <c r="E1277" s="2" t="str">
        <f t="shared" si="155"/>
        <v>2019-6</v>
      </c>
      <c r="F1277" s="2">
        <f t="shared" si="156"/>
        <v>29</v>
      </c>
      <c r="G1277" s="2">
        <f t="shared" si="157"/>
        <v>26</v>
      </c>
      <c r="H1277" s="2">
        <f t="shared" si="158"/>
        <v>7</v>
      </c>
      <c r="I1277" s="2" cm="1">
        <f t="array" ref="I1277">_xlfn.IFNA(_xlfn.IFS(H1277=7,1,H1277=1,1),0)</f>
        <v>1</v>
      </c>
      <c r="J1277" s="2">
        <v>0</v>
      </c>
      <c r="K1277" s="2">
        <f t="shared" si="159"/>
        <v>0</v>
      </c>
      <c r="L1277" s="2">
        <f>SUMIF(E$2:E1277,E1277,K$2:K1277)</f>
        <v>4</v>
      </c>
      <c r="M1277" s="2">
        <f>IF(AND(market_calendar[[#This Row],[eq_weekly_exp_cumulative]]=3,market_calendar[[#This Row],[is_eq_weekly_exp]]=1),1,0)</f>
        <v>0</v>
      </c>
      <c r="N1277" s="2">
        <f>IF(AND(market_calendar[[#This Row],[is_eq_monthly_exp]]=1,MOD(market_calendar[[#This Row],[Month]],3)=0),1,0)</f>
        <v>0</v>
      </c>
      <c r="O1277" s="2">
        <f t="shared" si="152"/>
        <v>0</v>
      </c>
      <c r="P1277" s="2">
        <f>SUMIF(E$2:E1277,E1277,O$2:O1277)</f>
        <v>4</v>
      </c>
      <c r="Q1277" s="2">
        <f>IF(AND(market_calendar[[#This Row],[vix_weekly_exp_cumulative]]=3,market_calendar[[#This Row],[is_vix_weekly_exp]]=1),1,0)</f>
        <v>0</v>
      </c>
      <c r="R1277" s="2">
        <f>IF(AND(market_calendar[[#This Row],[is_vix_monthly_exp]]=1,MOD(market_calendar[[#This Row],[Month]],3)=0),1,0)</f>
        <v>0</v>
      </c>
    </row>
    <row r="1278" spans="1:18" x14ac:dyDescent="0.25">
      <c r="A1278">
        <v>1277</v>
      </c>
      <c r="B1278" s="1">
        <v>43646</v>
      </c>
      <c r="C1278" s="2">
        <f t="shared" si="153"/>
        <v>2019</v>
      </c>
      <c r="D1278" s="2">
        <f t="shared" si="154"/>
        <v>6</v>
      </c>
      <c r="E1278" s="2" t="str">
        <f t="shared" si="155"/>
        <v>2019-6</v>
      </c>
      <c r="F1278" s="2">
        <f t="shared" si="156"/>
        <v>30</v>
      </c>
      <c r="G1278" s="2">
        <f t="shared" si="157"/>
        <v>27</v>
      </c>
      <c r="H1278" s="2">
        <f t="shared" si="158"/>
        <v>1</v>
      </c>
      <c r="I1278" s="2" cm="1">
        <f t="array" ref="I1278">_xlfn.IFNA(_xlfn.IFS(H1278=7,1,H1278=1,1),0)</f>
        <v>1</v>
      </c>
      <c r="J1278" s="2">
        <v>0</v>
      </c>
      <c r="K1278" s="2">
        <f t="shared" si="159"/>
        <v>0</v>
      </c>
      <c r="L1278" s="2">
        <f>SUMIF(E$2:E1278,E1278,K$2:K1278)</f>
        <v>4</v>
      </c>
      <c r="M1278" s="2">
        <f>IF(AND(market_calendar[[#This Row],[eq_weekly_exp_cumulative]]=3,market_calendar[[#This Row],[is_eq_weekly_exp]]=1),1,0)</f>
        <v>0</v>
      </c>
      <c r="N1278" s="2">
        <f>IF(AND(market_calendar[[#This Row],[is_eq_monthly_exp]]=1,MOD(market_calendar[[#This Row],[Month]],3)=0),1,0)</f>
        <v>0</v>
      </c>
      <c r="O1278" s="2">
        <f t="shared" si="152"/>
        <v>0</v>
      </c>
      <c r="P1278" s="2">
        <f>SUMIF(E$2:E1278,E1278,O$2:O1278)</f>
        <v>4</v>
      </c>
      <c r="Q1278" s="2">
        <f>IF(AND(market_calendar[[#This Row],[vix_weekly_exp_cumulative]]=3,market_calendar[[#This Row],[is_vix_weekly_exp]]=1),1,0)</f>
        <v>0</v>
      </c>
      <c r="R1278" s="2">
        <f>IF(AND(market_calendar[[#This Row],[is_vix_monthly_exp]]=1,MOD(market_calendar[[#This Row],[Month]],3)=0),1,0)</f>
        <v>0</v>
      </c>
    </row>
    <row r="1279" spans="1:18" x14ac:dyDescent="0.25">
      <c r="A1279">
        <v>1278</v>
      </c>
      <c r="B1279" s="1">
        <v>43647</v>
      </c>
      <c r="C1279" s="2">
        <f t="shared" si="153"/>
        <v>2019</v>
      </c>
      <c r="D1279" s="2">
        <f t="shared" si="154"/>
        <v>7</v>
      </c>
      <c r="E1279" s="2" t="str">
        <f t="shared" si="155"/>
        <v>2019-7</v>
      </c>
      <c r="F1279" s="2">
        <f t="shared" si="156"/>
        <v>1</v>
      </c>
      <c r="G1279" s="2">
        <f t="shared" si="157"/>
        <v>27</v>
      </c>
      <c r="H1279" s="2">
        <f t="shared" si="158"/>
        <v>2</v>
      </c>
      <c r="I1279" s="2" cm="1">
        <f t="array" ref="I1279">_xlfn.IFNA(_xlfn.IFS(H1279=7,1,H1279=1,1),0)</f>
        <v>0</v>
      </c>
      <c r="J1279" s="2">
        <v>0</v>
      </c>
      <c r="K1279" s="2">
        <f t="shared" si="159"/>
        <v>0</v>
      </c>
      <c r="L1279" s="2">
        <f>SUMIF(E$2:E1279,E1279,K$2:K1279)</f>
        <v>0</v>
      </c>
      <c r="M1279" s="2">
        <f>IF(AND(market_calendar[[#This Row],[eq_weekly_exp_cumulative]]=3,market_calendar[[#This Row],[is_eq_weekly_exp]]=1),1,0)</f>
        <v>0</v>
      </c>
      <c r="N1279" s="2">
        <f>IF(AND(market_calendar[[#This Row],[is_eq_monthly_exp]]=1,MOD(market_calendar[[#This Row],[Month]],3)=0),1,0)</f>
        <v>0</v>
      </c>
      <c r="O1279" s="2">
        <f t="shared" si="152"/>
        <v>0</v>
      </c>
      <c r="P1279" s="2">
        <f>SUMIF(E$2:E1279,E1279,O$2:O1279)</f>
        <v>0</v>
      </c>
      <c r="Q1279" s="2">
        <f>IF(AND(market_calendar[[#This Row],[vix_weekly_exp_cumulative]]=3,market_calendar[[#This Row],[is_vix_weekly_exp]]=1),1,0)</f>
        <v>0</v>
      </c>
      <c r="R1279" s="2">
        <f>IF(AND(market_calendar[[#This Row],[is_vix_monthly_exp]]=1,MOD(market_calendar[[#This Row],[Month]],3)=0),1,0)</f>
        <v>0</v>
      </c>
    </row>
    <row r="1280" spans="1:18" x14ac:dyDescent="0.25">
      <c r="A1280">
        <v>1279</v>
      </c>
      <c r="B1280" s="1">
        <v>43648</v>
      </c>
      <c r="C1280" s="2">
        <f t="shared" si="153"/>
        <v>2019</v>
      </c>
      <c r="D1280" s="2">
        <f t="shared" si="154"/>
        <v>7</v>
      </c>
      <c r="E1280" s="2" t="str">
        <f t="shared" si="155"/>
        <v>2019-7</v>
      </c>
      <c r="F1280" s="2">
        <f t="shared" si="156"/>
        <v>2</v>
      </c>
      <c r="G1280" s="2">
        <f t="shared" si="157"/>
        <v>27</v>
      </c>
      <c r="H1280" s="2">
        <f t="shared" si="158"/>
        <v>3</v>
      </c>
      <c r="I1280" s="2" cm="1">
        <f t="array" ref="I1280">_xlfn.IFNA(_xlfn.IFS(H1280=7,1,H1280=1,1),0)</f>
        <v>0</v>
      </c>
      <c r="J1280" s="2">
        <v>0</v>
      </c>
      <c r="K1280" s="2">
        <f t="shared" si="159"/>
        <v>0</v>
      </c>
      <c r="L1280" s="2">
        <f>SUMIF(E$2:E1280,E1280,K$2:K1280)</f>
        <v>0</v>
      </c>
      <c r="M1280" s="2">
        <f>IF(AND(market_calendar[[#This Row],[eq_weekly_exp_cumulative]]=3,market_calendar[[#This Row],[is_eq_weekly_exp]]=1),1,0)</f>
        <v>0</v>
      </c>
      <c r="N1280" s="2">
        <f>IF(AND(market_calendar[[#This Row],[is_eq_monthly_exp]]=1,MOD(market_calendar[[#This Row],[Month]],3)=0),1,0)</f>
        <v>0</v>
      </c>
      <c r="O1280" s="2">
        <f t="shared" si="152"/>
        <v>1</v>
      </c>
      <c r="P1280" s="2">
        <f>SUMIF(E$2:E1280,E1280,O$2:O1280)</f>
        <v>1</v>
      </c>
      <c r="Q1280" s="2">
        <f>IF(AND(market_calendar[[#This Row],[vix_weekly_exp_cumulative]]=3,market_calendar[[#This Row],[is_vix_weekly_exp]]=1),1,0)</f>
        <v>0</v>
      </c>
      <c r="R1280" s="2">
        <f>IF(AND(market_calendar[[#This Row],[is_vix_monthly_exp]]=1,MOD(market_calendar[[#This Row],[Month]],3)=0),1,0)</f>
        <v>0</v>
      </c>
    </row>
    <row r="1281" spans="1:18" x14ac:dyDescent="0.25">
      <c r="A1281">
        <v>1280</v>
      </c>
      <c r="B1281" s="1">
        <v>43649</v>
      </c>
      <c r="C1281" s="2">
        <f t="shared" si="153"/>
        <v>2019</v>
      </c>
      <c r="D1281" s="2">
        <f t="shared" si="154"/>
        <v>7</v>
      </c>
      <c r="E1281" s="2" t="str">
        <f t="shared" si="155"/>
        <v>2019-7</v>
      </c>
      <c r="F1281" s="2">
        <f t="shared" si="156"/>
        <v>3</v>
      </c>
      <c r="G1281" s="2">
        <f t="shared" si="157"/>
        <v>27</v>
      </c>
      <c r="H1281" s="2">
        <f t="shared" si="158"/>
        <v>4</v>
      </c>
      <c r="I1281" s="2" cm="1">
        <f t="array" ref="I1281">_xlfn.IFNA(_xlfn.IFS(H1281=7,1,H1281=1,1),0)</f>
        <v>0</v>
      </c>
      <c r="J1281" s="2">
        <v>0</v>
      </c>
      <c r="K1281" s="2">
        <f t="shared" si="159"/>
        <v>0</v>
      </c>
      <c r="L1281" s="2">
        <f>SUMIF(E$2:E1281,E1281,K$2:K1281)</f>
        <v>0</v>
      </c>
      <c r="M1281" s="2">
        <f>IF(AND(market_calendar[[#This Row],[eq_weekly_exp_cumulative]]=3,market_calendar[[#This Row],[is_eq_weekly_exp]]=1),1,0)</f>
        <v>0</v>
      </c>
      <c r="N1281" s="2">
        <f>IF(AND(market_calendar[[#This Row],[is_eq_monthly_exp]]=1,MOD(market_calendar[[#This Row],[Month]],3)=0),1,0)</f>
        <v>0</v>
      </c>
      <c r="O1281" s="2">
        <f t="shared" si="152"/>
        <v>0</v>
      </c>
      <c r="P1281" s="2">
        <f>SUMIF(E$2:E1281,E1281,O$2:O1281)</f>
        <v>1</v>
      </c>
      <c r="Q1281" s="2">
        <f>IF(AND(market_calendar[[#This Row],[vix_weekly_exp_cumulative]]=3,market_calendar[[#This Row],[is_vix_weekly_exp]]=1),1,0)</f>
        <v>0</v>
      </c>
      <c r="R1281" s="2">
        <f>IF(AND(market_calendar[[#This Row],[is_vix_monthly_exp]]=1,MOD(market_calendar[[#This Row],[Month]],3)=0),1,0)</f>
        <v>0</v>
      </c>
    </row>
    <row r="1282" spans="1:18" x14ac:dyDescent="0.25">
      <c r="A1282">
        <v>1281</v>
      </c>
      <c r="B1282" s="1">
        <v>43650</v>
      </c>
      <c r="C1282" s="2">
        <f t="shared" si="153"/>
        <v>2019</v>
      </c>
      <c r="D1282" s="2">
        <f t="shared" si="154"/>
        <v>7</v>
      </c>
      <c r="E1282" s="2" t="str">
        <f t="shared" si="155"/>
        <v>2019-7</v>
      </c>
      <c r="F1282" s="2">
        <f t="shared" si="156"/>
        <v>4</v>
      </c>
      <c r="G1282" s="2">
        <f t="shared" si="157"/>
        <v>27</v>
      </c>
      <c r="H1282" s="2">
        <f t="shared" si="158"/>
        <v>5</v>
      </c>
      <c r="I1282" s="2" cm="1">
        <f t="array" ref="I1282">_xlfn.IFNA(_xlfn.IFS(H1282=7,1,H1282=1,1),0)</f>
        <v>0</v>
      </c>
      <c r="J1282" s="2">
        <v>0</v>
      </c>
      <c r="K1282" s="2">
        <f t="shared" si="159"/>
        <v>0</v>
      </c>
      <c r="L1282" s="2">
        <f>SUMIF(E$2:E1282,E1282,K$2:K1282)</f>
        <v>0</v>
      </c>
      <c r="M1282" s="2">
        <f>IF(AND(market_calendar[[#This Row],[eq_weekly_exp_cumulative]]=3,market_calendar[[#This Row],[is_eq_weekly_exp]]=1),1,0)</f>
        <v>0</v>
      </c>
      <c r="N1282" s="2">
        <f>IF(AND(market_calendar[[#This Row],[is_eq_monthly_exp]]=1,MOD(market_calendar[[#This Row],[Month]],3)=0),1,0)</f>
        <v>0</v>
      </c>
      <c r="O1282" s="2">
        <f t="shared" ref="O1282:O1345" si="160">IF(H1282=3,1,0)</f>
        <v>0</v>
      </c>
      <c r="P1282" s="2">
        <f>SUMIF(E$2:E1282,E1282,O$2:O1282)</f>
        <v>1</v>
      </c>
      <c r="Q1282" s="2">
        <f>IF(AND(market_calendar[[#This Row],[vix_weekly_exp_cumulative]]=3,market_calendar[[#This Row],[is_vix_weekly_exp]]=1),1,0)</f>
        <v>0</v>
      </c>
      <c r="R1282" s="2">
        <f>IF(AND(market_calendar[[#This Row],[is_vix_monthly_exp]]=1,MOD(market_calendar[[#This Row],[Month]],3)=0),1,0)</f>
        <v>0</v>
      </c>
    </row>
    <row r="1283" spans="1:18" x14ac:dyDescent="0.25">
      <c r="A1283">
        <v>1282</v>
      </c>
      <c r="B1283" s="1">
        <v>43651</v>
      </c>
      <c r="C1283" s="2">
        <f t="shared" ref="C1283:C1346" si="161">YEAR(B1283)</f>
        <v>2019</v>
      </c>
      <c r="D1283" s="2">
        <f t="shared" ref="D1283:D1346" si="162">MONTH(B1283)</f>
        <v>7</v>
      </c>
      <c r="E1283" s="2" t="str">
        <f t="shared" ref="E1283:E1346" si="163">_xlfn.CONCAT(YEAR(B1283),"-",MONTH(B1283))</f>
        <v>2019-7</v>
      </c>
      <c r="F1283" s="2">
        <f t="shared" ref="F1283:F1346" si="164">DAY(B1283)</f>
        <v>5</v>
      </c>
      <c r="G1283" s="2">
        <f t="shared" ref="G1283:G1346" si="165">WEEKNUM(B1283)</f>
        <v>27</v>
      </c>
      <c r="H1283" s="2">
        <f t="shared" ref="H1283:H1346" si="166">WEEKDAY(B1283)</f>
        <v>6</v>
      </c>
      <c r="I1283" s="2" cm="1">
        <f t="array" ref="I1283">_xlfn.IFNA(_xlfn.IFS(H1283=7,1,H1283=1,1),0)</f>
        <v>0</v>
      </c>
      <c r="J1283" s="2">
        <v>0</v>
      </c>
      <c r="K1283" s="2">
        <f t="shared" ref="K1283:K1346" si="167">IF(H1283=6,1,0)</f>
        <v>1</v>
      </c>
      <c r="L1283" s="2">
        <f>SUMIF(E$2:E1283,E1283,K$2:K1283)</f>
        <v>1</v>
      </c>
      <c r="M1283" s="2">
        <f>IF(AND(market_calendar[[#This Row],[eq_weekly_exp_cumulative]]=3,market_calendar[[#This Row],[is_eq_weekly_exp]]=1),1,0)</f>
        <v>0</v>
      </c>
      <c r="N1283" s="2">
        <f>IF(AND(market_calendar[[#This Row],[is_eq_monthly_exp]]=1,MOD(market_calendar[[#This Row],[Month]],3)=0),1,0)</f>
        <v>0</v>
      </c>
      <c r="O1283" s="2">
        <f t="shared" si="160"/>
        <v>0</v>
      </c>
      <c r="P1283" s="2">
        <f>SUMIF(E$2:E1283,E1283,O$2:O1283)</f>
        <v>1</v>
      </c>
      <c r="Q1283" s="2">
        <f>IF(AND(market_calendar[[#This Row],[vix_weekly_exp_cumulative]]=3,market_calendar[[#This Row],[is_vix_weekly_exp]]=1),1,0)</f>
        <v>0</v>
      </c>
      <c r="R1283" s="2">
        <f>IF(AND(market_calendar[[#This Row],[is_vix_monthly_exp]]=1,MOD(market_calendar[[#This Row],[Month]],3)=0),1,0)</f>
        <v>0</v>
      </c>
    </row>
    <row r="1284" spans="1:18" x14ac:dyDescent="0.25">
      <c r="A1284">
        <v>1283</v>
      </c>
      <c r="B1284" s="1">
        <v>43652</v>
      </c>
      <c r="C1284" s="2">
        <f t="shared" si="161"/>
        <v>2019</v>
      </c>
      <c r="D1284" s="2">
        <f t="shared" si="162"/>
        <v>7</v>
      </c>
      <c r="E1284" s="2" t="str">
        <f t="shared" si="163"/>
        <v>2019-7</v>
      </c>
      <c r="F1284" s="2">
        <f t="shared" si="164"/>
        <v>6</v>
      </c>
      <c r="G1284" s="2">
        <f t="shared" si="165"/>
        <v>27</v>
      </c>
      <c r="H1284" s="2">
        <f t="shared" si="166"/>
        <v>7</v>
      </c>
      <c r="I1284" s="2" cm="1">
        <f t="array" ref="I1284">_xlfn.IFNA(_xlfn.IFS(H1284=7,1,H1284=1,1),0)</f>
        <v>1</v>
      </c>
      <c r="J1284" s="2">
        <v>0</v>
      </c>
      <c r="K1284" s="2">
        <f t="shared" si="167"/>
        <v>0</v>
      </c>
      <c r="L1284" s="2">
        <f>SUMIF(E$2:E1284,E1284,K$2:K1284)</f>
        <v>1</v>
      </c>
      <c r="M1284" s="2">
        <f>IF(AND(market_calendar[[#This Row],[eq_weekly_exp_cumulative]]=3,market_calendar[[#This Row],[is_eq_weekly_exp]]=1),1,0)</f>
        <v>0</v>
      </c>
      <c r="N1284" s="2">
        <f>IF(AND(market_calendar[[#This Row],[is_eq_monthly_exp]]=1,MOD(market_calendar[[#This Row],[Month]],3)=0),1,0)</f>
        <v>0</v>
      </c>
      <c r="O1284" s="2">
        <f t="shared" si="160"/>
        <v>0</v>
      </c>
      <c r="P1284" s="2">
        <f>SUMIF(E$2:E1284,E1284,O$2:O1284)</f>
        <v>1</v>
      </c>
      <c r="Q1284" s="2">
        <f>IF(AND(market_calendar[[#This Row],[vix_weekly_exp_cumulative]]=3,market_calendar[[#This Row],[is_vix_weekly_exp]]=1),1,0)</f>
        <v>0</v>
      </c>
      <c r="R1284" s="2">
        <f>IF(AND(market_calendar[[#This Row],[is_vix_monthly_exp]]=1,MOD(market_calendar[[#This Row],[Month]],3)=0),1,0)</f>
        <v>0</v>
      </c>
    </row>
    <row r="1285" spans="1:18" x14ac:dyDescent="0.25">
      <c r="A1285">
        <v>1284</v>
      </c>
      <c r="B1285" s="1">
        <v>43653</v>
      </c>
      <c r="C1285" s="2">
        <f t="shared" si="161"/>
        <v>2019</v>
      </c>
      <c r="D1285" s="2">
        <f t="shared" si="162"/>
        <v>7</v>
      </c>
      <c r="E1285" s="2" t="str">
        <f t="shared" si="163"/>
        <v>2019-7</v>
      </c>
      <c r="F1285" s="2">
        <f t="shared" si="164"/>
        <v>7</v>
      </c>
      <c r="G1285" s="2">
        <f t="shared" si="165"/>
        <v>28</v>
      </c>
      <c r="H1285" s="2">
        <f t="shared" si="166"/>
        <v>1</v>
      </c>
      <c r="I1285" s="2" cm="1">
        <f t="array" ref="I1285">_xlfn.IFNA(_xlfn.IFS(H1285=7,1,H1285=1,1),0)</f>
        <v>1</v>
      </c>
      <c r="J1285" s="2">
        <v>0</v>
      </c>
      <c r="K1285" s="2">
        <f t="shared" si="167"/>
        <v>0</v>
      </c>
      <c r="L1285" s="2">
        <f>SUMIF(E$2:E1285,E1285,K$2:K1285)</f>
        <v>1</v>
      </c>
      <c r="M1285" s="2">
        <f>IF(AND(market_calendar[[#This Row],[eq_weekly_exp_cumulative]]=3,market_calendar[[#This Row],[is_eq_weekly_exp]]=1),1,0)</f>
        <v>0</v>
      </c>
      <c r="N1285" s="2">
        <f>IF(AND(market_calendar[[#This Row],[is_eq_monthly_exp]]=1,MOD(market_calendar[[#This Row],[Month]],3)=0),1,0)</f>
        <v>0</v>
      </c>
      <c r="O1285" s="2">
        <f t="shared" si="160"/>
        <v>0</v>
      </c>
      <c r="P1285" s="2">
        <f>SUMIF(E$2:E1285,E1285,O$2:O1285)</f>
        <v>1</v>
      </c>
      <c r="Q1285" s="2">
        <f>IF(AND(market_calendar[[#This Row],[vix_weekly_exp_cumulative]]=3,market_calendar[[#This Row],[is_vix_weekly_exp]]=1),1,0)</f>
        <v>0</v>
      </c>
      <c r="R1285" s="2">
        <f>IF(AND(market_calendar[[#This Row],[is_vix_monthly_exp]]=1,MOD(market_calendar[[#This Row],[Month]],3)=0),1,0)</f>
        <v>0</v>
      </c>
    </row>
    <row r="1286" spans="1:18" x14ac:dyDescent="0.25">
      <c r="A1286">
        <v>1285</v>
      </c>
      <c r="B1286" s="1">
        <v>43654</v>
      </c>
      <c r="C1286" s="2">
        <f t="shared" si="161"/>
        <v>2019</v>
      </c>
      <c r="D1286" s="2">
        <f t="shared" si="162"/>
        <v>7</v>
      </c>
      <c r="E1286" s="2" t="str">
        <f t="shared" si="163"/>
        <v>2019-7</v>
      </c>
      <c r="F1286" s="2">
        <f t="shared" si="164"/>
        <v>8</v>
      </c>
      <c r="G1286" s="2">
        <f t="shared" si="165"/>
        <v>28</v>
      </c>
      <c r="H1286" s="2">
        <f t="shared" si="166"/>
        <v>2</v>
      </c>
      <c r="I1286" s="2" cm="1">
        <f t="array" ref="I1286">_xlfn.IFNA(_xlfn.IFS(H1286=7,1,H1286=1,1),0)</f>
        <v>0</v>
      </c>
      <c r="J1286" s="2">
        <v>0</v>
      </c>
      <c r="K1286" s="2">
        <f t="shared" si="167"/>
        <v>0</v>
      </c>
      <c r="L1286" s="2">
        <f>SUMIF(E$2:E1286,E1286,K$2:K1286)</f>
        <v>1</v>
      </c>
      <c r="M1286" s="2">
        <f>IF(AND(market_calendar[[#This Row],[eq_weekly_exp_cumulative]]=3,market_calendar[[#This Row],[is_eq_weekly_exp]]=1),1,0)</f>
        <v>0</v>
      </c>
      <c r="N1286" s="2">
        <f>IF(AND(market_calendar[[#This Row],[is_eq_monthly_exp]]=1,MOD(market_calendar[[#This Row],[Month]],3)=0),1,0)</f>
        <v>0</v>
      </c>
      <c r="O1286" s="2">
        <f t="shared" si="160"/>
        <v>0</v>
      </c>
      <c r="P1286" s="2">
        <f>SUMIF(E$2:E1286,E1286,O$2:O1286)</f>
        <v>1</v>
      </c>
      <c r="Q1286" s="2">
        <f>IF(AND(market_calendar[[#This Row],[vix_weekly_exp_cumulative]]=3,market_calendar[[#This Row],[is_vix_weekly_exp]]=1),1,0)</f>
        <v>0</v>
      </c>
      <c r="R1286" s="2">
        <f>IF(AND(market_calendar[[#This Row],[is_vix_monthly_exp]]=1,MOD(market_calendar[[#This Row],[Month]],3)=0),1,0)</f>
        <v>0</v>
      </c>
    </row>
    <row r="1287" spans="1:18" x14ac:dyDescent="0.25">
      <c r="A1287">
        <v>1286</v>
      </c>
      <c r="B1287" s="1">
        <v>43655</v>
      </c>
      <c r="C1287" s="2">
        <f t="shared" si="161"/>
        <v>2019</v>
      </c>
      <c r="D1287" s="2">
        <f t="shared" si="162"/>
        <v>7</v>
      </c>
      <c r="E1287" s="2" t="str">
        <f t="shared" si="163"/>
        <v>2019-7</v>
      </c>
      <c r="F1287" s="2">
        <f t="shared" si="164"/>
        <v>9</v>
      </c>
      <c r="G1287" s="2">
        <f t="shared" si="165"/>
        <v>28</v>
      </c>
      <c r="H1287" s="2">
        <f t="shared" si="166"/>
        <v>3</v>
      </c>
      <c r="I1287" s="2" cm="1">
        <f t="array" ref="I1287">_xlfn.IFNA(_xlfn.IFS(H1287=7,1,H1287=1,1),0)</f>
        <v>0</v>
      </c>
      <c r="J1287" s="2">
        <v>0</v>
      </c>
      <c r="K1287" s="2">
        <f t="shared" si="167"/>
        <v>0</v>
      </c>
      <c r="L1287" s="2">
        <f>SUMIF(E$2:E1287,E1287,K$2:K1287)</f>
        <v>1</v>
      </c>
      <c r="M1287" s="2">
        <f>IF(AND(market_calendar[[#This Row],[eq_weekly_exp_cumulative]]=3,market_calendar[[#This Row],[is_eq_weekly_exp]]=1),1,0)</f>
        <v>0</v>
      </c>
      <c r="N1287" s="2">
        <f>IF(AND(market_calendar[[#This Row],[is_eq_monthly_exp]]=1,MOD(market_calendar[[#This Row],[Month]],3)=0),1,0)</f>
        <v>0</v>
      </c>
      <c r="O1287" s="2">
        <f t="shared" si="160"/>
        <v>1</v>
      </c>
      <c r="P1287" s="2">
        <f>SUMIF(E$2:E1287,E1287,O$2:O1287)</f>
        <v>2</v>
      </c>
      <c r="Q1287" s="2">
        <f>IF(AND(market_calendar[[#This Row],[vix_weekly_exp_cumulative]]=3,market_calendar[[#This Row],[is_vix_weekly_exp]]=1),1,0)</f>
        <v>0</v>
      </c>
      <c r="R1287" s="2">
        <f>IF(AND(market_calendar[[#This Row],[is_vix_monthly_exp]]=1,MOD(market_calendar[[#This Row],[Month]],3)=0),1,0)</f>
        <v>0</v>
      </c>
    </row>
    <row r="1288" spans="1:18" x14ac:dyDescent="0.25">
      <c r="A1288">
        <v>1287</v>
      </c>
      <c r="B1288" s="1">
        <v>43656</v>
      </c>
      <c r="C1288" s="2">
        <f t="shared" si="161"/>
        <v>2019</v>
      </c>
      <c r="D1288" s="2">
        <f t="shared" si="162"/>
        <v>7</v>
      </c>
      <c r="E1288" s="2" t="str">
        <f t="shared" si="163"/>
        <v>2019-7</v>
      </c>
      <c r="F1288" s="2">
        <f t="shared" si="164"/>
        <v>10</v>
      </c>
      <c r="G1288" s="2">
        <f t="shared" si="165"/>
        <v>28</v>
      </c>
      <c r="H1288" s="2">
        <f t="shared" si="166"/>
        <v>4</v>
      </c>
      <c r="I1288" s="2" cm="1">
        <f t="array" ref="I1288">_xlfn.IFNA(_xlfn.IFS(H1288=7,1,H1288=1,1),0)</f>
        <v>0</v>
      </c>
      <c r="J1288" s="2">
        <v>0</v>
      </c>
      <c r="K1288" s="2">
        <f t="shared" si="167"/>
        <v>0</v>
      </c>
      <c r="L1288" s="2">
        <f>SUMIF(E$2:E1288,E1288,K$2:K1288)</f>
        <v>1</v>
      </c>
      <c r="M1288" s="2">
        <f>IF(AND(market_calendar[[#This Row],[eq_weekly_exp_cumulative]]=3,market_calendar[[#This Row],[is_eq_weekly_exp]]=1),1,0)</f>
        <v>0</v>
      </c>
      <c r="N1288" s="2">
        <f>IF(AND(market_calendar[[#This Row],[is_eq_monthly_exp]]=1,MOD(market_calendar[[#This Row],[Month]],3)=0),1,0)</f>
        <v>0</v>
      </c>
      <c r="O1288" s="2">
        <f t="shared" si="160"/>
        <v>0</v>
      </c>
      <c r="P1288" s="2">
        <f>SUMIF(E$2:E1288,E1288,O$2:O1288)</f>
        <v>2</v>
      </c>
      <c r="Q1288" s="2">
        <f>IF(AND(market_calendar[[#This Row],[vix_weekly_exp_cumulative]]=3,market_calendar[[#This Row],[is_vix_weekly_exp]]=1),1,0)</f>
        <v>0</v>
      </c>
      <c r="R1288" s="2">
        <f>IF(AND(market_calendar[[#This Row],[is_vix_monthly_exp]]=1,MOD(market_calendar[[#This Row],[Month]],3)=0),1,0)</f>
        <v>0</v>
      </c>
    </row>
    <row r="1289" spans="1:18" x14ac:dyDescent="0.25">
      <c r="A1289">
        <v>1288</v>
      </c>
      <c r="B1289" s="1">
        <v>43657</v>
      </c>
      <c r="C1289" s="2">
        <f t="shared" si="161"/>
        <v>2019</v>
      </c>
      <c r="D1289" s="2">
        <f t="shared" si="162"/>
        <v>7</v>
      </c>
      <c r="E1289" s="2" t="str">
        <f t="shared" si="163"/>
        <v>2019-7</v>
      </c>
      <c r="F1289" s="2">
        <f t="shared" si="164"/>
        <v>11</v>
      </c>
      <c r="G1289" s="2">
        <f t="shared" si="165"/>
        <v>28</v>
      </c>
      <c r="H1289" s="2">
        <f t="shared" si="166"/>
        <v>5</v>
      </c>
      <c r="I1289" s="2" cm="1">
        <f t="array" ref="I1289">_xlfn.IFNA(_xlfn.IFS(H1289=7,1,H1289=1,1),0)</f>
        <v>0</v>
      </c>
      <c r="J1289" s="2">
        <v>0</v>
      </c>
      <c r="K1289" s="2">
        <f t="shared" si="167"/>
        <v>0</v>
      </c>
      <c r="L1289" s="2">
        <f>SUMIF(E$2:E1289,E1289,K$2:K1289)</f>
        <v>1</v>
      </c>
      <c r="M1289" s="2">
        <f>IF(AND(market_calendar[[#This Row],[eq_weekly_exp_cumulative]]=3,market_calendar[[#This Row],[is_eq_weekly_exp]]=1),1,0)</f>
        <v>0</v>
      </c>
      <c r="N1289" s="2">
        <f>IF(AND(market_calendar[[#This Row],[is_eq_monthly_exp]]=1,MOD(market_calendar[[#This Row],[Month]],3)=0),1,0)</f>
        <v>0</v>
      </c>
      <c r="O1289" s="2">
        <f t="shared" si="160"/>
        <v>0</v>
      </c>
      <c r="P1289" s="2">
        <f>SUMIF(E$2:E1289,E1289,O$2:O1289)</f>
        <v>2</v>
      </c>
      <c r="Q1289" s="2">
        <f>IF(AND(market_calendar[[#This Row],[vix_weekly_exp_cumulative]]=3,market_calendar[[#This Row],[is_vix_weekly_exp]]=1),1,0)</f>
        <v>0</v>
      </c>
      <c r="R1289" s="2">
        <f>IF(AND(market_calendar[[#This Row],[is_vix_monthly_exp]]=1,MOD(market_calendar[[#This Row],[Month]],3)=0),1,0)</f>
        <v>0</v>
      </c>
    </row>
    <row r="1290" spans="1:18" x14ac:dyDescent="0.25">
      <c r="A1290">
        <v>1289</v>
      </c>
      <c r="B1290" s="1">
        <v>43658</v>
      </c>
      <c r="C1290" s="2">
        <f t="shared" si="161"/>
        <v>2019</v>
      </c>
      <c r="D1290" s="2">
        <f t="shared" si="162"/>
        <v>7</v>
      </c>
      <c r="E1290" s="2" t="str">
        <f t="shared" si="163"/>
        <v>2019-7</v>
      </c>
      <c r="F1290" s="2">
        <f t="shared" si="164"/>
        <v>12</v>
      </c>
      <c r="G1290" s="2">
        <f t="shared" si="165"/>
        <v>28</v>
      </c>
      <c r="H1290" s="2">
        <f t="shared" si="166"/>
        <v>6</v>
      </c>
      <c r="I1290" s="2" cm="1">
        <f t="array" ref="I1290">_xlfn.IFNA(_xlfn.IFS(H1290=7,1,H1290=1,1),0)</f>
        <v>0</v>
      </c>
      <c r="J1290" s="2">
        <v>0</v>
      </c>
      <c r="K1290" s="2">
        <f t="shared" si="167"/>
        <v>1</v>
      </c>
      <c r="L1290" s="2">
        <f>SUMIF(E$2:E1290,E1290,K$2:K1290)</f>
        <v>2</v>
      </c>
      <c r="M1290" s="2">
        <f>IF(AND(market_calendar[[#This Row],[eq_weekly_exp_cumulative]]=3,market_calendar[[#This Row],[is_eq_weekly_exp]]=1),1,0)</f>
        <v>0</v>
      </c>
      <c r="N1290" s="2">
        <f>IF(AND(market_calendar[[#This Row],[is_eq_monthly_exp]]=1,MOD(market_calendar[[#This Row],[Month]],3)=0),1,0)</f>
        <v>0</v>
      </c>
      <c r="O1290" s="2">
        <f t="shared" si="160"/>
        <v>0</v>
      </c>
      <c r="P1290" s="2">
        <f>SUMIF(E$2:E1290,E1290,O$2:O1290)</f>
        <v>2</v>
      </c>
      <c r="Q1290" s="2">
        <f>IF(AND(market_calendar[[#This Row],[vix_weekly_exp_cumulative]]=3,market_calendar[[#This Row],[is_vix_weekly_exp]]=1),1,0)</f>
        <v>0</v>
      </c>
      <c r="R1290" s="2">
        <f>IF(AND(market_calendar[[#This Row],[is_vix_monthly_exp]]=1,MOD(market_calendar[[#This Row],[Month]],3)=0),1,0)</f>
        <v>0</v>
      </c>
    </row>
    <row r="1291" spans="1:18" x14ac:dyDescent="0.25">
      <c r="A1291">
        <v>1290</v>
      </c>
      <c r="B1291" s="1">
        <v>43659</v>
      </c>
      <c r="C1291" s="2">
        <f t="shared" si="161"/>
        <v>2019</v>
      </c>
      <c r="D1291" s="2">
        <f t="shared" si="162"/>
        <v>7</v>
      </c>
      <c r="E1291" s="2" t="str">
        <f t="shared" si="163"/>
        <v>2019-7</v>
      </c>
      <c r="F1291" s="2">
        <f t="shared" si="164"/>
        <v>13</v>
      </c>
      <c r="G1291" s="2">
        <f t="shared" si="165"/>
        <v>28</v>
      </c>
      <c r="H1291" s="2">
        <f t="shared" si="166"/>
        <v>7</v>
      </c>
      <c r="I1291" s="2" cm="1">
        <f t="array" ref="I1291">_xlfn.IFNA(_xlfn.IFS(H1291=7,1,H1291=1,1),0)</f>
        <v>1</v>
      </c>
      <c r="J1291" s="2">
        <v>0</v>
      </c>
      <c r="K1291" s="2">
        <f t="shared" si="167"/>
        <v>0</v>
      </c>
      <c r="L1291" s="2">
        <f>SUMIF(E$2:E1291,E1291,K$2:K1291)</f>
        <v>2</v>
      </c>
      <c r="M1291" s="2">
        <f>IF(AND(market_calendar[[#This Row],[eq_weekly_exp_cumulative]]=3,market_calendar[[#This Row],[is_eq_weekly_exp]]=1),1,0)</f>
        <v>0</v>
      </c>
      <c r="N1291" s="2">
        <f>IF(AND(market_calendar[[#This Row],[is_eq_monthly_exp]]=1,MOD(market_calendar[[#This Row],[Month]],3)=0),1,0)</f>
        <v>0</v>
      </c>
      <c r="O1291" s="2">
        <f t="shared" si="160"/>
        <v>0</v>
      </c>
      <c r="P1291" s="2">
        <f>SUMIF(E$2:E1291,E1291,O$2:O1291)</f>
        <v>2</v>
      </c>
      <c r="Q1291" s="2">
        <f>IF(AND(market_calendar[[#This Row],[vix_weekly_exp_cumulative]]=3,market_calendar[[#This Row],[is_vix_weekly_exp]]=1),1,0)</f>
        <v>0</v>
      </c>
      <c r="R1291" s="2">
        <f>IF(AND(market_calendar[[#This Row],[is_vix_monthly_exp]]=1,MOD(market_calendar[[#This Row],[Month]],3)=0),1,0)</f>
        <v>0</v>
      </c>
    </row>
    <row r="1292" spans="1:18" x14ac:dyDescent="0.25">
      <c r="A1292">
        <v>1291</v>
      </c>
      <c r="B1292" s="1">
        <v>43660</v>
      </c>
      <c r="C1292" s="2">
        <f t="shared" si="161"/>
        <v>2019</v>
      </c>
      <c r="D1292" s="2">
        <f t="shared" si="162"/>
        <v>7</v>
      </c>
      <c r="E1292" s="2" t="str">
        <f t="shared" si="163"/>
        <v>2019-7</v>
      </c>
      <c r="F1292" s="2">
        <f t="shared" si="164"/>
        <v>14</v>
      </c>
      <c r="G1292" s="2">
        <f t="shared" si="165"/>
        <v>29</v>
      </c>
      <c r="H1292" s="2">
        <f t="shared" si="166"/>
        <v>1</v>
      </c>
      <c r="I1292" s="2" cm="1">
        <f t="array" ref="I1292">_xlfn.IFNA(_xlfn.IFS(H1292=7,1,H1292=1,1),0)</f>
        <v>1</v>
      </c>
      <c r="J1292" s="2">
        <v>0</v>
      </c>
      <c r="K1292" s="2">
        <f t="shared" si="167"/>
        <v>0</v>
      </c>
      <c r="L1292" s="2">
        <f>SUMIF(E$2:E1292,E1292,K$2:K1292)</f>
        <v>2</v>
      </c>
      <c r="M1292" s="2">
        <f>IF(AND(market_calendar[[#This Row],[eq_weekly_exp_cumulative]]=3,market_calendar[[#This Row],[is_eq_weekly_exp]]=1),1,0)</f>
        <v>0</v>
      </c>
      <c r="N1292" s="2">
        <f>IF(AND(market_calendar[[#This Row],[is_eq_monthly_exp]]=1,MOD(market_calendar[[#This Row],[Month]],3)=0),1,0)</f>
        <v>0</v>
      </c>
      <c r="O1292" s="2">
        <f t="shared" si="160"/>
        <v>0</v>
      </c>
      <c r="P1292" s="2">
        <f>SUMIF(E$2:E1292,E1292,O$2:O1292)</f>
        <v>2</v>
      </c>
      <c r="Q1292" s="2">
        <f>IF(AND(market_calendar[[#This Row],[vix_weekly_exp_cumulative]]=3,market_calendar[[#This Row],[is_vix_weekly_exp]]=1),1,0)</f>
        <v>0</v>
      </c>
      <c r="R1292" s="2">
        <f>IF(AND(market_calendar[[#This Row],[is_vix_monthly_exp]]=1,MOD(market_calendar[[#This Row],[Month]],3)=0),1,0)</f>
        <v>0</v>
      </c>
    </row>
    <row r="1293" spans="1:18" x14ac:dyDescent="0.25">
      <c r="A1293">
        <v>1292</v>
      </c>
      <c r="B1293" s="1">
        <v>43661</v>
      </c>
      <c r="C1293" s="2">
        <f t="shared" si="161"/>
        <v>2019</v>
      </c>
      <c r="D1293" s="2">
        <f t="shared" si="162"/>
        <v>7</v>
      </c>
      <c r="E1293" s="2" t="str">
        <f t="shared" si="163"/>
        <v>2019-7</v>
      </c>
      <c r="F1293" s="2">
        <f t="shared" si="164"/>
        <v>15</v>
      </c>
      <c r="G1293" s="2">
        <f t="shared" si="165"/>
        <v>29</v>
      </c>
      <c r="H1293" s="2">
        <f t="shared" si="166"/>
        <v>2</v>
      </c>
      <c r="I1293" s="2" cm="1">
        <f t="array" ref="I1293">_xlfn.IFNA(_xlfn.IFS(H1293=7,1,H1293=1,1),0)</f>
        <v>0</v>
      </c>
      <c r="J1293" s="2">
        <v>0</v>
      </c>
      <c r="K1293" s="2">
        <f t="shared" si="167"/>
        <v>0</v>
      </c>
      <c r="L1293" s="2">
        <f>SUMIF(E$2:E1293,E1293,K$2:K1293)</f>
        <v>2</v>
      </c>
      <c r="M1293" s="2">
        <f>IF(AND(market_calendar[[#This Row],[eq_weekly_exp_cumulative]]=3,market_calendar[[#This Row],[is_eq_weekly_exp]]=1),1,0)</f>
        <v>0</v>
      </c>
      <c r="N1293" s="2">
        <f>IF(AND(market_calendar[[#This Row],[is_eq_monthly_exp]]=1,MOD(market_calendar[[#This Row],[Month]],3)=0),1,0)</f>
        <v>0</v>
      </c>
      <c r="O1293" s="2">
        <f t="shared" si="160"/>
        <v>0</v>
      </c>
      <c r="P1293" s="2">
        <f>SUMIF(E$2:E1293,E1293,O$2:O1293)</f>
        <v>2</v>
      </c>
      <c r="Q1293" s="2">
        <f>IF(AND(market_calendar[[#This Row],[vix_weekly_exp_cumulative]]=3,market_calendar[[#This Row],[is_vix_weekly_exp]]=1),1,0)</f>
        <v>0</v>
      </c>
      <c r="R1293" s="2">
        <f>IF(AND(market_calendar[[#This Row],[is_vix_monthly_exp]]=1,MOD(market_calendar[[#This Row],[Month]],3)=0),1,0)</f>
        <v>0</v>
      </c>
    </row>
    <row r="1294" spans="1:18" x14ac:dyDescent="0.25">
      <c r="A1294">
        <v>1293</v>
      </c>
      <c r="B1294" s="1">
        <v>43662</v>
      </c>
      <c r="C1294" s="2">
        <f t="shared" si="161"/>
        <v>2019</v>
      </c>
      <c r="D1294" s="2">
        <f t="shared" si="162"/>
        <v>7</v>
      </c>
      <c r="E1294" s="2" t="str">
        <f t="shared" si="163"/>
        <v>2019-7</v>
      </c>
      <c r="F1294" s="2">
        <f t="shared" si="164"/>
        <v>16</v>
      </c>
      <c r="G1294" s="2">
        <f t="shared" si="165"/>
        <v>29</v>
      </c>
      <c r="H1294" s="2">
        <f t="shared" si="166"/>
        <v>3</v>
      </c>
      <c r="I1294" s="2" cm="1">
        <f t="array" ref="I1294">_xlfn.IFNA(_xlfn.IFS(H1294=7,1,H1294=1,1),0)</f>
        <v>0</v>
      </c>
      <c r="J1294" s="2">
        <v>0</v>
      </c>
      <c r="K1294" s="2">
        <f t="shared" si="167"/>
        <v>0</v>
      </c>
      <c r="L1294" s="2">
        <f>SUMIF(E$2:E1294,E1294,K$2:K1294)</f>
        <v>2</v>
      </c>
      <c r="M1294" s="2">
        <f>IF(AND(market_calendar[[#This Row],[eq_weekly_exp_cumulative]]=3,market_calendar[[#This Row],[is_eq_weekly_exp]]=1),1,0)</f>
        <v>0</v>
      </c>
      <c r="N1294" s="2">
        <f>IF(AND(market_calendar[[#This Row],[is_eq_monthly_exp]]=1,MOD(market_calendar[[#This Row],[Month]],3)=0),1,0)</f>
        <v>0</v>
      </c>
      <c r="O1294" s="2">
        <f t="shared" si="160"/>
        <v>1</v>
      </c>
      <c r="P1294" s="2">
        <f>SUMIF(E$2:E1294,E1294,O$2:O1294)</f>
        <v>3</v>
      </c>
      <c r="Q1294" s="2">
        <f>IF(AND(market_calendar[[#This Row],[vix_weekly_exp_cumulative]]=3,market_calendar[[#This Row],[is_vix_weekly_exp]]=1),1,0)</f>
        <v>1</v>
      </c>
      <c r="R1294" s="2">
        <f>IF(AND(market_calendar[[#This Row],[is_vix_monthly_exp]]=1,MOD(market_calendar[[#This Row],[Month]],3)=0),1,0)</f>
        <v>0</v>
      </c>
    </row>
    <row r="1295" spans="1:18" x14ac:dyDescent="0.25">
      <c r="A1295">
        <v>1294</v>
      </c>
      <c r="B1295" s="1">
        <v>43663</v>
      </c>
      <c r="C1295" s="2">
        <f t="shared" si="161"/>
        <v>2019</v>
      </c>
      <c r="D1295" s="2">
        <f t="shared" si="162"/>
        <v>7</v>
      </c>
      <c r="E1295" s="2" t="str">
        <f t="shared" si="163"/>
        <v>2019-7</v>
      </c>
      <c r="F1295" s="2">
        <f t="shared" si="164"/>
        <v>17</v>
      </c>
      <c r="G1295" s="2">
        <f t="shared" si="165"/>
        <v>29</v>
      </c>
      <c r="H1295" s="2">
        <f t="shared" si="166"/>
        <v>4</v>
      </c>
      <c r="I1295" s="2" cm="1">
        <f t="array" ref="I1295">_xlfn.IFNA(_xlfn.IFS(H1295=7,1,H1295=1,1),0)</f>
        <v>0</v>
      </c>
      <c r="J1295" s="2">
        <v>0</v>
      </c>
      <c r="K1295" s="2">
        <f t="shared" si="167"/>
        <v>0</v>
      </c>
      <c r="L1295" s="2">
        <f>SUMIF(E$2:E1295,E1295,K$2:K1295)</f>
        <v>2</v>
      </c>
      <c r="M1295" s="2">
        <f>IF(AND(market_calendar[[#This Row],[eq_weekly_exp_cumulative]]=3,market_calendar[[#This Row],[is_eq_weekly_exp]]=1),1,0)</f>
        <v>0</v>
      </c>
      <c r="N1295" s="2">
        <f>IF(AND(market_calendar[[#This Row],[is_eq_monthly_exp]]=1,MOD(market_calendar[[#This Row],[Month]],3)=0),1,0)</f>
        <v>0</v>
      </c>
      <c r="O1295" s="2">
        <f t="shared" si="160"/>
        <v>0</v>
      </c>
      <c r="P1295" s="2">
        <f>SUMIF(E$2:E1295,E1295,O$2:O1295)</f>
        <v>3</v>
      </c>
      <c r="Q1295" s="2">
        <f>IF(AND(market_calendar[[#This Row],[vix_weekly_exp_cumulative]]=3,market_calendar[[#This Row],[is_vix_weekly_exp]]=1),1,0)</f>
        <v>0</v>
      </c>
      <c r="R1295" s="2">
        <f>IF(AND(market_calendar[[#This Row],[is_vix_monthly_exp]]=1,MOD(market_calendar[[#This Row],[Month]],3)=0),1,0)</f>
        <v>0</v>
      </c>
    </row>
    <row r="1296" spans="1:18" x14ac:dyDescent="0.25">
      <c r="A1296">
        <v>1295</v>
      </c>
      <c r="B1296" s="1">
        <v>43664</v>
      </c>
      <c r="C1296" s="2">
        <f t="shared" si="161"/>
        <v>2019</v>
      </c>
      <c r="D1296" s="2">
        <f t="shared" si="162"/>
        <v>7</v>
      </c>
      <c r="E1296" s="2" t="str">
        <f t="shared" si="163"/>
        <v>2019-7</v>
      </c>
      <c r="F1296" s="2">
        <f t="shared" si="164"/>
        <v>18</v>
      </c>
      <c r="G1296" s="2">
        <f t="shared" si="165"/>
        <v>29</v>
      </c>
      <c r="H1296" s="2">
        <f t="shared" si="166"/>
        <v>5</v>
      </c>
      <c r="I1296" s="2" cm="1">
        <f t="array" ref="I1296">_xlfn.IFNA(_xlfn.IFS(H1296=7,1,H1296=1,1),0)</f>
        <v>0</v>
      </c>
      <c r="J1296" s="2">
        <v>0</v>
      </c>
      <c r="K1296" s="2">
        <f t="shared" si="167"/>
        <v>0</v>
      </c>
      <c r="L1296" s="2">
        <f>SUMIF(E$2:E1296,E1296,K$2:K1296)</f>
        <v>2</v>
      </c>
      <c r="M1296" s="2">
        <f>IF(AND(market_calendar[[#This Row],[eq_weekly_exp_cumulative]]=3,market_calendar[[#This Row],[is_eq_weekly_exp]]=1),1,0)</f>
        <v>0</v>
      </c>
      <c r="N1296" s="2">
        <f>IF(AND(market_calendar[[#This Row],[is_eq_monthly_exp]]=1,MOD(market_calendar[[#This Row],[Month]],3)=0),1,0)</f>
        <v>0</v>
      </c>
      <c r="O1296" s="2">
        <f t="shared" si="160"/>
        <v>0</v>
      </c>
      <c r="P1296" s="2">
        <f>SUMIF(E$2:E1296,E1296,O$2:O1296)</f>
        <v>3</v>
      </c>
      <c r="Q1296" s="2">
        <f>IF(AND(market_calendar[[#This Row],[vix_weekly_exp_cumulative]]=3,market_calendar[[#This Row],[is_vix_weekly_exp]]=1),1,0)</f>
        <v>0</v>
      </c>
      <c r="R1296" s="2">
        <f>IF(AND(market_calendar[[#This Row],[is_vix_monthly_exp]]=1,MOD(market_calendar[[#This Row],[Month]],3)=0),1,0)</f>
        <v>0</v>
      </c>
    </row>
    <row r="1297" spans="1:18" x14ac:dyDescent="0.25">
      <c r="A1297">
        <v>1296</v>
      </c>
      <c r="B1297" s="1">
        <v>43665</v>
      </c>
      <c r="C1297" s="2">
        <f t="shared" si="161"/>
        <v>2019</v>
      </c>
      <c r="D1297" s="2">
        <f t="shared" si="162"/>
        <v>7</v>
      </c>
      <c r="E1297" s="2" t="str">
        <f t="shared" si="163"/>
        <v>2019-7</v>
      </c>
      <c r="F1297" s="2">
        <f t="shared" si="164"/>
        <v>19</v>
      </c>
      <c r="G1297" s="2">
        <f t="shared" si="165"/>
        <v>29</v>
      </c>
      <c r="H1297" s="2">
        <f t="shared" si="166"/>
        <v>6</v>
      </c>
      <c r="I1297" s="2" cm="1">
        <f t="array" ref="I1297">_xlfn.IFNA(_xlfn.IFS(H1297=7,1,H1297=1,1),0)</f>
        <v>0</v>
      </c>
      <c r="J1297" s="2">
        <v>0</v>
      </c>
      <c r="K1297" s="2">
        <f t="shared" si="167"/>
        <v>1</v>
      </c>
      <c r="L1297" s="2">
        <f>SUMIF(E$2:E1297,E1297,K$2:K1297)</f>
        <v>3</v>
      </c>
      <c r="M1297" s="2">
        <f>IF(AND(market_calendar[[#This Row],[eq_weekly_exp_cumulative]]=3,market_calendar[[#This Row],[is_eq_weekly_exp]]=1),1,0)</f>
        <v>1</v>
      </c>
      <c r="N1297" s="2">
        <f>IF(AND(market_calendar[[#This Row],[is_eq_monthly_exp]]=1,MOD(market_calendar[[#This Row],[Month]],3)=0),1,0)</f>
        <v>0</v>
      </c>
      <c r="O1297" s="2">
        <f t="shared" si="160"/>
        <v>0</v>
      </c>
      <c r="P1297" s="2">
        <f>SUMIF(E$2:E1297,E1297,O$2:O1297)</f>
        <v>3</v>
      </c>
      <c r="Q1297" s="2">
        <f>IF(AND(market_calendar[[#This Row],[vix_weekly_exp_cumulative]]=3,market_calendar[[#This Row],[is_vix_weekly_exp]]=1),1,0)</f>
        <v>0</v>
      </c>
      <c r="R1297" s="2">
        <f>IF(AND(market_calendar[[#This Row],[is_vix_monthly_exp]]=1,MOD(market_calendar[[#This Row],[Month]],3)=0),1,0)</f>
        <v>0</v>
      </c>
    </row>
    <row r="1298" spans="1:18" x14ac:dyDescent="0.25">
      <c r="A1298">
        <v>1297</v>
      </c>
      <c r="B1298" s="1">
        <v>43666</v>
      </c>
      <c r="C1298" s="2">
        <f t="shared" si="161"/>
        <v>2019</v>
      </c>
      <c r="D1298" s="2">
        <f t="shared" si="162"/>
        <v>7</v>
      </c>
      <c r="E1298" s="2" t="str">
        <f t="shared" si="163"/>
        <v>2019-7</v>
      </c>
      <c r="F1298" s="2">
        <f t="shared" si="164"/>
        <v>20</v>
      </c>
      <c r="G1298" s="2">
        <f t="shared" si="165"/>
        <v>29</v>
      </c>
      <c r="H1298" s="2">
        <f t="shared" si="166"/>
        <v>7</v>
      </c>
      <c r="I1298" s="2" cm="1">
        <f t="array" ref="I1298">_xlfn.IFNA(_xlfn.IFS(H1298=7,1,H1298=1,1),0)</f>
        <v>1</v>
      </c>
      <c r="J1298" s="2">
        <v>0</v>
      </c>
      <c r="K1298" s="2">
        <f t="shared" si="167"/>
        <v>0</v>
      </c>
      <c r="L1298" s="2">
        <f>SUMIF(E$2:E1298,E1298,K$2:K1298)</f>
        <v>3</v>
      </c>
      <c r="M1298" s="2">
        <f>IF(AND(market_calendar[[#This Row],[eq_weekly_exp_cumulative]]=3,market_calendar[[#This Row],[is_eq_weekly_exp]]=1),1,0)</f>
        <v>0</v>
      </c>
      <c r="N1298" s="2">
        <f>IF(AND(market_calendar[[#This Row],[is_eq_monthly_exp]]=1,MOD(market_calendar[[#This Row],[Month]],3)=0),1,0)</f>
        <v>0</v>
      </c>
      <c r="O1298" s="2">
        <f t="shared" si="160"/>
        <v>0</v>
      </c>
      <c r="P1298" s="2">
        <f>SUMIF(E$2:E1298,E1298,O$2:O1298)</f>
        <v>3</v>
      </c>
      <c r="Q1298" s="2">
        <f>IF(AND(market_calendar[[#This Row],[vix_weekly_exp_cumulative]]=3,market_calendar[[#This Row],[is_vix_weekly_exp]]=1),1,0)</f>
        <v>0</v>
      </c>
      <c r="R1298" s="2">
        <f>IF(AND(market_calendar[[#This Row],[is_vix_monthly_exp]]=1,MOD(market_calendar[[#This Row],[Month]],3)=0),1,0)</f>
        <v>0</v>
      </c>
    </row>
    <row r="1299" spans="1:18" x14ac:dyDescent="0.25">
      <c r="A1299">
        <v>1298</v>
      </c>
      <c r="B1299" s="1">
        <v>43667</v>
      </c>
      <c r="C1299" s="2">
        <f t="shared" si="161"/>
        <v>2019</v>
      </c>
      <c r="D1299" s="2">
        <f t="shared" si="162"/>
        <v>7</v>
      </c>
      <c r="E1299" s="2" t="str">
        <f t="shared" si="163"/>
        <v>2019-7</v>
      </c>
      <c r="F1299" s="2">
        <f t="shared" si="164"/>
        <v>21</v>
      </c>
      <c r="G1299" s="2">
        <f t="shared" si="165"/>
        <v>30</v>
      </c>
      <c r="H1299" s="2">
        <f t="shared" si="166"/>
        <v>1</v>
      </c>
      <c r="I1299" s="2" cm="1">
        <f t="array" ref="I1299">_xlfn.IFNA(_xlfn.IFS(H1299=7,1,H1299=1,1),0)</f>
        <v>1</v>
      </c>
      <c r="J1299" s="2">
        <v>0</v>
      </c>
      <c r="K1299" s="2">
        <f t="shared" si="167"/>
        <v>0</v>
      </c>
      <c r="L1299" s="2">
        <f>SUMIF(E$2:E1299,E1299,K$2:K1299)</f>
        <v>3</v>
      </c>
      <c r="M1299" s="2">
        <f>IF(AND(market_calendar[[#This Row],[eq_weekly_exp_cumulative]]=3,market_calendar[[#This Row],[is_eq_weekly_exp]]=1),1,0)</f>
        <v>0</v>
      </c>
      <c r="N1299" s="2">
        <f>IF(AND(market_calendar[[#This Row],[is_eq_monthly_exp]]=1,MOD(market_calendar[[#This Row],[Month]],3)=0),1,0)</f>
        <v>0</v>
      </c>
      <c r="O1299" s="2">
        <f t="shared" si="160"/>
        <v>0</v>
      </c>
      <c r="P1299" s="2">
        <f>SUMIF(E$2:E1299,E1299,O$2:O1299)</f>
        <v>3</v>
      </c>
      <c r="Q1299" s="2">
        <f>IF(AND(market_calendar[[#This Row],[vix_weekly_exp_cumulative]]=3,market_calendar[[#This Row],[is_vix_weekly_exp]]=1),1,0)</f>
        <v>0</v>
      </c>
      <c r="R1299" s="2">
        <f>IF(AND(market_calendar[[#This Row],[is_vix_monthly_exp]]=1,MOD(market_calendar[[#This Row],[Month]],3)=0),1,0)</f>
        <v>0</v>
      </c>
    </row>
    <row r="1300" spans="1:18" x14ac:dyDescent="0.25">
      <c r="A1300">
        <v>1299</v>
      </c>
      <c r="B1300" s="1">
        <v>43668</v>
      </c>
      <c r="C1300" s="2">
        <f t="shared" si="161"/>
        <v>2019</v>
      </c>
      <c r="D1300" s="2">
        <f t="shared" si="162"/>
        <v>7</v>
      </c>
      <c r="E1300" s="2" t="str">
        <f t="shared" si="163"/>
        <v>2019-7</v>
      </c>
      <c r="F1300" s="2">
        <f t="shared" si="164"/>
        <v>22</v>
      </c>
      <c r="G1300" s="2">
        <f t="shared" si="165"/>
        <v>30</v>
      </c>
      <c r="H1300" s="2">
        <f t="shared" si="166"/>
        <v>2</v>
      </c>
      <c r="I1300" s="2" cm="1">
        <f t="array" ref="I1300">_xlfn.IFNA(_xlfn.IFS(H1300=7,1,H1300=1,1),0)</f>
        <v>0</v>
      </c>
      <c r="J1300" s="2">
        <v>0</v>
      </c>
      <c r="K1300" s="2">
        <f t="shared" si="167"/>
        <v>0</v>
      </c>
      <c r="L1300" s="2">
        <f>SUMIF(E$2:E1300,E1300,K$2:K1300)</f>
        <v>3</v>
      </c>
      <c r="M1300" s="2">
        <f>IF(AND(market_calendar[[#This Row],[eq_weekly_exp_cumulative]]=3,market_calendar[[#This Row],[is_eq_weekly_exp]]=1),1,0)</f>
        <v>0</v>
      </c>
      <c r="N1300" s="2">
        <f>IF(AND(market_calendar[[#This Row],[is_eq_monthly_exp]]=1,MOD(market_calendar[[#This Row],[Month]],3)=0),1,0)</f>
        <v>0</v>
      </c>
      <c r="O1300" s="2">
        <f t="shared" si="160"/>
        <v>0</v>
      </c>
      <c r="P1300" s="2">
        <f>SUMIF(E$2:E1300,E1300,O$2:O1300)</f>
        <v>3</v>
      </c>
      <c r="Q1300" s="2">
        <f>IF(AND(market_calendar[[#This Row],[vix_weekly_exp_cumulative]]=3,market_calendar[[#This Row],[is_vix_weekly_exp]]=1),1,0)</f>
        <v>0</v>
      </c>
      <c r="R1300" s="2">
        <f>IF(AND(market_calendar[[#This Row],[is_vix_monthly_exp]]=1,MOD(market_calendar[[#This Row],[Month]],3)=0),1,0)</f>
        <v>0</v>
      </c>
    </row>
    <row r="1301" spans="1:18" x14ac:dyDescent="0.25">
      <c r="A1301">
        <v>1300</v>
      </c>
      <c r="B1301" s="1">
        <v>43669</v>
      </c>
      <c r="C1301" s="2">
        <f t="shared" si="161"/>
        <v>2019</v>
      </c>
      <c r="D1301" s="2">
        <f t="shared" si="162"/>
        <v>7</v>
      </c>
      <c r="E1301" s="2" t="str">
        <f t="shared" si="163"/>
        <v>2019-7</v>
      </c>
      <c r="F1301" s="2">
        <f t="shared" si="164"/>
        <v>23</v>
      </c>
      <c r="G1301" s="2">
        <f t="shared" si="165"/>
        <v>30</v>
      </c>
      <c r="H1301" s="2">
        <f t="shared" si="166"/>
        <v>3</v>
      </c>
      <c r="I1301" s="2" cm="1">
        <f t="array" ref="I1301">_xlfn.IFNA(_xlfn.IFS(H1301=7,1,H1301=1,1),0)</f>
        <v>0</v>
      </c>
      <c r="J1301" s="2">
        <v>0</v>
      </c>
      <c r="K1301" s="2">
        <f t="shared" si="167"/>
        <v>0</v>
      </c>
      <c r="L1301" s="2">
        <f>SUMIF(E$2:E1301,E1301,K$2:K1301)</f>
        <v>3</v>
      </c>
      <c r="M1301" s="2">
        <f>IF(AND(market_calendar[[#This Row],[eq_weekly_exp_cumulative]]=3,market_calendar[[#This Row],[is_eq_weekly_exp]]=1),1,0)</f>
        <v>0</v>
      </c>
      <c r="N1301" s="2">
        <f>IF(AND(market_calendar[[#This Row],[is_eq_monthly_exp]]=1,MOD(market_calendar[[#This Row],[Month]],3)=0),1,0)</f>
        <v>0</v>
      </c>
      <c r="O1301" s="2">
        <f t="shared" si="160"/>
        <v>1</v>
      </c>
      <c r="P1301" s="2">
        <f>SUMIF(E$2:E1301,E1301,O$2:O1301)</f>
        <v>4</v>
      </c>
      <c r="Q1301" s="2">
        <f>IF(AND(market_calendar[[#This Row],[vix_weekly_exp_cumulative]]=3,market_calendar[[#This Row],[is_vix_weekly_exp]]=1),1,0)</f>
        <v>0</v>
      </c>
      <c r="R1301" s="2">
        <f>IF(AND(market_calendar[[#This Row],[is_vix_monthly_exp]]=1,MOD(market_calendar[[#This Row],[Month]],3)=0),1,0)</f>
        <v>0</v>
      </c>
    </row>
    <row r="1302" spans="1:18" x14ac:dyDescent="0.25">
      <c r="A1302">
        <v>1301</v>
      </c>
      <c r="B1302" s="1">
        <v>43670</v>
      </c>
      <c r="C1302" s="2">
        <f t="shared" si="161"/>
        <v>2019</v>
      </c>
      <c r="D1302" s="2">
        <f t="shared" si="162"/>
        <v>7</v>
      </c>
      <c r="E1302" s="2" t="str">
        <f t="shared" si="163"/>
        <v>2019-7</v>
      </c>
      <c r="F1302" s="2">
        <f t="shared" si="164"/>
        <v>24</v>
      </c>
      <c r="G1302" s="2">
        <f t="shared" si="165"/>
        <v>30</v>
      </c>
      <c r="H1302" s="2">
        <f t="shared" si="166"/>
        <v>4</v>
      </c>
      <c r="I1302" s="2" cm="1">
        <f t="array" ref="I1302">_xlfn.IFNA(_xlfn.IFS(H1302=7,1,H1302=1,1),0)</f>
        <v>0</v>
      </c>
      <c r="J1302" s="2">
        <v>0</v>
      </c>
      <c r="K1302" s="2">
        <f t="shared" si="167"/>
        <v>0</v>
      </c>
      <c r="L1302" s="2">
        <f>SUMIF(E$2:E1302,E1302,K$2:K1302)</f>
        <v>3</v>
      </c>
      <c r="M1302" s="2">
        <f>IF(AND(market_calendar[[#This Row],[eq_weekly_exp_cumulative]]=3,market_calendar[[#This Row],[is_eq_weekly_exp]]=1),1,0)</f>
        <v>0</v>
      </c>
      <c r="N1302" s="2">
        <f>IF(AND(market_calendar[[#This Row],[is_eq_monthly_exp]]=1,MOD(market_calendar[[#This Row],[Month]],3)=0),1,0)</f>
        <v>0</v>
      </c>
      <c r="O1302" s="2">
        <f t="shared" si="160"/>
        <v>0</v>
      </c>
      <c r="P1302" s="2">
        <f>SUMIF(E$2:E1302,E1302,O$2:O1302)</f>
        <v>4</v>
      </c>
      <c r="Q1302" s="2">
        <f>IF(AND(market_calendar[[#This Row],[vix_weekly_exp_cumulative]]=3,market_calendar[[#This Row],[is_vix_weekly_exp]]=1),1,0)</f>
        <v>0</v>
      </c>
      <c r="R1302" s="2">
        <f>IF(AND(market_calendar[[#This Row],[is_vix_monthly_exp]]=1,MOD(market_calendar[[#This Row],[Month]],3)=0),1,0)</f>
        <v>0</v>
      </c>
    </row>
    <row r="1303" spans="1:18" x14ac:dyDescent="0.25">
      <c r="A1303">
        <v>1302</v>
      </c>
      <c r="B1303" s="1">
        <v>43671</v>
      </c>
      <c r="C1303" s="2">
        <f t="shared" si="161"/>
        <v>2019</v>
      </c>
      <c r="D1303" s="2">
        <f t="shared" si="162"/>
        <v>7</v>
      </c>
      <c r="E1303" s="2" t="str">
        <f t="shared" si="163"/>
        <v>2019-7</v>
      </c>
      <c r="F1303" s="2">
        <f t="shared" si="164"/>
        <v>25</v>
      </c>
      <c r="G1303" s="2">
        <f t="shared" si="165"/>
        <v>30</v>
      </c>
      <c r="H1303" s="2">
        <f t="shared" si="166"/>
        <v>5</v>
      </c>
      <c r="I1303" s="2" cm="1">
        <f t="array" ref="I1303">_xlfn.IFNA(_xlfn.IFS(H1303=7,1,H1303=1,1),0)</f>
        <v>0</v>
      </c>
      <c r="J1303" s="2">
        <v>0</v>
      </c>
      <c r="K1303" s="2">
        <f t="shared" si="167"/>
        <v>0</v>
      </c>
      <c r="L1303" s="2">
        <f>SUMIF(E$2:E1303,E1303,K$2:K1303)</f>
        <v>3</v>
      </c>
      <c r="M1303" s="2">
        <f>IF(AND(market_calendar[[#This Row],[eq_weekly_exp_cumulative]]=3,market_calendar[[#This Row],[is_eq_weekly_exp]]=1),1,0)</f>
        <v>0</v>
      </c>
      <c r="N1303" s="2">
        <f>IF(AND(market_calendar[[#This Row],[is_eq_monthly_exp]]=1,MOD(market_calendar[[#This Row],[Month]],3)=0),1,0)</f>
        <v>0</v>
      </c>
      <c r="O1303" s="2">
        <f t="shared" si="160"/>
        <v>0</v>
      </c>
      <c r="P1303" s="2">
        <f>SUMIF(E$2:E1303,E1303,O$2:O1303)</f>
        <v>4</v>
      </c>
      <c r="Q1303" s="2">
        <f>IF(AND(market_calendar[[#This Row],[vix_weekly_exp_cumulative]]=3,market_calendar[[#This Row],[is_vix_weekly_exp]]=1),1,0)</f>
        <v>0</v>
      </c>
      <c r="R1303" s="2">
        <f>IF(AND(market_calendar[[#This Row],[is_vix_monthly_exp]]=1,MOD(market_calendar[[#This Row],[Month]],3)=0),1,0)</f>
        <v>0</v>
      </c>
    </row>
    <row r="1304" spans="1:18" x14ac:dyDescent="0.25">
      <c r="A1304">
        <v>1303</v>
      </c>
      <c r="B1304" s="1">
        <v>43672</v>
      </c>
      <c r="C1304" s="2">
        <f t="shared" si="161"/>
        <v>2019</v>
      </c>
      <c r="D1304" s="2">
        <f t="shared" si="162"/>
        <v>7</v>
      </c>
      <c r="E1304" s="2" t="str">
        <f t="shared" si="163"/>
        <v>2019-7</v>
      </c>
      <c r="F1304" s="2">
        <f t="shared" si="164"/>
        <v>26</v>
      </c>
      <c r="G1304" s="2">
        <f t="shared" si="165"/>
        <v>30</v>
      </c>
      <c r="H1304" s="2">
        <f t="shared" si="166"/>
        <v>6</v>
      </c>
      <c r="I1304" s="2" cm="1">
        <f t="array" ref="I1304">_xlfn.IFNA(_xlfn.IFS(H1304=7,1,H1304=1,1),0)</f>
        <v>0</v>
      </c>
      <c r="J1304" s="2">
        <v>0</v>
      </c>
      <c r="K1304" s="2">
        <f t="shared" si="167"/>
        <v>1</v>
      </c>
      <c r="L1304" s="2">
        <f>SUMIF(E$2:E1304,E1304,K$2:K1304)</f>
        <v>4</v>
      </c>
      <c r="M1304" s="2">
        <f>IF(AND(market_calendar[[#This Row],[eq_weekly_exp_cumulative]]=3,market_calendar[[#This Row],[is_eq_weekly_exp]]=1),1,0)</f>
        <v>0</v>
      </c>
      <c r="N1304" s="2">
        <f>IF(AND(market_calendar[[#This Row],[is_eq_monthly_exp]]=1,MOD(market_calendar[[#This Row],[Month]],3)=0),1,0)</f>
        <v>0</v>
      </c>
      <c r="O1304" s="2">
        <f t="shared" si="160"/>
        <v>0</v>
      </c>
      <c r="P1304" s="2">
        <f>SUMIF(E$2:E1304,E1304,O$2:O1304)</f>
        <v>4</v>
      </c>
      <c r="Q1304" s="2">
        <f>IF(AND(market_calendar[[#This Row],[vix_weekly_exp_cumulative]]=3,market_calendar[[#This Row],[is_vix_weekly_exp]]=1),1,0)</f>
        <v>0</v>
      </c>
      <c r="R1304" s="2">
        <f>IF(AND(market_calendar[[#This Row],[is_vix_monthly_exp]]=1,MOD(market_calendar[[#This Row],[Month]],3)=0),1,0)</f>
        <v>0</v>
      </c>
    </row>
    <row r="1305" spans="1:18" x14ac:dyDescent="0.25">
      <c r="A1305">
        <v>1304</v>
      </c>
      <c r="B1305" s="1">
        <v>43673</v>
      </c>
      <c r="C1305" s="2">
        <f t="shared" si="161"/>
        <v>2019</v>
      </c>
      <c r="D1305" s="2">
        <f t="shared" si="162"/>
        <v>7</v>
      </c>
      <c r="E1305" s="2" t="str">
        <f t="shared" si="163"/>
        <v>2019-7</v>
      </c>
      <c r="F1305" s="2">
        <f t="shared" si="164"/>
        <v>27</v>
      </c>
      <c r="G1305" s="2">
        <f t="shared" si="165"/>
        <v>30</v>
      </c>
      <c r="H1305" s="2">
        <f t="shared" si="166"/>
        <v>7</v>
      </c>
      <c r="I1305" s="2" cm="1">
        <f t="array" ref="I1305">_xlfn.IFNA(_xlfn.IFS(H1305=7,1,H1305=1,1),0)</f>
        <v>1</v>
      </c>
      <c r="J1305" s="2">
        <v>0</v>
      </c>
      <c r="K1305" s="2">
        <f t="shared" si="167"/>
        <v>0</v>
      </c>
      <c r="L1305" s="2">
        <f>SUMIF(E$2:E1305,E1305,K$2:K1305)</f>
        <v>4</v>
      </c>
      <c r="M1305" s="2">
        <f>IF(AND(market_calendar[[#This Row],[eq_weekly_exp_cumulative]]=3,market_calendar[[#This Row],[is_eq_weekly_exp]]=1),1,0)</f>
        <v>0</v>
      </c>
      <c r="N1305" s="2">
        <f>IF(AND(market_calendar[[#This Row],[is_eq_monthly_exp]]=1,MOD(market_calendar[[#This Row],[Month]],3)=0),1,0)</f>
        <v>0</v>
      </c>
      <c r="O1305" s="2">
        <f t="shared" si="160"/>
        <v>0</v>
      </c>
      <c r="P1305" s="2">
        <f>SUMIF(E$2:E1305,E1305,O$2:O1305)</f>
        <v>4</v>
      </c>
      <c r="Q1305" s="2">
        <f>IF(AND(market_calendar[[#This Row],[vix_weekly_exp_cumulative]]=3,market_calendar[[#This Row],[is_vix_weekly_exp]]=1),1,0)</f>
        <v>0</v>
      </c>
      <c r="R1305" s="2">
        <f>IF(AND(market_calendar[[#This Row],[is_vix_monthly_exp]]=1,MOD(market_calendar[[#This Row],[Month]],3)=0),1,0)</f>
        <v>0</v>
      </c>
    </row>
    <row r="1306" spans="1:18" x14ac:dyDescent="0.25">
      <c r="A1306">
        <v>1305</v>
      </c>
      <c r="B1306" s="1">
        <v>43674</v>
      </c>
      <c r="C1306" s="2">
        <f t="shared" si="161"/>
        <v>2019</v>
      </c>
      <c r="D1306" s="2">
        <f t="shared" si="162"/>
        <v>7</v>
      </c>
      <c r="E1306" s="2" t="str">
        <f t="shared" si="163"/>
        <v>2019-7</v>
      </c>
      <c r="F1306" s="2">
        <f t="shared" si="164"/>
        <v>28</v>
      </c>
      <c r="G1306" s="2">
        <f t="shared" si="165"/>
        <v>31</v>
      </c>
      <c r="H1306" s="2">
        <f t="shared" si="166"/>
        <v>1</v>
      </c>
      <c r="I1306" s="2" cm="1">
        <f t="array" ref="I1306">_xlfn.IFNA(_xlfn.IFS(H1306=7,1,H1306=1,1),0)</f>
        <v>1</v>
      </c>
      <c r="J1306" s="2">
        <v>0</v>
      </c>
      <c r="K1306" s="2">
        <f t="shared" si="167"/>
        <v>0</v>
      </c>
      <c r="L1306" s="2">
        <f>SUMIF(E$2:E1306,E1306,K$2:K1306)</f>
        <v>4</v>
      </c>
      <c r="M1306" s="2">
        <f>IF(AND(market_calendar[[#This Row],[eq_weekly_exp_cumulative]]=3,market_calendar[[#This Row],[is_eq_weekly_exp]]=1),1,0)</f>
        <v>0</v>
      </c>
      <c r="N1306" s="2">
        <f>IF(AND(market_calendar[[#This Row],[is_eq_monthly_exp]]=1,MOD(market_calendar[[#This Row],[Month]],3)=0),1,0)</f>
        <v>0</v>
      </c>
      <c r="O1306" s="2">
        <f t="shared" si="160"/>
        <v>0</v>
      </c>
      <c r="P1306" s="2">
        <f>SUMIF(E$2:E1306,E1306,O$2:O1306)</f>
        <v>4</v>
      </c>
      <c r="Q1306" s="2">
        <f>IF(AND(market_calendar[[#This Row],[vix_weekly_exp_cumulative]]=3,market_calendar[[#This Row],[is_vix_weekly_exp]]=1),1,0)</f>
        <v>0</v>
      </c>
      <c r="R1306" s="2">
        <f>IF(AND(market_calendar[[#This Row],[is_vix_monthly_exp]]=1,MOD(market_calendar[[#This Row],[Month]],3)=0),1,0)</f>
        <v>0</v>
      </c>
    </row>
    <row r="1307" spans="1:18" x14ac:dyDescent="0.25">
      <c r="A1307">
        <v>1306</v>
      </c>
      <c r="B1307" s="1">
        <v>43675</v>
      </c>
      <c r="C1307" s="2">
        <f t="shared" si="161"/>
        <v>2019</v>
      </c>
      <c r="D1307" s="2">
        <f t="shared" si="162"/>
        <v>7</v>
      </c>
      <c r="E1307" s="2" t="str">
        <f t="shared" si="163"/>
        <v>2019-7</v>
      </c>
      <c r="F1307" s="2">
        <f t="shared" si="164"/>
        <v>29</v>
      </c>
      <c r="G1307" s="2">
        <f t="shared" si="165"/>
        <v>31</v>
      </c>
      <c r="H1307" s="2">
        <f t="shared" si="166"/>
        <v>2</v>
      </c>
      <c r="I1307" s="2" cm="1">
        <f t="array" ref="I1307">_xlfn.IFNA(_xlfn.IFS(H1307=7,1,H1307=1,1),0)</f>
        <v>0</v>
      </c>
      <c r="J1307" s="2">
        <v>0</v>
      </c>
      <c r="K1307" s="2">
        <f t="shared" si="167"/>
        <v>0</v>
      </c>
      <c r="L1307" s="2">
        <f>SUMIF(E$2:E1307,E1307,K$2:K1307)</f>
        <v>4</v>
      </c>
      <c r="M1307" s="2">
        <f>IF(AND(market_calendar[[#This Row],[eq_weekly_exp_cumulative]]=3,market_calendar[[#This Row],[is_eq_weekly_exp]]=1),1,0)</f>
        <v>0</v>
      </c>
      <c r="N1307" s="2">
        <f>IF(AND(market_calendar[[#This Row],[is_eq_monthly_exp]]=1,MOD(market_calendar[[#This Row],[Month]],3)=0),1,0)</f>
        <v>0</v>
      </c>
      <c r="O1307" s="2">
        <f t="shared" si="160"/>
        <v>0</v>
      </c>
      <c r="P1307" s="2">
        <f>SUMIF(E$2:E1307,E1307,O$2:O1307)</f>
        <v>4</v>
      </c>
      <c r="Q1307" s="2">
        <f>IF(AND(market_calendar[[#This Row],[vix_weekly_exp_cumulative]]=3,market_calendar[[#This Row],[is_vix_weekly_exp]]=1),1,0)</f>
        <v>0</v>
      </c>
      <c r="R1307" s="2">
        <f>IF(AND(market_calendar[[#This Row],[is_vix_monthly_exp]]=1,MOD(market_calendar[[#This Row],[Month]],3)=0),1,0)</f>
        <v>0</v>
      </c>
    </row>
    <row r="1308" spans="1:18" x14ac:dyDescent="0.25">
      <c r="A1308">
        <v>1307</v>
      </c>
      <c r="B1308" s="1">
        <v>43676</v>
      </c>
      <c r="C1308" s="2">
        <f t="shared" si="161"/>
        <v>2019</v>
      </c>
      <c r="D1308" s="2">
        <f t="shared" si="162"/>
        <v>7</v>
      </c>
      <c r="E1308" s="2" t="str">
        <f t="shared" si="163"/>
        <v>2019-7</v>
      </c>
      <c r="F1308" s="2">
        <f t="shared" si="164"/>
        <v>30</v>
      </c>
      <c r="G1308" s="2">
        <f t="shared" si="165"/>
        <v>31</v>
      </c>
      <c r="H1308" s="2">
        <f t="shared" si="166"/>
        <v>3</v>
      </c>
      <c r="I1308" s="2" cm="1">
        <f t="array" ref="I1308">_xlfn.IFNA(_xlfn.IFS(H1308=7,1,H1308=1,1),0)</f>
        <v>0</v>
      </c>
      <c r="J1308" s="2">
        <v>0</v>
      </c>
      <c r="K1308" s="2">
        <f t="shared" si="167"/>
        <v>0</v>
      </c>
      <c r="L1308" s="2">
        <f>SUMIF(E$2:E1308,E1308,K$2:K1308)</f>
        <v>4</v>
      </c>
      <c r="M1308" s="2">
        <f>IF(AND(market_calendar[[#This Row],[eq_weekly_exp_cumulative]]=3,market_calendar[[#This Row],[is_eq_weekly_exp]]=1),1,0)</f>
        <v>0</v>
      </c>
      <c r="N1308" s="2">
        <f>IF(AND(market_calendar[[#This Row],[is_eq_monthly_exp]]=1,MOD(market_calendar[[#This Row],[Month]],3)=0),1,0)</f>
        <v>0</v>
      </c>
      <c r="O1308" s="2">
        <f t="shared" si="160"/>
        <v>1</v>
      </c>
      <c r="P1308" s="2">
        <f>SUMIF(E$2:E1308,E1308,O$2:O1308)</f>
        <v>5</v>
      </c>
      <c r="Q1308" s="2">
        <f>IF(AND(market_calendar[[#This Row],[vix_weekly_exp_cumulative]]=3,market_calendar[[#This Row],[is_vix_weekly_exp]]=1),1,0)</f>
        <v>0</v>
      </c>
      <c r="R1308" s="2">
        <f>IF(AND(market_calendar[[#This Row],[is_vix_monthly_exp]]=1,MOD(market_calendar[[#This Row],[Month]],3)=0),1,0)</f>
        <v>0</v>
      </c>
    </row>
    <row r="1309" spans="1:18" x14ac:dyDescent="0.25">
      <c r="A1309">
        <v>1308</v>
      </c>
      <c r="B1309" s="1">
        <v>43677</v>
      </c>
      <c r="C1309" s="2">
        <f t="shared" si="161"/>
        <v>2019</v>
      </c>
      <c r="D1309" s="2">
        <f t="shared" si="162"/>
        <v>7</v>
      </c>
      <c r="E1309" s="2" t="str">
        <f t="shared" si="163"/>
        <v>2019-7</v>
      </c>
      <c r="F1309" s="2">
        <f t="shared" si="164"/>
        <v>31</v>
      </c>
      <c r="G1309" s="2">
        <f t="shared" si="165"/>
        <v>31</v>
      </c>
      <c r="H1309" s="2">
        <f t="shared" si="166"/>
        <v>4</v>
      </c>
      <c r="I1309" s="2" cm="1">
        <f t="array" ref="I1309">_xlfn.IFNA(_xlfn.IFS(H1309=7,1,H1309=1,1),0)</f>
        <v>0</v>
      </c>
      <c r="J1309" s="2">
        <v>0</v>
      </c>
      <c r="K1309" s="2">
        <f t="shared" si="167"/>
        <v>0</v>
      </c>
      <c r="L1309" s="2">
        <f>SUMIF(E$2:E1309,E1309,K$2:K1309)</f>
        <v>4</v>
      </c>
      <c r="M1309" s="2">
        <f>IF(AND(market_calendar[[#This Row],[eq_weekly_exp_cumulative]]=3,market_calendar[[#This Row],[is_eq_weekly_exp]]=1),1,0)</f>
        <v>0</v>
      </c>
      <c r="N1309" s="2">
        <f>IF(AND(market_calendar[[#This Row],[is_eq_monthly_exp]]=1,MOD(market_calendar[[#This Row],[Month]],3)=0),1,0)</f>
        <v>0</v>
      </c>
      <c r="O1309" s="2">
        <f t="shared" si="160"/>
        <v>0</v>
      </c>
      <c r="P1309" s="2">
        <f>SUMIF(E$2:E1309,E1309,O$2:O1309)</f>
        <v>5</v>
      </c>
      <c r="Q1309" s="2">
        <f>IF(AND(market_calendar[[#This Row],[vix_weekly_exp_cumulative]]=3,market_calendar[[#This Row],[is_vix_weekly_exp]]=1),1,0)</f>
        <v>0</v>
      </c>
      <c r="R1309" s="2">
        <f>IF(AND(market_calendar[[#This Row],[is_vix_monthly_exp]]=1,MOD(market_calendar[[#This Row],[Month]],3)=0),1,0)</f>
        <v>0</v>
      </c>
    </row>
    <row r="1310" spans="1:18" x14ac:dyDescent="0.25">
      <c r="A1310">
        <v>1309</v>
      </c>
      <c r="B1310" s="1">
        <v>43678</v>
      </c>
      <c r="C1310" s="2">
        <f t="shared" si="161"/>
        <v>2019</v>
      </c>
      <c r="D1310" s="2">
        <f t="shared" si="162"/>
        <v>8</v>
      </c>
      <c r="E1310" s="2" t="str">
        <f t="shared" si="163"/>
        <v>2019-8</v>
      </c>
      <c r="F1310" s="2">
        <f t="shared" si="164"/>
        <v>1</v>
      </c>
      <c r="G1310" s="2">
        <f t="shared" si="165"/>
        <v>31</v>
      </c>
      <c r="H1310" s="2">
        <f t="shared" si="166"/>
        <v>5</v>
      </c>
      <c r="I1310" s="2" cm="1">
        <f t="array" ref="I1310">_xlfn.IFNA(_xlfn.IFS(H1310=7,1,H1310=1,1),0)</f>
        <v>0</v>
      </c>
      <c r="J1310" s="2">
        <v>0</v>
      </c>
      <c r="K1310" s="2">
        <f t="shared" si="167"/>
        <v>0</v>
      </c>
      <c r="L1310" s="2">
        <f>SUMIF(E$2:E1310,E1310,K$2:K1310)</f>
        <v>0</v>
      </c>
      <c r="M1310" s="2">
        <f>IF(AND(market_calendar[[#This Row],[eq_weekly_exp_cumulative]]=3,market_calendar[[#This Row],[is_eq_weekly_exp]]=1),1,0)</f>
        <v>0</v>
      </c>
      <c r="N1310" s="2">
        <f>IF(AND(market_calendar[[#This Row],[is_eq_monthly_exp]]=1,MOD(market_calendar[[#This Row],[Month]],3)=0),1,0)</f>
        <v>0</v>
      </c>
      <c r="O1310" s="2">
        <f t="shared" si="160"/>
        <v>0</v>
      </c>
      <c r="P1310" s="2">
        <f>SUMIF(E$2:E1310,E1310,O$2:O1310)</f>
        <v>0</v>
      </c>
      <c r="Q1310" s="2">
        <f>IF(AND(market_calendar[[#This Row],[vix_weekly_exp_cumulative]]=3,market_calendar[[#This Row],[is_vix_weekly_exp]]=1),1,0)</f>
        <v>0</v>
      </c>
      <c r="R1310" s="2">
        <f>IF(AND(market_calendar[[#This Row],[is_vix_monthly_exp]]=1,MOD(market_calendar[[#This Row],[Month]],3)=0),1,0)</f>
        <v>0</v>
      </c>
    </row>
    <row r="1311" spans="1:18" x14ac:dyDescent="0.25">
      <c r="A1311">
        <v>1310</v>
      </c>
      <c r="B1311" s="1">
        <v>43679</v>
      </c>
      <c r="C1311" s="2">
        <f t="shared" si="161"/>
        <v>2019</v>
      </c>
      <c r="D1311" s="2">
        <f t="shared" si="162"/>
        <v>8</v>
      </c>
      <c r="E1311" s="2" t="str">
        <f t="shared" si="163"/>
        <v>2019-8</v>
      </c>
      <c r="F1311" s="2">
        <f t="shared" si="164"/>
        <v>2</v>
      </c>
      <c r="G1311" s="2">
        <f t="shared" si="165"/>
        <v>31</v>
      </c>
      <c r="H1311" s="2">
        <f t="shared" si="166"/>
        <v>6</v>
      </c>
      <c r="I1311" s="2" cm="1">
        <f t="array" ref="I1311">_xlfn.IFNA(_xlfn.IFS(H1311=7,1,H1311=1,1),0)</f>
        <v>0</v>
      </c>
      <c r="J1311" s="2">
        <v>0</v>
      </c>
      <c r="K1311" s="2">
        <f t="shared" si="167"/>
        <v>1</v>
      </c>
      <c r="L1311" s="2">
        <f>SUMIF(E$2:E1311,E1311,K$2:K1311)</f>
        <v>1</v>
      </c>
      <c r="M1311" s="2">
        <f>IF(AND(market_calendar[[#This Row],[eq_weekly_exp_cumulative]]=3,market_calendar[[#This Row],[is_eq_weekly_exp]]=1),1,0)</f>
        <v>0</v>
      </c>
      <c r="N1311" s="2">
        <f>IF(AND(market_calendar[[#This Row],[is_eq_monthly_exp]]=1,MOD(market_calendar[[#This Row],[Month]],3)=0),1,0)</f>
        <v>0</v>
      </c>
      <c r="O1311" s="2">
        <f t="shared" si="160"/>
        <v>0</v>
      </c>
      <c r="P1311" s="2">
        <f>SUMIF(E$2:E1311,E1311,O$2:O1311)</f>
        <v>0</v>
      </c>
      <c r="Q1311" s="2">
        <f>IF(AND(market_calendar[[#This Row],[vix_weekly_exp_cumulative]]=3,market_calendar[[#This Row],[is_vix_weekly_exp]]=1),1,0)</f>
        <v>0</v>
      </c>
      <c r="R1311" s="2">
        <f>IF(AND(market_calendar[[#This Row],[is_vix_monthly_exp]]=1,MOD(market_calendar[[#This Row],[Month]],3)=0),1,0)</f>
        <v>0</v>
      </c>
    </row>
    <row r="1312" spans="1:18" x14ac:dyDescent="0.25">
      <c r="A1312">
        <v>1311</v>
      </c>
      <c r="B1312" s="1">
        <v>43680</v>
      </c>
      <c r="C1312" s="2">
        <f t="shared" si="161"/>
        <v>2019</v>
      </c>
      <c r="D1312" s="2">
        <f t="shared" si="162"/>
        <v>8</v>
      </c>
      <c r="E1312" s="2" t="str">
        <f t="shared" si="163"/>
        <v>2019-8</v>
      </c>
      <c r="F1312" s="2">
        <f t="shared" si="164"/>
        <v>3</v>
      </c>
      <c r="G1312" s="2">
        <f t="shared" si="165"/>
        <v>31</v>
      </c>
      <c r="H1312" s="2">
        <f t="shared" si="166"/>
        <v>7</v>
      </c>
      <c r="I1312" s="2" cm="1">
        <f t="array" ref="I1312">_xlfn.IFNA(_xlfn.IFS(H1312=7,1,H1312=1,1),0)</f>
        <v>1</v>
      </c>
      <c r="J1312" s="2">
        <v>0</v>
      </c>
      <c r="K1312" s="2">
        <f t="shared" si="167"/>
        <v>0</v>
      </c>
      <c r="L1312" s="2">
        <f>SUMIF(E$2:E1312,E1312,K$2:K1312)</f>
        <v>1</v>
      </c>
      <c r="M1312" s="2">
        <f>IF(AND(market_calendar[[#This Row],[eq_weekly_exp_cumulative]]=3,market_calendar[[#This Row],[is_eq_weekly_exp]]=1),1,0)</f>
        <v>0</v>
      </c>
      <c r="N1312" s="2">
        <f>IF(AND(market_calendar[[#This Row],[is_eq_monthly_exp]]=1,MOD(market_calendar[[#This Row],[Month]],3)=0),1,0)</f>
        <v>0</v>
      </c>
      <c r="O1312" s="2">
        <f t="shared" si="160"/>
        <v>0</v>
      </c>
      <c r="P1312" s="2">
        <f>SUMIF(E$2:E1312,E1312,O$2:O1312)</f>
        <v>0</v>
      </c>
      <c r="Q1312" s="2">
        <f>IF(AND(market_calendar[[#This Row],[vix_weekly_exp_cumulative]]=3,market_calendar[[#This Row],[is_vix_weekly_exp]]=1),1,0)</f>
        <v>0</v>
      </c>
      <c r="R1312" s="2">
        <f>IF(AND(market_calendar[[#This Row],[is_vix_monthly_exp]]=1,MOD(market_calendar[[#This Row],[Month]],3)=0),1,0)</f>
        <v>0</v>
      </c>
    </row>
    <row r="1313" spans="1:18" x14ac:dyDescent="0.25">
      <c r="A1313">
        <v>1312</v>
      </c>
      <c r="B1313" s="1">
        <v>43681</v>
      </c>
      <c r="C1313" s="2">
        <f t="shared" si="161"/>
        <v>2019</v>
      </c>
      <c r="D1313" s="2">
        <f t="shared" si="162"/>
        <v>8</v>
      </c>
      <c r="E1313" s="2" t="str">
        <f t="shared" si="163"/>
        <v>2019-8</v>
      </c>
      <c r="F1313" s="2">
        <f t="shared" si="164"/>
        <v>4</v>
      </c>
      <c r="G1313" s="2">
        <f t="shared" si="165"/>
        <v>32</v>
      </c>
      <c r="H1313" s="2">
        <f t="shared" si="166"/>
        <v>1</v>
      </c>
      <c r="I1313" s="2" cm="1">
        <f t="array" ref="I1313">_xlfn.IFNA(_xlfn.IFS(H1313=7,1,H1313=1,1),0)</f>
        <v>1</v>
      </c>
      <c r="J1313" s="2">
        <v>0</v>
      </c>
      <c r="K1313" s="2">
        <f t="shared" si="167"/>
        <v>0</v>
      </c>
      <c r="L1313" s="2">
        <f>SUMIF(E$2:E1313,E1313,K$2:K1313)</f>
        <v>1</v>
      </c>
      <c r="M1313" s="2">
        <f>IF(AND(market_calendar[[#This Row],[eq_weekly_exp_cumulative]]=3,market_calendar[[#This Row],[is_eq_weekly_exp]]=1),1,0)</f>
        <v>0</v>
      </c>
      <c r="N1313" s="2">
        <f>IF(AND(market_calendar[[#This Row],[is_eq_monthly_exp]]=1,MOD(market_calendar[[#This Row],[Month]],3)=0),1,0)</f>
        <v>0</v>
      </c>
      <c r="O1313" s="2">
        <f t="shared" si="160"/>
        <v>0</v>
      </c>
      <c r="P1313" s="2">
        <f>SUMIF(E$2:E1313,E1313,O$2:O1313)</f>
        <v>0</v>
      </c>
      <c r="Q1313" s="2">
        <f>IF(AND(market_calendar[[#This Row],[vix_weekly_exp_cumulative]]=3,market_calendar[[#This Row],[is_vix_weekly_exp]]=1),1,0)</f>
        <v>0</v>
      </c>
      <c r="R1313" s="2">
        <f>IF(AND(market_calendar[[#This Row],[is_vix_monthly_exp]]=1,MOD(market_calendar[[#This Row],[Month]],3)=0),1,0)</f>
        <v>0</v>
      </c>
    </row>
    <row r="1314" spans="1:18" x14ac:dyDescent="0.25">
      <c r="A1314">
        <v>1313</v>
      </c>
      <c r="B1314" s="1">
        <v>43682</v>
      </c>
      <c r="C1314" s="2">
        <f t="shared" si="161"/>
        <v>2019</v>
      </c>
      <c r="D1314" s="2">
        <f t="shared" si="162"/>
        <v>8</v>
      </c>
      <c r="E1314" s="2" t="str">
        <f t="shared" si="163"/>
        <v>2019-8</v>
      </c>
      <c r="F1314" s="2">
        <f t="shared" si="164"/>
        <v>5</v>
      </c>
      <c r="G1314" s="2">
        <f t="shared" si="165"/>
        <v>32</v>
      </c>
      <c r="H1314" s="2">
        <f t="shared" si="166"/>
        <v>2</v>
      </c>
      <c r="I1314" s="2" cm="1">
        <f t="array" ref="I1314">_xlfn.IFNA(_xlfn.IFS(H1314=7,1,H1314=1,1),0)</f>
        <v>0</v>
      </c>
      <c r="J1314" s="2">
        <v>0</v>
      </c>
      <c r="K1314" s="2">
        <f t="shared" si="167"/>
        <v>0</v>
      </c>
      <c r="L1314" s="2">
        <f>SUMIF(E$2:E1314,E1314,K$2:K1314)</f>
        <v>1</v>
      </c>
      <c r="M1314" s="2">
        <f>IF(AND(market_calendar[[#This Row],[eq_weekly_exp_cumulative]]=3,market_calendar[[#This Row],[is_eq_weekly_exp]]=1),1,0)</f>
        <v>0</v>
      </c>
      <c r="N1314" s="2">
        <f>IF(AND(market_calendar[[#This Row],[is_eq_monthly_exp]]=1,MOD(market_calendar[[#This Row],[Month]],3)=0),1,0)</f>
        <v>0</v>
      </c>
      <c r="O1314" s="2">
        <f t="shared" si="160"/>
        <v>0</v>
      </c>
      <c r="P1314" s="2">
        <f>SUMIF(E$2:E1314,E1314,O$2:O1314)</f>
        <v>0</v>
      </c>
      <c r="Q1314" s="2">
        <f>IF(AND(market_calendar[[#This Row],[vix_weekly_exp_cumulative]]=3,market_calendar[[#This Row],[is_vix_weekly_exp]]=1),1,0)</f>
        <v>0</v>
      </c>
      <c r="R1314" s="2">
        <f>IF(AND(market_calendar[[#This Row],[is_vix_monthly_exp]]=1,MOD(market_calendar[[#This Row],[Month]],3)=0),1,0)</f>
        <v>0</v>
      </c>
    </row>
    <row r="1315" spans="1:18" x14ac:dyDescent="0.25">
      <c r="A1315">
        <v>1314</v>
      </c>
      <c r="B1315" s="1">
        <v>43683</v>
      </c>
      <c r="C1315" s="2">
        <f t="shared" si="161"/>
        <v>2019</v>
      </c>
      <c r="D1315" s="2">
        <f t="shared" si="162"/>
        <v>8</v>
      </c>
      <c r="E1315" s="2" t="str">
        <f t="shared" si="163"/>
        <v>2019-8</v>
      </c>
      <c r="F1315" s="2">
        <f t="shared" si="164"/>
        <v>6</v>
      </c>
      <c r="G1315" s="2">
        <f t="shared" si="165"/>
        <v>32</v>
      </c>
      <c r="H1315" s="2">
        <f t="shared" si="166"/>
        <v>3</v>
      </c>
      <c r="I1315" s="2" cm="1">
        <f t="array" ref="I1315">_xlfn.IFNA(_xlfn.IFS(H1315=7,1,H1315=1,1),0)</f>
        <v>0</v>
      </c>
      <c r="J1315" s="2">
        <v>0</v>
      </c>
      <c r="K1315" s="2">
        <f t="shared" si="167"/>
        <v>0</v>
      </c>
      <c r="L1315" s="2">
        <f>SUMIF(E$2:E1315,E1315,K$2:K1315)</f>
        <v>1</v>
      </c>
      <c r="M1315" s="2">
        <f>IF(AND(market_calendar[[#This Row],[eq_weekly_exp_cumulative]]=3,market_calendar[[#This Row],[is_eq_weekly_exp]]=1),1,0)</f>
        <v>0</v>
      </c>
      <c r="N1315" s="2">
        <f>IF(AND(market_calendar[[#This Row],[is_eq_monthly_exp]]=1,MOD(market_calendar[[#This Row],[Month]],3)=0),1,0)</f>
        <v>0</v>
      </c>
      <c r="O1315" s="2">
        <f t="shared" si="160"/>
        <v>1</v>
      </c>
      <c r="P1315" s="2">
        <f>SUMIF(E$2:E1315,E1315,O$2:O1315)</f>
        <v>1</v>
      </c>
      <c r="Q1315" s="2">
        <f>IF(AND(market_calendar[[#This Row],[vix_weekly_exp_cumulative]]=3,market_calendar[[#This Row],[is_vix_weekly_exp]]=1),1,0)</f>
        <v>0</v>
      </c>
      <c r="R1315" s="2">
        <f>IF(AND(market_calendar[[#This Row],[is_vix_monthly_exp]]=1,MOD(market_calendar[[#This Row],[Month]],3)=0),1,0)</f>
        <v>0</v>
      </c>
    </row>
    <row r="1316" spans="1:18" x14ac:dyDescent="0.25">
      <c r="A1316">
        <v>1315</v>
      </c>
      <c r="B1316" s="1">
        <v>43684</v>
      </c>
      <c r="C1316" s="2">
        <f t="shared" si="161"/>
        <v>2019</v>
      </c>
      <c r="D1316" s="2">
        <f t="shared" si="162"/>
        <v>8</v>
      </c>
      <c r="E1316" s="2" t="str">
        <f t="shared" si="163"/>
        <v>2019-8</v>
      </c>
      <c r="F1316" s="2">
        <f t="shared" si="164"/>
        <v>7</v>
      </c>
      <c r="G1316" s="2">
        <f t="shared" si="165"/>
        <v>32</v>
      </c>
      <c r="H1316" s="2">
        <f t="shared" si="166"/>
        <v>4</v>
      </c>
      <c r="I1316" s="2" cm="1">
        <f t="array" ref="I1316">_xlfn.IFNA(_xlfn.IFS(H1316=7,1,H1316=1,1),0)</f>
        <v>0</v>
      </c>
      <c r="J1316" s="2">
        <v>0</v>
      </c>
      <c r="K1316" s="2">
        <f t="shared" si="167"/>
        <v>0</v>
      </c>
      <c r="L1316" s="2">
        <f>SUMIF(E$2:E1316,E1316,K$2:K1316)</f>
        <v>1</v>
      </c>
      <c r="M1316" s="2">
        <f>IF(AND(market_calendar[[#This Row],[eq_weekly_exp_cumulative]]=3,market_calendar[[#This Row],[is_eq_weekly_exp]]=1),1,0)</f>
        <v>0</v>
      </c>
      <c r="N1316" s="2">
        <f>IF(AND(market_calendar[[#This Row],[is_eq_monthly_exp]]=1,MOD(market_calendar[[#This Row],[Month]],3)=0),1,0)</f>
        <v>0</v>
      </c>
      <c r="O1316" s="2">
        <f t="shared" si="160"/>
        <v>0</v>
      </c>
      <c r="P1316" s="2">
        <f>SUMIF(E$2:E1316,E1316,O$2:O1316)</f>
        <v>1</v>
      </c>
      <c r="Q1316" s="2">
        <f>IF(AND(market_calendar[[#This Row],[vix_weekly_exp_cumulative]]=3,market_calendar[[#This Row],[is_vix_weekly_exp]]=1),1,0)</f>
        <v>0</v>
      </c>
      <c r="R1316" s="2">
        <f>IF(AND(market_calendar[[#This Row],[is_vix_monthly_exp]]=1,MOD(market_calendar[[#This Row],[Month]],3)=0),1,0)</f>
        <v>0</v>
      </c>
    </row>
    <row r="1317" spans="1:18" x14ac:dyDescent="0.25">
      <c r="A1317">
        <v>1316</v>
      </c>
      <c r="B1317" s="1">
        <v>43685</v>
      </c>
      <c r="C1317" s="2">
        <f t="shared" si="161"/>
        <v>2019</v>
      </c>
      <c r="D1317" s="2">
        <f t="shared" si="162"/>
        <v>8</v>
      </c>
      <c r="E1317" s="2" t="str">
        <f t="shared" si="163"/>
        <v>2019-8</v>
      </c>
      <c r="F1317" s="2">
        <f t="shared" si="164"/>
        <v>8</v>
      </c>
      <c r="G1317" s="2">
        <f t="shared" si="165"/>
        <v>32</v>
      </c>
      <c r="H1317" s="2">
        <f t="shared" si="166"/>
        <v>5</v>
      </c>
      <c r="I1317" s="2" cm="1">
        <f t="array" ref="I1317">_xlfn.IFNA(_xlfn.IFS(H1317=7,1,H1317=1,1),0)</f>
        <v>0</v>
      </c>
      <c r="J1317" s="2">
        <v>0</v>
      </c>
      <c r="K1317" s="2">
        <f t="shared" si="167"/>
        <v>0</v>
      </c>
      <c r="L1317" s="2">
        <f>SUMIF(E$2:E1317,E1317,K$2:K1317)</f>
        <v>1</v>
      </c>
      <c r="M1317" s="2">
        <f>IF(AND(market_calendar[[#This Row],[eq_weekly_exp_cumulative]]=3,market_calendar[[#This Row],[is_eq_weekly_exp]]=1),1,0)</f>
        <v>0</v>
      </c>
      <c r="N1317" s="2">
        <f>IF(AND(market_calendar[[#This Row],[is_eq_monthly_exp]]=1,MOD(market_calendar[[#This Row],[Month]],3)=0),1,0)</f>
        <v>0</v>
      </c>
      <c r="O1317" s="2">
        <f t="shared" si="160"/>
        <v>0</v>
      </c>
      <c r="P1317" s="2">
        <f>SUMIF(E$2:E1317,E1317,O$2:O1317)</f>
        <v>1</v>
      </c>
      <c r="Q1317" s="2">
        <f>IF(AND(market_calendar[[#This Row],[vix_weekly_exp_cumulative]]=3,market_calendar[[#This Row],[is_vix_weekly_exp]]=1),1,0)</f>
        <v>0</v>
      </c>
      <c r="R1317" s="2">
        <f>IF(AND(market_calendar[[#This Row],[is_vix_monthly_exp]]=1,MOD(market_calendar[[#This Row],[Month]],3)=0),1,0)</f>
        <v>0</v>
      </c>
    </row>
    <row r="1318" spans="1:18" x14ac:dyDescent="0.25">
      <c r="A1318">
        <v>1317</v>
      </c>
      <c r="B1318" s="1">
        <v>43686</v>
      </c>
      <c r="C1318" s="2">
        <f t="shared" si="161"/>
        <v>2019</v>
      </c>
      <c r="D1318" s="2">
        <f t="shared" si="162"/>
        <v>8</v>
      </c>
      <c r="E1318" s="2" t="str">
        <f t="shared" si="163"/>
        <v>2019-8</v>
      </c>
      <c r="F1318" s="2">
        <f t="shared" si="164"/>
        <v>9</v>
      </c>
      <c r="G1318" s="2">
        <f t="shared" si="165"/>
        <v>32</v>
      </c>
      <c r="H1318" s="2">
        <f t="shared" si="166"/>
        <v>6</v>
      </c>
      <c r="I1318" s="2" cm="1">
        <f t="array" ref="I1318">_xlfn.IFNA(_xlfn.IFS(H1318=7,1,H1318=1,1),0)</f>
        <v>0</v>
      </c>
      <c r="J1318" s="2">
        <v>0</v>
      </c>
      <c r="K1318" s="2">
        <f t="shared" si="167"/>
        <v>1</v>
      </c>
      <c r="L1318" s="2">
        <f>SUMIF(E$2:E1318,E1318,K$2:K1318)</f>
        <v>2</v>
      </c>
      <c r="M1318" s="2">
        <f>IF(AND(market_calendar[[#This Row],[eq_weekly_exp_cumulative]]=3,market_calendar[[#This Row],[is_eq_weekly_exp]]=1),1,0)</f>
        <v>0</v>
      </c>
      <c r="N1318" s="2">
        <f>IF(AND(market_calendar[[#This Row],[is_eq_monthly_exp]]=1,MOD(market_calendar[[#This Row],[Month]],3)=0),1,0)</f>
        <v>0</v>
      </c>
      <c r="O1318" s="2">
        <f t="shared" si="160"/>
        <v>0</v>
      </c>
      <c r="P1318" s="2">
        <f>SUMIF(E$2:E1318,E1318,O$2:O1318)</f>
        <v>1</v>
      </c>
      <c r="Q1318" s="2">
        <f>IF(AND(market_calendar[[#This Row],[vix_weekly_exp_cumulative]]=3,market_calendar[[#This Row],[is_vix_weekly_exp]]=1),1,0)</f>
        <v>0</v>
      </c>
      <c r="R1318" s="2">
        <f>IF(AND(market_calendar[[#This Row],[is_vix_monthly_exp]]=1,MOD(market_calendar[[#This Row],[Month]],3)=0),1,0)</f>
        <v>0</v>
      </c>
    </row>
    <row r="1319" spans="1:18" x14ac:dyDescent="0.25">
      <c r="A1319">
        <v>1318</v>
      </c>
      <c r="B1319" s="1">
        <v>43687</v>
      </c>
      <c r="C1319" s="2">
        <f t="shared" si="161"/>
        <v>2019</v>
      </c>
      <c r="D1319" s="2">
        <f t="shared" si="162"/>
        <v>8</v>
      </c>
      <c r="E1319" s="2" t="str">
        <f t="shared" si="163"/>
        <v>2019-8</v>
      </c>
      <c r="F1319" s="2">
        <f t="shared" si="164"/>
        <v>10</v>
      </c>
      <c r="G1319" s="2">
        <f t="shared" si="165"/>
        <v>32</v>
      </c>
      <c r="H1319" s="2">
        <f t="shared" si="166"/>
        <v>7</v>
      </c>
      <c r="I1319" s="2" cm="1">
        <f t="array" ref="I1319">_xlfn.IFNA(_xlfn.IFS(H1319=7,1,H1319=1,1),0)</f>
        <v>1</v>
      </c>
      <c r="J1319" s="2">
        <v>0</v>
      </c>
      <c r="K1319" s="2">
        <f t="shared" si="167"/>
        <v>0</v>
      </c>
      <c r="L1319" s="2">
        <f>SUMIF(E$2:E1319,E1319,K$2:K1319)</f>
        <v>2</v>
      </c>
      <c r="M1319" s="2">
        <f>IF(AND(market_calendar[[#This Row],[eq_weekly_exp_cumulative]]=3,market_calendar[[#This Row],[is_eq_weekly_exp]]=1),1,0)</f>
        <v>0</v>
      </c>
      <c r="N1319" s="2">
        <f>IF(AND(market_calendar[[#This Row],[is_eq_monthly_exp]]=1,MOD(market_calendar[[#This Row],[Month]],3)=0),1,0)</f>
        <v>0</v>
      </c>
      <c r="O1319" s="2">
        <f t="shared" si="160"/>
        <v>0</v>
      </c>
      <c r="P1319" s="2">
        <f>SUMIF(E$2:E1319,E1319,O$2:O1319)</f>
        <v>1</v>
      </c>
      <c r="Q1319" s="2">
        <f>IF(AND(market_calendar[[#This Row],[vix_weekly_exp_cumulative]]=3,market_calendar[[#This Row],[is_vix_weekly_exp]]=1),1,0)</f>
        <v>0</v>
      </c>
      <c r="R1319" s="2">
        <f>IF(AND(market_calendar[[#This Row],[is_vix_monthly_exp]]=1,MOD(market_calendar[[#This Row],[Month]],3)=0),1,0)</f>
        <v>0</v>
      </c>
    </row>
    <row r="1320" spans="1:18" x14ac:dyDescent="0.25">
      <c r="A1320">
        <v>1319</v>
      </c>
      <c r="B1320" s="1">
        <v>43688</v>
      </c>
      <c r="C1320" s="2">
        <f t="shared" si="161"/>
        <v>2019</v>
      </c>
      <c r="D1320" s="2">
        <f t="shared" si="162"/>
        <v>8</v>
      </c>
      <c r="E1320" s="2" t="str">
        <f t="shared" si="163"/>
        <v>2019-8</v>
      </c>
      <c r="F1320" s="2">
        <f t="shared" si="164"/>
        <v>11</v>
      </c>
      <c r="G1320" s="2">
        <f t="shared" si="165"/>
        <v>33</v>
      </c>
      <c r="H1320" s="2">
        <f t="shared" si="166"/>
        <v>1</v>
      </c>
      <c r="I1320" s="2" cm="1">
        <f t="array" ref="I1320">_xlfn.IFNA(_xlfn.IFS(H1320=7,1,H1320=1,1),0)</f>
        <v>1</v>
      </c>
      <c r="J1320" s="2">
        <v>0</v>
      </c>
      <c r="K1320" s="2">
        <f t="shared" si="167"/>
        <v>0</v>
      </c>
      <c r="L1320" s="2">
        <f>SUMIF(E$2:E1320,E1320,K$2:K1320)</f>
        <v>2</v>
      </c>
      <c r="M1320" s="2">
        <f>IF(AND(market_calendar[[#This Row],[eq_weekly_exp_cumulative]]=3,market_calendar[[#This Row],[is_eq_weekly_exp]]=1),1,0)</f>
        <v>0</v>
      </c>
      <c r="N1320" s="2">
        <f>IF(AND(market_calendar[[#This Row],[is_eq_monthly_exp]]=1,MOD(market_calendar[[#This Row],[Month]],3)=0),1,0)</f>
        <v>0</v>
      </c>
      <c r="O1320" s="2">
        <f t="shared" si="160"/>
        <v>0</v>
      </c>
      <c r="P1320" s="2">
        <f>SUMIF(E$2:E1320,E1320,O$2:O1320)</f>
        <v>1</v>
      </c>
      <c r="Q1320" s="2">
        <f>IF(AND(market_calendar[[#This Row],[vix_weekly_exp_cumulative]]=3,market_calendar[[#This Row],[is_vix_weekly_exp]]=1),1,0)</f>
        <v>0</v>
      </c>
      <c r="R1320" s="2">
        <f>IF(AND(market_calendar[[#This Row],[is_vix_monthly_exp]]=1,MOD(market_calendar[[#This Row],[Month]],3)=0),1,0)</f>
        <v>0</v>
      </c>
    </row>
    <row r="1321" spans="1:18" x14ac:dyDescent="0.25">
      <c r="A1321">
        <v>1320</v>
      </c>
      <c r="B1321" s="1">
        <v>43689</v>
      </c>
      <c r="C1321" s="2">
        <f t="shared" si="161"/>
        <v>2019</v>
      </c>
      <c r="D1321" s="2">
        <f t="shared" si="162"/>
        <v>8</v>
      </c>
      <c r="E1321" s="2" t="str">
        <f t="shared" si="163"/>
        <v>2019-8</v>
      </c>
      <c r="F1321" s="2">
        <f t="shared" si="164"/>
        <v>12</v>
      </c>
      <c r="G1321" s="2">
        <f t="shared" si="165"/>
        <v>33</v>
      </c>
      <c r="H1321" s="2">
        <f t="shared" si="166"/>
        <v>2</v>
      </c>
      <c r="I1321" s="2" cm="1">
        <f t="array" ref="I1321">_xlfn.IFNA(_xlfn.IFS(H1321=7,1,H1321=1,1),0)</f>
        <v>0</v>
      </c>
      <c r="J1321" s="2">
        <v>0</v>
      </c>
      <c r="K1321" s="2">
        <f t="shared" si="167"/>
        <v>0</v>
      </c>
      <c r="L1321" s="2">
        <f>SUMIF(E$2:E1321,E1321,K$2:K1321)</f>
        <v>2</v>
      </c>
      <c r="M1321" s="2">
        <f>IF(AND(market_calendar[[#This Row],[eq_weekly_exp_cumulative]]=3,market_calendar[[#This Row],[is_eq_weekly_exp]]=1),1,0)</f>
        <v>0</v>
      </c>
      <c r="N1321" s="2">
        <f>IF(AND(market_calendar[[#This Row],[is_eq_monthly_exp]]=1,MOD(market_calendar[[#This Row],[Month]],3)=0),1,0)</f>
        <v>0</v>
      </c>
      <c r="O1321" s="2">
        <f t="shared" si="160"/>
        <v>0</v>
      </c>
      <c r="P1321" s="2">
        <f>SUMIF(E$2:E1321,E1321,O$2:O1321)</f>
        <v>1</v>
      </c>
      <c r="Q1321" s="2">
        <f>IF(AND(market_calendar[[#This Row],[vix_weekly_exp_cumulative]]=3,market_calendar[[#This Row],[is_vix_weekly_exp]]=1),1,0)</f>
        <v>0</v>
      </c>
      <c r="R1321" s="2">
        <f>IF(AND(market_calendar[[#This Row],[is_vix_monthly_exp]]=1,MOD(market_calendar[[#This Row],[Month]],3)=0),1,0)</f>
        <v>0</v>
      </c>
    </row>
    <row r="1322" spans="1:18" x14ac:dyDescent="0.25">
      <c r="A1322">
        <v>1321</v>
      </c>
      <c r="B1322" s="1">
        <v>43690</v>
      </c>
      <c r="C1322" s="2">
        <f t="shared" si="161"/>
        <v>2019</v>
      </c>
      <c r="D1322" s="2">
        <f t="shared" si="162"/>
        <v>8</v>
      </c>
      <c r="E1322" s="2" t="str">
        <f t="shared" si="163"/>
        <v>2019-8</v>
      </c>
      <c r="F1322" s="2">
        <f t="shared" si="164"/>
        <v>13</v>
      </c>
      <c r="G1322" s="2">
        <f t="shared" si="165"/>
        <v>33</v>
      </c>
      <c r="H1322" s="2">
        <f t="shared" si="166"/>
        <v>3</v>
      </c>
      <c r="I1322" s="2" cm="1">
        <f t="array" ref="I1322">_xlfn.IFNA(_xlfn.IFS(H1322=7,1,H1322=1,1),0)</f>
        <v>0</v>
      </c>
      <c r="J1322" s="2">
        <v>0</v>
      </c>
      <c r="K1322" s="2">
        <f t="shared" si="167"/>
        <v>0</v>
      </c>
      <c r="L1322" s="2">
        <f>SUMIF(E$2:E1322,E1322,K$2:K1322)</f>
        <v>2</v>
      </c>
      <c r="M1322" s="2">
        <f>IF(AND(market_calendar[[#This Row],[eq_weekly_exp_cumulative]]=3,market_calendar[[#This Row],[is_eq_weekly_exp]]=1),1,0)</f>
        <v>0</v>
      </c>
      <c r="N1322" s="2">
        <f>IF(AND(market_calendar[[#This Row],[is_eq_monthly_exp]]=1,MOD(market_calendar[[#This Row],[Month]],3)=0),1,0)</f>
        <v>0</v>
      </c>
      <c r="O1322" s="2">
        <f t="shared" si="160"/>
        <v>1</v>
      </c>
      <c r="P1322" s="2">
        <f>SUMIF(E$2:E1322,E1322,O$2:O1322)</f>
        <v>2</v>
      </c>
      <c r="Q1322" s="2">
        <f>IF(AND(market_calendar[[#This Row],[vix_weekly_exp_cumulative]]=3,market_calendar[[#This Row],[is_vix_weekly_exp]]=1),1,0)</f>
        <v>0</v>
      </c>
      <c r="R1322" s="2">
        <f>IF(AND(market_calendar[[#This Row],[is_vix_monthly_exp]]=1,MOD(market_calendar[[#This Row],[Month]],3)=0),1,0)</f>
        <v>0</v>
      </c>
    </row>
    <row r="1323" spans="1:18" x14ac:dyDescent="0.25">
      <c r="A1323">
        <v>1322</v>
      </c>
      <c r="B1323" s="1">
        <v>43691</v>
      </c>
      <c r="C1323" s="2">
        <f t="shared" si="161"/>
        <v>2019</v>
      </c>
      <c r="D1323" s="2">
        <f t="shared" si="162"/>
        <v>8</v>
      </c>
      <c r="E1323" s="2" t="str">
        <f t="shared" si="163"/>
        <v>2019-8</v>
      </c>
      <c r="F1323" s="2">
        <f t="shared" si="164"/>
        <v>14</v>
      </c>
      <c r="G1323" s="2">
        <f t="shared" si="165"/>
        <v>33</v>
      </c>
      <c r="H1323" s="2">
        <f t="shared" si="166"/>
        <v>4</v>
      </c>
      <c r="I1323" s="2" cm="1">
        <f t="array" ref="I1323">_xlfn.IFNA(_xlfn.IFS(H1323=7,1,H1323=1,1),0)</f>
        <v>0</v>
      </c>
      <c r="J1323" s="2">
        <v>0</v>
      </c>
      <c r="K1323" s="2">
        <f t="shared" si="167"/>
        <v>0</v>
      </c>
      <c r="L1323" s="2">
        <f>SUMIF(E$2:E1323,E1323,K$2:K1323)</f>
        <v>2</v>
      </c>
      <c r="M1323" s="2">
        <f>IF(AND(market_calendar[[#This Row],[eq_weekly_exp_cumulative]]=3,market_calendar[[#This Row],[is_eq_weekly_exp]]=1),1,0)</f>
        <v>0</v>
      </c>
      <c r="N1323" s="2">
        <f>IF(AND(market_calendar[[#This Row],[is_eq_monthly_exp]]=1,MOD(market_calendar[[#This Row],[Month]],3)=0),1,0)</f>
        <v>0</v>
      </c>
      <c r="O1323" s="2">
        <f t="shared" si="160"/>
        <v>0</v>
      </c>
      <c r="P1323" s="2">
        <f>SUMIF(E$2:E1323,E1323,O$2:O1323)</f>
        <v>2</v>
      </c>
      <c r="Q1323" s="2">
        <f>IF(AND(market_calendar[[#This Row],[vix_weekly_exp_cumulative]]=3,market_calendar[[#This Row],[is_vix_weekly_exp]]=1),1,0)</f>
        <v>0</v>
      </c>
      <c r="R1323" s="2">
        <f>IF(AND(market_calendar[[#This Row],[is_vix_monthly_exp]]=1,MOD(market_calendar[[#This Row],[Month]],3)=0),1,0)</f>
        <v>0</v>
      </c>
    </row>
    <row r="1324" spans="1:18" x14ac:dyDescent="0.25">
      <c r="A1324">
        <v>1323</v>
      </c>
      <c r="B1324" s="1">
        <v>43692</v>
      </c>
      <c r="C1324" s="2">
        <f t="shared" si="161"/>
        <v>2019</v>
      </c>
      <c r="D1324" s="2">
        <f t="shared" si="162"/>
        <v>8</v>
      </c>
      <c r="E1324" s="2" t="str">
        <f t="shared" si="163"/>
        <v>2019-8</v>
      </c>
      <c r="F1324" s="2">
        <f t="shared" si="164"/>
        <v>15</v>
      </c>
      <c r="G1324" s="2">
        <f t="shared" si="165"/>
        <v>33</v>
      </c>
      <c r="H1324" s="2">
        <f t="shared" si="166"/>
        <v>5</v>
      </c>
      <c r="I1324" s="2" cm="1">
        <f t="array" ref="I1324">_xlfn.IFNA(_xlfn.IFS(H1324=7,1,H1324=1,1),0)</f>
        <v>0</v>
      </c>
      <c r="J1324" s="2">
        <v>0</v>
      </c>
      <c r="K1324" s="2">
        <f t="shared" si="167"/>
        <v>0</v>
      </c>
      <c r="L1324" s="2">
        <f>SUMIF(E$2:E1324,E1324,K$2:K1324)</f>
        <v>2</v>
      </c>
      <c r="M1324" s="2">
        <f>IF(AND(market_calendar[[#This Row],[eq_weekly_exp_cumulative]]=3,market_calendar[[#This Row],[is_eq_weekly_exp]]=1),1,0)</f>
        <v>0</v>
      </c>
      <c r="N1324" s="2">
        <f>IF(AND(market_calendar[[#This Row],[is_eq_monthly_exp]]=1,MOD(market_calendar[[#This Row],[Month]],3)=0),1,0)</f>
        <v>0</v>
      </c>
      <c r="O1324" s="2">
        <f t="shared" si="160"/>
        <v>0</v>
      </c>
      <c r="P1324" s="2">
        <f>SUMIF(E$2:E1324,E1324,O$2:O1324)</f>
        <v>2</v>
      </c>
      <c r="Q1324" s="2">
        <f>IF(AND(market_calendar[[#This Row],[vix_weekly_exp_cumulative]]=3,market_calendar[[#This Row],[is_vix_weekly_exp]]=1),1,0)</f>
        <v>0</v>
      </c>
      <c r="R1324" s="2">
        <f>IF(AND(market_calendar[[#This Row],[is_vix_monthly_exp]]=1,MOD(market_calendar[[#This Row],[Month]],3)=0),1,0)</f>
        <v>0</v>
      </c>
    </row>
    <row r="1325" spans="1:18" x14ac:dyDescent="0.25">
      <c r="A1325">
        <v>1324</v>
      </c>
      <c r="B1325" s="1">
        <v>43693</v>
      </c>
      <c r="C1325" s="2">
        <f t="shared" si="161"/>
        <v>2019</v>
      </c>
      <c r="D1325" s="2">
        <f t="shared" si="162"/>
        <v>8</v>
      </c>
      <c r="E1325" s="2" t="str">
        <f t="shared" si="163"/>
        <v>2019-8</v>
      </c>
      <c r="F1325" s="2">
        <f t="shared" si="164"/>
        <v>16</v>
      </c>
      <c r="G1325" s="2">
        <f t="shared" si="165"/>
        <v>33</v>
      </c>
      <c r="H1325" s="2">
        <f t="shared" si="166"/>
        <v>6</v>
      </c>
      <c r="I1325" s="2" cm="1">
        <f t="array" ref="I1325">_xlfn.IFNA(_xlfn.IFS(H1325=7,1,H1325=1,1),0)</f>
        <v>0</v>
      </c>
      <c r="J1325" s="2">
        <v>0</v>
      </c>
      <c r="K1325" s="2">
        <f t="shared" si="167"/>
        <v>1</v>
      </c>
      <c r="L1325" s="2">
        <f>SUMIF(E$2:E1325,E1325,K$2:K1325)</f>
        <v>3</v>
      </c>
      <c r="M1325" s="2">
        <f>IF(AND(market_calendar[[#This Row],[eq_weekly_exp_cumulative]]=3,market_calendar[[#This Row],[is_eq_weekly_exp]]=1),1,0)</f>
        <v>1</v>
      </c>
      <c r="N1325" s="2">
        <f>IF(AND(market_calendar[[#This Row],[is_eq_monthly_exp]]=1,MOD(market_calendar[[#This Row],[Month]],3)=0),1,0)</f>
        <v>0</v>
      </c>
      <c r="O1325" s="2">
        <f t="shared" si="160"/>
        <v>0</v>
      </c>
      <c r="P1325" s="2">
        <f>SUMIF(E$2:E1325,E1325,O$2:O1325)</f>
        <v>2</v>
      </c>
      <c r="Q1325" s="2">
        <f>IF(AND(market_calendar[[#This Row],[vix_weekly_exp_cumulative]]=3,market_calendar[[#This Row],[is_vix_weekly_exp]]=1),1,0)</f>
        <v>0</v>
      </c>
      <c r="R1325" s="2">
        <f>IF(AND(market_calendar[[#This Row],[is_vix_monthly_exp]]=1,MOD(market_calendar[[#This Row],[Month]],3)=0),1,0)</f>
        <v>0</v>
      </c>
    </row>
    <row r="1326" spans="1:18" x14ac:dyDescent="0.25">
      <c r="A1326">
        <v>1325</v>
      </c>
      <c r="B1326" s="1">
        <v>43694</v>
      </c>
      <c r="C1326" s="2">
        <f t="shared" si="161"/>
        <v>2019</v>
      </c>
      <c r="D1326" s="2">
        <f t="shared" si="162"/>
        <v>8</v>
      </c>
      <c r="E1326" s="2" t="str">
        <f t="shared" si="163"/>
        <v>2019-8</v>
      </c>
      <c r="F1326" s="2">
        <f t="shared" si="164"/>
        <v>17</v>
      </c>
      <c r="G1326" s="2">
        <f t="shared" si="165"/>
        <v>33</v>
      </c>
      <c r="H1326" s="2">
        <f t="shared" si="166"/>
        <v>7</v>
      </c>
      <c r="I1326" s="2" cm="1">
        <f t="array" ref="I1326">_xlfn.IFNA(_xlfn.IFS(H1326=7,1,H1326=1,1),0)</f>
        <v>1</v>
      </c>
      <c r="J1326" s="2">
        <v>0</v>
      </c>
      <c r="K1326" s="2">
        <f t="shared" si="167"/>
        <v>0</v>
      </c>
      <c r="L1326" s="2">
        <f>SUMIF(E$2:E1326,E1326,K$2:K1326)</f>
        <v>3</v>
      </c>
      <c r="M1326" s="2">
        <f>IF(AND(market_calendar[[#This Row],[eq_weekly_exp_cumulative]]=3,market_calendar[[#This Row],[is_eq_weekly_exp]]=1),1,0)</f>
        <v>0</v>
      </c>
      <c r="N1326" s="2">
        <f>IF(AND(market_calendar[[#This Row],[is_eq_monthly_exp]]=1,MOD(market_calendar[[#This Row],[Month]],3)=0),1,0)</f>
        <v>0</v>
      </c>
      <c r="O1326" s="2">
        <f t="shared" si="160"/>
        <v>0</v>
      </c>
      <c r="P1326" s="2">
        <f>SUMIF(E$2:E1326,E1326,O$2:O1326)</f>
        <v>2</v>
      </c>
      <c r="Q1326" s="2">
        <f>IF(AND(market_calendar[[#This Row],[vix_weekly_exp_cumulative]]=3,market_calendar[[#This Row],[is_vix_weekly_exp]]=1),1,0)</f>
        <v>0</v>
      </c>
      <c r="R1326" s="2">
        <f>IF(AND(market_calendar[[#This Row],[is_vix_monthly_exp]]=1,MOD(market_calendar[[#This Row],[Month]],3)=0),1,0)</f>
        <v>0</v>
      </c>
    </row>
    <row r="1327" spans="1:18" x14ac:dyDescent="0.25">
      <c r="A1327">
        <v>1326</v>
      </c>
      <c r="B1327" s="1">
        <v>43695</v>
      </c>
      <c r="C1327" s="2">
        <f t="shared" si="161"/>
        <v>2019</v>
      </c>
      <c r="D1327" s="2">
        <f t="shared" si="162"/>
        <v>8</v>
      </c>
      <c r="E1327" s="2" t="str">
        <f t="shared" si="163"/>
        <v>2019-8</v>
      </c>
      <c r="F1327" s="2">
        <f t="shared" si="164"/>
        <v>18</v>
      </c>
      <c r="G1327" s="2">
        <f t="shared" si="165"/>
        <v>34</v>
      </c>
      <c r="H1327" s="2">
        <f t="shared" si="166"/>
        <v>1</v>
      </c>
      <c r="I1327" s="2" cm="1">
        <f t="array" ref="I1327">_xlfn.IFNA(_xlfn.IFS(H1327=7,1,H1327=1,1),0)</f>
        <v>1</v>
      </c>
      <c r="J1327" s="2">
        <v>0</v>
      </c>
      <c r="K1327" s="2">
        <f t="shared" si="167"/>
        <v>0</v>
      </c>
      <c r="L1327" s="2">
        <f>SUMIF(E$2:E1327,E1327,K$2:K1327)</f>
        <v>3</v>
      </c>
      <c r="M1327" s="2">
        <f>IF(AND(market_calendar[[#This Row],[eq_weekly_exp_cumulative]]=3,market_calendar[[#This Row],[is_eq_weekly_exp]]=1),1,0)</f>
        <v>0</v>
      </c>
      <c r="N1327" s="2">
        <f>IF(AND(market_calendar[[#This Row],[is_eq_monthly_exp]]=1,MOD(market_calendar[[#This Row],[Month]],3)=0),1,0)</f>
        <v>0</v>
      </c>
      <c r="O1327" s="2">
        <f t="shared" si="160"/>
        <v>0</v>
      </c>
      <c r="P1327" s="2">
        <f>SUMIF(E$2:E1327,E1327,O$2:O1327)</f>
        <v>2</v>
      </c>
      <c r="Q1327" s="2">
        <f>IF(AND(market_calendar[[#This Row],[vix_weekly_exp_cumulative]]=3,market_calendar[[#This Row],[is_vix_weekly_exp]]=1),1,0)</f>
        <v>0</v>
      </c>
      <c r="R1327" s="2">
        <f>IF(AND(market_calendar[[#This Row],[is_vix_monthly_exp]]=1,MOD(market_calendar[[#This Row],[Month]],3)=0),1,0)</f>
        <v>0</v>
      </c>
    </row>
    <row r="1328" spans="1:18" x14ac:dyDescent="0.25">
      <c r="A1328">
        <v>1327</v>
      </c>
      <c r="B1328" s="1">
        <v>43696</v>
      </c>
      <c r="C1328" s="2">
        <f t="shared" si="161"/>
        <v>2019</v>
      </c>
      <c r="D1328" s="2">
        <f t="shared" si="162"/>
        <v>8</v>
      </c>
      <c r="E1328" s="2" t="str">
        <f t="shared" si="163"/>
        <v>2019-8</v>
      </c>
      <c r="F1328" s="2">
        <f t="shared" si="164"/>
        <v>19</v>
      </c>
      <c r="G1328" s="2">
        <f t="shared" si="165"/>
        <v>34</v>
      </c>
      <c r="H1328" s="2">
        <f t="shared" si="166"/>
        <v>2</v>
      </c>
      <c r="I1328" s="2" cm="1">
        <f t="array" ref="I1328">_xlfn.IFNA(_xlfn.IFS(H1328=7,1,H1328=1,1),0)</f>
        <v>0</v>
      </c>
      <c r="J1328" s="2">
        <v>0</v>
      </c>
      <c r="K1328" s="2">
        <f t="shared" si="167"/>
        <v>0</v>
      </c>
      <c r="L1328" s="2">
        <f>SUMIF(E$2:E1328,E1328,K$2:K1328)</f>
        <v>3</v>
      </c>
      <c r="M1328" s="2">
        <f>IF(AND(market_calendar[[#This Row],[eq_weekly_exp_cumulative]]=3,market_calendar[[#This Row],[is_eq_weekly_exp]]=1),1,0)</f>
        <v>0</v>
      </c>
      <c r="N1328" s="2">
        <f>IF(AND(market_calendar[[#This Row],[is_eq_monthly_exp]]=1,MOD(market_calendar[[#This Row],[Month]],3)=0),1,0)</f>
        <v>0</v>
      </c>
      <c r="O1328" s="2">
        <f t="shared" si="160"/>
        <v>0</v>
      </c>
      <c r="P1328" s="2">
        <f>SUMIF(E$2:E1328,E1328,O$2:O1328)</f>
        <v>2</v>
      </c>
      <c r="Q1328" s="2">
        <f>IF(AND(market_calendar[[#This Row],[vix_weekly_exp_cumulative]]=3,market_calendar[[#This Row],[is_vix_weekly_exp]]=1),1,0)</f>
        <v>0</v>
      </c>
      <c r="R1328" s="2">
        <f>IF(AND(market_calendar[[#This Row],[is_vix_monthly_exp]]=1,MOD(market_calendar[[#This Row],[Month]],3)=0),1,0)</f>
        <v>0</v>
      </c>
    </row>
    <row r="1329" spans="1:18" x14ac:dyDescent="0.25">
      <c r="A1329">
        <v>1328</v>
      </c>
      <c r="B1329" s="1">
        <v>43697</v>
      </c>
      <c r="C1329" s="2">
        <f t="shared" si="161"/>
        <v>2019</v>
      </c>
      <c r="D1329" s="2">
        <f t="shared" si="162"/>
        <v>8</v>
      </c>
      <c r="E1329" s="2" t="str">
        <f t="shared" si="163"/>
        <v>2019-8</v>
      </c>
      <c r="F1329" s="2">
        <f t="shared" si="164"/>
        <v>20</v>
      </c>
      <c r="G1329" s="2">
        <f t="shared" si="165"/>
        <v>34</v>
      </c>
      <c r="H1329" s="2">
        <f t="shared" si="166"/>
        <v>3</v>
      </c>
      <c r="I1329" s="2" cm="1">
        <f t="array" ref="I1329">_xlfn.IFNA(_xlfn.IFS(H1329=7,1,H1329=1,1),0)</f>
        <v>0</v>
      </c>
      <c r="J1329" s="2">
        <v>0</v>
      </c>
      <c r="K1329" s="2">
        <f t="shared" si="167"/>
        <v>0</v>
      </c>
      <c r="L1329" s="2">
        <f>SUMIF(E$2:E1329,E1329,K$2:K1329)</f>
        <v>3</v>
      </c>
      <c r="M1329" s="2">
        <f>IF(AND(market_calendar[[#This Row],[eq_weekly_exp_cumulative]]=3,market_calendar[[#This Row],[is_eq_weekly_exp]]=1),1,0)</f>
        <v>0</v>
      </c>
      <c r="N1329" s="2">
        <f>IF(AND(market_calendar[[#This Row],[is_eq_monthly_exp]]=1,MOD(market_calendar[[#This Row],[Month]],3)=0),1,0)</f>
        <v>0</v>
      </c>
      <c r="O1329" s="2">
        <f t="shared" si="160"/>
        <v>1</v>
      </c>
      <c r="P1329" s="2">
        <f>SUMIF(E$2:E1329,E1329,O$2:O1329)</f>
        <v>3</v>
      </c>
      <c r="Q1329" s="2">
        <f>IF(AND(market_calendar[[#This Row],[vix_weekly_exp_cumulative]]=3,market_calendar[[#This Row],[is_vix_weekly_exp]]=1),1,0)</f>
        <v>1</v>
      </c>
      <c r="R1329" s="2">
        <f>IF(AND(market_calendar[[#This Row],[is_vix_monthly_exp]]=1,MOD(market_calendar[[#This Row],[Month]],3)=0),1,0)</f>
        <v>0</v>
      </c>
    </row>
    <row r="1330" spans="1:18" x14ac:dyDescent="0.25">
      <c r="A1330">
        <v>1329</v>
      </c>
      <c r="B1330" s="1">
        <v>43698</v>
      </c>
      <c r="C1330" s="2">
        <f t="shared" si="161"/>
        <v>2019</v>
      </c>
      <c r="D1330" s="2">
        <f t="shared" si="162"/>
        <v>8</v>
      </c>
      <c r="E1330" s="2" t="str">
        <f t="shared" si="163"/>
        <v>2019-8</v>
      </c>
      <c r="F1330" s="2">
        <f t="shared" si="164"/>
        <v>21</v>
      </c>
      <c r="G1330" s="2">
        <f t="shared" si="165"/>
        <v>34</v>
      </c>
      <c r="H1330" s="2">
        <f t="shared" si="166"/>
        <v>4</v>
      </c>
      <c r="I1330" s="2" cm="1">
        <f t="array" ref="I1330">_xlfn.IFNA(_xlfn.IFS(H1330=7,1,H1330=1,1),0)</f>
        <v>0</v>
      </c>
      <c r="J1330" s="2">
        <v>0</v>
      </c>
      <c r="K1330" s="2">
        <f t="shared" si="167"/>
        <v>0</v>
      </c>
      <c r="L1330" s="2">
        <f>SUMIF(E$2:E1330,E1330,K$2:K1330)</f>
        <v>3</v>
      </c>
      <c r="M1330" s="2">
        <f>IF(AND(market_calendar[[#This Row],[eq_weekly_exp_cumulative]]=3,market_calendar[[#This Row],[is_eq_weekly_exp]]=1),1,0)</f>
        <v>0</v>
      </c>
      <c r="N1330" s="2">
        <f>IF(AND(market_calendar[[#This Row],[is_eq_monthly_exp]]=1,MOD(market_calendar[[#This Row],[Month]],3)=0),1,0)</f>
        <v>0</v>
      </c>
      <c r="O1330" s="2">
        <f t="shared" si="160"/>
        <v>0</v>
      </c>
      <c r="P1330" s="2">
        <f>SUMIF(E$2:E1330,E1330,O$2:O1330)</f>
        <v>3</v>
      </c>
      <c r="Q1330" s="2">
        <f>IF(AND(market_calendar[[#This Row],[vix_weekly_exp_cumulative]]=3,market_calendar[[#This Row],[is_vix_weekly_exp]]=1),1,0)</f>
        <v>0</v>
      </c>
      <c r="R1330" s="2">
        <f>IF(AND(market_calendar[[#This Row],[is_vix_monthly_exp]]=1,MOD(market_calendar[[#This Row],[Month]],3)=0),1,0)</f>
        <v>0</v>
      </c>
    </row>
    <row r="1331" spans="1:18" x14ac:dyDescent="0.25">
      <c r="A1331">
        <v>1330</v>
      </c>
      <c r="B1331" s="1">
        <v>43699</v>
      </c>
      <c r="C1331" s="2">
        <f t="shared" si="161"/>
        <v>2019</v>
      </c>
      <c r="D1331" s="2">
        <f t="shared" si="162"/>
        <v>8</v>
      </c>
      <c r="E1331" s="2" t="str">
        <f t="shared" si="163"/>
        <v>2019-8</v>
      </c>
      <c r="F1331" s="2">
        <f t="shared" si="164"/>
        <v>22</v>
      </c>
      <c r="G1331" s="2">
        <f t="shared" si="165"/>
        <v>34</v>
      </c>
      <c r="H1331" s="2">
        <f t="shared" si="166"/>
        <v>5</v>
      </c>
      <c r="I1331" s="2" cm="1">
        <f t="array" ref="I1331">_xlfn.IFNA(_xlfn.IFS(H1331=7,1,H1331=1,1),0)</f>
        <v>0</v>
      </c>
      <c r="J1331" s="2">
        <v>0</v>
      </c>
      <c r="K1331" s="2">
        <f t="shared" si="167"/>
        <v>0</v>
      </c>
      <c r="L1331" s="2">
        <f>SUMIF(E$2:E1331,E1331,K$2:K1331)</f>
        <v>3</v>
      </c>
      <c r="M1331" s="2">
        <f>IF(AND(market_calendar[[#This Row],[eq_weekly_exp_cumulative]]=3,market_calendar[[#This Row],[is_eq_weekly_exp]]=1),1,0)</f>
        <v>0</v>
      </c>
      <c r="N1331" s="2">
        <f>IF(AND(market_calendar[[#This Row],[is_eq_monthly_exp]]=1,MOD(market_calendar[[#This Row],[Month]],3)=0),1,0)</f>
        <v>0</v>
      </c>
      <c r="O1331" s="2">
        <f t="shared" si="160"/>
        <v>0</v>
      </c>
      <c r="P1331" s="2">
        <f>SUMIF(E$2:E1331,E1331,O$2:O1331)</f>
        <v>3</v>
      </c>
      <c r="Q1331" s="2">
        <f>IF(AND(market_calendar[[#This Row],[vix_weekly_exp_cumulative]]=3,market_calendar[[#This Row],[is_vix_weekly_exp]]=1),1,0)</f>
        <v>0</v>
      </c>
      <c r="R1331" s="2">
        <f>IF(AND(market_calendar[[#This Row],[is_vix_monthly_exp]]=1,MOD(market_calendar[[#This Row],[Month]],3)=0),1,0)</f>
        <v>0</v>
      </c>
    </row>
    <row r="1332" spans="1:18" x14ac:dyDescent="0.25">
      <c r="A1332">
        <v>1331</v>
      </c>
      <c r="B1332" s="1">
        <v>43700</v>
      </c>
      <c r="C1332" s="2">
        <f t="shared" si="161"/>
        <v>2019</v>
      </c>
      <c r="D1332" s="2">
        <f t="shared" si="162"/>
        <v>8</v>
      </c>
      <c r="E1332" s="2" t="str">
        <f t="shared" si="163"/>
        <v>2019-8</v>
      </c>
      <c r="F1332" s="2">
        <f t="shared" si="164"/>
        <v>23</v>
      </c>
      <c r="G1332" s="2">
        <f t="shared" si="165"/>
        <v>34</v>
      </c>
      <c r="H1332" s="2">
        <f t="shared" si="166"/>
        <v>6</v>
      </c>
      <c r="I1332" s="2" cm="1">
        <f t="array" ref="I1332">_xlfn.IFNA(_xlfn.IFS(H1332=7,1,H1332=1,1),0)</f>
        <v>0</v>
      </c>
      <c r="J1332" s="2">
        <v>0</v>
      </c>
      <c r="K1332" s="2">
        <f t="shared" si="167"/>
        <v>1</v>
      </c>
      <c r="L1332" s="2">
        <f>SUMIF(E$2:E1332,E1332,K$2:K1332)</f>
        <v>4</v>
      </c>
      <c r="M1332" s="2">
        <f>IF(AND(market_calendar[[#This Row],[eq_weekly_exp_cumulative]]=3,market_calendar[[#This Row],[is_eq_weekly_exp]]=1),1,0)</f>
        <v>0</v>
      </c>
      <c r="N1332" s="2">
        <f>IF(AND(market_calendar[[#This Row],[is_eq_monthly_exp]]=1,MOD(market_calendar[[#This Row],[Month]],3)=0),1,0)</f>
        <v>0</v>
      </c>
      <c r="O1332" s="2">
        <f t="shared" si="160"/>
        <v>0</v>
      </c>
      <c r="P1332" s="2">
        <f>SUMIF(E$2:E1332,E1332,O$2:O1332)</f>
        <v>3</v>
      </c>
      <c r="Q1332" s="2">
        <f>IF(AND(market_calendar[[#This Row],[vix_weekly_exp_cumulative]]=3,market_calendar[[#This Row],[is_vix_weekly_exp]]=1),1,0)</f>
        <v>0</v>
      </c>
      <c r="R1332" s="2">
        <f>IF(AND(market_calendar[[#This Row],[is_vix_monthly_exp]]=1,MOD(market_calendar[[#This Row],[Month]],3)=0),1,0)</f>
        <v>0</v>
      </c>
    </row>
    <row r="1333" spans="1:18" x14ac:dyDescent="0.25">
      <c r="A1333">
        <v>1332</v>
      </c>
      <c r="B1333" s="1">
        <v>43701</v>
      </c>
      <c r="C1333" s="2">
        <f t="shared" si="161"/>
        <v>2019</v>
      </c>
      <c r="D1333" s="2">
        <f t="shared" si="162"/>
        <v>8</v>
      </c>
      <c r="E1333" s="2" t="str">
        <f t="shared" si="163"/>
        <v>2019-8</v>
      </c>
      <c r="F1333" s="2">
        <f t="shared" si="164"/>
        <v>24</v>
      </c>
      <c r="G1333" s="2">
        <f t="shared" si="165"/>
        <v>34</v>
      </c>
      <c r="H1333" s="2">
        <f t="shared" si="166"/>
        <v>7</v>
      </c>
      <c r="I1333" s="2" cm="1">
        <f t="array" ref="I1333">_xlfn.IFNA(_xlfn.IFS(H1333=7,1,H1333=1,1),0)</f>
        <v>1</v>
      </c>
      <c r="J1333" s="2">
        <v>0</v>
      </c>
      <c r="K1333" s="2">
        <f t="shared" si="167"/>
        <v>0</v>
      </c>
      <c r="L1333" s="2">
        <f>SUMIF(E$2:E1333,E1333,K$2:K1333)</f>
        <v>4</v>
      </c>
      <c r="M1333" s="2">
        <f>IF(AND(market_calendar[[#This Row],[eq_weekly_exp_cumulative]]=3,market_calendar[[#This Row],[is_eq_weekly_exp]]=1),1,0)</f>
        <v>0</v>
      </c>
      <c r="N1333" s="2">
        <f>IF(AND(market_calendar[[#This Row],[is_eq_monthly_exp]]=1,MOD(market_calendar[[#This Row],[Month]],3)=0),1,0)</f>
        <v>0</v>
      </c>
      <c r="O1333" s="2">
        <f t="shared" si="160"/>
        <v>0</v>
      </c>
      <c r="P1333" s="2">
        <f>SUMIF(E$2:E1333,E1333,O$2:O1333)</f>
        <v>3</v>
      </c>
      <c r="Q1333" s="2">
        <f>IF(AND(market_calendar[[#This Row],[vix_weekly_exp_cumulative]]=3,market_calendar[[#This Row],[is_vix_weekly_exp]]=1),1,0)</f>
        <v>0</v>
      </c>
      <c r="R1333" s="2">
        <f>IF(AND(market_calendar[[#This Row],[is_vix_monthly_exp]]=1,MOD(market_calendar[[#This Row],[Month]],3)=0),1,0)</f>
        <v>0</v>
      </c>
    </row>
    <row r="1334" spans="1:18" x14ac:dyDescent="0.25">
      <c r="A1334">
        <v>1333</v>
      </c>
      <c r="B1334" s="1">
        <v>43702</v>
      </c>
      <c r="C1334" s="2">
        <f t="shared" si="161"/>
        <v>2019</v>
      </c>
      <c r="D1334" s="2">
        <f t="shared" si="162"/>
        <v>8</v>
      </c>
      <c r="E1334" s="2" t="str">
        <f t="shared" si="163"/>
        <v>2019-8</v>
      </c>
      <c r="F1334" s="2">
        <f t="shared" si="164"/>
        <v>25</v>
      </c>
      <c r="G1334" s="2">
        <f t="shared" si="165"/>
        <v>35</v>
      </c>
      <c r="H1334" s="2">
        <f t="shared" si="166"/>
        <v>1</v>
      </c>
      <c r="I1334" s="2" cm="1">
        <f t="array" ref="I1334">_xlfn.IFNA(_xlfn.IFS(H1334=7,1,H1334=1,1),0)</f>
        <v>1</v>
      </c>
      <c r="J1334" s="2">
        <v>0</v>
      </c>
      <c r="K1334" s="2">
        <f t="shared" si="167"/>
        <v>0</v>
      </c>
      <c r="L1334" s="2">
        <f>SUMIF(E$2:E1334,E1334,K$2:K1334)</f>
        <v>4</v>
      </c>
      <c r="M1334" s="2">
        <f>IF(AND(market_calendar[[#This Row],[eq_weekly_exp_cumulative]]=3,market_calendar[[#This Row],[is_eq_weekly_exp]]=1),1,0)</f>
        <v>0</v>
      </c>
      <c r="N1334" s="2">
        <f>IF(AND(market_calendar[[#This Row],[is_eq_monthly_exp]]=1,MOD(market_calendar[[#This Row],[Month]],3)=0),1,0)</f>
        <v>0</v>
      </c>
      <c r="O1334" s="2">
        <f t="shared" si="160"/>
        <v>0</v>
      </c>
      <c r="P1334" s="2">
        <f>SUMIF(E$2:E1334,E1334,O$2:O1334)</f>
        <v>3</v>
      </c>
      <c r="Q1334" s="2">
        <f>IF(AND(market_calendar[[#This Row],[vix_weekly_exp_cumulative]]=3,market_calendar[[#This Row],[is_vix_weekly_exp]]=1),1,0)</f>
        <v>0</v>
      </c>
      <c r="R1334" s="2">
        <f>IF(AND(market_calendar[[#This Row],[is_vix_monthly_exp]]=1,MOD(market_calendar[[#This Row],[Month]],3)=0),1,0)</f>
        <v>0</v>
      </c>
    </row>
    <row r="1335" spans="1:18" x14ac:dyDescent="0.25">
      <c r="A1335">
        <v>1334</v>
      </c>
      <c r="B1335" s="1">
        <v>43703</v>
      </c>
      <c r="C1335" s="2">
        <f t="shared" si="161"/>
        <v>2019</v>
      </c>
      <c r="D1335" s="2">
        <f t="shared" si="162"/>
        <v>8</v>
      </c>
      <c r="E1335" s="2" t="str">
        <f t="shared" si="163"/>
        <v>2019-8</v>
      </c>
      <c r="F1335" s="2">
        <f t="shared" si="164"/>
        <v>26</v>
      </c>
      <c r="G1335" s="2">
        <f t="shared" si="165"/>
        <v>35</v>
      </c>
      <c r="H1335" s="2">
        <f t="shared" si="166"/>
        <v>2</v>
      </c>
      <c r="I1335" s="2" cm="1">
        <f t="array" ref="I1335">_xlfn.IFNA(_xlfn.IFS(H1335=7,1,H1335=1,1),0)</f>
        <v>0</v>
      </c>
      <c r="J1335" s="2">
        <v>0</v>
      </c>
      <c r="K1335" s="2">
        <f t="shared" si="167"/>
        <v>0</v>
      </c>
      <c r="L1335" s="2">
        <f>SUMIF(E$2:E1335,E1335,K$2:K1335)</f>
        <v>4</v>
      </c>
      <c r="M1335" s="2">
        <f>IF(AND(market_calendar[[#This Row],[eq_weekly_exp_cumulative]]=3,market_calendar[[#This Row],[is_eq_weekly_exp]]=1),1,0)</f>
        <v>0</v>
      </c>
      <c r="N1335" s="2">
        <f>IF(AND(market_calendar[[#This Row],[is_eq_monthly_exp]]=1,MOD(market_calendar[[#This Row],[Month]],3)=0),1,0)</f>
        <v>0</v>
      </c>
      <c r="O1335" s="2">
        <f t="shared" si="160"/>
        <v>0</v>
      </c>
      <c r="P1335" s="2">
        <f>SUMIF(E$2:E1335,E1335,O$2:O1335)</f>
        <v>3</v>
      </c>
      <c r="Q1335" s="2">
        <f>IF(AND(market_calendar[[#This Row],[vix_weekly_exp_cumulative]]=3,market_calendar[[#This Row],[is_vix_weekly_exp]]=1),1,0)</f>
        <v>0</v>
      </c>
      <c r="R1335" s="2">
        <f>IF(AND(market_calendar[[#This Row],[is_vix_monthly_exp]]=1,MOD(market_calendar[[#This Row],[Month]],3)=0),1,0)</f>
        <v>0</v>
      </c>
    </row>
    <row r="1336" spans="1:18" x14ac:dyDescent="0.25">
      <c r="A1336">
        <v>1335</v>
      </c>
      <c r="B1336" s="1">
        <v>43704</v>
      </c>
      <c r="C1336" s="2">
        <f t="shared" si="161"/>
        <v>2019</v>
      </c>
      <c r="D1336" s="2">
        <f t="shared" si="162"/>
        <v>8</v>
      </c>
      <c r="E1336" s="2" t="str">
        <f t="shared" si="163"/>
        <v>2019-8</v>
      </c>
      <c r="F1336" s="2">
        <f t="shared" si="164"/>
        <v>27</v>
      </c>
      <c r="G1336" s="2">
        <f t="shared" si="165"/>
        <v>35</v>
      </c>
      <c r="H1336" s="2">
        <f t="shared" si="166"/>
        <v>3</v>
      </c>
      <c r="I1336" s="2" cm="1">
        <f t="array" ref="I1336">_xlfn.IFNA(_xlfn.IFS(H1336=7,1,H1336=1,1),0)</f>
        <v>0</v>
      </c>
      <c r="J1336" s="2">
        <v>0</v>
      </c>
      <c r="K1336" s="2">
        <f t="shared" si="167"/>
        <v>0</v>
      </c>
      <c r="L1336" s="2">
        <f>SUMIF(E$2:E1336,E1336,K$2:K1336)</f>
        <v>4</v>
      </c>
      <c r="M1336" s="2">
        <f>IF(AND(market_calendar[[#This Row],[eq_weekly_exp_cumulative]]=3,market_calendar[[#This Row],[is_eq_weekly_exp]]=1),1,0)</f>
        <v>0</v>
      </c>
      <c r="N1336" s="2">
        <f>IF(AND(market_calendar[[#This Row],[is_eq_monthly_exp]]=1,MOD(market_calendar[[#This Row],[Month]],3)=0),1,0)</f>
        <v>0</v>
      </c>
      <c r="O1336" s="2">
        <f t="shared" si="160"/>
        <v>1</v>
      </c>
      <c r="P1336" s="2">
        <f>SUMIF(E$2:E1336,E1336,O$2:O1336)</f>
        <v>4</v>
      </c>
      <c r="Q1336" s="2">
        <f>IF(AND(market_calendar[[#This Row],[vix_weekly_exp_cumulative]]=3,market_calendar[[#This Row],[is_vix_weekly_exp]]=1),1,0)</f>
        <v>0</v>
      </c>
      <c r="R1336" s="2">
        <f>IF(AND(market_calendar[[#This Row],[is_vix_monthly_exp]]=1,MOD(market_calendar[[#This Row],[Month]],3)=0),1,0)</f>
        <v>0</v>
      </c>
    </row>
    <row r="1337" spans="1:18" x14ac:dyDescent="0.25">
      <c r="A1337">
        <v>1336</v>
      </c>
      <c r="B1337" s="1">
        <v>43705</v>
      </c>
      <c r="C1337" s="2">
        <f t="shared" si="161"/>
        <v>2019</v>
      </c>
      <c r="D1337" s="2">
        <f t="shared" si="162"/>
        <v>8</v>
      </c>
      <c r="E1337" s="2" t="str">
        <f t="shared" si="163"/>
        <v>2019-8</v>
      </c>
      <c r="F1337" s="2">
        <f t="shared" si="164"/>
        <v>28</v>
      </c>
      <c r="G1337" s="2">
        <f t="shared" si="165"/>
        <v>35</v>
      </c>
      <c r="H1337" s="2">
        <f t="shared" si="166"/>
        <v>4</v>
      </c>
      <c r="I1337" s="2" cm="1">
        <f t="array" ref="I1337">_xlfn.IFNA(_xlfn.IFS(H1337=7,1,H1337=1,1),0)</f>
        <v>0</v>
      </c>
      <c r="J1337" s="2">
        <v>0</v>
      </c>
      <c r="K1337" s="2">
        <f t="shared" si="167"/>
        <v>0</v>
      </c>
      <c r="L1337" s="2">
        <f>SUMIF(E$2:E1337,E1337,K$2:K1337)</f>
        <v>4</v>
      </c>
      <c r="M1337" s="2">
        <f>IF(AND(market_calendar[[#This Row],[eq_weekly_exp_cumulative]]=3,market_calendar[[#This Row],[is_eq_weekly_exp]]=1),1,0)</f>
        <v>0</v>
      </c>
      <c r="N1337" s="2">
        <f>IF(AND(market_calendar[[#This Row],[is_eq_monthly_exp]]=1,MOD(market_calendar[[#This Row],[Month]],3)=0),1,0)</f>
        <v>0</v>
      </c>
      <c r="O1337" s="2">
        <f t="shared" si="160"/>
        <v>0</v>
      </c>
      <c r="P1337" s="2">
        <f>SUMIF(E$2:E1337,E1337,O$2:O1337)</f>
        <v>4</v>
      </c>
      <c r="Q1337" s="2">
        <f>IF(AND(market_calendar[[#This Row],[vix_weekly_exp_cumulative]]=3,market_calendar[[#This Row],[is_vix_weekly_exp]]=1),1,0)</f>
        <v>0</v>
      </c>
      <c r="R1337" s="2">
        <f>IF(AND(market_calendar[[#This Row],[is_vix_monthly_exp]]=1,MOD(market_calendar[[#This Row],[Month]],3)=0),1,0)</f>
        <v>0</v>
      </c>
    </row>
    <row r="1338" spans="1:18" x14ac:dyDescent="0.25">
      <c r="A1338">
        <v>1337</v>
      </c>
      <c r="B1338" s="1">
        <v>43706</v>
      </c>
      <c r="C1338" s="2">
        <f t="shared" si="161"/>
        <v>2019</v>
      </c>
      <c r="D1338" s="2">
        <f t="shared" si="162"/>
        <v>8</v>
      </c>
      <c r="E1338" s="2" t="str">
        <f t="shared" si="163"/>
        <v>2019-8</v>
      </c>
      <c r="F1338" s="2">
        <f t="shared" si="164"/>
        <v>29</v>
      </c>
      <c r="G1338" s="2">
        <f t="shared" si="165"/>
        <v>35</v>
      </c>
      <c r="H1338" s="2">
        <f t="shared" si="166"/>
        <v>5</v>
      </c>
      <c r="I1338" s="2" cm="1">
        <f t="array" ref="I1338">_xlfn.IFNA(_xlfn.IFS(H1338=7,1,H1338=1,1),0)</f>
        <v>0</v>
      </c>
      <c r="J1338" s="2">
        <v>0</v>
      </c>
      <c r="K1338" s="2">
        <f t="shared" si="167"/>
        <v>0</v>
      </c>
      <c r="L1338" s="2">
        <f>SUMIF(E$2:E1338,E1338,K$2:K1338)</f>
        <v>4</v>
      </c>
      <c r="M1338" s="2">
        <f>IF(AND(market_calendar[[#This Row],[eq_weekly_exp_cumulative]]=3,market_calendar[[#This Row],[is_eq_weekly_exp]]=1),1,0)</f>
        <v>0</v>
      </c>
      <c r="N1338" s="2">
        <f>IF(AND(market_calendar[[#This Row],[is_eq_monthly_exp]]=1,MOD(market_calendar[[#This Row],[Month]],3)=0),1,0)</f>
        <v>0</v>
      </c>
      <c r="O1338" s="2">
        <f t="shared" si="160"/>
        <v>0</v>
      </c>
      <c r="P1338" s="2">
        <f>SUMIF(E$2:E1338,E1338,O$2:O1338)</f>
        <v>4</v>
      </c>
      <c r="Q1338" s="2">
        <f>IF(AND(market_calendar[[#This Row],[vix_weekly_exp_cumulative]]=3,market_calendar[[#This Row],[is_vix_weekly_exp]]=1),1,0)</f>
        <v>0</v>
      </c>
      <c r="R1338" s="2">
        <f>IF(AND(market_calendar[[#This Row],[is_vix_monthly_exp]]=1,MOD(market_calendar[[#This Row],[Month]],3)=0),1,0)</f>
        <v>0</v>
      </c>
    </row>
    <row r="1339" spans="1:18" x14ac:dyDescent="0.25">
      <c r="A1339">
        <v>1338</v>
      </c>
      <c r="B1339" s="1">
        <v>43707</v>
      </c>
      <c r="C1339" s="2">
        <f t="shared" si="161"/>
        <v>2019</v>
      </c>
      <c r="D1339" s="2">
        <f t="shared" si="162"/>
        <v>8</v>
      </c>
      <c r="E1339" s="2" t="str">
        <f t="shared" si="163"/>
        <v>2019-8</v>
      </c>
      <c r="F1339" s="2">
        <f t="shared" si="164"/>
        <v>30</v>
      </c>
      <c r="G1339" s="2">
        <f t="shared" si="165"/>
        <v>35</v>
      </c>
      <c r="H1339" s="2">
        <f t="shared" si="166"/>
        <v>6</v>
      </c>
      <c r="I1339" s="2" cm="1">
        <f t="array" ref="I1339">_xlfn.IFNA(_xlfn.IFS(H1339=7,1,H1339=1,1),0)</f>
        <v>0</v>
      </c>
      <c r="J1339" s="2">
        <v>0</v>
      </c>
      <c r="K1339" s="2">
        <f t="shared" si="167"/>
        <v>1</v>
      </c>
      <c r="L1339" s="2">
        <f>SUMIF(E$2:E1339,E1339,K$2:K1339)</f>
        <v>5</v>
      </c>
      <c r="M1339" s="2">
        <f>IF(AND(market_calendar[[#This Row],[eq_weekly_exp_cumulative]]=3,market_calendar[[#This Row],[is_eq_weekly_exp]]=1),1,0)</f>
        <v>0</v>
      </c>
      <c r="N1339" s="2">
        <f>IF(AND(market_calendar[[#This Row],[is_eq_monthly_exp]]=1,MOD(market_calendar[[#This Row],[Month]],3)=0),1,0)</f>
        <v>0</v>
      </c>
      <c r="O1339" s="2">
        <f t="shared" si="160"/>
        <v>0</v>
      </c>
      <c r="P1339" s="2">
        <f>SUMIF(E$2:E1339,E1339,O$2:O1339)</f>
        <v>4</v>
      </c>
      <c r="Q1339" s="2">
        <f>IF(AND(market_calendar[[#This Row],[vix_weekly_exp_cumulative]]=3,market_calendar[[#This Row],[is_vix_weekly_exp]]=1),1,0)</f>
        <v>0</v>
      </c>
      <c r="R1339" s="2">
        <f>IF(AND(market_calendar[[#This Row],[is_vix_monthly_exp]]=1,MOD(market_calendar[[#This Row],[Month]],3)=0),1,0)</f>
        <v>0</v>
      </c>
    </row>
    <row r="1340" spans="1:18" x14ac:dyDescent="0.25">
      <c r="A1340">
        <v>1339</v>
      </c>
      <c r="B1340" s="1">
        <v>43708</v>
      </c>
      <c r="C1340" s="2">
        <f t="shared" si="161"/>
        <v>2019</v>
      </c>
      <c r="D1340" s="2">
        <f t="shared" si="162"/>
        <v>8</v>
      </c>
      <c r="E1340" s="2" t="str">
        <f t="shared" si="163"/>
        <v>2019-8</v>
      </c>
      <c r="F1340" s="2">
        <f t="shared" si="164"/>
        <v>31</v>
      </c>
      <c r="G1340" s="2">
        <f t="shared" si="165"/>
        <v>35</v>
      </c>
      <c r="H1340" s="2">
        <f t="shared" si="166"/>
        <v>7</v>
      </c>
      <c r="I1340" s="2" cm="1">
        <f t="array" ref="I1340">_xlfn.IFNA(_xlfn.IFS(H1340=7,1,H1340=1,1),0)</f>
        <v>1</v>
      </c>
      <c r="J1340" s="2">
        <v>0</v>
      </c>
      <c r="K1340" s="2">
        <f t="shared" si="167"/>
        <v>0</v>
      </c>
      <c r="L1340" s="2">
        <f>SUMIF(E$2:E1340,E1340,K$2:K1340)</f>
        <v>5</v>
      </c>
      <c r="M1340" s="2">
        <f>IF(AND(market_calendar[[#This Row],[eq_weekly_exp_cumulative]]=3,market_calendar[[#This Row],[is_eq_weekly_exp]]=1),1,0)</f>
        <v>0</v>
      </c>
      <c r="N1340" s="2">
        <f>IF(AND(market_calendar[[#This Row],[is_eq_monthly_exp]]=1,MOD(market_calendar[[#This Row],[Month]],3)=0),1,0)</f>
        <v>0</v>
      </c>
      <c r="O1340" s="2">
        <f t="shared" si="160"/>
        <v>0</v>
      </c>
      <c r="P1340" s="2">
        <f>SUMIF(E$2:E1340,E1340,O$2:O1340)</f>
        <v>4</v>
      </c>
      <c r="Q1340" s="2">
        <f>IF(AND(market_calendar[[#This Row],[vix_weekly_exp_cumulative]]=3,market_calendar[[#This Row],[is_vix_weekly_exp]]=1),1,0)</f>
        <v>0</v>
      </c>
      <c r="R1340" s="2">
        <f>IF(AND(market_calendar[[#This Row],[is_vix_monthly_exp]]=1,MOD(market_calendar[[#This Row],[Month]],3)=0),1,0)</f>
        <v>0</v>
      </c>
    </row>
    <row r="1341" spans="1:18" x14ac:dyDescent="0.25">
      <c r="A1341">
        <v>1340</v>
      </c>
      <c r="B1341" s="1">
        <v>43709</v>
      </c>
      <c r="C1341" s="2">
        <f t="shared" si="161"/>
        <v>2019</v>
      </c>
      <c r="D1341" s="2">
        <f t="shared" si="162"/>
        <v>9</v>
      </c>
      <c r="E1341" s="2" t="str">
        <f t="shared" si="163"/>
        <v>2019-9</v>
      </c>
      <c r="F1341" s="2">
        <f t="shared" si="164"/>
        <v>1</v>
      </c>
      <c r="G1341" s="2">
        <f t="shared" si="165"/>
        <v>36</v>
      </c>
      <c r="H1341" s="2">
        <f t="shared" si="166"/>
        <v>1</v>
      </c>
      <c r="I1341" s="2" cm="1">
        <f t="array" ref="I1341">_xlfn.IFNA(_xlfn.IFS(H1341=7,1,H1341=1,1),0)</f>
        <v>1</v>
      </c>
      <c r="J1341" s="2">
        <v>0</v>
      </c>
      <c r="K1341" s="2">
        <f t="shared" si="167"/>
        <v>0</v>
      </c>
      <c r="L1341" s="2">
        <f>SUMIF(E$2:E1341,E1341,K$2:K1341)</f>
        <v>0</v>
      </c>
      <c r="M1341" s="2">
        <f>IF(AND(market_calendar[[#This Row],[eq_weekly_exp_cumulative]]=3,market_calendar[[#This Row],[is_eq_weekly_exp]]=1),1,0)</f>
        <v>0</v>
      </c>
      <c r="N1341" s="2">
        <f>IF(AND(market_calendar[[#This Row],[is_eq_monthly_exp]]=1,MOD(market_calendar[[#This Row],[Month]],3)=0),1,0)</f>
        <v>0</v>
      </c>
      <c r="O1341" s="2">
        <f t="shared" si="160"/>
        <v>0</v>
      </c>
      <c r="P1341" s="2">
        <f>SUMIF(E$2:E1341,E1341,O$2:O1341)</f>
        <v>0</v>
      </c>
      <c r="Q1341" s="2">
        <f>IF(AND(market_calendar[[#This Row],[vix_weekly_exp_cumulative]]=3,market_calendar[[#This Row],[is_vix_weekly_exp]]=1),1,0)</f>
        <v>0</v>
      </c>
      <c r="R1341" s="2">
        <f>IF(AND(market_calendar[[#This Row],[is_vix_monthly_exp]]=1,MOD(market_calendar[[#This Row],[Month]],3)=0),1,0)</f>
        <v>0</v>
      </c>
    </row>
    <row r="1342" spans="1:18" x14ac:dyDescent="0.25">
      <c r="A1342">
        <v>1341</v>
      </c>
      <c r="B1342" s="1">
        <v>43710</v>
      </c>
      <c r="C1342" s="2">
        <f t="shared" si="161"/>
        <v>2019</v>
      </c>
      <c r="D1342" s="2">
        <f t="shared" si="162"/>
        <v>9</v>
      </c>
      <c r="E1342" s="2" t="str">
        <f t="shared" si="163"/>
        <v>2019-9</v>
      </c>
      <c r="F1342" s="2">
        <f t="shared" si="164"/>
        <v>2</v>
      </c>
      <c r="G1342" s="2">
        <f t="shared" si="165"/>
        <v>36</v>
      </c>
      <c r="H1342" s="2">
        <f t="shared" si="166"/>
        <v>2</v>
      </c>
      <c r="I1342" s="2" cm="1">
        <f t="array" ref="I1342">_xlfn.IFNA(_xlfn.IFS(H1342=7,1,H1342=1,1),0)</f>
        <v>0</v>
      </c>
      <c r="J1342" s="2">
        <v>0</v>
      </c>
      <c r="K1342" s="2">
        <f t="shared" si="167"/>
        <v>0</v>
      </c>
      <c r="L1342" s="2">
        <f>SUMIF(E$2:E1342,E1342,K$2:K1342)</f>
        <v>0</v>
      </c>
      <c r="M1342" s="2">
        <f>IF(AND(market_calendar[[#This Row],[eq_weekly_exp_cumulative]]=3,market_calendar[[#This Row],[is_eq_weekly_exp]]=1),1,0)</f>
        <v>0</v>
      </c>
      <c r="N1342" s="2">
        <f>IF(AND(market_calendar[[#This Row],[is_eq_monthly_exp]]=1,MOD(market_calendar[[#This Row],[Month]],3)=0),1,0)</f>
        <v>0</v>
      </c>
      <c r="O1342" s="2">
        <f t="shared" si="160"/>
        <v>0</v>
      </c>
      <c r="P1342" s="2">
        <f>SUMIF(E$2:E1342,E1342,O$2:O1342)</f>
        <v>0</v>
      </c>
      <c r="Q1342" s="2">
        <f>IF(AND(market_calendar[[#This Row],[vix_weekly_exp_cumulative]]=3,market_calendar[[#This Row],[is_vix_weekly_exp]]=1),1,0)</f>
        <v>0</v>
      </c>
      <c r="R1342" s="2">
        <f>IF(AND(market_calendar[[#This Row],[is_vix_monthly_exp]]=1,MOD(market_calendar[[#This Row],[Month]],3)=0),1,0)</f>
        <v>0</v>
      </c>
    </row>
    <row r="1343" spans="1:18" x14ac:dyDescent="0.25">
      <c r="A1343">
        <v>1342</v>
      </c>
      <c r="B1343" s="1">
        <v>43711</v>
      </c>
      <c r="C1343" s="2">
        <f t="shared" si="161"/>
        <v>2019</v>
      </c>
      <c r="D1343" s="2">
        <f t="shared" si="162"/>
        <v>9</v>
      </c>
      <c r="E1343" s="2" t="str">
        <f t="shared" si="163"/>
        <v>2019-9</v>
      </c>
      <c r="F1343" s="2">
        <f t="shared" si="164"/>
        <v>3</v>
      </c>
      <c r="G1343" s="2">
        <f t="shared" si="165"/>
        <v>36</v>
      </c>
      <c r="H1343" s="2">
        <f t="shared" si="166"/>
        <v>3</v>
      </c>
      <c r="I1343" s="2" cm="1">
        <f t="array" ref="I1343">_xlfn.IFNA(_xlfn.IFS(H1343=7,1,H1343=1,1),0)</f>
        <v>0</v>
      </c>
      <c r="J1343" s="2">
        <v>0</v>
      </c>
      <c r="K1343" s="2">
        <f t="shared" si="167"/>
        <v>0</v>
      </c>
      <c r="L1343" s="2">
        <f>SUMIF(E$2:E1343,E1343,K$2:K1343)</f>
        <v>0</v>
      </c>
      <c r="M1343" s="2">
        <f>IF(AND(market_calendar[[#This Row],[eq_weekly_exp_cumulative]]=3,market_calendar[[#This Row],[is_eq_weekly_exp]]=1),1,0)</f>
        <v>0</v>
      </c>
      <c r="N1343" s="2">
        <f>IF(AND(market_calendar[[#This Row],[is_eq_monthly_exp]]=1,MOD(market_calendar[[#This Row],[Month]],3)=0),1,0)</f>
        <v>0</v>
      </c>
      <c r="O1343" s="2">
        <f t="shared" si="160"/>
        <v>1</v>
      </c>
      <c r="P1343" s="2">
        <f>SUMIF(E$2:E1343,E1343,O$2:O1343)</f>
        <v>1</v>
      </c>
      <c r="Q1343" s="2">
        <f>IF(AND(market_calendar[[#This Row],[vix_weekly_exp_cumulative]]=3,market_calendar[[#This Row],[is_vix_weekly_exp]]=1),1,0)</f>
        <v>0</v>
      </c>
      <c r="R1343" s="2">
        <f>IF(AND(market_calendar[[#This Row],[is_vix_monthly_exp]]=1,MOD(market_calendar[[#This Row],[Month]],3)=0),1,0)</f>
        <v>0</v>
      </c>
    </row>
    <row r="1344" spans="1:18" x14ac:dyDescent="0.25">
      <c r="A1344">
        <v>1343</v>
      </c>
      <c r="B1344" s="1">
        <v>43712</v>
      </c>
      <c r="C1344" s="2">
        <f t="shared" si="161"/>
        <v>2019</v>
      </c>
      <c r="D1344" s="2">
        <f t="shared" si="162"/>
        <v>9</v>
      </c>
      <c r="E1344" s="2" t="str">
        <f t="shared" si="163"/>
        <v>2019-9</v>
      </c>
      <c r="F1344" s="2">
        <f t="shared" si="164"/>
        <v>4</v>
      </c>
      <c r="G1344" s="2">
        <f t="shared" si="165"/>
        <v>36</v>
      </c>
      <c r="H1344" s="2">
        <f t="shared" si="166"/>
        <v>4</v>
      </c>
      <c r="I1344" s="2" cm="1">
        <f t="array" ref="I1344">_xlfn.IFNA(_xlfn.IFS(H1344=7,1,H1344=1,1),0)</f>
        <v>0</v>
      </c>
      <c r="J1344" s="2">
        <v>0</v>
      </c>
      <c r="K1344" s="2">
        <f t="shared" si="167"/>
        <v>0</v>
      </c>
      <c r="L1344" s="2">
        <f>SUMIF(E$2:E1344,E1344,K$2:K1344)</f>
        <v>0</v>
      </c>
      <c r="M1344" s="2">
        <f>IF(AND(market_calendar[[#This Row],[eq_weekly_exp_cumulative]]=3,market_calendar[[#This Row],[is_eq_weekly_exp]]=1),1,0)</f>
        <v>0</v>
      </c>
      <c r="N1344" s="2">
        <f>IF(AND(market_calendar[[#This Row],[is_eq_monthly_exp]]=1,MOD(market_calendar[[#This Row],[Month]],3)=0),1,0)</f>
        <v>0</v>
      </c>
      <c r="O1344" s="2">
        <f t="shared" si="160"/>
        <v>0</v>
      </c>
      <c r="P1344" s="2">
        <f>SUMIF(E$2:E1344,E1344,O$2:O1344)</f>
        <v>1</v>
      </c>
      <c r="Q1344" s="2">
        <f>IF(AND(market_calendar[[#This Row],[vix_weekly_exp_cumulative]]=3,market_calendar[[#This Row],[is_vix_weekly_exp]]=1),1,0)</f>
        <v>0</v>
      </c>
      <c r="R1344" s="2">
        <f>IF(AND(market_calendar[[#This Row],[is_vix_monthly_exp]]=1,MOD(market_calendar[[#This Row],[Month]],3)=0),1,0)</f>
        <v>0</v>
      </c>
    </row>
    <row r="1345" spans="1:18" x14ac:dyDescent="0.25">
      <c r="A1345">
        <v>1344</v>
      </c>
      <c r="B1345" s="1">
        <v>43713</v>
      </c>
      <c r="C1345" s="2">
        <f t="shared" si="161"/>
        <v>2019</v>
      </c>
      <c r="D1345" s="2">
        <f t="shared" si="162"/>
        <v>9</v>
      </c>
      <c r="E1345" s="2" t="str">
        <f t="shared" si="163"/>
        <v>2019-9</v>
      </c>
      <c r="F1345" s="2">
        <f t="shared" si="164"/>
        <v>5</v>
      </c>
      <c r="G1345" s="2">
        <f t="shared" si="165"/>
        <v>36</v>
      </c>
      <c r="H1345" s="2">
        <f t="shared" si="166"/>
        <v>5</v>
      </c>
      <c r="I1345" s="2" cm="1">
        <f t="array" ref="I1345">_xlfn.IFNA(_xlfn.IFS(H1345=7,1,H1345=1,1),0)</f>
        <v>0</v>
      </c>
      <c r="J1345" s="2">
        <v>0</v>
      </c>
      <c r="K1345" s="2">
        <f t="shared" si="167"/>
        <v>0</v>
      </c>
      <c r="L1345" s="2">
        <f>SUMIF(E$2:E1345,E1345,K$2:K1345)</f>
        <v>0</v>
      </c>
      <c r="M1345" s="2">
        <f>IF(AND(market_calendar[[#This Row],[eq_weekly_exp_cumulative]]=3,market_calendar[[#This Row],[is_eq_weekly_exp]]=1),1,0)</f>
        <v>0</v>
      </c>
      <c r="N1345" s="2">
        <f>IF(AND(market_calendar[[#This Row],[is_eq_monthly_exp]]=1,MOD(market_calendar[[#This Row],[Month]],3)=0),1,0)</f>
        <v>0</v>
      </c>
      <c r="O1345" s="2">
        <f t="shared" si="160"/>
        <v>0</v>
      </c>
      <c r="P1345" s="2">
        <f>SUMIF(E$2:E1345,E1345,O$2:O1345)</f>
        <v>1</v>
      </c>
      <c r="Q1345" s="2">
        <f>IF(AND(market_calendar[[#This Row],[vix_weekly_exp_cumulative]]=3,market_calendar[[#This Row],[is_vix_weekly_exp]]=1),1,0)</f>
        <v>0</v>
      </c>
      <c r="R1345" s="2">
        <f>IF(AND(market_calendar[[#This Row],[is_vix_monthly_exp]]=1,MOD(market_calendar[[#This Row],[Month]],3)=0),1,0)</f>
        <v>0</v>
      </c>
    </row>
    <row r="1346" spans="1:18" x14ac:dyDescent="0.25">
      <c r="A1346">
        <v>1345</v>
      </c>
      <c r="B1346" s="1">
        <v>43714</v>
      </c>
      <c r="C1346" s="2">
        <f t="shared" si="161"/>
        <v>2019</v>
      </c>
      <c r="D1346" s="2">
        <f t="shared" si="162"/>
        <v>9</v>
      </c>
      <c r="E1346" s="2" t="str">
        <f t="shared" si="163"/>
        <v>2019-9</v>
      </c>
      <c r="F1346" s="2">
        <f t="shared" si="164"/>
        <v>6</v>
      </c>
      <c r="G1346" s="2">
        <f t="shared" si="165"/>
        <v>36</v>
      </c>
      <c r="H1346" s="2">
        <f t="shared" si="166"/>
        <v>6</v>
      </c>
      <c r="I1346" s="2" cm="1">
        <f t="array" ref="I1346">_xlfn.IFNA(_xlfn.IFS(H1346=7,1,H1346=1,1),0)</f>
        <v>0</v>
      </c>
      <c r="J1346" s="2">
        <v>0</v>
      </c>
      <c r="K1346" s="2">
        <f t="shared" si="167"/>
        <v>1</v>
      </c>
      <c r="L1346" s="2">
        <f>SUMIF(E$2:E1346,E1346,K$2:K1346)</f>
        <v>1</v>
      </c>
      <c r="M1346" s="2">
        <f>IF(AND(market_calendar[[#This Row],[eq_weekly_exp_cumulative]]=3,market_calendar[[#This Row],[is_eq_weekly_exp]]=1),1,0)</f>
        <v>0</v>
      </c>
      <c r="N1346" s="2">
        <f>IF(AND(market_calendar[[#This Row],[is_eq_monthly_exp]]=1,MOD(market_calendar[[#This Row],[Month]],3)=0),1,0)</f>
        <v>0</v>
      </c>
      <c r="O1346" s="2">
        <f t="shared" ref="O1346:O1409" si="168">IF(H1346=3,1,0)</f>
        <v>0</v>
      </c>
      <c r="P1346" s="2">
        <f>SUMIF(E$2:E1346,E1346,O$2:O1346)</f>
        <v>1</v>
      </c>
      <c r="Q1346" s="2">
        <f>IF(AND(market_calendar[[#This Row],[vix_weekly_exp_cumulative]]=3,market_calendar[[#This Row],[is_vix_weekly_exp]]=1),1,0)</f>
        <v>0</v>
      </c>
      <c r="R1346" s="2">
        <f>IF(AND(market_calendar[[#This Row],[is_vix_monthly_exp]]=1,MOD(market_calendar[[#This Row],[Month]],3)=0),1,0)</f>
        <v>0</v>
      </c>
    </row>
    <row r="1347" spans="1:18" x14ac:dyDescent="0.25">
      <c r="A1347">
        <v>1346</v>
      </c>
      <c r="B1347" s="1">
        <v>43715</v>
      </c>
      <c r="C1347" s="2">
        <f t="shared" ref="C1347:C1410" si="169">YEAR(B1347)</f>
        <v>2019</v>
      </c>
      <c r="D1347" s="2">
        <f t="shared" ref="D1347:D1410" si="170">MONTH(B1347)</f>
        <v>9</v>
      </c>
      <c r="E1347" s="2" t="str">
        <f t="shared" ref="E1347:E1410" si="171">_xlfn.CONCAT(YEAR(B1347),"-",MONTH(B1347))</f>
        <v>2019-9</v>
      </c>
      <c r="F1347" s="2">
        <f t="shared" ref="F1347:F1410" si="172">DAY(B1347)</f>
        <v>7</v>
      </c>
      <c r="G1347" s="2">
        <f t="shared" ref="G1347:G1410" si="173">WEEKNUM(B1347)</f>
        <v>36</v>
      </c>
      <c r="H1347" s="2">
        <f t="shared" ref="H1347:H1410" si="174">WEEKDAY(B1347)</f>
        <v>7</v>
      </c>
      <c r="I1347" s="2" cm="1">
        <f t="array" ref="I1347">_xlfn.IFNA(_xlfn.IFS(H1347=7,1,H1347=1,1),0)</f>
        <v>1</v>
      </c>
      <c r="J1347" s="2">
        <v>0</v>
      </c>
      <c r="K1347" s="2">
        <f t="shared" ref="K1347:K1410" si="175">IF(H1347=6,1,0)</f>
        <v>0</v>
      </c>
      <c r="L1347" s="2">
        <f>SUMIF(E$2:E1347,E1347,K$2:K1347)</f>
        <v>1</v>
      </c>
      <c r="M1347" s="2">
        <f>IF(AND(market_calendar[[#This Row],[eq_weekly_exp_cumulative]]=3,market_calendar[[#This Row],[is_eq_weekly_exp]]=1),1,0)</f>
        <v>0</v>
      </c>
      <c r="N1347" s="2">
        <f>IF(AND(market_calendar[[#This Row],[is_eq_monthly_exp]]=1,MOD(market_calendar[[#This Row],[Month]],3)=0),1,0)</f>
        <v>0</v>
      </c>
      <c r="O1347" s="2">
        <f t="shared" si="168"/>
        <v>0</v>
      </c>
      <c r="P1347" s="2">
        <f>SUMIF(E$2:E1347,E1347,O$2:O1347)</f>
        <v>1</v>
      </c>
      <c r="Q1347" s="2">
        <f>IF(AND(market_calendar[[#This Row],[vix_weekly_exp_cumulative]]=3,market_calendar[[#This Row],[is_vix_weekly_exp]]=1),1,0)</f>
        <v>0</v>
      </c>
      <c r="R1347" s="2">
        <f>IF(AND(market_calendar[[#This Row],[is_vix_monthly_exp]]=1,MOD(market_calendar[[#This Row],[Month]],3)=0),1,0)</f>
        <v>0</v>
      </c>
    </row>
    <row r="1348" spans="1:18" x14ac:dyDescent="0.25">
      <c r="A1348">
        <v>1347</v>
      </c>
      <c r="B1348" s="1">
        <v>43716</v>
      </c>
      <c r="C1348" s="2">
        <f t="shared" si="169"/>
        <v>2019</v>
      </c>
      <c r="D1348" s="2">
        <f t="shared" si="170"/>
        <v>9</v>
      </c>
      <c r="E1348" s="2" t="str">
        <f t="shared" si="171"/>
        <v>2019-9</v>
      </c>
      <c r="F1348" s="2">
        <f t="shared" si="172"/>
        <v>8</v>
      </c>
      <c r="G1348" s="2">
        <f t="shared" si="173"/>
        <v>37</v>
      </c>
      <c r="H1348" s="2">
        <f t="shared" si="174"/>
        <v>1</v>
      </c>
      <c r="I1348" s="2" cm="1">
        <f t="array" ref="I1348">_xlfn.IFNA(_xlfn.IFS(H1348=7,1,H1348=1,1),0)</f>
        <v>1</v>
      </c>
      <c r="J1348" s="2">
        <v>0</v>
      </c>
      <c r="K1348" s="2">
        <f t="shared" si="175"/>
        <v>0</v>
      </c>
      <c r="L1348" s="2">
        <f>SUMIF(E$2:E1348,E1348,K$2:K1348)</f>
        <v>1</v>
      </c>
      <c r="M1348" s="2">
        <f>IF(AND(market_calendar[[#This Row],[eq_weekly_exp_cumulative]]=3,market_calendar[[#This Row],[is_eq_weekly_exp]]=1),1,0)</f>
        <v>0</v>
      </c>
      <c r="N1348" s="2">
        <f>IF(AND(market_calendar[[#This Row],[is_eq_monthly_exp]]=1,MOD(market_calendar[[#This Row],[Month]],3)=0),1,0)</f>
        <v>0</v>
      </c>
      <c r="O1348" s="2">
        <f t="shared" si="168"/>
        <v>0</v>
      </c>
      <c r="P1348" s="2">
        <f>SUMIF(E$2:E1348,E1348,O$2:O1348)</f>
        <v>1</v>
      </c>
      <c r="Q1348" s="2">
        <f>IF(AND(market_calendar[[#This Row],[vix_weekly_exp_cumulative]]=3,market_calendar[[#This Row],[is_vix_weekly_exp]]=1),1,0)</f>
        <v>0</v>
      </c>
      <c r="R1348" s="2">
        <f>IF(AND(market_calendar[[#This Row],[is_vix_monthly_exp]]=1,MOD(market_calendar[[#This Row],[Month]],3)=0),1,0)</f>
        <v>0</v>
      </c>
    </row>
    <row r="1349" spans="1:18" x14ac:dyDescent="0.25">
      <c r="A1349">
        <v>1348</v>
      </c>
      <c r="B1349" s="1">
        <v>43717</v>
      </c>
      <c r="C1349" s="2">
        <f t="shared" si="169"/>
        <v>2019</v>
      </c>
      <c r="D1349" s="2">
        <f t="shared" si="170"/>
        <v>9</v>
      </c>
      <c r="E1349" s="2" t="str">
        <f t="shared" si="171"/>
        <v>2019-9</v>
      </c>
      <c r="F1349" s="2">
        <f t="shared" si="172"/>
        <v>9</v>
      </c>
      <c r="G1349" s="2">
        <f t="shared" si="173"/>
        <v>37</v>
      </c>
      <c r="H1349" s="2">
        <f t="shared" si="174"/>
        <v>2</v>
      </c>
      <c r="I1349" s="2" cm="1">
        <f t="array" ref="I1349">_xlfn.IFNA(_xlfn.IFS(H1349=7,1,H1349=1,1),0)</f>
        <v>0</v>
      </c>
      <c r="J1349" s="2">
        <v>0</v>
      </c>
      <c r="K1349" s="2">
        <f t="shared" si="175"/>
        <v>0</v>
      </c>
      <c r="L1349" s="2">
        <f>SUMIF(E$2:E1349,E1349,K$2:K1349)</f>
        <v>1</v>
      </c>
      <c r="M1349" s="2">
        <f>IF(AND(market_calendar[[#This Row],[eq_weekly_exp_cumulative]]=3,market_calendar[[#This Row],[is_eq_weekly_exp]]=1),1,0)</f>
        <v>0</v>
      </c>
      <c r="N1349" s="2">
        <f>IF(AND(market_calendar[[#This Row],[is_eq_monthly_exp]]=1,MOD(market_calendar[[#This Row],[Month]],3)=0),1,0)</f>
        <v>0</v>
      </c>
      <c r="O1349" s="2">
        <f t="shared" si="168"/>
        <v>0</v>
      </c>
      <c r="P1349" s="2">
        <f>SUMIF(E$2:E1349,E1349,O$2:O1349)</f>
        <v>1</v>
      </c>
      <c r="Q1349" s="2">
        <f>IF(AND(market_calendar[[#This Row],[vix_weekly_exp_cumulative]]=3,market_calendar[[#This Row],[is_vix_weekly_exp]]=1),1,0)</f>
        <v>0</v>
      </c>
      <c r="R1349" s="2">
        <f>IF(AND(market_calendar[[#This Row],[is_vix_monthly_exp]]=1,MOD(market_calendar[[#This Row],[Month]],3)=0),1,0)</f>
        <v>0</v>
      </c>
    </row>
    <row r="1350" spans="1:18" x14ac:dyDescent="0.25">
      <c r="A1350">
        <v>1349</v>
      </c>
      <c r="B1350" s="1">
        <v>43718</v>
      </c>
      <c r="C1350" s="2">
        <f t="shared" si="169"/>
        <v>2019</v>
      </c>
      <c r="D1350" s="2">
        <f t="shared" si="170"/>
        <v>9</v>
      </c>
      <c r="E1350" s="2" t="str">
        <f t="shared" si="171"/>
        <v>2019-9</v>
      </c>
      <c r="F1350" s="2">
        <f t="shared" si="172"/>
        <v>10</v>
      </c>
      <c r="G1350" s="2">
        <f t="shared" si="173"/>
        <v>37</v>
      </c>
      <c r="H1350" s="2">
        <f t="shared" si="174"/>
        <v>3</v>
      </c>
      <c r="I1350" s="2" cm="1">
        <f t="array" ref="I1350">_xlfn.IFNA(_xlfn.IFS(H1350=7,1,H1350=1,1),0)</f>
        <v>0</v>
      </c>
      <c r="J1350" s="2">
        <v>0</v>
      </c>
      <c r="K1350" s="2">
        <f t="shared" si="175"/>
        <v>0</v>
      </c>
      <c r="L1350" s="2">
        <f>SUMIF(E$2:E1350,E1350,K$2:K1350)</f>
        <v>1</v>
      </c>
      <c r="M1350" s="2">
        <f>IF(AND(market_calendar[[#This Row],[eq_weekly_exp_cumulative]]=3,market_calendar[[#This Row],[is_eq_weekly_exp]]=1),1,0)</f>
        <v>0</v>
      </c>
      <c r="N1350" s="2">
        <f>IF(AND(market_calendar[[#This Row],[is_eq_monthly_exp]]=1,MOD(market_calendar[[#This Row],[Month]],3)=0),1,0)</f>
        <v>0</v>
      </c>
      <c r="O1350" s="2">
        <f t="shared" si="168"/>
        <v>1</v>
      </c>
      <c r="P1350" s="2">
        <f>SUMIF(E$2:E1350,E1350,O$2:O1350)</f>
        <v>2</v>
      </c>
      <c r="Q1350" s="2">
        <f>IF(AND(market_calendar[[#This Row],[vix_weekly_exp_cumulative]]=3,market_calendar[[#This Row],[is_vix_weekly_exp]]=1),1,0)</f>
        <v>0</v>
      </c>
      <c r="R1350" s="2">
        <f>IF(AND(market_calendar[[#This Row],[is_vix_monthly_exp]]=1,MOD(market_calendar[[#This Row],[Month]],3)=0),1,0)</f>
        <v>0</v>
      </c>
    </row>
    <row r="1351" spans="1:18" x14ac:dyDescent="0.25">
      <c r="A1351">
        <v>1350</v>
      </c>
      <c r="B1351" s="1">
        <v>43719</v>
      </c>
      <c r="C1351" s="2">
        <f t="shared" si="169"/>
        <v>2019</v>
      </c>
      <c r="D1351" s="2">
        <f t="shared" si="170"/>
        <v>9</v>
      </c>
      <c r="E1351" s="2" t="str">
        <f t="shared" si="171"/>
        <v>2019-9</v>
      </c>
      <c r="F1351" s="2">
        <f t="shared" si="172"/>
        <v>11</v>
      </c>
      <c r="G1351" s="2">
        <f t="shared" si="173"/>
        <v>37</v>
      </c>
      <c r="H1351" s="2">
        <f t="shared" si="174"/>
        <v>4</v>
      </c>
      <c r="I1351" s="2" cm="1">
        <f t="array" ref="I1351">_xlfn.IFNA(_xlfn.IFS(H1351=7,1,H1351=1,1),0)</f>
        <v>0</v>
      </c>
      <c r="J1351" s="2">
        <v>0</v>
      </c>
      <c r="K1351" s="2">
        <f t="shared" si="175"/>
        <v>0</v>
      </c>
      <c r="L1351" s="2">
        <f>SUMIF(E$2:E1351,E1351,K$2:K1351)</f>
        <v>1</v>
      </c>
      <c r="M1351" s="2">
        <f>IF(AND(market_calendar[[#This Row],[eq_weekly_exp_cumulative]]=3,market_calendar[[#This Row],[is_eq_weekly_exp]]=1),1,0)</f>
        <v>0</v>
      </c>
      <c r="N1351" s="2">
        <f>IF(AND(market_calendar[[#This Row],[is_eq_monthly_exp]]=1,MOD(market_calendar[[#This Row],[Month]],3)=0),1,0)</f>
        <v>0</v>
      </c>
      <c r="O1351" s="2">
        <f t="shared" si="168"/>
        <v>0</v>
      </c>
      <c r="P1351" s="2">
        <f>SUMIF(E$2:E1351,E1351,O$2:O1351)</f>
        <v>2</v>
      </c>
      <c r="Q1351" s="2">
        <f>IF(AND(market_calendar[[#This Row],[vix_weekly_exp_cumulative]]=3,market_calendar[[#This Row],[is_vix_weekly_exp]]=1),1,0)</f>
        <v>0</v>
      </c>
      <c r="R1351" s="2">
        <f>IF(AND(market_calendar[[#This Row],[is_vix_monthly_exp]]=1,MOD(market_calendar[[#This Row],[Month]],3)=0),1,0)</f>
        <v>0</v>
      </c>
    </row>
    <row r="1352" spans="1:18" x14ac:dyDescent="0.25">
      <c r="A1352">
        <v>1351</v>
      </c>
      <c r="B1352" s="1">
        <v>43720</v>
      </c>
      <c r="C1352" s="2">
        <f t="shared" si="169"/>
        <v>2019</v>
      </c>
      <c r="D1352" s="2">
        <f t="shared" si="170"/>
        <v>9</v>
      </c>
      <c r="E1352" s="2" t="str">
        <f t="shared" si="171"/>
        <v>2019-9</v>
      </c>
      <c r="F1352" s="2">
        <f t="shared" si="172"/>
        <v>12</v>
      </c>
      <c r="G1352" s="2">
        <f t="shared" si="173"/>
        <v>37</v>
      </c>
      <c r="H1352" s="2">
        <f t="shared" si="174"/>
        <v>5</v>
      </c>
      <c r="I1352" s="2" cm="1">
        <f t="array" ref="I1352">_xlfn.IFNA(_xlfn.IFS(H1352=7,1,H1352=1,1),0)</f>
        <v>0</v>
      </c>
      <c r="J1352" s="2">
        <v>0</v>
      </c>
      <c r="K1352" s="2">
        <f t="shared" si="175"/>
        <v>0</v>
      </c>
      <c r="L1352" s="2">
        <f>SUMIF(E$2:E1352,E1352,K$2:K1352)</f>
        <v>1</v>
      </c>
      <c r="M1352" s="2">
        <f>IF(AND(market_calendar[[#This Row],[eq_weekly_exp_cumulative]]=3,market_calendar[[#This Row],[is_eq_weekly_exp]]=1),1,0)</f>
        <v>0</v>
      </c>
      <c r="N1352" s="2">
        <f>IF(AND(market_calendar[[#This Row],[is_eq_monthly_exp]]=1,MOD(market_calendar[[#This Row],[Month]],3)=0),1,0)</f>
        <v>0</v>
      </c>
      <c r="O1352" s="2">
        <f t="shared" si="168"/>
        <v>0</v>
      </c>
      <c r="P1352" s="2">
        <f>SUMIF(E$2:E1352,E1352,O$2:O1352)</f>
        <v>2</v>
      </c>
      <c r="Q1352" s="2">
        <f>IF(AND(market_calendar[[#This Row],[vix_weekly_exp_cumulative]]=3,market_calendar[[#This Row],[is_vix_weekly_exp]]=1),1,0)</f>
        <v>0</v>
      </c>
      <c r="R1352" s="2">
        <f>IF(AND(market_calendar[[#This Row],[is_vix_monthly_exp]]=1,MOD(market_calendar[[#This Row],[Month]],3)=0),1,0)</f>
        <v>0</v>
      </c>
    </row>
    <row r="1353" spans="1:18" x14ac:dyDescent="0.25">
      <c r="A1353">
        <v>1352</v>
      </c>
      <c r="B1353" s="1">
        <v>43721</v>
      </c>
      <c r="C1353" s="2">
        <f t="shared" si="169"/>
        <v>2019</v>
      </c>
      <c r="D1353" s="2">
        <f t="shared" si="170"/>
        <v>9</v>
      </c>
      <c r="E1353" s="2" t="str">
        <f t="shared" si="171"/>
        <v>2019-9</v>
      </c>
      <c r="F1353" s="2">
        <f t="shared" si="172"/>
        <v>13</v>
      </c>
      <c r="G1353" s="2">
        <f t="shared" si="173"/>
        <v>37</v>
      </c>
      <c r="H1353" s="2">
        <f t="shared" si="174"/>
        <v>6</v>
      </c>
      <c r="I1353" s="2" cm="1">
        <f t="array" ref="I1353">_xlfn.IFNA(_xlfn.IFS(H1353=7,1,H1353=1,1),0)</f>
        <v>0</v>
      </c>
      <c r="J1353" s="2">
        <v>0</v>
      </c>
      <c r="K1353" s="2">
        <f t="shared" si="175"/>
        <v>1</v>
      </c>
      <c r="L1353" s="2">
        <f>SUMIF(E$2:E1353,E1353,K$2:K1353)</f>
        <v>2</v>
      </c>
      <c r="M1353" s="2">
        <f>IF(AND(market_calendar[[#This Row],[eq_weekly_exp_cumulative]]=3,market_calendar[[#This Row],[is_eq_weekly_exp]]=1),1,0)</f>
        <v>0</v>
      </c>
      <c r="N1353" s="2">
        <f>IF(AND(market_calendar[[#This Row],[is_eq_monthly_exp]]=1,MOD(market_calendar[[#This Row],[Month]],3)=0),1,0)</f>
        <v>0</v>
      </c>
      <c r="O1353" s="2">
        <f t="shared" si="168"/>
        <v>0</v>
      </c>
      <c r="P1353" s="2">
        <f>SUMIF(E$2:E1353,E1353,O$2:O1353)</f>
        <v>2</v>
      </c>
      <c r="Q1353" s="2">
        <f>IF(AND(market_calendar[[#This Row],[vix_weekly_exp_cumulative]]=3,market_calendar[[#This Row],[is_vix_weekly_exp]]=1),1,0)</f>
        <v>0</v>
      </c>
      <c r="R1353" s="2">
        <f>IF(AND(market_calendar[[#This Row],[is_vix_monthly_exp]]=1,MOD(market_calendar[[#This Row],[Month]],3)=0),1,0)</f>
        <v>0</v>
      </c>
    </row>
    <row r="1354" spans="1:18" x14ac:dyDescent="0.25">
      <c r="A1354">
        <v>1353</v>
      </c>
      <c r="B1354" s="1">
        <v>43722</v>
      </c>
      <c r="C1354" s="2">
        <f t="shared" si="169"/>
        <v>2019</v>
      </c>
      <c r="D1354" s="2">
        <f t="shared" si="170"/>
        <v>9</v>
      </c>
      <c r="E1354" s="2" t="str">
        <f t="shared" si="171"/>
        <v>2019-9</v>
      </c>
      <c r="F1354" s="2">
        <f t="shared" si="172"/>
        <v>14</v>
      </c>
      <c r="G1354" s="2">
        <f t="shared" si="173"/>
        <v>37</v>
      </c>
      <c r="H1354" s="2">
        <f t="shared" si="174"/>
        <v>7</v>
      </c>
      <c r="I1354" s="2" cm="1">
        <f t="array" ref="I1354">_xlfn.IFNA(_xlfn.IFS(H1354=7,1,H1354=1,1),0)</f>
        <v>1</v>
      </c>
      <c r="J1354" s="2">
        <v>0</v>
      </c>
      <c r="K1354" s="2">
        <f t="shared" si="175"/>
        <v>0</v>
      </c>
      <c r="L1354" s="2">
        <f>SUMIF(E$2:E1354,E1354,K$2:K1354)</f>
        <v>2</v>
      </c>
      <c r="M1354" s="2">
        <f>IF(AND(market_calendar[[#This Row],[eq_weekly_exp_cumulative]]=3,market_calendar[[#This Row],[is_eq_weekly_exp]]=1),1,0)</f>
        <v>0</v>
      </c>
      <c r="N1354" s="2">
        <f>IF(AND(market_calendar[[#This Row],[is_eq_monthly_exp]]=1,MOD(market_calendar[[#This Row],[Month]],3)=0),1,0)</f>
        <v>0</v>
      </c>
      <c r="O1354" s="2">
        <f t="shared" si="168"/>
        <v>0</v>
      </c>
      <c r="P1354" s="2">
        <f>SUMIF(E$2:E1354,E1354,O$2:O1354)</f>
        <v>2</v>
      </c>
      <c r="Q1354" s="2">
        <f>IF(AND(market_calendar[[#This Row],[vix_weekly_exp_cumulative]]=3,market_calendar[[#This Row],[is_vix_weekly_exp]]=1),1,0)</f>
        <v>0</v>
      </c>
      <c r="R1354" s="2">
        <f>IF(AND(market_calendar[[#This Row],[is_vix_monthly_exp]]=1,MOD(market_calendar[[#This Row],[Month]],3)=0),1,0)</f>
        <v>0</v>
      </c>
    </row>
    <row r="1355" spans="1:18" x14ac:dyDescent="0.25">
      <c r="A1355">
        <v>1354</v>
      </c>
      <c r="B1355" s="1">
        <v>43723</v>
      </c>
      <c r="C1355" s="2">
        <f t="shared" si="169"/>
        <v>2019</v>
      </c>
      <c r="D1355" s="2">
        <f t="shared" si="170"/>
        <v>9</v>
      </c>
      <c r="E1355" s="2" t="str">
        <f t="shared" si="171"/>
        <v>2019-9</v>
      </c>
      <c r="F1355" s="2">
        <f t="shared" si="172"/>
        <v>15</v>
      </c>
      <c r="G1355" s="2">
        <f t="shared" si="173"/>
        <v>38</v>
      </c>
      <c r="H1355" s="2">
        <f t="shared" si="174"/>
        <v>1</v>
      </c>
      <c r="I1355" s="2" cm="1">
        <f t="array" ref="I1355">_xlfn.IFNA(_xlfn.IFS(H1355=7,1,H1355=1,1),0)</f>
        <v>1</v>
      </c>
      <c r="J1355" s="2">
        <v>0</v>
      </c>
      <c r="K1355" s="2">
        <f t="shared" si="175"/>
        <v>0</v>
      </c>
      <c r="L1355" s="2">
        <f>SUMIF(E$2:E1355,E1355,K$2:K1355)</f>
        <v>2</v>
      </c>
      <c r="M1355" s="2">
        <f>IF(AND(market_calendar[[#This Row],[eq_weekly_exp_cumulative]]=3,market_calendar[[#This Row],[is_eq_weekly_exp]]=1),1,0)</f>
        <v>0</v>
      </c>
      <c r="N1355" s="2">
        <f>IF(AND(market_calendar[[#This Row],[is_eq_monthly_exp]]=1,MOD(market_calendar[[#This Row],[Month]],3)=0),1,0)</f>
        <v>0</v>
      </c>
      <c r="O1355" s="2">
        <f t="shared" si="168"/>
        <v>0</v>
      </c>
      <c r="P1355" s="2">
        <f>SUMIF(E$2:E1355,E1355,O$2:O1355)</f>
        <v>2</v>
      </c>
      <c r="Q1355" s="2">
        <f>IF(AND(market_calendar[[#This Row],[vix_weekly_exp_cumulative]]=3,market_calendar[[#This Row],[is_vix_weekly_exp]]=1),1,0)</f>
        <v>0</v>
      </c>
      <c r="R1355" s="2">
        <f>IF(AND(market_calendar[[#This Row],[is_vix_monthly_exp]]=1,MOD(market_calendar[[#This Row],[Month]],3)=0),1,0)</f>
        <v>0</v>
      </c>
    </row>
    <row r="1356" spans="1:18" x14ac:dyDescent="0.25">
      <c r="A1356">
        <v>1355</v>
      </c>
      <c r="B1356" s="1">
        <v>43724</v>
      </c>
      <c r="C1356" s="2">
        <f t="shared" si="169"/>
        <v>2019</v>
      </c>
      <c r="D1356" s="2">
        <f t="shared" si="170"/>
        <v>9</v>
      </c>
      <c r="E1356" s="2" t="str">
        <f t="shared" si="171"/>
        <v>2019-9</v>
      </c>
      <c r="F1356" s="2">
        <f t="shared" si="172"/>
        <v>16</v>
      </c>
      <c r="G1356" s="2">
        <f t="shared" si="173"/>
        <v>38</v>
      </c>
      <c r="H1356" s="2">
        <f t="shared" si="174"/>
        <v>2</v>
      </c>
      <c r="I1356" s="2" cm="1">
        <f t="array" ref="I1356">_xlfn.IFNA(_xlfn.IFS(H1356=7,1,H1356=1,1),0)</f>
        <v>0</v>
      </c>
      <c r="J1356" s="2">
        <v>0</v>
      </c>
      <c r="K1356" s="2">
        <f t="shared" si="175"/>
        <v>0</v>
      </c>
      <c r="L1356" s="2">
        <f>SUMIF(E$2:E1356,E1356,K$2:K1356)</f>
        <v>2</v>
      </c>
      <c r="M1356" s="2">
        <f>IF(AND(market_calendar[[#This Row],[eq_weekly_exp_cumulative]]=3,market_calendar[[#This Row],[is_eq_weekly_exp]]=1),1,0)</f>
        <v>0</v>
      </c>
      <c r="N1356" s="2">
        <f>IF(AND(market_calendar[[#This Row],[is_eq_monthly_exp]]=1,MOD(market_calendar[[#This Row],[Month]],3)=0),1,0)</f>
        <v>0</v>
      </c>
      <c r="O1356" s="2">
        <f t="shared" si="168"/>
        <v>0</v>
      </c>
      <c r="P1356" s="2">
        <f>SUMIF(E$2:E1356,E1356,O$2:O1356)</f>
        <v>2</v>
      </c>
      <c r="Q1356" s="2">
        <f>IF(AND(market_calendar[[#This Row],[vix_weekly_exp_cumulative]]=3,market_calendar[[#This Row],[is_vix_weekly_exp]]=1),1,0)</f>
        <v>0</v>
      </c>
      <c r="R1356" s="2">
        <f>IF(AND(market_calendar[[#This Row],[is_vix_monthly_exp]]=1,MOD(market_calendar[[#This Row],[Month]],3)=0),1,0)</f>
        <v>0</v>
      </c>
    </row>
    <row r="1357" spans="1:18" x14ac:dyDescent="0.25">
      <c r="A1357">
        <v>1356</v>
      </c>
      <c r="B1357" s="1">
        <v>43725</v>
      </c>
      <c r="C1357" s="2">
        <f t="shared" si="169"/>
        <v>2019</v>
      </c>
      <c r="D1357" s="2">
        <f t="shared" si="170"/>
        <v>9</v>
      </c>
      <c r="E1357" s="2" t="str">
        <f t="shared" si="171"/>
        <v>2019-9</v>
      </c>
      <c r="F1357" s="2">
        <f t="shared" si="172"/>
        <v>17</v>
      </c>
      <c r="G1357" s="2">
        <f t="shared" si="173"/>
        <v>38</v>
      </c>
      <c r="H1357" s="2">
        <f t="shared" si="174"/>
        <v>3</v>
      </c>
      <c r="I1357" s="2" cm="1">
        <f t="array" ref="I1357">_xlfn.IFNA(_xlfn.IFS(H1357=7,1,H1357=1,1),0)</f>
        <v>0</v>
      </c>
      <c r="J1357" s="2">
        <v>0</v>
      </c>
      <c r="K1357" s="2">
        <f t="shared" si="175"/>
        <v>0</v>
      </c>
      <c r="L1357" s="2">
        <f>SUMIF(E$2:E1357,E1357,K$2:K1357)</f>
        <v>2</v>
      </c>
      <c r="M1357" s="2">
        <f>IF(AND(market_calendar[[#This Row],[eq_weekly_exp_cumulative]]=3,market_calendar[[#This Row],[is_eq_weekly_exp]]=1),1,0)</f>
        <v>0</v>
      </c>
      <c r="N1357" s="2">
        <f>IF(AND(market_calendar[[#This Row],[is_eq_monthly_exp]]=1,MOD(market_calendar[[#This Row],[Month]],3)=0),1,0)</f>
        <v>0</v>
      </c>
      <c r="O1357" s="2">
        <f t="shared" si="168"/>
        <v>1</v>
      </c>
      <c r="P1357" s="2">
        <f>SUMIF(E$2:E1357,E1357,O$2:O1357)</f>
        <v>3</v>
      </c>
      <c r="Q1357" s="2">
        <f>IF(AND(market_calendar[[#This Row],[vix_weekly_exp_cumulative]]=3,market_calendar[[#This Row],[is_vix_weekly_exp]]=1),1,0)</f>
        <v>1</v>
      </c>
      <c r="R1357" s="2">
        <f>IF(AND(market_calendar[[#This Row],[is_vix_monthly_exp]]=1,MOD(market_calendar[[#This Row],[Month]],3)=0),1,0)</f>
        <v>1</v>
      </c>
    </row>
    <row r="1358" spans="1:18" x14ac:dyDescent="0.25">
      <c r="A1358">
        <v>1357</v>
      </c>
      <c r="B1358" s="1">
        <v>43726</v>
      </c>
      <c r="C1358" s="2">
        <f t="shared" si="169"/>
        <v>2019</v>
      </c>
      <c r="D1358" s="2">
        <f t="shared" si="170"/>
        <v>9</v>
      </c>
      <c r="E1358" s="2" t="str">
        <f t="shared" si="171"/>
        <v>2019-9</v>
      </c>
      <c r="F1358" s="2">
        <f t="shared" si="172"/>
        <v>18</v>
      </c>
      <c r="G1358" s="2">
        <f t="shared" si="173"/>
        <v>38</v>
      </c>
      <c r="H1358" s="2">
        <f t="shared" si="174"/>
        <v>4</v>
      </c>
      <c r="I1358" s="2" cm="1">
        <f t="array" ref="I1358">_xlfn.IFNA(_xlfn.IFS(H1358=7,1,H1358=1,1),0)</f>
        <v>0</v>
      </c>
      <c r="J1358" s="2">
        <v>0</v>
      </c>
      <c r="K1358" s="2">
        <f t="shared" si="175"/>
        <v>0</v>
      </c>
      <c r="L1358" s="2">
        <f>SUMIF(E$2:E1358,E1358,K$2:K1358)</f>
        <v>2</v>
      </c>
      <c r="M1358" s="2">
        <f>IF(AND(market_calendar[[#This Row],[eq_weekly_exp_cumulative]]=3,market_calendar[[#This Row],[is_eq_weekly_exp]]=1),1,0)</f>
        <v>0</v>
      </c>
      <c r="N1358" s="2">
        <f>IF(AND(market_calendar[[#This Row],[is_eq_monthly_exp]]=1,MOD(market_calendar[[#This Row],[Month]],3)=0),1,0)</f>
        <v>0</v>
      </c>
      <c r="O1358" s="2">
        <f t="shared" si="168"/>
        <v>0</v>
      </c>
      <c r="P1358" s="2">
        <f>SUMIF(E$2:E1358,E1358,O$2:O1358)</f>
        <v>3</v>
      </c>
      <c r="Q1358" s="2">
        <f>IF(AND(market_calendar[[#This Row],[vix_weekly_exp_cumulative]]=3,market_calendar[[#This Row],[is_vix_weekly_exp]]=1),1,0)</f>
        <v>0</v>
      </c>
      <c r="R1358" s="2">
        <f>IF(AND(market_calendar[[#This Row],[is_vix_monthly_exp]]=1,MOD(market_calendar[[#This Row],[Month]],3)=0),1,0)</f>
        <v>0</v>
      </c>
    </row>
    <row r="1359" spans="1:18" x14ac:dyDescent="0.25">
      <c r="A1359">
        <v>1358</v>
      </c>
      <c r="B1359" s="1">
        <v>43727</v>
      </c>
      <c r="C1359" s="2">
        <f t="shared" si="169"/>
        <v>2019</v>
      </c>
      <c r="D1359" s="2">
        <f t="shared" si="170"/>
        <v>9</v>
      </c>
      <c r="E1359" s="2" t="str">
        <f t="shared" si="171"/>
        <v>2019-9</v>
      </c>
      <c r="F1359" s="2">
        <f t="shared" si="172"/>
        <v>19</v>
      </c>
      <c r="G1359" s="2">
        <f t="shared" si="173"/>
        <v>38</v>
      </c>
      <c r="H1359" s="2">
        <f t="shared" si="174"/>
        <v>5</v>
      </c>
      <c r="I1359" s="2" cm="1">
        <f t="array" ref="I1359">_xlfn.IFNA(_xlfn.IFS(H1359=7,1,H1359=1,1),0)</f>
        <v>0</v>
      </c>
      <c r="J1359" s="2">
        <v>0</v>
      </c>
      <c r="K1359" s="2">
        <f t="shared" si="175"/>
        <v>0</v>
      </c>
      <c r="L1359" s="2">
        <f>SUMIF(E$2:E1359,E1359,K$2:K1359)</f>
        <v>2</v>
      </c>
      <c r="M1359" s="2">
        <f>IF(AND(market_calendar[[#This Row],[eq_weekly_exp_cumulative]]=3,market_calendar[[#This Row],[is_eq_weekly_exp]]=1),1,0)</f>
        <v>0</v>
      </c>
      <c r="N1359" s="2">
        <f>IF(AND(market_calendar[[#This Row],[is_eq_monthly_exp]]=1,MOD(market_calendar[[#This Row],[Month]],3)=0),1,0)</f>
        <v>0</v>
      </c>
      <c r="O1359" s="2">
        <f t="shared" si="168"/>
        <v>0</v>
      </c>
      <c r="P1359" s="2">
        <f>SUMIF(E$2:E1359,E1359,O$2:O1359)</f>
        <v>3</v>
      </c>
      <c r="Q1359" s="2">
        <f>IF(AND(market_calendar[[#This Row],[vix_weekly_exp_cumulative]]=3,market_calendar[[#This Row],[is_vix_weekly_exp]]=1),1,0)</f>
        <v>0</v>
      </c>
      <c r="R1359" s="2">
        <f>IF(AND(market_calendar[[#This Row],[is_vix_monthly_exp]]=1,MOD(market_calendar[[#This Row],[Month]],3)=0),1,0)</f>
        <v>0</v>
      </c>
    </row>
    <row r="1360" spans="1:18" x14ac:dyDescent="0.25">
      <c r="A1360">
        <v>1359</v>
      </c>
      <c r="B1360" s="1">
        <v>43728</v>
      </c>
      <c r="C1360" s="2">
        <f t="shared" si="169"/>
        <v>2019</v>
      </c>
      <c r="D1360" s="2">
        <f t="shared" si="170"/>
        <v>9</v>
      </c>
      <c r="E1360" s="2" t="str">
        <f t="shared" si="171"/>
        <v>2019-9</v>
      </c>
      <c r="F1360" s="2">
        <f t="shared" si="172"/>
        <v>20</v>
      </c>
      <c r="G1360" s="2">
        <f t="shared" si="173"/>
        <v>38</v>
      </c>
      <c r="H1360" s="2">
        <f t="shared" si="174"/>
        <v>6</v>
      </c>
      <c r="I1360" s="2" cm="1">
        <f t="array" ref="I1360">_xlfn.IFNA(_xlfn.IFS(H1360=7,1,H1360=1,1),0)</f>
        <v>0</v>
      </c>
      <c r="J1360" s="2">
        <v>0</v>
      </c>
      <c r="K1360" s="2">
        <f t="shared" si="175"/>
        <v>1</v>
      </c>
      <c r="L1360" s="2">
        <f>SUMIF(E$2:E1360,E1360,K$2:K1360)</f>
        <v>3</v>
      </c>
      <c r="M1360" s="2">
        <f>IF(AND(market_calendar[[#This Row],[eq_weekly_exp_cumulative]]=3,market_calendar[[#This Row],[is_eq_weekly_exp]]=1),1,0)</f>
        <v>1</v>
      </c>
      <c r="N1360" s="2">
        <f>IF(AND(market_calendar[[#This Row],[is_eq_monthly_exp]]=1,MOD(market_calendar[[#This Row],[Month]],3)=0),1,0)</f>
        <v>1</v>
      </c>
      <c r="O1360" s="2">
        <f t="shared" si="168"/>
        <v>0</v>
      </c>
      <c r="P1360" s="2">
        <f>SUMIF(E$2:E1360,E1360,O$2:O1360)</f>
        <v>3</v>
      </c>
      <c r="Q1360" s="2">
        <f>IF(AND(market_calendar[[#This Row],[vix_weekly_exp_cumulative]]=3,market_calendar[[#This Row],[is_vix_weekly_exp]]=1),1,0)</f>
        <v>0</v>
      </c>
      <c r="R1360" s="2">
        <f>IF(AND(market_calendar[[#This Row],[is_vix_monthly_exp]]=1,MOD(market_calendar[[#This Row],[Month]],3)=0),1,0)</f>
        <v>0</v>
      </c>
    </row>
    <row r="1361" spans="1:18" x14ac:dyDescent="0.25">
      <c r="A1361">
        <v>1360</v>
      </c>
      <c r="B1361" s="1">
        <v>43729</v>
      </c>
      <c r="C1361" s="2">
        <f t="shared" si="169"/>
        <v>2019</v>
      </c>
      <c r="D1361" s="2">
        <f t="shared" si="170"/>
        <v>9</v>
      </c>
      <c r="E1361" s="2" t="str">
        <f t="shared" si="171"/>
        <v>2019-9</v>
      </c>
      <c r="F1361" s="2">
        <f t="shared" si="172"/>
        <v>21</v>
      </c>
      <c r="G1361" s="2">
        <f t="shared" si="173"/>
        <v>38</v>
      </c>
      <c r="H1361" s="2">
        <f t="shared" si="174"/>
        <v>7</v>
      </c>
      <c r="I1361" s="2" cm="1">
        <f t="array" ref="I1361">_xlfn.IFNA(_xlfn.IFS(H1361=7,1,H1361=1,1),0)</f>
        <v>1</v>
      </c>
      <c r="J1361" s="2">
        <v>0</v>
      </c>
      <c r="K1361" s="2">
        <f t="shared" si="175"/>
        <v>0</v>
      </c>
      <c r="L1361" s="2">
        <f>SUMIF(E$2:E1361,E1361,K$2:K1361)</f>
        <v>3</v>
      </c>
      <c r="M1361" s="2">
        <f>IF(AND(market_calendar[[#This Row],[eq_weekly_exp_cumulative]]=3,market_calendar[[#This Row],[is_eq_weekly_exp]]=1),1,0)</f>
        <v>0</v>
      </c>
      <c r="N1361" s="2">
        <f>IF(AND(market_calendar[[#This Row],[is_eq_monthly_exp]]=1,MOD(market_calendar[[#This Row],[Month]],3)=0),1,0)</f>
        <v>0</v>
      </c>
      <c r="O1361" s="2">
        <f t="shared" si="168"/>
        <v>0</v>
      </c>
      <c r="P1361" s="2">
        <f>SUMIF(E$2:E1361,E1361,O$2:O1361)</f>
        <v>3</v>
      </c>
      <c r="Q1361" s="2">
        <f>IF(AND(market_calendar[[#This Row],[vix_weekly_exp_cumulative]]=3,market_calendar[[#This Row],[is_vix_weekly_exp]]=1),1,0)</f>
        <v>0</v>
      </c>
      <c r="R1361" s="2">
        <f>IF(AND(market_calendar[[#This Row],[is_vix_monthly_exp]]=1,MOD(market_calendar[[#This Row],[Month]],3)=0),1,0)</f>
        <v>0</v>
      </c>
    </row>
    <row r="1362" spans="1:18" x14ac:dyDescent="0.25">
      <c r="A1362">
        <v>1361</v>
      </c>
      <c r="B1362" s="1">
        <v>43730</v>
      </c>
      <c r="C1362" s="2">
        <f t="shared" si="169"/>
        <v>2019</v>
      </c>
      <c r="D1362" s="2">
        <f t="shared" si="170"/>
        <v>9</v>
      </c>
      <c r="E1362" s="2" t="str">
        <f t="shared" si="171"/>
        <v>2019-9</v>
      </c>
      <c r="F1362" s="2">
        <f t="shared" si="172"/>
        <v>22</v>
      </c>
      <c r="G1362" s="2">
        <f t="shared" si="173"/>
        <v>39</v>
      </c>
      <c r="H1362" s="2">
        <f t="shared" si="174"/>
        <v>1</v>
      </c>
      <c r="I1362" s="2" cm="1">
        <f t="array" ref="I1362">_xlfn.IFNA(_xlfn.IFS(H1362=7,1,H1362=1,1),0)</f>
        <v>1</v>
      </c>
      <c r="J1362" s="2">
        <v>0</v>
      </c>
      <c r="K1362" s="2">
        <f t="shared" si="175"/>
        <v>0</v>
      </c>
      <c r="L1362" s="2">
        <f>SUMIF(E$2:E1362,E1362,K$2:K1362)</f>
        <v>3</v>
      </c>
      <c r="M1362" s="2">
        <f>IF(AND(market_calendar[[#This Row],[eq_weekly_exp_cumulative]]=3,market_calendar[[#This Row],[is_eq_weekly_exp]]=1),1,0)</f>
        <v>0</v>
      </c>
      <c r="N1362" s="2">
        <f>IF(AND(market_calendar[[#This Row],[is_eq_monthly_exp]]=1,MOD(market_calendar[[#This Row],[Month]],3)=0),1,0)</f>
        <v>0</v>
      </c>
      <c r="O1362" s="2">
        <f t="shared" si="168"/>
        <v>0</v>
      </c>
      <c r="P1362" s="2">
        <f>SUMIF(E$2:E1362,E1362,O$2:O1362)</f>
        <v>3</v>
      </c>
      <c r="Q1362" s="2">
        <f>IF(AND(market_calendar[[#This Row],[vix_weekly_exp_cumulative]]=3,market_calendar[[#This Row],[is_vix_weekly_exp]]=1),1,0)</f>
        <v>0</v>
      </c>
      <c r="R1362" s="2">
        <f>IF(AND(market_calendar[[#This Row],[is_vix_monthly_exp]]=1,MOD(market_calendar[[#This Row],[Month]],3)=0),1,0)</f>
        <v>0</v>
      </c>
    </row>
    <row r="1363" spans="1:18" x14ac:dyDescent="0.25">
      <c r="A1363">
        <v>1362</v>
      </c>
      <c r="B1363" s="1">
        <v>43731</v>
      </c>
      <c r="C1363" s="2">
        <f t="shared" si="169"/>
        <v>2019</v>
      </c>
      <c r="D1363" s="2">
        <f t="shared" si="170"/>
        <v>9</v>
      </c>
      <c r="E1363" s="2" t="str">
        <f t="shared" si="171"/>
        <v>2019-9</v>
      </c>
      <c r="F1363" s="2">
        <f t="shared" si="172"/>
        <v>23</v>
      </c>
      <c r="G1363" s="2">
        <f t="shared" si="173"/>
        <v>39</v>
      </c>
      <c r="H1363" s="2">
        <f t="shared" si="174"/>
        <v>2</v>
      </c>
      <c r="I1363" s="2" cm="1">
        <f t="array" ref="I1363">_xlfn.IFNA(_xlfn.IFS(H1363=7,1,H1363=1,1),0)</f>
        <v>0</v>
      </c>
      <c r="J1363" s="2">
        <v>0</v>
      </c>
      <c r="K1363" s="2">
        <f t="shared" si="175"/>
        <v>0</v>
      </c>
      <c r="L1363" s="2">
        <f>SUMIF(E$2:E1363,E1363,K$2:K1363)</f>
        <v>3</v>
      </c>
      <c r="M1363" s="2">
        <f>IF(AND(market_calendar[[#This Row],[eq_weekly_exp_cumulative]]=3,market_calendar[[#This Row],[is_eq_weekly_exp]]=1),1,0)</f>
        <v>0</v>
      </c>
      <c r="N1363" s="2">
        <f>IF(AND(market_calendar[[#This Row],[is_eq_monthly_exp]]=1,MOD(market_calendar[[#This Row],[Month]],3)=0),1,0)</f>
        <v>0</v>
      </c>
      <c r="O1363" s="2">
        <f t="shared" si="168"/>
        <v>0</v>
      </c>
      <c r="P1363" s="2">
        <f>SUMIF(E$2:E1363,E1363,O$2:O1363)</f>
        <v>3</v>
      </c>
      <c r="Q1363" s="2">
        <f>IF(AND(market_calendar[[#This Row],[vix_weekly_exp_cumulative]]=3,market_calendar[[#This Row],[is_vix_weekly_exp]]=1),1,0)</f>
        <v>0</v>
      </c>
      <c r="R1363" s="2">
        <f>IF(AND(market_calendar[[#This Row],[is_vix_monthly_exp]]=1,MOD(market_calendar[[#This Row],[Month]],3)=0),1,0)</f>
        <v>0</v>
      </c>
    </row>
    <row r="1364" spans="1:18" x14ac:dyDescent="0.25">
      <c r="A1364">
        <v>1363</v>
      </c>
      <c r="B1364" s="1">
        <v>43732</v>
      </c>
      <c r="C1364" s="2">
        <f t="shared" si="169"/>
        <v>2019</v>
      </c>
      <c r="D1364" s="2">
        <f t="shared" si="170"/>
        <v>9</v>
      </c>
      <c r="E1364" s="2" t="str">
        <f t="shared" si="171"/>
        <v>2019-9</v>
      </c>
      <c r="F1364" s="2">
        <f t="shared" si="172"/>
        <v>24</v>
      </c>
      <c r="G1364" s="2">
        <f t="shared" si="173"/>
        <v>39</v>
      </c>
      <c r="H1364" s="2">
        <f t="shared" si="174"/>
        <v>3</v>
      </c>
      <c r="I1364" s="2" cm="1">
        <f t="array" ref="I1364">_xlfn.IFNA(_xlfn.IFS(H1364=7,1,H1364=1,1),0)</f>
        <v>0</v>
      </c>
      <c r="J1364" s="2">
        <v>0</v>
      </c>
      <c r="K1364" s="2">
        <f t="shared" si="175"/>
        <v>0</v>
      </c>
      <c r="L1364" s="2">
        <f>SUMIF(E$2:E1364,E1364,K$2:K1364)</f>
        <v>3</v>
      </c>
      <c r="M1364" s="2">
        <f>IF(AND(market_calendar[[#This Row],[eq_weekly_exp_cumulative]]=3,market_calendar[[#This Row],[is_eq_weekly_exp]]=1),1,0)</f>
        <v>0</v>
      </c>
      <c r="N1364" s="2">
        <f>IF(AND(market_calendar[[#This Row],[is_eq_monthly_exp]]=1,MOD(market_calendar[[#This Row],[Month]],3)=0),1,0)</f>
        <v>0</v>
      </c>
      <c r="O1364" s="2">
        <f t="shared" si="168"/>
        <v>1</v>
      </c>
      <c r="P1364" s="2">
        <f>SUMIF(E$2:E1364,E1364,O$2:O1364)</f>
        <v>4</v>
      </c>
      <c r="Q1364" s="2">
        <f>IF(AND(market_calendar[[#This Row],[vix_weekly_exp_cumulative]]=3,market_calendar[[#This Row],[is_vix_weekly_exp]]=1),1,0)</f>
        <v>0</v>
      </c>
      <c r="R1364" s="2">
        <f>IF(AND(market_calendar[[#This Row],[is_vix_monthly_exp]]=1,MOD(market_calendar[[#This Row],[Month]],3)=0),1,0)</f>
        <v>0</v>
      </c>
    </row>
    <row r="1365" spans="1:18" x14ac:dyDescent="0.25">
      <c r="A1365">
        <v>1364</v>
      </c>
      <c r="B1365" s="1">
        <v>43733</v>
      </c>
      <c r="C1365" s="2">
        <f t="shared" si="169"/>
        <v>2019</v>
      </c>
      <c r="D1365" s="2">
        <f t="shared" si="170"/>
        <v>9</v>
      </c>
      <c r="E1365" s="2" t="str">
        <f t="shared" si="171"/>
        <v>2019-9</v>
      </c>
      <c r="F1365" s="2">
        <f t="shared" si="172"/>
        <v>25</v>
      </c>
      <c r="G1365" s="2">
        <f t="shared" si="173"/>
        <v>39</v>
      </c>
      <c r="H1365" s="2">
        <f t="shared" si="174"/>
        <v>4</v>
      </c>
      <c r="I1365" s="2" cm="1">
        <f t="array" ref="I1365">_xlfn.IFNA(_xlfn.IFS(H1365=7,1,H1365=1,1),0)</f>
        <v>0</v>
      </c>
      <c r="J1365" s="2">
        <v>0</v>
      </c>
      <c r="K1365" s="2">
        <f t="shared" si="175"/>
        <v>0</v>
      </c>
      <c r="L1365" s="2">
        <f>SUMIF(E$2:E1365,E1365,K$2:K1365)</f>
        <v>3</v>
      </c>
      <c r="M1365" s="2">
        <f>IF(AND(market_calendar[[#This Row],[eq_weekly_exp_cumulative]]=3,market_calendar[[#This Row],[is_eq_weekly_exp]]=1),1,0)</f>
        <v>0</v>
      </c>
      <c r="N1365" s="2">
        <f>IF(AND(market_calendar[[#This Row],[is_eq_monthly_exp]]=1,MOD(market_calendar[[#This Row],[Month]],3)=0),1,0)</f>
        <v>0</v>
      </c>
      <c r="O1365" s="2">
        <f t="shared" si="168"/>
        <v>0</v>
      </c>
      <c r="P1365" s="2">
        <f>SUMIF(E$2:E1365,E1365,O$2:O1365)</f>
        <v>4</v>
      </c>
      <c r="Q1365" s="2">
        <f>IF(AND(market_calendar[[#This Row],[vix_weekly_exp_cumulative]]=3,market_calendar[[#This Row],[is_vix_weekly_exp]]=1),1,0)</f>
        <v>0</v>
      </c>
      <c r="R1365" s="2">
        <f>IF(AND(market_calendar[[#This Row],[is_vix_monthly_exp]]=1,MOD(market_calendar[[#This Row],[Month]],3)=0),1,0)</f>
        <v>0</v>
      </c>
    </row>
    <row r="1366" spans="1:18" x14ac:dyDescent="0.25">
      <c r="A1366">
        <v>1365</v>
      </c>
      <c r="B1366" s="1">
        <v>43734</v>
      </c>
      <c r="C1366" s="2">
        <f t="shared" si="169"/>
        <v>2019</v>
      </c>
      <c r="D1366" s="2">
        <f t="shared" si="170"/>
        <v>9</v>
      </c>
      <c r="E1366" s="2" t="str">
        <f t="shared" si="171"/>
        <v>2019-9</v>
      </c>
      <c r="F1366" s="2">
        <f t="shared" si="172"/>
        <v>26</v>
      </c>
      <c r="G1366" s="2">
        <f t="shared" si="173"/>
        <v>39</v>
      </c>
      <c r="H1366" s="2">
        <f t="shared" si="174"/>
        <v>5</v>
      </c>
      <c r="I1366" s="2" cm="1">
        <f t="array" ref="I1366">_xlfn.IFNA(_xlfn.IFS(H1366=7,1,H1366=1,1),0)</f>
        <v>0</v>
      </c>
      <c r="J1366" s="2">
        <v>0</v>
      </c>
      <c r="K1366" s="2">
        <f t="shared" si="175"/>
        <v>0</v>
      </c>
      <c r="L1366" s="2">
        <f>SUMIF(E$2:E1366,E1366,K$2:K1366)</f>
        <v>3</v>
      </c>
      <c r="M1366" s="2">
        <f>IF(AND(market_calendar[[#This Row],[eq_weekly_exp_cumulative]]=3,market_calendar[[#This Row],[is_eq_weekly_exp]]=1),1,0)</f>
        <v>0</v>
      </c>
      <c r="N1366" s="2">
        <f>IF(AND(market_calendar[[#This Row],[is_eq_monthly_exp]]=1,MOD(market_calendar[[#This Row],[Month]],3)=0),1,0)</f>
        <v>0</v>
      </c>
      <c r="O1366" s="2">
        <f t="shared" si="168"/>
        <v>0</v>
      </c>
      <c r="P1366" s="2">
        <f>SUMIF(E$2:E1366,E1366,O$2:O1366)</f>
        <v>4</v>
      </c>
      <c r="Q1366" s="2">
        <f>IF(AND(market_calendar[[#This Row],[vix_weekly_exp_cumulative]]=3,market_calendar[[#This Row],[is_vix_weekly_exp]]=1),1,0)</f>
        <v>0</v>
      </c>
      <c r="R1366" s="2">
        <f>IF(AND(market_calendar[[#This Row],[is_vix_monthly_exp]]=1,MOD(market_calendar[[#This Row],[Month]],3)=0),1,0)</f>
        <v>0</v>
      </c>
    </row>
    <row r="1367" spans="1:18" x14ac:dyDescent="0.25">
      <c r="A1367">
        <v>1366</v>
      </c>
      <c r="B1367" s="1">
        <v>43735</v>
      </c>
      <c r="C1367" s="2">
        <f t="shared" si="169"/>
        <v>2019</v>
      </c>
      <c r="D1367" s="2">
        <f t="shared" si="170"/>
        <v>9</v>
      </c>
      <c r="E1367" s="2" t="str">
        <f t="shared" si="171"/>
        <v>2019-9</v>
      </c>
      <c r="F1367" s="2">
        <f t="shared" si="172"/>
        <v>27</v>
      </c>
      <c r="G1367" s="2">
        <f t="shared" si="173"/>
        <v>39</v>
      </c>
      <c r="H1367" s="2">
        <f t="shared" si="174"/>
        <v>6</v>
      </c>
      <c r="I1367" s="2" cm="1">
        <f t="array" ref="I1367">_xlfn.IFNA(_xlfn.IFS(H1367=7,1,H1367=1,1),0)</f>
        <v>0</v>
      </c>
      <c r="J1367" s="2">
        <v>0</v>
      </c>
      <c r="K1367" s="2">
        <f t="shared" si="175"/>
        <v>1</v>
      </c>
      <c r="L1367" s="2">
        <f>SUMIF(E$2:E1367,E1367,K$2:K1367)</f>
        <v>4</v>
      </c>
      <c r="M1367" s="2">
        <f>IF(AND(market_calendar[[#This Row],[eq_weekly_exp_cumulative]]=3,market_calendar[[#This Row],[is_eq_weekly_exp]]=1),1,0)</f>
        <v>0</v>
      </c>
      <c r="N1367" s="2">
        <f>IF(AND(market_calendar[[#This Row],[is_eq_monthly_exp]]=1,MOD(market_calendar[[#This Row],[Month]],3)=0),1,0)</f>
        <v>0</v>
      </c>
      <c r="O1367" s="2">
        <f t="shared" si="168"/>
        <v>0</v>
      </c>
      <c r="P1367" s="2">
        <f>SUMIF(E$2:E1367,E1367,O$2:O1367)</f>
        <v>4</v>
      </c>
      <c r="Q1367" s="2">
        <f>IF(AND(market_calendar[[#This Row],[vix_weekly_exp_cumulative]]=3,market_calendar[[#This Row],[is_vix_weekly_exp]]=1),1,0)</f>
        <v>0</v>
      </c>
      <c r="R1367" s="2">
        <f>IF(AND(market_calendar[[#This Row],[is_vix_monthly_exp]]=1,MOD(market_calendar[[#This Row],[Month]],3)=0),1,0)</f>
        <v>0</v>
      </c>
    </row>
    <row r="1368" spans="1:18" x14ac:dyDescent="0.25">
      <c r="A1368">
        <v>1367</v>
      </c>
      <c r="B1368" s="1">
        <v>43736</v>
      </c>
      <c r="C1368" s="2">
        <f t="shared" si="169"/>
        <v>2019</v>
      </c>
      <c r="D1368" s="2">
        <f t="shared" si="170"/>
        <v>9</v>
      </c>
      <c r="E1368" s="2" t="str">
        <f t="shared" si="171"/>
        <v>2019-9</v>
      </c>
      <c r="F1368" s="2">
        <f t="shared" si="172"/>
        <v>28</v>
      </c>
      <c r="G1368" s="2">
        <f t="shared" si="173"/>
        <v>39</v>
      </c>
      <c r="H1368" s="2">
        <f t="shared" si="174"/>
        <v>7</v>
      </c>
      <c r="I1368" s="2" cm="1">
        <f t="array" ref="I1368">_xlfn.IFNA(_xlfn.IFS(H1368=7,1,H1368=1,1),0)</f>
        <v>1</v>
      </c>
      <c r="J1368" s="2">
        <v>0</v>
      </c>
      <c r="K1368" s="2">
        <f t="shared" si="175"/>
        <v>0</v>
      </c>
      <c r="L1368" s="2">
        <f>SUMIF(E$2:E1368,E1368,K$2:K1368)</f>
        <v>4</v>
      </c>
      <c r="M1368" s="2">
        <f>IF(AND(market_calendar[[#This Row],[eq_weekly_exp_cumulative]]=3,market_calendar[[#This Row],[is_eq_weekly_exp]]=1),1,0)</f>
        <v>0</v>
      </c>
      <c r="N1368" s="2">
        <f>IF(AND(market_calendar[[#This Row],[is_eq_monthly_exp]]=1,MOD(market_calendar[[#This Row],[Month]],3)=0),1,0)</f>
        <v>0</v>
      </c>
      <c r="O1368" s="2">
        <f t="shared" si="168"/>
        <v>0</v>
      </c>
      <c r="P1368" s="2">
        <f>SUMIF(E$2:E1368,E1368,O$2:O1368)</f>
        <v>4</v>
      </c>
      <c r="Q1368" s="2">
        <f>IF(AND(market_calendar[[#This Row],[vix_weekly_exp_cumulative]]=3,market_calendar[[#This Row],[is_vix_weekly_exp]]=1),1,0)</f>
        <v>0</v>
      </c>
      <c r="R1368" s="2">
        <f>IF(AND(market_calendar[[#This Row],[is_vix_monthly_exp]]=1,MOD(market_calendar[[#This Row],[Month]],3)=0),1,0)</f>
        <v>0</v>
      </c>
    </row>
    <row r="1369" spans="1:18" x14ac:dyDescent="0.25">
      <c r="A1369">
        <v>1368</v>
      </c>
      <c r="B1369" s="1">
        <v>43737</v>
      </c>
      <c r="C1369" s="2">
        <f t="shared" si="169"/>
        <v>2019</v>
      </c>
      <c r="D1369" s="2">
        <f t="shared" si="170"/>
        <v>9</v>
      </c>
      <c r="E1369" s="2" t="str">
        <f t="shared" si="171"/>
        <v>2019-9</v>
      </c>
      <c r="F1369" s="2">
        <f t="shared" si="172"/>
        <v>29</v>
      </c>
      <c r="G1369" s="2">
        <f t="shared" si="173"/>
        <v>40</v>
      </c>
      <c r="H1369" s="2">
        <f t="shared" si="174"/>
        <v>1</v>
      </c>
      <c r="I1369" s="2" cm="1">
        <f t="array" ref="I1369">_xlfn.IFNA(_xlfn.IFS(H1369=7,1,H1369=1,1),0)</f>
        <v>1</v>
      </c>
      <c r="J1369" s="2">
        <v>0</v>
      </c>
      <c r="K1369" s="2">
        <f t="shared" si="175"/>
        <v>0</v>
      </c>
      <c r="L1369" s="2">
        <f>SUMIF(E$2:E1369,E1369,K$2:K1369)</f>
        <v>4</v>
      </c>
      <c r="M1369" s="2">
        <f>IF(AND(market_calendar[[#This Row],[eq_weekly_exp_cumulative]]=3,market_calendar[[#This Row],[is_eq_weekly_exp]]=1),1,0)</f>
        <v>0</v>
      </c>
      <c r="N1369" s="2">
        <f>IF(AND(market_calendar[[#This Row],[is_eq_monthly_exp]]=1,MOD(market_calendar[[#This Row],[Month]],3)=0),1,0)</f>
        <v>0</v>
      </c>
      <c r="O1369" s="2">
        <f t="shared" si="168"/>
        <v>0</v>
      </c>
      <c r="P1369" s="2">
        <f>SUMIF(E$2:E1369,E1369,O$2:O1369)</f>
        <v>4</v>
      </c>
      <c r="Q1369" s="2">
        <f>IF(AND(market_calendar[[#This Row],[vix_weekly_exp_cumulative]]=3,market_calendar[[#This Row],[is_vix_weekly_exp]]=1),1,0)</f>
        <v>0</v>
      </c>
      <c r="R1369" s="2">
        <f>IF(AND(market_calendar[[#This Row],[is_vix_monthly_exp]]=1,MOD(market_calendar[[#This Row],[Month]],3)=0),1,0)</f>
        <v>0</v>
      </c>
    </row>
    <row r="1370" spans="1:18" x14ac:dyDescent="0.25">
      <c r="A1370">
        <v>1369</v>
      </c>
      <c r="B1370" s="1">
        <v>43738</v>
      </c>
      <c r="C1370" s="2">
        <f t="shared" si="169"/>
        <v>2019</v>
      </c>
      <c r="D1370" s="2">
        <f t="shared" si="170"/>
        <v>9</v>
      </c>
      <c r="E1370" s="2" t="str">
        <f t="shared" si="171"/>
        <v>2019-9</v>
      </c>
      <c r="F1370" s="2">
        <f t="shared" si="172"/>
        <v>30</v>
      </c>
      <c r="G1370" s="2">
        <f t="shared" si="173"/>
        <v>40</v>
      </c>
      <c r="H1370" s="2">
        <f t="shared" si="174"/>
        <v>2</v>
      </c>
      <c r="I1370" s="2" cm="1">
        <f t="array" ref="I1370">_xlfn.IFNA(_xlfn.IFS(H1370=7,1,H1370=1,1),0)</f>
        <v>0</v>
      </c>
      <c r="J1370" s="2">
        <v>0</v>
      </c>
      <c r="K1370" s="2">
        <f t="shared" si="175"/>
        <v>0</v>
      </c>
      <c r="L1370" s="2">
        <f>SUMIF(E$2:E1370,E1370,K$2:K1370)</f>
        <v>4</v>
      </c>
      <c r="M1370" s="2">
        <f>IF(AND(market_calendar[[#This Row],[eq_weekly_exp_cumulative]]=3,market_calendar[[#This Row],[is_eq_weekly_exp]]=1),1,0)</f>
        <v>0</v>
      </c>
      <c r="N1370" s="2">
        <f>IF(AND(market_calendar[[#This Row],[is_eq_monthly_exp]]=1,MOD(market_calendar[[#This Row],[Month]],3)=0),1,0)</f>
        <v>0</v>
      </c>
      <c r="O1370" s="2">
        <f t="shared" si="168"/>
        <v>0</v>
      </c>
      <c r="P1370" s="2">
        <f>SUMIF(E$2:E1370,E1370,O$2:O1370)</f>
        <v>4</v>
      </c>
      <c r="Q1370" s="2">
        <f>IF(AND(market_calendar[[#This Row],[vix_weekly_exp_cumulative]]=3,market_calendar[[#This Row],[is_vix_weekly_exp]]=1),1,0)</f>
        <v>0</v>
      </c>
      <c r="R1370" s="2">
        <f>IF(AND(market_calendar[[#This Row],[is_vix_monthly_exp]]=1,MOD(market_calendar[[#This Row],[Month]],3)=0),1,0)</f>
        <v>0</v>
      </c>
    </row>
    <row r="1371" spans="1:18" x14ac:dyDescent="0.25">
      <c r="A1371">
        <v>1370</v>
      </c>
      <c r="B1371" s="1">
        <v>43739</v>
      </c>
      <c r="C1371" s="2">
        <f t="shared" si="169"/>
        <v>2019</v>
      </c>
      <c r="D1371" s="2">
        <f t="shared" si="170"/>
        <v>10</v>
      </c>
      <c r="E1371" s="2" t="str">
        <f t="shared" si="171"/>
        <v>2019-10</v>
      </c>
      <c r="F1371" s="2">
        <f t="shared" si="172"/>
        <v>1</v>
      </c>
      <c r="G1371" s="2">
        <f t="shared" si="173"/>
        <v>40</v>
      </c>
      <c r="H1371" s="2">
        <f t="shared" si="174"/>
        <v>3</v>
      </c>
      <c r="I1371" s="2" cm="1">
        <f t="array" ref="I1371">_xlfn.IFNA(_xlfn.IFS(H1371=7,1,H1371=1,1),0)</f>
        <v>0</v>
      </c>
      <c r="J1371" s="2">
        <v>0</v>
      </c>
      <c r="K1371" s="2">
        <f t="shared" si="175"/>
        <v>0</v>
      </c>
      <c r="L1371" s="2">
        <f>SUMIF(E$2:E1371,E1371,K$2:K1371)</f>
        <v>0</v>
      </c>
      <c r="M1371" s="2">
        <f>IF(AND(market_calendar[[#This Row],[eq_weekly_exp_cumulative]]=3,market_calendar[[#This Row],[is_eq_weekly_exp]]=1),1,0)</f>
        <v>0</v>
      </c>
      <c r="N1371" s="2">
        <f>IF(AND(market_calendar[[#This Row],[is_eq_monthly_exp]]=1,MOD(market_calendar[[#This Row],[Month]],3)=0),1,0)</f>
        <v>0</v>
      </c>
      <c r="O1371" s="2">
        <f t="shared" si="168"/>
        <v>1</v>
      </c>
      <c r="P1371" s="2">
        <f>SUMIF(E$2:E1371,E1371,O$2:O1371)</f>
        <v>1</v>
      </c>
      <c r="Q1371" s="2">
        <f>IF(AND(market_calendar[[#This Row],[vix_weekly_exp_cumulative]]=3,market_calendar[[#This Row],[is_vix_weekly_exp]]=1),1,0)</f>
        <v>0</v>
      </c>
      <c r="R1371" s="2">
        <f>IF(AND(market_calendar[[#This Row],[is_vix_monthly_exp]]=1,MOD(market_calendar[[#This Row],[Month]],3)=0),1,0)</f>
        <v>0</v>
      </c>
    </row>
    <row r="1372" spans="1:18" x14ac:dyDescent="0.25">
      <c r="A1372">
        <v>1371</v>
      </c>
      <c r="B1372" s="1">
        <v>43740</v>
      </c>
      <c r="C1372" s="2">
        <f t="shared" si="169"/>
        <v>2019</v>
      </c>
      <c r="D1372" s="2">
        <f t="shared" si="170"/>
        <v>10</v>
      </c>
      <c r="E1372" s="2" t="str">
        <f t="shared" si="171"/>
        <v>2019-10</v>
      </c>
      <c r="F1372" s="2">
        <f t="shared" si="172"/>
        <v>2</v>
      </c>
      <c r="G1372" s="2">
        <f t="shared" si="173"/>
        <v>40</v>
      </c>
      <c r="H1372" s="2">
        <f t="shared" si="174"/>
        <v>4</v>
      </c>
      <c r="I1372" s="2" cm="1">
        <f t="array" ref="I1372">_xlfn.IFNA(_xlfn.IFS(H1372=7,1,H1372=1,1),0)</f>
        <v>0</v>
      </c>
      <c r="J1372" s="2">
        <v>0</v>
      </c>
      <c r="K1372" s="2">
        <f t="shared" si="175"/>
        <v>0</v>
      </c>
      <c r="L1372" s="2">
        <f>SUMIF(E$2:E1372,E1372,K$2:K1372)</f>
        <v>0</v>
      </c>
      <c r="M1372" s="2">
        <f>IF(AND(market_calendar[[#This Row],[eq_weekly_exp_cumulative]]=3,market_calendar[[#This Row],[is_eq_weekly_exp]]=1),1,0)</f>
        <v>0</v>
      </c>
      <c r="N1372" s="2">
        <f>IF(AND(market_calendar[[#This Row],[is_eq_monthly_exp]]=1,MOD(market_calendar[[#This Row],[Month]],3)=0),1,0)</f>
        <v>0</v>
      </c>
      <c r="O1372" s="2">
        <f t="shared" si="168"/>
        <v>0</v>
      </c>
      <c r="P1372" s="2">
        <f>SUMIF(E$2:E1372,E1372,O$2:O1372)</f>
        <v>1</v>
      </c>
      <c r="Q1372" s="2">
        <f>IF(AND(market_calendar[[#This Row],[vix_weekly_exp_cumulative]]=3,market_calendar[[#This Row],[is_vix_weekly_exp]]=1),1,0)</f>
        <v>0</v>
      </c>
      <c r="R1372" s="2">
        <f>IF(AND(market_calendar[[#This Row],[is_vix_monthly_exp]]=1,MOD(market_calendar[[#This Row],[Month]],3)=0),1,0)</f>
        <v>0</v>
      </c>
    </row>
    <row r="1373" spans="1:18" x14ac:dyDescent="0.25">
      <c r="A1373">
        <v>1372</v>
      </c>
      <c r="B1373" s="1">
        <v>43741</v>
      </c>
      <c r="C1373" s="2">
        <f t="shared" si="169"/>
        <v>2019</v>
      </c>
      <c r="D1373" s="2">
        <f t="shared" si="170"/>
        <v>10</v>
      </c>
      <c r="E1373" s="2" t="str">
        <f t="shared" si="171"/>
        <v>2019-10</v>
      </c>
      <c r="F1373" s="2">
        <f t="shared" si="172"/>
        <v>3</v>
      </c>
      <c r="G1373" s="2">
        <f t="shared" si="173"/>
        <v>40</v>
      </c>
      <c r="H1373" s="2">
        <f t="shared" si="174"/>
        <v>5</v>
      </c>
      <c r="I1373" s="2" cm="1">
        <f t="array" ref="I1373">_xlfn.IFNA(_xlfn.IFS(H1373=7,1,H1373=1,1),0)</f>
        <v>0</v>
      </c>
      <c r="J1373" s="2">
        <v>0</v>
      </c>
      <c r="K1373" s="2">
        <f t="shared" si="175"/>
        <v>0</v>
      </c>
      <c r="L1373" s="2">
        <f>SUMIF(E$2:E1373,E1373,K$2:K1373)</f>
        <v>0</v>
      </c>
      <c r="M1373" s="2">
        <f>IF(AND(market_calendar[[#This Row],[eq_weekly_exp_cumulative]]=3,market_calendar[[#This Row],[is_eq_weekly_exp]]=1),1,0)</f>
        <v>0</v>
      </c>
      <c r="N1373" s="2">
        <f>IF(AND(market_calendar[[#This Row],[is_eq_monthly_exp]]=1,MOD(market_calendar[[#This Row],[Month]],3)=0),1,0)</f>
        <v>0</v>
      </c>
      <c r="O1373" s="2">
        <f t="shared" si="168"/>
        <v>0</v>
      </c>
      <c r="P1373" s="2">
        <f>SUMIF(E$2:E1373,E1373,O$2:O1373)</f>
        <v>1</v>
      </c>
      <c r="Q1373" s="2">
        <f>IF(AND(market_calendar[[#This Row],[vix_weekly_exp_cumulative]]=3,market_calendar[[#This Row],[is_vix_weekly_exp]]=1),1,0)</f>
        <v>0</v>
      </c>
      <c r="R1373" s="2">
        <f>IF(AND(market_calendar[[#This Row],[is_vix_monthly_exp]]=1,MOD(market_calendar[[#This Row],[Month]],3)=0),1,0)</f>
        <v>0</v>
      </c>
    </row>
    <row r="1374" spans="1:18" x14ac:dyDescent="0.25">
      <c r="A1374">
        <v>1373</v>
      </c>
      <c r="B1374" s="1">
        <v>43742</v>
      </c>
      <c r="C1374" s="2">
        <f t="shared" si="169"/>
        <v>2019</v>
      </c>
      <c r="D1374" s="2">
        <f t="shared" si="170"/>
        <v>10</v>
      </c>
      <c r="E1374" s="2" t="str">
        <f t="shared" si="171"/>
        <v>2019-10</v>
      </c>
      <c r="F1374" s="2">
        <f t="shared" si="172"/>
        <v>4</v>
      </c>
      <c r="G1374" s="2">
        <f t="shared" si="173"/>
        <v>40</v>
      </c>
      <c r="H1374" s="2">
        <f t="shared" si="174"/>
        <v>6</v>
      </c>
      <c r="I1374" s="2" cm="1">
        <f t="array" ref="I1374">_xlfn.IFNA(_xlfn.IFS(H1374=7,1,H1374=1,1),0)</f>
        <v>0</v>
      </c>
      <c r="J1374" s="2">
        <v>0</v>
      </c>
      <c r="K1374" s="2">
        <f t="shared" si="175"/>
        <v>1</v>
      </c>
      <c r="L1374" s="2">
        <f>SUMIF(E$2:E1374,E1374,K$2:K1374)</f>
        <v>1</v>
      </c>
      <c r="M1374" s="2">
        <f>IF(AND(market_calendar[[#This Row],[eq_weekly_exp_cumulative]]=3,market_calendar[[#This Row],[is_eq_weekly_exp]]=1),1,0)</f>
        <v>0</v>
      </c>
      <c r="N1374" s="2">
        <f>IF(AND(market_calendar[[#This Row],[is_eq_monthly_exp]]=1,MOD(market_calendar[[#This Row],[Month]],3)=0),1,0)</f>
        <v>0</v>
      </c>
      <c r="O1374" s="2">
        <f t="shared" si="168"/>
        <v>0</v>
      </c>
      <c r="P1374" s="2">
        <f>SUMIF(E$2:E1374,E1374,O$2:O1374)</f>
        <v>1</v>
      </c>
      <c r="Q1374" s="2">
        <f>IF(AND(market_calendar[[#This Row],[vix_weekly_exp_cumulative]]=3,market_calendar[[#This Row],[is_vix_weekly_exp]]=1),1,0)</f>
        <v>0</v>
      </c>
      <c r="R1374" s="2">
        <f>IF(AND(market_calendar[[#This Row],[is_vix_monthly_exp]]=1,MOD(market_calendar[[#This Row],[Month]],3)=0),1,0)</f>
        <v>0</v>
      </c>
    </row>
    <row r="1375" spans="1:18" x14ac:dyDescent="0.25">
      <c r="A1375">
        <v>1374</v>
      </c>
      <c r="B1375" s="1">
        <v>43743</v>
      </c>
      <c r="C1375" s="2">
        <f t="shared" si="169"/>
        <v>2019</v>
      </c>
      <c r="D1375" s="2">
        <f t="shared" si="170"/>
        <v>10</v>
      </c>
      <c r="E1375" s="2" t="str">
        <f t="shared" si="171"/>
        <v>2019-10</v>
      </c>
      <c r="F1375" s="2">
        <f t="shared" si="172"/>
        <v>5</v>
      </c>
      <c r="G1375" s="2">
        <f t="shared" si="173"/>
        <v>40</v>
      </c>
      <c r="H1375" s="2">
        <f t="shared" si="174"/>
        <v>7</v>
      </c>
      <c r="I1375" s="2" cm="1">
        <f t="array" ref="I1375">_xlfn.IFNA(_xlfn.IFS(H1375=7,1,H1375=1,1),0)</f>
        <v>1</v>
      </c>
      <c r="J1375" s="2">
        <v>0</v>
      </c>
      <c r="K1375" s="2">
        <f t="shared" si="175"/>
        <v>0</v>
      </c>
      <c r="L1375" s="2">
        <f>SUMIF(E$2:E1375,E1375,K$2:K1375)</f>
        <v>1</v>
      </c>
      <c r="M1375" s="2">
        <f>IF(AND(market_calendar[[#This Row],[eq_weekly_exp_cumulative]]=3,market_calendar[[#This Row],[is_eq_weekly_exp]]=1),1,0)</f>
        <v>0</v>
      </c>
      <c r="N1375" s="2">
        <f>IF(AND(market_calendar[[#This Row],[is_eq_monthly_exp]]=1,MOD(market_calendar[[#This Row],[Month]],3)=0),1,0)</f>
        <v>0</v>
      </c>
      <c r="O1375" s="2">
        <f t="shared" si="168"/>
        <v>0</v>
      </c>
      <c r="P1375" s="2">
        <f>SUMIF(E$2:E1375,E1375,O$2:O1375)</f>
        <v>1</v>
      </c>
      <c r="Q1375" s="2">
        <f>IF(AND(market_calendar[[#This Row],[vix_weekly_exp_cumulative]]=3,market_calendar[[#This Row],[is_vix_weekly_exp]]=1),1,0)</f>
        <v>0</v>
      </c>
      <c r="R1375" s="2">
        <f>IF(AND(market_calendar[[#This Row],[is_vix_monthly_exp]]=1,MOD(market_calendar[[#This Row],[Month]],3)=0),1,0)</f>
        <v>0</v>
      </c>
    </row>
    <row r="1376" spans="1:18" x14ac:dyDescent="0.25">
      <c r="A1376">
        <v>1375</v>
      </c>
      <c r="B1376" s="1">
        <v>43744</v>
      </c>
      <c r="C1376" s="2">
        <f t="shared" si="169"/>
        <v>2019</v>
      </c>
      <c r="D1376" s="2">
        <f t="shared" si="170"/>
        <v>10</v>
      </c>
      <c r="E1376" s="2" t="str">
        <f t="shared" si="171"/>
        <v>2019-10</v>
      </c>
      <c r="F1376" s="2">
        <f t="shared" si="172"/>
        <v>6</v>
      </c>
      <c r="G1376" s="2">
        <f t="shared" si="173"/>
        <v>41</v>
      </c>
      <c r="H1376" s="2">
        <f t="shared" si="174"/>
        <v>1</v>
      </c>
      <c r="I1376" s="2" cm="1">
        <f t="array" ref="I1376">_xlfn.IFNA(_xlfn.IFS(H1376=7,1,H1376=1,1),0)</f>
        <v>1</v>
      </c>
      <c r="J1376" s="2">
        <v>0</v>
      </c>
      <c r="K1376" s="2">
        <f t="shared" si="175"/>
        <v>0</v>
      </c>
      <c r="L1376" s="2">
        <f>SUMIF(E$2:E1376,E1376,K$2:K1376)</f>
        <v>1</v>
      </c>
      <c r="M1376" s="2">
        <f>IF(AND(market_calendar[[#This Row],[eq_weekly_exp_cumulative]]=3,market_calendar[[#This Row],[is_eq_weekly_exp]]=1),1,0)</f>
        <v>0</v>
      </c>
      <c r="N1376" s="2">
        <f>IF(AND(market_calendar[[#This Row],[is_eq_monthly_exp]]=1,MOD(market_calendar[[#This Row],[Month]],3)=0),1,0)</f>
        <v>0</v>
      </c>
      <c r="O1376" s="2">
        <f t="shared" si="168"/>
        <v>0</v>
      </c>
      <c r="P1376" s="2">
        <f>SUMIF(E$2:E1376,E1376,O$2:O1376)</f>
        <v>1</v>
      </c>
      <c r="Q1376" s="2">
        <f>IF(AND(market_calendar[[#This Row],[vix_weekly_exp_cumulative]]=3,market_calendar[[#This Row],[is_vix_weekly_exp]]=1),1,0)</f>
        <v>0</v>
      </c>
      <c r="R1376" s="2">
        <f>IF(AND(market_calendar[[#This Row],[is_vix_monthly_exp]]=1,MOD(market_calendar[[#This Row],[Month]],3)=0),1,0)</f>
        <v>0</v>
      </c>
    </row>
    <row r="1377" spans="1:18" x14ac:dyDescent="0.25">
      <c r="A1377">
        <v>1376</v>
      </c>
      <c r="B1377" s="1">
        <v>43745</v>
      </c>
      <c r="C1377" s="2">
        <f t="shared" si="169"/>
        <v>2019</v>
      </c>
      <c r="D1377" s="2">
        <f t="shared" si="170"/>
        <v>10</v>
      </c>
      <c r="E1377" s="2" t="str">
        <f t="shared" si="171"/>
        <v>2019-10</v>
      </c>
      <c r="F1377" s="2">
        <f t="shared" si="172"/>
        <v>7</v>
      </c>
      <c r="G1377" s="2">
        <f t="shared" si="173"/>
        <v>41</v>
      </c>
      <c r="H1377" s="2">
        <f t="shared" si="174"/>
        <v>2</v>
      </c>
      <c r="I1377" s="2" cm="1">
        <f t="array" ref="I1377">_xlfn.IFNA(_xlfn.IFS(H1377=7,1,H1377=1,1),0)</f>
        <v>0</v>
      </c>
      <c r="J1377" s="2">
        <v>0</v>
      </c>
      <c r="K1377" s="2">
        <f t="shared" si="175"/>
        <v>0</v>
      </c>
      <c r="L1377" s="2">
        <f>SUMIF(E$2:E1377,E1377,K$2:K1377)</f>
        <v>1</v>
      </c>
      <c r="M1377" s="2">
        <f>IF(AND(market_calendar[[#This Row],[eq_weekly_exp_cumulative]]=3,market_calendar[[#This Row],[is_eq_weekly_exp]]=1),1,0)</f>
        <v>0</v>
      </c>
      <c r="N1377" s="2">
        <f>IF(AND(market_calendar[[#This Row],[is_eq_monthly_exp]]=1,MOD(market_calendar[[#This Row],[Month]],3)=0),1,0)</f>
        <v>0</v>
      </c>
      <c r="O1377" s="2">
        <f t="shared" si="168"/>
        <v>0</v>
      </c>
      <c r="P1377" s="2">
        <f>SUMIF(E$2:E1377,E1377,O$2:O1377)</f>
        <v>1</v>
      </c>
      <c r="Q1377" s="2">
        <f>IF(AND(market_calendar[[#This Row],[vix_weekly_exp_cumulative]]=3,market_calendar[[#This Row],[is_vix_weekly_exp]]=1),1,0)</f>
        <v>0</v>
      </c>
      <c r="R1377" s="2">
        <f>IF(AND(market_calendar[[#This Row],[is_vix_monthly_exp]]=1,MOD(market_calendar[[#This Row],[Month]],3)=0),1,0)</f>
        <v>0</v>
      </c>
    </row>
    <row r="1378" spans="1:18" x14ac:dyDescent="0.25">
      <c r="A1378">
        <v>1377</v>
      </c>
      <c r="B1378" s="1">
        <v>43746</v>
      </c>
      <c r="C1378" s="2">
        <f t="shared" si="169"/>
        <v>2019</v>
      </c>
      <c r="D1378" s="2">
        <f t="shared" si="170"/>
        <v>10</v>
      </c>
      <c r="E1378" s="2" t="str">
        <f t="shared" si="171"/>
        <v>2019-10</v>
      </c>
      <c r="F1378" s="2">
        <f t="shared" si="172"/>
        <v>8</v>
      </c>
      <c r="G1378" s="2">
        <f t="shared" si="173"/>
        <v>41</v>
      </c>
      <c r="H1378" s="2">
        <f t="shared" si="174"/>
        <v>3</v>
      </c>
      <c r="I1378" s="2" cm="1">
        <f t="array" ref="I1378">_xlfn.IFNA(_xlfn.IFS(H1378=7,1,H1378=1,1),0)</f>
        <v>0</v>
      </c>
      <c r="J1378" s="2">
        <v>0</v>
      </c>
      <c r="K1378" s="2">
        <f t="shared" si="175"/>
        <v>0</v>
      </c>
      <c r="L1378" s="2">
        <f>SUMIF(E$2:E1378,E1378,K$2:K1378)</f>
        <v>1</v>
      </c>
      <c r="M1378" s="2">
        <f>IF(AND(market_calendar[[#This Row],[eq_weekly_exp_cumulative]]=3,market_calendar[[#This Row],[is_eq_weekly_exp]]=1),1,0)</f>
        <v>0</v>
      </c>
      <c r="N1378" s="2">
        <f>IF(AND(market_calendar[[#This Row],[is_eq_monthly_exp]]=1,MOD(market_calendar[[#This Row],[Month]],3)=0),1,0)</f>
        <v>0</v>
      </c>
      <c r="O1378" s="2">
        <f t="shared" si="168"/>
        <v>1</v>
      </c>
      <c r="P1378" s="2">
        <f>SUMIF(E$2:E1378,E1378,O$2:O1378)</f>
        <v>2</v>
      </c>
      <c r="Q1378" s="2">
        <f>IF(AND(market_calendar[[#This Row],[vix_weekly_exp_cumulative]]=3,market_calendar[[#This Row],[is_vix_weekly_exp]]=1),1,0)</f>
        <v>0</v>
      </c>
      <c r="R1378" s="2">
        <f>IF(AND(market_calendar[[#This Row],[is_vix_monthly_exp]]=1,MOD(market_calendar[[#This Row],[Month]],3)=0),1,0)</f>
        <v>0</v>
      </c>
    </row>
    <row r="1379" spans="1:18" x14ac:dyDescent="0.25">
      <c r="A1379">
        <v>1378</v>
      </c>
      <c r="B1379" s="1">
        <v>43747</v>
      </c>
      <c r="C1379" s="2">
        <f t="shared" si="169"/>
        <v>2019</v>
      </c>
      <c r="D1379" s="2">
        <f t="shared" si="170"/>
        <v>10</v>
      </c>
      <c r="E1379" s="2" t="str">
        <f t="shared" si="171"/>
        <v>2019-10</v>
      </c>
      <c r="F1379" s="2">
        <f t="shared" si="172"/>
        <v>9</v>
      </c>
      <c r="G1379" s="2">
        <f t="shared" si="173"/>
        <v>41</v>
      </c>
      <c r="H1379" s="2">
        <f t="shared" si="174"/>
        <v>4</v>
      </c>
      <c r="I1379" s="2" cm="1">
        <f t="array" ref="I1379">_xlfn.IFNA(_xlfn.IFS(H1379=7,1,H1379=1,1),0)</f>
        <v>0</v>
      </c>
      <c r="J1379" s="2">
        <v>0</v>
      </c>
      <c r="K1379" s="2">
        <f t="shared" si="175"/>
        <v>0</v>
      </c>
      <c r="L1379" s="2">
        <f>SUMIF(E$2:E1379,E1379,K$2:K1379)</f>
        <v>1</v>
      </c>
      <c r="M1379" s="2">
        <f>IF(AND(market_calendar[[#This Row],[eq_weekly_exp_cumulative]]=3,market_calendar[[#This Row],[is_eq_weekly_exp]]=1),1,0)</f>
        <v>0</v>
      </c>
      <c r="N1379" s="2">
        <f>IF(AND(market_calendar[[#This Row],[is_eq_monthly_exp]]=1,MOD(market_calendar[[#This Row],[Month]],3)=0),1,0)</f>
        <v>0</v>
      </c>
      <c r="O1379" s="2">
        <f t="shared" si="168"/>
        <v>0</v>
      </c>
      <c r="P1379" s="2">
        <f>SUMIF(E$2:E1379,E1379,O$2:O1379)</f>
        <v>2</v>
      </c>
      <c r="Q1379" s="2">
        <f>IF(AND(market_calendar[[#This Row],[vix_weekly_exp_cumulative]]=3,market_calendar[[#This Row],[is_vix_weekly_exp]]=1),1,0)</f>
        <v>0</v>
      </c>
      <c r="R1379" s="2">
        <f>IF(AND(market_calendar[[#This Row],[is_vix_monthly_exp]]=1,MOD(market_calendar[[#This Row],[Month]],3)=0),1,0)</f>
        <v>0</v>
      </c>
    </row>
    <row r="1380" spans="1:18" x14ac:dyDescent="0.25">
      <c r="A1380">
        <v>1379</v>
      </c>
      <c r="B1380" s="1">
        <v>43748</v>
      </c>
      <c r="C1380" s="2">
        <f t="shared" si="169"/>
        <v>2019</v>
      </c>
      <c r="D1380" s="2">
        <f t="shared" si="170"/>
        <v>10</v>
      </c>
      <c r="E1380" s="2" t="str">
        <f t="shared" si="171"/>
        <v>2019-10</v>
      </c>
      <c r="F1380" s="2">
        <f t="shared" si="172"/>
        <v>10</v>
      </c>
      <c r="G1380" s="2">
        <f t="shared" si="173"/>
        <v>41</v>
      </c>
      <c r="H1380" s="2">
        <f t="shared" si="174"/>
        <v>5</v>
      </c>
      <c r="I1380" s="2" cm="1">
        <f t="array" ref="I1380">_xlfn.IFNA(_xlfn.IFS(H1380=7,1,H1380=1,1),0)</f>
        <v>0</v>
      </c>
      <c r="J1380" s="2">
        <v>0</v>
      </c>
      <c r="K1380" s="2">
        <f t="shared" si="175"/>
        <v>0</v>
      </c>
      <c r="L1380" s="2">
        <f>SUMIF(E$2:E1380,E1380,K$2:K1380)</f>
        <v>1</v>
      </c>
      <c r="M1380" s="2">
        <f>IF(AND(market_calendar[[#This Row],[eq_weekly_exp_cumulative]]=3,market_calendar[[#This Row],[is_eq_weekly_exp]]=1),1,0)</f>
        <v>0</v>
      </c>
      <c r="N1380" s="2">
        <f>IF(AND(market_calendar[[#This Row],[is_eq_monthly_exp]]=1,MOD(market_calendar[[#This Row],[Month]],3)=0),1,0)</f>
        <v>0</v>
      </c>
      <c r="O1380" s="2">
        <f t="shared" si="168"/>
        <v>0</v>
      </c>
      <c r="P1380" s="2">
        <f>SUMIF(E$2:E1380,E1380,O$2:O1380)</f>
        <v>2</v>
      </c>
      <c r="Q1380" s="2">
        <f>IF(AND(market_calendar[[#This Row],[vix_weekly_exp_cumulative]]=3,market_calendar[[#This Row],[is_vix_weekly_exp]]=1),1,0)</f>
        <v>0</v>
      </c>
      <c r="R1380" s="2">
        <f>IF(AND(market_calendar[[#This Row],[is_vix_monthly_exp]]=1,MOD(market_calendar[[#This Row],[Month]],3)=0),1,0)</f>
        <v>0</v>
      </c>
    </row>
    <row r="1381" spans="1:18" x14ac:dyDescent="0.25">
      <c r="A1381">
        <v>1380</v>
      </c>
      <c r="B1381" s="1">
        <v>43749</v>
      </c>
      <c r="C1381" s="2">
        <f t="shared" si="169"/>
        <v>2019</v>
      </c>
      <c r="D1381" s="2">
        <f t="shared" si="170"/>
        <v>10</v>
      </c>
      <c r="E1381" s="2" t="str">
        <f t="shared" si="171"/>
        <v>2019-10</v>
      </c>
      <c r="F1381" s="2">
        <f t="shared" si="172"/>
        <v>11</v>
      </c>
      <c r="G1381" s="2">
        <f t="shared" si="173"/>
        <v>41</v>
      </c>
      <c r="H1381" s="2">
        <f t="shared" si="174"/>
        <v>6</v>
      </c>
      <c r="I1381" s="2" cm="1">
        <f t="array" ref="I1381">_xlfn.IFNA(_xlfn.IFS(H1381=7,1,H1381=1,1),0)</f>
        <v>0</v>
      </c>
      <c r="J1381" s="2">
        <v>0</v>
      </c>
      <c r="K1381" s="2">
        <f t="shared" si="175"/>
        <v>1</v>
      </c>
      <c r="L1381" s="2">
        <f>SUMIF(E$2:E1381,E1381,K$2:K1381)</f>
        <v>2</v>
      </c>
      <c r="M1381" s="2">
        <f>IF(AND(market_calendar[[#This Row],[eq_weekly_exp_cumulative]]=3,market_calendar[[#This Row],[is_eq_weekly_exp]]=1),1,0)</f>
        <v>0</v>
      </c>
      <c r="N1381" s="2">
        <f>IF(AND(market_calendar[[#This Row],[is_eq_monthly_exp]]=1,MOD(market_calendar[[#This Row],[Month]],3)=0),1,0)</f>
        <v>0</v>
      </c>
      <c r="O1381" s="2">
        <f t="shared" si="168"/>
        <v>0</v>
      </c>
      <c r="P1381" s="2">
        <f>SUMIF(E$2:E1381,E1381,O$2:O1381)</f>
        <v>2</v>
      </c>
      <c r="Q1381" s="2">
        <f>IF(AND(market_calendar[[#This Row],[vix_weekly_exp_cumulative]]=3,market_calendar[[#This Row],[is_vix_weekly_exp]]=1),1,0)</f>
        <v>0</v>
      </c>
      <c r="R1381" s="2">
        <f>IF(AND(market_calendar[[#This Row],[is_vix_monthly_exp]]=1,MOD(market_calendar[[#This Row],[Month]],3)=0),1,0)</f>
        <v>0</v>
      </c>
    </row>
    <row r="1382" spans="1:18" x14ac:dyDescent="0.25">
      <c r="A1382">
        <v>1381</v>
      </c>
      <c r="B1382" s="1">
        <v>43750</v>
      </c>
      <c r="C1382" s="2">
        <f t="shared" si="169"/>
        <v>2019</v>
      </c>
      <c r="D1382" s="2">
        <f t="shared" si="170"/>
        <v>10</v>
      </c>
      <c r="E1382" s="2" t="str">
        <f t="shared" si="171"/>
        <v>2019-10</v>
      </c>
      <c r="F1382" s="2">
        <f t="shared" si="172"/>
        <v>12</v>
      </c>
      <c r="G1382" s="2">
        <f t="shared" si="173"/>
        <v>41</v>
      </c>
      <c r="H1382" s="2">
        <f t="shared" si="174"/>
        <v>7</v>
      </c>
      <c r="I1382" s="2" cm="1">
        <f t="array" ref="I1382">_xlfn.IFNA(_xlfn.IFS(H1382=7,1,H1382=1,1),0)</f>
        <v>1</v>
      </c>
      <c r="J1382" s="2">
        <v>0</v>
      </c>
      <c r="K1382" s="2">
        <f t="shared" si="175"/>
        <v>0</v>
      </c>
      <c r="L1382" s="2">
        <f>SUMIF(E$2:E1382,E1382,K$2:K1382)</f>
        <v>2</v>
      </c>
      <c r="M1382" s="2">
        <f>IF(AND(market_calendar[[#This Row],[eq_weekly_exp_cumulative]]=3,market_calendar[[#This Row],[is_eq_weekly_exp]]=1),1,0)</f>
        <v>0</v>
      </c>
      <c r="N1382" s="2">
        <f>IF(AND(market_calendar[[#This Row],[is_eq_monthly_exp]]=1,MOD(market_calendar[[#This Row],[Month]],3)=0),1,0)</f>
        <v>0</v>
      </c>
      <c r="O1382" s="2">
        <f t="shared" si="168"/>
        <v>0</v>
      </c>
      <c r="P1382" s="2">
        <f>SUMIF(E$2:E1382,E1382,O$2:O1382)</f>
        <v>2</v>
      </c>
      <c r="Q1382" s="2">
        <f>IF(AND(market_calendar[[#This Row],[vix_weekly_exp_cumulative]]=3,market_calendar[[#This Row],[is_vix_weekly_exp]]=1),1,0)</f>
        <v>0</v>
      </c>
      <c r="R1382" s="2">
        <f>IF(AND(market_calendar[[#This Row],[is_vix_monthly_exp]]=1,MOD(market_calendar[[#This Row],[Month]],3)=0),1,0)</f>
        <v>0</v>
      </c>
    </row>
    <row r="1383" spans="1:18" x14ac:dyDescent="0.25">
      <c r="A1383">
        <v>1382</v>
      </c>
      <c r="B1383" s="1">
        <v>43751</v>
      </c>
      <c r="C1383" s="2">
        <f t="shared" si="169"/>
        <v>2019</v>
      </c>
      <c r="D1383" s="2">
        <f t="shared" si="170"/>
        <v>10</v>
      </c>
      <c r="E1383" s="2" t="str">
        <f t="shared" si="171"/>
        <v>2019-10</v>
      </c>
      <c r="F1383" s="2">
        <f t="shared" si="172"/>
        <v>13</v>
      </c>
      <c r="G1383" s="2">
        <f t="shared" si="173"/>
        <v>42</v>
      </c>
      <c r="H1383" s="2">
        <f t="shared" si="174"/>
        <v>1</v>
      </c>
      <c r="I1383" s="2" cm="1">
        <f t="array" ref="I1383">_xlfn.IFNA(_xlfn.IFS(H1383=7,1,H1383=1,1),0)</f>
        <v>1</v>
      </c>
      <c r="J1383" s="2">
        <v>0</v>
      </c>
      <c r="K1383" s="2">
        <f t="shared" si="175"/>
        <v>0</v>
      </c>
      <c r="L1383" s="2">
        <f>SUMIF(E$2:E1383,E1383,K$2:K1383)</f>
        <v>2</v>
      </c>
      <c r="M1383" s="2">
        <f>IF(AND(market_calendar[[#This Row],[eq_weekly_exp_cumulative]]=3,market_calendar[[#This Row],[is_eq_weekly_exp]]=1),1,0)</f>
        <v>0</v>
      </c>
      <c r="N1383" s="2">
        <f>IF(AND(market_calendar[[#This Row],[is_eq_monthly_exp]]=1,MOD(market_calendar[[#This Row],[Month]],3)=0),1,0)</f>
        <v>0</v>
      </c>
      <c r="O1383" s="2">
        <f t="shared" si="168"/>
        <v>0</v>
      </c>
      <c r="P1383" s="2">
        <f>SUMIF(E$2:E1383,E1383,O$2:O1383)</f>
        <v>2</v>
      </c>
      <c r="Q1383" s="2">
        <f>IF(AND(market_calendar[[#This Row],[vix_weekly_exp_cumulative]]=3,market_calendar[[#This Row],[is_vix_weekly_exp]]=1),1,0)</f>
        <v>0</v>
      </c>
      <c r="R1383" s="2">
        <f>IF(AND(market_calendar[[#This Row],[is_vix_monthly_exp]]=1,MOD(market_calendar[[#This Row],[Month]],3)=0),1,0)</f>
        <v>0</v>
      </c>
    </row>
    <row r="1384" spans="1:18" x14ac:dyDescent="0.25">
      <c r="A1384">
        <v>1383</v>
      </c>
      <c r="B1384" s="1">
        <v>43752</v>
      </c>
      <c r="C1384" s="2">
        <f t="shared" si="169"/>
        <v>2019</v>
      </c>
      <c r="D1384" s="2">
        <f t="shared" si="170"/>
        <v>10</v>
      </c>
      <c r="E1384" s="2" t="str">
        <f t="shared" si="171"/>
        <v>2019-10</v>
      </c>
      <c r="F1384" s="2">
        <f t="shared" si="172"/>
        <v>14</v>
      </c>
      <c r="G1384" s="2">
        <f t="shared" si="173"/>
        <v>42</v>
      </c>
      <c r="H1384" s="2">
        <f t="shared" si="174"/>
        <v>2</v>
      </c>
      <c r="I1384" s="2" cm="1">
        <f t="array" ref="I1384">_xlfn.IFNA(_xlfn.IFS(H1384=7,1,H1384=1,1),0)</f>
        <v>0</v>
      </c>
      <c r="J1384" s="2">
        <v>0</v>
      </c>
      <c r="K1384" s="2">
        <f t="shared" si="175"/>
        <v>0</v>
      </c>
      <c r="L1384" s="2">
        <f>SUMIF(E$2:E1384,E1384,K$2:K1384)</f>
        <v>2</v>
      </c>
      <c r="M1384" s="2">
        <f>IF(AND(market_calendar[[#This Row],[eq_weekly_exp_cumulative]]=3,market_calendar[[#This Row],[is_eq_weekly_exp]]=1),1,0)</f>
        <v>0</v>
      </c>
      <c r="N1384" s="2">
        <f>IF(AND(market_calendar[[#This Row],[is_eq_monthly_exp]]=1,MOD(market_calendar[[#This Row],[Month]],3)=0),1,0)</f>
        <v>0</v>
      </c>
      <c r="O1384" s="2">
        <f t="shared" si="168"/>
        <v>0</v>
      </c>
      <c r="P1384" s="2">
        <f>SUMIF(E$2:E1384,E1384,O$2:O1384)</f>
        <v>2</v>
      </c>
      <c r="Q1384" s="2">
        <f>IF(AND(market_calendar[[#This Row],[vix_weekly_exp_cumulative]]=3,market_calendar[[#This Row],[is_vix_weekly_exp]]=1),1,0)</f>
        <v>0</v>
      </c>
      <c r="R1384" s="2">
        <f>IF(AND(market_calendar[[#This Row],[is_vix_monthly_exp]]=1,MOD(market_calendar[[#This Row],[Month]],3)=0),1,0)</f>
        <v>0</v>
      </c>
    </row>
    <row r="1385" spans="1:18" x14ac:dyDescent="0.25">
      <c r="A1385">
        <v>1384</v>
      </c>
      <c r="B1385" s="1">
        <v>43753</v>
      </c>
      <c r="C1385" s="2">
        <f t="shared" si="169"/>
        <v>2019</v>
      </c>
      <c r="D1385" s="2">
        <f t="shared" si="170"/>
        <v>10</v>
      </c>
      <c r="E1385" s="2" t="str">
        <f t="shared" si="171"/>
        <v>2019-10</v>
      </c>
      <c r="F1385" s="2">
        <f t="shared" si="172"/>
        <v>15</v>
      </c>
      <c r="G1385" s="2">
        <f t="shared" si="173"/>
        <v>42</v>
      </c>
      <c r="H1385" s="2">
        <f t="shared" si="174"/>
        <v>3</v>
      </c>
      <c r="I1385" s="2" cm="1">
        <f t="array" ref="I1385">_xlfn.IFNA(_xlfn.IFS(H1385=7,1,H1385=1,1),0)</f>
        <v>0</v>
      </c>
      <c r="J1385" s="2">
        <v>0</v>
      </c>
      <c r="K1385" s="2">
        <f t="shared" si="175"/>
        <v>0</v>
      </c>
      <c r="L1385" s="2">
        <f>SUMIF(E$2:E1385,E1385,K$2:K1385)</f>
        <v>2</v>
      </c>
      <c r="M1385" s="2">
        <f>IF(AND(market_calendar[[#This Row],[eq_weekly_exp_cumulative]]=3,market_calendar[[#This Row],[is_eq_weekly_exp]]=1),1,0)</f>
        <v>0</v>
      </c>
      <c r="N1385" s="2">
        <f>IF(AND(market_calendar[[#This Row],[is_eq_monthly_exp]]=1,MOD(market_calendar[[#This Row],[Month]],3)=0),1,0)</f>
        <v>0</v>
      </c>
      <c r="O1385" s="2">
        <f t="shared" si="168"/>
        <v>1</v>
      </c>
      <c r="P1385" s="2">
        <f>SUMIF(E$2:E1385,E1385,O$2:O1385)</f>
        <v>3</v>
      </c>
      <c r="Q1385" s="2">
        <f>IF(AND(market_calendar[[#This Row],[vix_weekly_exp_cumulative]]=3,market_calendar[[#This Row],[is_vix_weekly_exp]]=1),1,0)</f>
        <v>1</v>
      </c>
      <c r="R1385" s="2">
        <f>IF(AND(market_calendar[[#This Row],[is_vix_monthly_exp]]=1,MOD(market_calendar[[#This Row],[Month]],3)=0),1,0)</f>
        <v>0</v>
      </c>
    </row>
    <row r="1386" spans="1:18" x14ac:dyDescent="0.25">
      <c r="A1386">
        <v>1385</v>
      </c>
      <c r="B1386" s="1">
        <v>43754</v>
      </c>
      <c r="C1386" s="2">
        <f t="shared" si="169"/>
        <v>2019</v>
      </c>
      <c r="D1386" s="2">
        <f t="shared" si="170"/>
        <v>10</v>
      </c>
      <c r="E1386" s="2" t="str">
        <f t="shared" si="171"/>
        <v>2019-10</v>
      </c>
      <c r="F1386" s="2">
        <f t="shared" si="172"/>
        <v>16</v>
      </c>
      <c r="G1386" s="2">
        <f t="shared" si="173"/>
        <v>42</v>
      </c>
      <c r="H1386" s="2">
        <f t="shared" si="174"/>
        <v>4</v>
      </c>
      <c r="I1386" s="2" cm="1">
        <f t="array" ref="I1386">_xlfn.IFNA(_xlfn.IFS(H1386=7,1,H1386=1,1),0)</f>
        <v>0</v>
      </c>
      <c r="J1386" s="2">
        <v>0</v>
      </c>
      <c r="K1386" s="2">
        <f t="shared" si="175"/>
        <v>0</v>
      </c>
      <c r="L1386" s="2">
        <f>SUMIF(E$2:E1386,E1386,K$2:K1386)</f>
        <v>2</v>
      </c>
      <c r="M1386" s="2">
        <f>IF(AND(market_calendar[[#This Row],[eq_weekly_exp_cumulative]]=3,market_calendar[[#This Row],[is_eq_weekly_exp]]=1),1,0)</f>
        <v>0</v>
      </c>
      <c r="N1386" s="2">
        <f>IF(AND(market_calendar[[#This Row],[is_eq_monthly_exp]]=1,MOD(market_calendar[[#This Row],[Month]],3)=0),1,0)</f>
        <v>0</v>
      </c>
      <c r="O1386" s="2">
        <f t="shared" si="168"/>
        <v>0</v>
      </c>
      <c r="P1386" s="2">
        <f>SUMIF(E$2:E1386,E1386,O$2:O1386)</f>
        <v>3</v>
      </c>
      <c r="Q1386" s="2">
        <f>IF(AND(market_calendar[[#This Row],[vix_weekly_exp_cumulative]]=3,market_calendar[[#This Row],[is_vix_weekly_exp]]=1),1,0)</f>
        <v>0</v>
      </c>
      <c r="R1386" s="2">
        <f>IF(AND(market_calendar[[#This Row],[is_vix_monthly_exp]]=1,MOD(market_calendar[[#This Row],[Month]],3)=0),1,0)</f>
        <v>0</v>
      </c>
    </row>
    <row r="1387" spans="1:18" x14ac:dyDescent="0.25">
      <c r="A1387">
        <v>1386</v>
      </c>
      <c r="B1387" s="1">
        <v>43755</v>
      </c>
      <c r="C1387" s="2">
        <f t="shared" si="169"/>
        <v>2019</v>
      </c>
      <c r="D1387" s="2">
        <f t="shared" si="170"/>
        <v>10</v>
      </c>
      <c r="E1387" s="2" t="str">
        <f t="shared" si="171"/>
        <v>2019-10</v>
      </c>
      <c r="F1387" s="2">
        <f t="shared" si="172"/>
        <v>17</v>
      </c>
      <c r="G1387" s="2">
        <f t="shared" si="173"/>
        <v>42</v>
      </c>
      <c r="H1387" s="2">
        <f t="shared" si="174"/>
        <v>5</v>
      </c>
      <c r="I1387" s="2" cm="1">
        <f t="array" ref="I1387">_xlfn.IFNA(_xlfn.IFS(H1387=7,1,H1387=1,1),0)</f>
        <v>0</v>
      </c>
      <c r="J1387" s="2">
        <v>0</v>
      </c>
      <c r="K1387" s="2">
        <f t="shared" si="175"/>
        <v>0</v>
      </c>
      <c r="L1387" s="2">
        <f>SUMIF(E$2:E1387,E1387,K$2:K1387)</f>
        <v>2</v>
      </c>
      <c r="M1387" s="2">
        <f>IF(AND(market_calendar[[#This Row],[eq_weekly_exp_cumulative]]=3,market_calendar[[#This Row],[is_eq_weekly_exp]]=1),1,0)</f>
        <v>0</v>
      </c>
      <c r="N1387" s="2">
        <f>IF(AND(market_calendar[[#This Row],[is_eq_monthly_exp]]=1,MOD(market_calendar[[#This Row],[Month]],3)=0),1,0)</f>
        <v>0</v>
      </c>
      <c r="O1387" s="2">
        <f t="shared" si="168"/>
        <v>0</v>
      </c>
      <c r="P1387" s="2">
        <f>SUMIF(E$2:E1387,E1387,O$2:O1387)</f>
        <v>3</v>
      </c>
      <c r="Q1387" s="2">
        <f>IF(AND(market_calendar[[#This Row],[vix_weekly_exp_cumulative]]=3,market_calendar[[#This Row],[is_vix_weekly_exp]]=1),1,0)</f>
        <v>0</v>
      </c>
      <c r="R1387" s="2">
        <f>IF(AND(market_calendar[[#This Row],[is_vix_monthly_exp]]=1,MOD(market_calendar[[#This Row],[Month]],3)=0),1,0)</f>
        <v>0</v>
      </c>
    </row>
    <row r="1388" spans="1:18" x14ac:dyDescent="0.25">
      <c r="A1388">
        <v>1387</v>
      </c>
      <c r="B1388" s="1">
        <v>43756</v>
      </c>
      <c r="C1388" s="2">
        <f t="shared" si="169"/>
        <v>2019</v>
      </c>
      <c r="D1388" s="2">
        <f t="shared" si="170"/>
        <v>10</v>
      </c>
      <c r="E1388" s="2" t="str">
        <f t="shared" si="171"/>
        <v>2019-10</v>
      </c>
      <c r="F1388" s="2">
        <f t="shared" si="172"/>
        <v>18</v>
      </c>
      <c r="G1388" s="2">
        <f t="shared" si="173"/>
        <v>42</v>
      </c>
      <c r="H1388" s="2">
        <f t="shared" si="174"/>
        <v>6</v>
      </c>
      <c r="I1388" s="2" cm="1">
        <f t="array" ref="I1388">_xlfn.IFNA(_xlfn.IFS(H1388=7,1,H1388=1,1),0)</f>
        <v>0</v>
      </c>
      <c r="J1388" s="2">
        <v>0</v>
      </c>
      <c r="K1388" s="2">
        <f t="shared" si="175"/>
        <v>1</v>
      </c>
      <c r="L1388" s="2">
        <f>SUMIF(E$2:E1388,E1388,K$2:K1388)</f>
        <v>3</v>
      </c>
      <c r="M1388" s="2">
        <f>IF(AND(market_calendar[[#This Row],[eq_weekly_exp_cumulative]]=3,market_calendar[[#This Row],[is_eq_weekly_exp]]=1),1,0)</f>
        <v>1</v>
      </c>
      <c r="N1388" s="2">
        <f>IF(AND(market_calendar[[#This Row],[is_eq_monthly_exp]]=1,MOD(market_calendar[[#This Row],[Month]],3)=0),1,0)</f>
        <v>0</v>
      </c>
      <c r="O1388" s="2">
        <f t="shared" si="168"/>
        <v>0</v>
      </c>
      <c r="P1388" s="2">
        <f>SUMIF(E$2:E1388,E1388,O$2:O1388)</f>
        <v>3</v>
      </c>
      <c r="Q1388" s="2">
        <f>IF(AND(market_calendar[[#This Row],[vix_weekly_exp_cumulative]]=3,market_calendar[[#This Row],[is_vix_weekly_exp]]=1),1,0)</f>
        <v>0</v>
      </c>
      <c r="R1388" s="2">
        <f>IF(AND(market_calendar[[#This Row],[is_vix_monthly_exp]]=1,MOD(market_calendar[[#This Row],[Month]],3)=0),1,0)</f>
        <v>0</v>
      </c>
    </row>
    <row r="1389" spans="1:18" x14ac:dyDescent="0.25">
      <c r="A1389">
        <v>1388</v>
      </c>
      <c r="B1389" s="1">
        <v>43757</v>
      </c>
      <c r="C1389" s="2">
        <f t="shared" si="169"/>
        <v>2019</v>
      </c>
      <c r="D1389" s="2">
        <f t="shared" si="170"/>
        <v>10</v>
      </c>
      <c r="E1389" s="2" t="str">
        <f t="shared" si="171"/>
        <v>2019-10</v>
      </c>
      <c r="F1389" s="2">
        <f t="shared" si="172"/>
        <v>19</v>
      </c>
      <c r="G1389" s="2">
        <f t="shared" si="173"/>
        <v>42</v>
      </c>
      <c r="H1389" s="2">
        <f t="shared" si="174"/>
        <v>7</v>
      </c>
      <c r="I1389" s="2" cm="1">
        <f t="array" ref="I1389">_xlfn.IFNA(_xlfn.IFS(H1389=7,1,H1389=1,1),0)</f>
        <v>1</v>
      </c>
      <c r="J1389" s="2">
        <v>0</v>
      </c>
      <c r="K1389" s="2">
        <f t="shared" si="175"/>
        <v>0</v>
      </c>
      <c r="L1389" s="2">
        <f>SUMIF(E$2:E1389,E1389,K$2:K1389)</f>
        <v>3</v>
      </c>
      <c r="M1389" s="2">
        <f>IF(AND(market_calendar[[#This Row],[eq_weekly_exp_cumulative]]=3,market_calendar[[#This Row],[is_eq_weekly_exp]]=1),1,0)</f>
        <v>0</v>
      </c>
      <c r="N1389" s="2">
        <f>IF(AND(market_calendar[[#This Row],[is_eq_monthly_exp]]=1,MOD(market_calendar[[#This Row],[Month]],3)=0),1,0)</f>
        <v>0</v>
      </c>
      <c r="O1389" s="2">
        <f t="shared" si="168"/>
        <v>0</v>
      </c>
      <c r="P1389" s="2">
        <f>SUMIF(E$2:E1389,E1389,O$2:O1389)</f>
        <v>3</v>
      </c>
      <c r="Q1389" s="2">
        <f>IF(AND(market_calendar[[#This Row],[vix_weekly_exp_cumulative]]=3,market_calendar[[#This Row],[is_vix_weekly_exp]]=1),1,0)</f>
        <v>0</v>
      </c>
      <c r="R1389" s="2">
        <f>IF(AND(market_calendar[[#This Row],[is_vix_monthly_exp]]=1,MOD(market_calendar[[#This Row],[Month]],3)=0),1,0)</f>
        <v>0</v>
      </c>
    </row>
    <row r="1390" spans="1:18" x14ac:dyDescent="0.25">
      <c r="A1390">
        <v>1389</v>
      </c>
      <c r="B1390" s="1">
        <v>43758</v>
      </c>
      <c r="C1390" s="2">
        <f t="shared" si="169"/>
        <v>2019</v>
      </c>
      <c r="D1390" s="2">
        <f t="shared" si="170"/>
        <v>10</v>
      </c>
      <c r="E1390" s="2" t="str">
        <f t="shared" si="171"/>
        <v>2019-10</v>
      </c>
      <c r="F1390" s="2">
        <f t="shared" si="172"/>
        <v>20</v>
      </c>
      <c r="G1390" s="2">
        <f t="shared" si="173"/>
        <v>43</v>
      </c>
      <c r="H1390" s="2">
        <f t="shared" si="174"/>
        <v>1</v>
      </c>
      <c r="I1390" s="2" cm="1">
        <f t="array" ref="I1390">_xlfn.IFNA(_xlfn.IFS(H1390=7,1,H1390=1,1),0)</f>
        <v>1</v>
      </c>
      <c r="J1390" s="2">
        <v>0</v>
      </c>
      <c r="K1390" s="2">
        <f t="shared" si="175"/>
        <v>0</v>
      </c>
      <c r="L1390" s="2">
        <f>SUMIF(E$2:E1390,E1390,K$2:K1390)</f>
        <v>3</v>
      </c>
      <c r="M1390" s="2">
        <f>IF(AND(market_calendar[[#This Row],[eq_weekly_exp_cumulative]]=3,market_calendar[[#This Row],[is_eq_weekly_exp]]=1),1,0)</f>
        <v>0</v>
      </c>
      <c r="N1390" s="2">
        <f>IF(AND(market_calendar[[#This Row],[is_eq_monthly_exp]]=1,MOD(market_calendar[[#This Row],[Month]],3)=0),1,0)</f>
        <v>0</v>
      </c>
      <c r="O1390" s="2">
        <f t="shared" si="168"/>
        <v>0</v>
      </c>
      <c r="P1390" s="2">
        <f>SUMIF(E$2:E1390,E1390,O$2:O1390)</f>
        <v>3</v>
      </c>
      <c r="Q1390" s="2">
        <f>IF(AND(market_calendar[[#This Row],[vix_weekly_exp_cumulative]]=3,market_calendar[[#This Row],[is_vix_weekly_exp]]=1),1,0)</f>
        <v>0</v>
      </c>
      <c r="R1390" s="2">
        <f>IF(AND(market_calendar[[#This Row],[is_vix_monthly_exp]]=1,MOD(market_calendar[[#This Row],[Month]],3)=0),1,0)</f>
        <v>0</v>
      </c>
    </row>
    <row r="1391" spans="1:18" x14ac:dyDescent="0.25">
      <c r="A1391">
        <v>1390</v>
      </c>
      <c r="B1391" s="1">
        <v>43759</v>
      </c>
      <c r="C1391" s="2">
        <f t="shared" si="169"/>
        <v>2019</v>
      </c>
      <c r="D1391" s="2">
        <f t="shared" si="170"/>
        <v>10</v>
      </c>
      <c r="E1391" s="2" t="str">
        <f t="shared" si="171"/>
        <v>2019-10</v>
      </c>
      <c r="F1391" s="2">
        <f t="shared" si="172"/>
        <v>21</v>
      </c>
      <c r="G1391" s="2">
        <f t="shared" si="173"/>
        <v>43</v>
      </c>
      <c r="H1391" s="2">
        <f t="shared" si="174"/>
        <v>2</v>
      </c>
      <c r="I1391" s="2" cm="1">
        <f t="array" ref="I1391">_xlfn.IFNA(_xlfn.IFS(H1391=7,1,H1391=1,1),0)</f>
        <v>0</v>
      </c>
      <c r="J1391" s="2">
        <v>0</v>
      </c>
      <c r="K1391" s="2">
        <f t="shared" si="175"/>
        <v>0</v>
      </c>
      <c r="L1391" s="2">
        <f>SUMIF(E$2:E1391,E1391,K$2:K1391)</f>
        <v>3</v>
      </c>
      <c r="M1391" s="2">
        <f>IF(AND(market_calendar[[#This Row],[eq_weekly_exp_cumulative]]=3,market_calendar[[#This Row],[is_eq_weekly_exp]]=1),1,0)</f>
        <v>0</v>
      </c>
      <c r="N1391" s="2">
        <f>IF(AND(market_calendar[[#This Row],[is_eq_monthly_exp]]=1,MOD(market_calendar[[#This Row],[Month]],3)=0),1,0)</f>
        <v>0</v>
      </c>
      <c r="O1391" s="2">
        <f t="shared" si="168"/>
        <v>0</v>
      </c>
      <c r="P1391" s="2">
        <f>SUMIF(E$2:E1391,E1391,O$2:O1391)</f>
        <v>3</v>
      </c>
      <c r="Q1391" s="2">
        <f>IF(AND(market_calendar[[#This Row],[vix_weekly_exp_cumulative]]=3,market_calendar[[#This Row],[is_vix_weekly_exp]]=1),1,0)</f>
        <v>0</v>
      </c>
      <c r="R1391" s="2">
        <f>IF(AND(market_calendar[[#This Row],[is_vix_monthly_exp]]=1,MOD(market_calendar[[#This Row],[Month]],3)=0),1,0)</f>
        <v>0</v>
      </c>
    </row>
    <row r="1392" spans="1:18" x14ac:dyDescent="0.25">
      <c r="A1392">
        <v>1391</v>
      </c>
      <c r="B1392" s="1">
        <v>43760</v>
      </c>
      <c r="C1392" s="2">
        <f t="shared" si="169"/>
        <v>2019</v>
      </c>
      <c r="D1392" s="2">
        <f t="shared" si="170"/>
        <v>10</v>
      </c>
      <c r="E1392" s="2" t="str">
        <f t="shared" si="171"/>
        <v>2019-10</v>
      </c>
      <c r="F1392" s="2">
        <f t="shared" si="172"/>
        <v>22</v>
      </c>
      <c r="G1392" s="2">
        <f t="shared" si="173"/>
        <v>43</v>
      </c>
      <c r="H1392" s="2">
        <f t="shared" si="174"/>
        <v>3</v>
      </c>
      <c r="I1392" s="2" cm="1">
        <f t="array" ref="I1392">_xlfn.IFNA(_xlfn.IFS(H1392=7,1,H1392=1,1),0)</f>
        <v>0</v>
      </c>
      <c r="J1392" s="2">
        <v>0</v>
      </c>
      <c r="K1392" s="2">
        <f t="shared" si="175"/>
        <v>0</v>
      </c>
      <c r="L1392" s="2">
        <f>SUMIF(E$2:E1392,E1392,K$2:K1392)</f>
        <v>3</v>
      </c>
      <c r="M1392" s="2">
        <f>IF(AND(market_calendar[[#This Row],[eq_weekly_exp_cumulative]]=3,market_calendar[[#This Row],[is_eq_weekly_exp]]=1),1,0)</f>
        <v>0</v>
      </c>
      <c r="N1392" s="2">
        <f>IF(AND(market_calendar[[#This Row],[is_eq_monthly_exp]]=1,MOD(market_calendar[[#This Row],[Month]],3)=0),1,0)</f>
        <v>0</v>
      </c>
      <c r="O1392" s="2">
        <f t="shared" si="168"/>
        <v>1</v>
      </c>
      <c r="P1392" s="2">
        <f>SUMIF(E$2:E1392,E1392,O$2:O1392)</f>
        <v>4</v>
      </c>
      <c r="Q1392" s="2">
        <f>IF(AND(market_calendar[[#This Row],[vix_weekly_exp_cumulative]]=3,market_calendar[[#This Row],[is_vix_weekly_exp]]=1),1,0)</f>
        <v>0</v>
      </c>
      <c r="R1392" s="2">
        <f>IF(AND(market_calendar[[#This Row],[is_vix_monthly_exp]]=1,MOD(market_calendar[[#This Row],[Month]],3)=0),1,0)</f>
        <v>0</v>
      </c>
    </row>
    <row r="1393" spans="1:18" x14ac:dyDescent="0.25">
      <c r="A1393">
        <v>1392</v>
      </c>
      <c r="B1393" s="1">
        <v>43761</v>
      </c>
      <c r="C1393" s="2">
        <f t="shared" si="169"/>
        <v>2019</v>
      </c>
      <c r="D1393" s="2">
        <f t="shared" si="170"/>
        <v>10</v>
      </c>
      <c r="E1393" s="2" t="str">
        <f t="shared" si="171"/>
        <v>2019-10</v>
      </c>
      <c r="F1393" s="2">
        <f t="shared" si="172"/>
        <v>23</v>
      </c>
      <c r="G1393" s="2">
        <f t="shared" si="173"/>
        <v>43</v>
      </c>
      <c r="H1393" s="2">
        <f t="shared" si="174"/>
        <v>4</v>
      </c>
      <c r="I1393" s="2" cm="1">
        <f t="array" ref="I1393">_xlfn.IFNA(_xlfn.IFS(H1393=7,1,H1393=1,1),0)</f>
        <v>0</v>
      </c>
      <c r="J1393" s="2">
        <v>0</v>
      </c>
      <c r="K1393" s="2">
        <f t="shared" si="175"/>
        <v>0</v>
      </c>
      <c r="L1393" s="2">
        <f>SUMIF(E$2:E1393,E1393,K$2:K1393)</f>
        <v>3</v>
      </c>
      <c r="M1393" s="2">
        <f>IF(AND(market_calendar[[#This Row],[eq_weekly_exp_cumulative]]=3,market_calendar[[#This Row],[is_eq_weekly_exp]]=1),1,0)</f>
        <v>0</v>
      </c>
      <c r="N1393" s="2">
        <f>IF(AND(market_calendar[[#This Row],[is_eq_monthly_exp]]=1,MOD(market_calendar[[#This Row],[Month]],3)=0),1,0)</f>
        <v>0</v>
      </c>
      <c r="O1393" s="2">
        <f t="shared" si="168"/>
        <v>0</v>
      </c>
      <c r="P1393" s="2">
        <f>SUMIF(E$2:E1393,E1393,O$2:O1393)</f>
        <v>4</v>
      </c>
      <c r="Q1393" s="2">
        <f>IF(AND(market_calendar[[#This Row],[vix_weekly_exp_cumulative]]=3,market_calendar[[#This Row],[is_vix_weekly_exp]]=1),1,0)</f>
        <v>0</v>
      </c>
      <c r="R1393" s="2">
        <f>IF(AND(market_calendar[[#This Row],[is_vix_monthly_exp]]=1,MOD(market_calendar[[#This Row],[Month]],3)=0),1,0)</f>
        <v>0</v>
      </c>
    </row>
    <row r="1394" spans="1:18" x14ac:dyDescent="0.25">
      <c r="A1394">
        <v>1393</v>
      </c>
      <c r="B1394" s="1">
        <v>43762</v>
      </c>
      <c r="C1394" s="2">
        <f t="shared" si="169"/>
        <v>2019</v>
      </c>
      <c r="D1394" s="2">
        <f t="shared" si="170"/>
        <v>10</v>
      </c>
      <c r="E1394" s="2" t="str">
        <f t="shared" si="171"/>
        <v>2019-10</v>
      </c>
      <c r="F1394" s="2">
        <f t="shared" si="172"/>
        <v>24</v>
      </c>
      <c r="G1394" s="2">
        <f t="shared" si="173"/>
        <v>43</v>
      </c>
      <c r="H1394" s="2">
        <f t="shared" si="174"/>
        <v>5</v>
      </c>
      <c r="I1394" s="2" cm="1">
        <f t="array" ref="I1394">_xlfn.IFNA(_xlfn.IFS(H1394=7,1,H1394=1,1),0)</f>
        <v>0</v>
      </c>
      <c r="J1394" s="2">
        <v>0</v>
      </c>
      <c r="K1394" s="2">
        <f t="shared" si="175"/>
        <v>0</v>
      </c>
      <c r="L1394" s="2">
        <f>SUMIF(E$2:E1394,E1394,K$2:K1394)</f>
        <v>3</v>
      </c>
      <c r="M1394" s="2">
        <f>IF(AND(market_calendar[[#This Row],[eq_weekly_exp_cumulative]]=3,market_calendar[[#This Row],[is_eq_weekly_exp]]=1),1,0)</f>
        <v>0</v>
      </c>
      <c r="N1394" s="2">
        <f>IF(AND(market_calendar[[#This Row],[is_eq_monthly_exp]]=1,MOD(market_calendar[[#This Row],[Month]],3)=0),1,0)</f>
        <v>0</v>
      </c>
      <c r="O1394" s="2">
        <f t="shared" si="168"/>
        <v>0</v>
      </c>
      <c r="P1394" s="2">
        <f>SUMIF(E$2:E1394,E1394,O$2:O1394)</f>
        <v>4</v>
      </c>
      <c r="Q1394" s="2">
        <f>IF(AND(market_calendar[[#This Row],[vix_weekly_exp_cumulative]]=3,market_calendar[[#This Row],[is_vix_weekly_exp]]=1),1,0)</f>
        <v>0</v>
      </c>
      <c r="R1394" s="2">
        <f>IF(AND(market_calendar[[#This Row],[is_vix_monthly_exp]]=1,MOD(market_calendar[[#This Row],[Month]],3)=0),1,0)</f>
        <v>0</v>
      </c>
    </row>
    <row r="1395" spans="1:18" x14ac:dyDescent="0.25">
      <c r="A1395">
        <v>1394</v>
      </c>
      <c r="B1395" s="1">
        <v>43763</v>
      </c>
      <c r="C1395" s="2">
        <f t="shared" si="169"/>
        <v>2019</v>
      </c>
      <c r="D1395" s="2">
        <f t="shared" si="170"/>
        <v>10</v>
      </c>
      <c r="E1395" s="2" t="str">
        <f t="shared" si="171"/>
        <v>2019-10</v>
      </c>
      <c r="F1395" s="2">
        <f t="shared" si="172"/>
        <v>25</v>
      </c>
      <c r="G1395" s="2">
        <f t="shared" si="173"/>
        <v>43</v>
      </c>
      <c r="H1395" s="2">
        <f t="shared" si="174"/>
        <v>6</v>
      </c>
      <c r="I1395" s="2" cm="1">
        <f t="array" ref="I1395">_xlfn.IFNA(_xlfn.IFS(H1395=7,1,H1395=1,1),0)</f>
        <v>0</v>
      </c>
      <c r="J1395" s="2">
        <v>0</v>
      </c>
      <c r="K1395" s="2">
        <f t="shared" si="175"/>
        <v>1</v>
      </c>
      <c r="L1395" s="2">
        <f>SUMIF(E$2:E1395,E1395,K$2:K1395)</f>
        <v>4</v>
      </c>
      <c r="M1395" s="2">
        <f>IF(AND(market_calendar[[#This Row],[eq_weekly_exp_cumulative]]=3,market_calendar[[#This Row],[is_eq_weekly_exp]]=1),1,0)</f>
        <v>0</v>
      </c>
      <c r="N1395" s="2">
        <f>IF(AND(market_calendar[[#This Row],[is_eq_monthly_exp]]=1,MOD(market_calendar[[#This Row],[Month]],3)=0),1,0)</f>
        <v>0</v>
      </c>
      <c r="O1395" s="2">
        <f t="shared" si="168"/>
        <v>0</v>
      </c>
      <c r="P1395" s="2">
        <f>SUMIF(E$2:E1395,E1395,O$2:O1395)</f>
        <v>4</v>
      </c>
      <c r="Q1395" s="2">
        <f>IF(AND(market_calendar[[#This Row],[vix_weekly_exp_cumulative]]=3,market_calendar[[#This Row],[is_vix_weekly_exp]]=1),1,0)</f>
        <v>0</v>
      </c>
      <c r="R1395" s="2">
        <f>IF(AND(market_calendar[[#This Row],[is_vix_monthly_exp]]=1,MOD(market_calendar[[#This Row],[Month]],3)=0),1,0)</f>
        <v>0</v>
      </c>
    </row>
    <row r="1396" spans="1:18" x14ac:dyDescent="0.25">
      <c r="A1396">
        <v>1395</v>
      </c>
      <c r="B1396" s="1">
        <v>43764</v>
      </c>
      <c r="C1396" s="2">
        <f t="shared" si="169"/>
        <v>2019</v>
      </c>
      <c r="D1396" s="2">
        <f t="shared" si="170"/>
        <v>10</v>
      </c>
      <c r="E1396" s="2" t="str">
        <f t="shared" si="171"/>
        <v>2019-10</v>
      </c>
      <c r="F1396" s="2">
        <f t="shared" si="172"/>
        <v>26</v>
      </c>
      <c r="G1396" s="2">
        <f t="shared" si="173"/>
        <v>43</v>
      </c>
      <c r="H1396" s="2">
        <f t="shared" si="174"/>
        <v>7</v>
      </c>
      <c r="I1396" s="2" cm="1">
        <f t="array" ref="I1396">_xlfn.IFNA(_xlfn.IFS(H1396=7,1,H1396=1,1),0)</f>
        <v>1</v>
      </c>
      <c r="J1396" s="2">
        <v>0</v>
      </c>
      <c r="K1396" s="2">
        <f t="shared" si="175"/>
        <v>0</v>
      </c>
      <c r="L1396" s="2">
        <f>SUMIF(E$2:E1396,E1396,K$2:K1396)</f>
        <v>4</v>
      </c>
      <c r="M1396" s="2">
        <f>IF(AND(market_calendar[[#This Row],[eq_weekly_exp_cumulative]]=3,market_calendar[[#This Row],[is_eq_weekly_exp]]=1),1,0)</f>
        <v>0</v>
      </c>
      <c r="N1396" s="2">
        <f>IF(AND(market_calendar[[#This Row],[is_eq_monthly_exp]]=1,MOD(market_calendar[[#This Row],[Month]],3)=0),1,0)</f>
        <v>0</v>
      </c>
      <c r="O1396" s="2">
        <f t="shared" si="168"/>
        <v>0</v>
      </c>
      <c r="P1396" s="2">
        <f>SUMIF(E$2:E1396,E1396,O$2:O1396)</f>
        <v>4</v>
      </c>
      <c r="Q1396" s="2">
        <f>IF(AND(market_calendar[[#This Row],[vix_weekly_exp_cumulative]]=3,market_calendar[[#This Row],[is_vix_weekly_exp]]=1),1,0)</f>
        <v>0</v>
      </c>
      <c r="R1396" s="2">
        <f>IF(AND(market_calendar[[#This Row],[is_vix_monthly_exp]]=1,MOD(market_calendar[[#This Row],[Month]],3)=0),1,0)</f>
        <v>0</v>
      </c>
    </row>
    <row r="1397" spans="1:18" x14ac:dyDescent="0.25">
      <c r="A1397">
        <v>1396</v>
      </c>
      <c r="B1397" s="1">
        <v>43765</v>
      </c>
      <c r="C1397" s="2">
        <f t="shared" si="169"/>
        <v>2019</v>
      </c>
      <c r="D1397" s="2">
        <f t="shared" si="170"/>
        <v>10</v>
      </c>
      <c r="E1397" s="2" t="str">
        <f t="shared" si="171"/>
        <v>2019-10</v>
      </c>
      <c r="F1397" s="2">
        <f t="shared" si="172"/>
        <v>27</v>
      </c>
      <c r="G1397" s="2">
        <f t="shared" si="173"/>
        <v>44</v>
      </c>
      <c r="H1397" s="2">
        <f t="shared" si="174"/>
        <v>1</v>
      </c>
      <c r="I1397" s="2" cm="1">
        <f t="array" ref="I1397">_xlfn.IFNA(_xlfn.IFS(H1397=7,1,H1397=1,1),0)</f>
        <v>1</v>
      </c>
      <c r="J1397" s="2">
        <v>0</v>
      </c>
      <c r="K1397" s="2">
        <f t="shared" si="175"/>
        <v>0</v>
      </c>
      <c r="L1397" s="2">
        <f>SUMIF(E$2:E1397,E1397,K$2:K1397)</f>
        <v>4</v>
      </c>
      <c r="M1397" s="2">
        <f>IF(AND(market_calendar[[#This Row],[eq_weekly_exp_cumulative]]=3,market_calendar[[#This Row],[is_eq_weekly_exp]]=1),1,0)</f>
        <v>0</v>
      </c>
      <c r="N1397" s="2">
        <f>IF(AND(market_calendar[[#This Row],[is_eq_monthly_exp]]=1,MOD(market_calendar[[#This Row],[Month]],3)=0),1,0)</f>
        <v>0</v>
      </c>
      <c r="O1397" s="2">
        <f t="shared" si="168"/>
        <v>0</v>
      </c>
      <c r="P1397" s="2">
        <f>SUMIF(E$2:E1397,E1397,O$2:O1397)</f>
        <v>4</v>
      </c>
      <c r="Q1397" s="2">
        <f>IF(AND(market_calendar[[#This Row],[vix_weekly_exp_cumulative]]=3,market_calendar[[#This Row],[is_vix_weekly_exp]]=1),1,0)</f>
        <v>0</v>
      </c>
      <c r="R1397" s="2">
        <f>IF(AND(market_calendar[[#This Row],[is_vix_monthly_exp]]=1,MOD(market_calendar[[#This Row],[Month]],3)=0),1,0)</f>
        <v>0</v>
      </c>
    </row>
    <row r="1398" spans="1:18" x14ac:dyDescent="0.25">
      <c r="A1398">
        <v>1397</v>
      </c>
      <c r="B1398" s="1">
        <v>43766</v>
      </c>
      <c r="C1398" s="2">
        <f t="shared" si="169"/>
        <v>2019</v>
      </c>
      <c r="D1398" s="2">
        <f t="shared" si="170"/>
        <v>10</v>
      </c>
      <c r="E1398" s="2" t="str">
        <f t="shared" si="171"/>
        <v>2019-10</v>
      </c>
      <c r="F1398" s="2">
        <f t="shared" si="172"/>
        <v>28</v>
      </c>
      <c r="G1398" s="2">
        <f t="shared" si="173"/>
        <v>44</v>
      </c>
      <c r="H1398" s="2">
        <f t="shared" si="174"/>
        <v>2</v>
      </c>
      <c r="I1398" s="2" cm="1">
        <f t="array" ref="I1398">_xlfn.IFNA(_xlfn.IFS(H1398=7,1,H1398=1,1),0)</f>
        <v>0</v>
      </c>
      <c r="J1398" s="2">
        <v>0</v>
      </c>
      <c r="K1398" s="2">
        <f t="shared" si="175"/>
        <v>0</v>
      </c>
      <c r="L1398" s="2">
        <f>SUMIF(E$2:E1398,E1398,K$2:K1398)</f>
        <v>4</v>
      </c>
      <c r="M1398" s="2">
        <f>IF(AND(market_calendar[[#This Row],[eq_weekly_exp_cumulative]]=3,market_calendar[[#This Row],[is_eq_weekly_exp]]=1),1,0)</f>
        <v>0</v>
      </c>
      <c r="N1398" s="2">
        <f>IF(AND(market_calendar[[#This Row],[is_eq_monthly_exp]]=1,MOD(market_calendar[[#This Row],[Month]],3)=0),1,0)</f>
        <v>0</v>
      </c>
      <c r="O1398" s="2">
        <f t="shared" si="168"/>
        <v>0</v>
      </c>
      <c r="P1398" s="2">
        <f>SUMIF(E$2:E1398,E1398,O$2:O1398)</f>
        <v>4</v>
      </c>
      <c r="Q1398" s="2">
        <f>IF(AND(market_calendar[[#This Row],[vix_weekly_exp_cumulative]]=3,market_calendar[[#This Row],[is_vix_weekly_exp]]=1),1,0)</f>
        <v>0</v>
      </c>
      <c r="R1398" s="2">
        <f>IF(AND(market_calendar[[#This Row],[is_vix_monthly_exp]]=1,MOD(market_calendar[[#This Row],[Month]],3)=0),1,0)</f>
        <v>0</v>
      </c>
    </row>
    <row r="1399" spans="1:18" x14ac:dyDescent="0.25">
      <c r="A1399">
        <v>1398</v>
      </c>
      <c r="B1399" s="1">
        <v>43767</v>
      </c>
      <c r="C1399" s="2">
        <f t="shared" si="169"/>
        <v>2019</v>
      </c>
      <c r="D1399" s="2">
        <f t="shared" si="170"/>
        <v>10</v>
      </c>
      <c r="E1399" s="2" t="str">
        <f t="shared" si="171"/>
        <v>2019-10</v>
      </c>
      <c r="F1399" s="2">
        <f t="shared" si="172"/>
        <v>29</v>
      </c>
      <c r="G1399" s="2">
        <f t="shared" si="173"/>
        <v>44</v>
      </c>
      <c r="H1399" s="2">
        <f t="shared" si="174"/>
        <v>3</v>
      </c>
      <c r="I1399" s="2" cm="1">
        <f t="array" ref="I1399">_xlfn.IFNA(_xlfn.IFS(H1399=7,1,H1399=1,1),0)</f>
        <v>0</v>
      </c>
      <c r="J1399" s="2">
        <v>0</v>
      </c>
      <c r="K1399" s="2">
        <f t="shared" si="175"/>
        <v>0</v>
      </c>
      <c r="L1399" s="2">
        <f>SUMIF(E$2:E1399,E1399,K$2:K1399)</f>
        <v>4</v>
      </c>
      <c r="M1399" s="2">
        <f>IF(AND(market_calendar[[#This Row],[eq_weekly_exp_cumulative]]=3,market_calendar[[#This Row],[is_eq_weekly_exp]]=1),1,0)</f>
        <v>0</v>
      </c>
      <c r="N1399" s="2">
        <f>IF(AND(market_calendar[[#This Row],[is_eq_monthly_exp]]=1,MOD(market_calendar[[#This Row],[Month]],3)=0),1,0)</f>
        <v>0</v>
      </c>
      <c r="O1399" s="2">
        <f t="shared" si="168"/>
        <v>1</v>
      </c>
      <c r="P1399" s="2">
        <f>SUMIF(E$2:E1399,E1399,O$2:O1399)</f>
        <v>5</v>
      </c>
      <c r="Q1399" s="2">
        <f>IF(AND(market_calendar[[#This Row],[vix_weekly_exp_cumulative]]=3,market_calendar[[#This Row],[is_vix_weekly_exp]]=1),1,0)</f>
        <v>0</v>
      </c>
      <c r="R1399" s="2">
        <f>IF(AND(market_calendar[[#This Row],[is_vix_monthly_exp]]=1,MOD(market_calendar[[#This Row],[Month]],3)=0),1,0)</f>
        <v>0</v>
      </c>
    </row>
    <row r="1400" spans="1:18" x14ac:dyDescent="0.25">
      <c r="A1400">
        <v>1399</v>
      </c>
      <c r="B1400" s="1">
        <v>43768</v>
      </c>
      <c r="C1400" s="2">
        <f t="shared" si="169"/>
        <v>2019</v>
      </c>
      <c r="D1400" s="2">
        <f t="shared" si="170"/>
        <v>10</v>
      </c>
      <c r="E1400" s="2" t="str">
        <f t="shared" si="171"/>
        <v>2019-10</v>
      </c>
      <c r="F1400" s="2">
        <f t="shared" si="172"/>
        <v>30</v>
      </c>
      <c r="G1400" s="2">
        <f t="shared" si="173"/>
        <v>44</v>
      </c>
      <c r="H1400" s="2">
        <f t="shared" si="174"/>
        <v>4</v>
      </c>
      <c r="I1400" s="2" cm="1">
        <f t="array" ref="I1400">_xlfn.IFNA(_xlfn.IFS(H1400=7,1,H1400=1,1),0)</f>
        <v>0</v>
      </c>
      <c r="J1400" s="2">
        <v>0</v>
      </c>
      <c r="K1400" s="2">
        <f t="shared" si="175"/>
        <v>0</v>
      </c>
      <c r="L1400" s="2">
        <f>SUMIF(E$2:E1400,E1400,K$2:K1400)</f>
        <v>4</v>
      </c>
      <c r="M1400" s="2">
        <f>IF(AND(market_calendar[[#This Row],[eq_weekly_exp_cumulative]]=3,market_calendar[[#This Row],[is_eq_weekly_exp]]=1),1,0)</f>
        <v>0</v>
      </c>
      <c r="N1400" s="2">
        <f>IF(AND(market_calendar[[#This Row],[is_eq_monthly_exp]]=1,MOD(market_calendar[[#This Row],[Month]],3)=0),1,0)</f>
        <v>0</v>
      </c>
      <c r="O1400" s="2">
        <f t="shared" si="168"/>
        <v>0</v>
      </c>
      <c r="P1400" s="2">
        <f>SUMIF(E$2:E1400,E1400,O$2:O1400)</f>
        <v>5</v>
      </c>
      <c r="Q1400" s="2">
        <f>IF(AND(market_calendar[[#This Row],[vix_weekly_exp_cumulative]]=3,market_calendar[[#This Row],[is_vix_weekly_exp]]=1),1,0)</f>
        <v>0</v>
      </c>
      <c r="R1400" s="2">
        <f>IF(AND(market_calendar[[#This Row],[is_vix_monthly_exp]]=1,MOD(market_calendar[[#This Row],[Month]],3)=0),1,0)</f>
        <v>0</v>
      </c>
    </row>
    <row r="1401" spans="1:18" x14ac:dyDescent="0.25">
      <c r="A1401">
        <v>1400</v>
      </c>
      <c r="B1401" s="1">
        <v>43769</v>
      </c>
      <c r="C1401" s="2">
        <f t="shared" si="169"/>
        <v>2019</v>
      </c>
      <c r="D1401" s="2">
        <f t="shared" si="170"/>
        <v>10</v>
      </c>
      <c r="E1401" s="2" t="str">
        <f t="shared" si="171"/>
        <v>2019-10</v>
      </c>
      <c r="F1401" s="2">
        <f t="shared" si="172"/>
        <v>31</v>
      </c>
      <c r="G1401" s="2">
        <f t="shared" si="173"/>
        <v>44</v>
      </c>
      <c r="H1401" s="2">
        <f t="shared" si="174"/>
        <v>5</v>
      </c>
      <c r="I1401" s="2" cm="1">
        <f t="array" ref="I1401">_xlfn.IFNA(_xlfn.IFS(H1401=7,1,H1401=1,1),0)</f>
        <v>0</v>
      </c>
      <c r="J1401" s="2">
        <v>0</v>
      </c>
      <c r="K1401" s="2">
        <f t="shared" si="175"/>
        <v>0</v>
      </c>
      <c r="L1401" s="2">
        <f>SUMIF(E$2:E1401,E1401,K$2:K1401)</f>
        <v>4</v>
      </c>
      <c r="M1401" s="2">
        <f>IF(AND(market_calendar[[#This Row],[eq_weekly_exp_cumulative]]=3,market_calendar[[#This Row],[is_eq_weekly_exp]]=1),1,0)</f>
        <v>0</v>
      </c>
      <c r="N1401" s="2">
        <f>IF(AND(market_calendar[[#This Row],[is_eq_monthly_exp]]=1,MOD(market_calendar[[#This Row],[Month]],3)=0),1,0)</f>
        <v>0</v>
      </c>
      <c r="O1401" s="2">
        <f t="shared" si="168"/>
        <v>0</v>
      </c>
      <c r="P1401" s="2">
        <f>SUMIF(E$2:E1401,E1401,O$2:O1401)</f>
        <v>5</v>
      </c>
      <c r="Q1401" s="2">
        <f>IF(AND(market_calendar[[#This Row],[vix_weekly_exp_cumulative]]=3,market_calendar[[#This Row],[is_vix_weekly_exp]]=1),1,0)</f>
        <v>0</v>
      </c>
      <c r="R1401" s="2">
        <f>IF(AND(market_calendar[[#This Row],[is_vix_monthly_exp]]=1,MOD(market_calendar[[#This Row],[Month]],3)=0),1,0)</f>
        <v>0</v>
      </c>
    </row>
    <row r="1402" spans="1:18" x14ac:dyDescent="0.25">
      <c r="A1402">
        <v>1401</v>
      </c>
      <c r="B1402" s="1">
        <v>43770</v>
      </c>
      <c r="C1402" s="2">
        <f t="shared" si="169"/>
        <v>2019</v>
      </c>
      <c r="D1402" s="2">
        <f t="shared" si="170"/>
        <v>11</v>
      </c>
      <c r="E1402" s="2" t="str">
        <f t="shared" si="171"/>
        <v>2019-11</v>
      </c>
      <c r="F1402" s="2">
        <f t="shared" si="172"/>
        <v>1</v>
      </c>
      <c r="G1402" s="2">
        <f t="shared" si="173"/>
        <v>44</v>
      </c>
      <c r="H1402" s="2">
        <f t="shared" si="174"/>
        <v>6</v>
      </c>
      <c r="I1402" s="2" cm="1">
        <f t="array" ref="I1402">_xlfn.IFNA(_xlfn.IFS(H1402=7,1,H1402=1,1),0)</f>
        <v>0</v>
      </c>
      <c r="J1402" s="2">
        <v>0</v>
      </c>
      <c r="K1402" s="2">
        <f t="shared" si="175"/>
        <v>1</v>
      </c>
      <c r="L1402" s="2">
        <f>SUMIF(E$2:E1402,E1402,K$2:K1402)</f>
        <v>1</v>
      </c>
      <c r="M1402" s="2">
        <f>IF(AND(market_calendar[[#This Row],[eq_weekly_exp_cumulative]]=3,market_calendar[[#This Row],[is_eq_weekly_exp]]=1),1,0)</f>
        <v>0</v>
      </c>
      <c r="N1402" s="2">
        <f>IF(AND(market_calendar[[#This Row],[is_eq_monthly_exp]]=1,MOD(market_calendar[[#This Row],[Month]],3)=0),1,0)</f>
        <v>0</v>
      </c>
      <c r="O1402" s="2">
        <f t="shared" si="168"/>
        <v>0</v>
      </c>
      <c r="P1402" s="2">
        <f>SUMIF(E$2:E1402,E1402,O$2:O1402)</f>
        <v>0</v>
      </c>
      <c r="Q1402" s="2">
        <f>IF(AND(market_calendar[[#This Row],[vix_weekly_exp_cumulative]]=3,market_calendar[[#This Row],[is_vix_weekly_exp]]=1),1,0)</f>
        <v>0</v>
      </c>
      <c r="R1402" s="2">
        <f>IF(AND(market_calendar[[#This Row],[is_vix_monthly_exp]]=1,MOD(market_calendar[[#This Row],[Month]],3)=0),1,0)</f>
        <v>0</v>
      </c>
    </row>
    <row r="1403" spans="1:18" x14ac:dyDescent="0.25">
      <c r="A1403">
        <v>1402</v>
      </c>
      <c r="B1403" s="1">
        <v>43771</v>
      </c>
      <c r="C1403" s="2">
        <f t="shared" si="169"/>
        <v>2019</v>
      </c>
      <c r="D1403" s="2">
        <f t="shared" si="170"/>
        <v>11</v>
      </c>
      <c r="E1403" s="2" t="str">
        <f t="shared" si="171"/>
        <v>2019-11</v>
      </c>
      <c r="F1403" s="2">
        <f t="shared" si="172"/>
        <v>2</v>
      </c>
      <c r="G1403" s="2">
        <f t="shared" si="173"/>
        <v>44</v>
      </c>
      <c r="H1403" s="2">
        <f t="shared" si="174"/>
        <v>7</v>
      </c>
      <c r="I1403" s="2" cm="1">
        <f t="array" ref="I1403">_xlfn.IFNA(_xlfn.IFS(H1403=7,1,H1403=1,1),0)</f>
        <v>1</v>
      </c>
      <c r="J1403" s="2">
        <v>0</v>
      </c>
      <c r="K1403" s="2">
        <f t="shared" si="175"/>
        <v>0</v>
      </c>
      <c r="L1403" s="2">
        <f>SUMIF(E$2:E1403,E1403,K$2:K1403)</f>
        <v>1</v>
      </c>
      <c r="M1403" s="2">
        <f>IF(AND(market_calendar[[#This Row],[eq_weekly_exp_cumulative]]=3,market_calendar[[#This Row],[is_eq_weekly_exp]]=1),1,0)</f>
        <v>0</v>
      </c>
      <c r="N1403" s="2">
        <f>IF(AND(market_calendar[[#This Row],[is_eq_monthly_exp]]=1,MOD(market_calendar[[#This Row],[Month]],3)=0),1,0)</f>
        <v>0</v>
      </c>
      <c r="O1403" s="2">
        <f t="shared" si="168"/>
        <v>0</v>
      </c>
      <c r="P1403" s="2">
        <f>SUMIF(E$2:E1403,E1403,O$2:O1403)</f>
        <v>0</v>
      </c>
      <c r="Q1403" s="2">
        <f>IF(AND(market_calendar[[#This Row],[vix_weekly_exp_cumulative]]=3,market_calendar[[#This Row],[is_vix_weekly_exp]]=1),1,0)</f>
        <v>0</v>
      </c>
      <c r="R1403" s="2">
        <f>IF(AND(market_calendar[[#This Row],[is_vix_monthly_exp]]=1,MOD(market_calendar[[#This Row],[Month]],3)=0),1,0)</f>
        <v>0</v>
      </c>
    </row>
    <row r="1404" spans="1:18" x14ac:dyDescent="0.25">
      <c r="A1404">
        <v>1403</v>
      </c>
      <c r="B1404" s="1">
        <v>43772</v>
      </c>
      <c r="C1404" s="2">
        <f t="shared" si="169"/>
        <v>2019</v>
      </c>
      <c r="D1404" s="2">
        <f t="shared" si="170"/>
        <v>11</v>
      </c>
      <c r="E1404" s="2" t="str">
        <f t="shared" si="171"/>
        <v>2019-11</v>
      </c>
      <c r="F1404" s="2">
        <f t="shared" si="172"/>
        <v>3</v>
      </c>
      <c r="G1404" s="2">
        <f t="shared" si="173"/>
        <v>45</v>
      </c>
      <c r="H1404" s="2">
        <f t="shared" si="174"/>
        <v>1</v>
      </c>
      <c r="I1404" s="2" cm="1">
        <f t="array" ref="I1404">_xlfn.IFNA(_xlfn.IFS(H1404=7,1,H1404=1,1),0)</f>
        <v>1</v>
      </c>
      <c r="J1404" s="2">
        <v>0</v>
      </c>
      <c r="K1404" s="2">
        <f t="shared" si="175"/>
        <v>0</v>
      </c>
      <c r="L1404" s="2">
        <f>SUMIF(E$2:E1404,E1404,K$2:K1404)</f>
        <v>1</v>
      </c>
      <c r="M1404" s="2">
        <f>IF(AND(market_calendar[[#This Row],[eq_weekly_exp_cumulative]]=3,market_calendar[[#This Row],[is_eq_weekly_exp]]=1),1,0)</f>
        <v>0</v>
      </c>
      <c r="N1404" s="2">
        <f>IF(AND(market_calendar[[#This Row],[is_eq_monthly_exp]]=1,MOD(market_calendar[[#This Row],[Month]],3)=0),1,0)</f>
        <v>0</v>
      </c>
      <c r="O1404" s="2">
        <f t="shared" si="168"/>
        <v>0</v>
      </c>
      <c r="P1404" s="2">
        <f>SUMIF(E$2:E1404,E1404,O$2:O1404)</f>
        <v>0</v>
      </c>
      <c r="Q1404" s="2">
        <f>IF(AND(market_calendar[[#This Row],[vix_weekly_exp_cumulative]]=3,market_calendar[[#This Row],[is_vix_weekly_exp]]=1),1,0)</f>
        <v>0</v>
      </c>
      <c r="R1404" s="2">
        <f>IF(AND(market_calendar[[#This Row],[is_vix_monthly_exp]]=1,MOD(market_calendar[[#This Row],[Month]],3)=0),1,0)</f>
        <v>0</v>
      </c>
    </row>
    <row r="1405" spans="1:18" x14ac:dyDescent="0.25">
      <c r="A1405">
        <v>1404</v>
      </c>
      <c r="B1405" s="1">
        <v>43773</v>
      </c>
      <c r="C1405" s="2">
        <f t="shared" si="169"/>
        <v>2019</v>
      </c>
      <c r="D1405" s="2">
        <f t="shared" si="170"/>
        <v>11</v>
      </c>
      <c r="E1405" s="2" t="str">
        <f t="shared" si="171"/>
        <v>2019-11</v>
      </c>
      <c r="F1405" s="2">
        <f t="shared" si="172"/>
        <v>4</v>
      </c>
      <c r="G1405" s="2">
        <f t="shared" si="173"/>
        <v>45</v>
      </c>
      <c r="H1405" s="2">
        <f t="shared" si="174"/>
        <v>2</v>
      </c>
      <c r="I1405" s="2" cm="1">
        <f t="array" ref="I1405">_xlfn.IFNA(_xlfn.IFS(H1405=7,1,H1405=1,1),0)</f>
        <v>0</v>
      </c>
      <c r="J1405" s="2">
        <v>0</v>
      </c>
      <c r="K1405" s="2">
        <f t="shared" si="175"/>
        <v>0</v>
      </c>
      <c r="L1405" s="2">
        <f>SUMIF(E$2:E1405,E1405,K$2:K1405)</f>
        <v>1</v>
      </c>
      <c r="M1405" s="2">
        <f>IF(AND(market_calendar[[#This Row],[eq_weekly_exp_cumulative]]=3,market_calendar[[#This Row],[is_eq_weekly_exp]]=1),1,0)</f>
        <v>0</v>
      </c>
      <c r="N1405" s="2">
        <f>IF(AND(market_calendar[[#This Row],[is_eq_monthly_exp]]=1,MOD(market_calendar[[#This Row],[Month]],3)=0),1,0)</f>
        <v>0</v>
      </c>
      <c r="O1405" s="2">
        <f t="shared" si="168"/>
        <v>0</v>
      </c>
      <c r="P1405" s="2">
        <f>SUMIF(E$2:E1405,E1405,O$2:O1405)</f>
        <v>0</v>
      </c>
      <c r="Q1405" s="2">
        <f>IF(AND(market_calendar[[#This Row],[vix_weekly_exp_cumulative]]=3,market_calendar[[#This Row],[is_vix_weekly_exp]]=1),1,0)</f>
        <v>0</v>
      </c>
      <c r="R1405" s="2">
        <f>IF(AND(market_calendar[[#This Row],[is_vix_monthly_exp]]=1,MOD(market_calendar[[#This Row],[Month]],3)=0),1,0)</f>
        <v>0</v>
      </c>
    </row>
    <row r="1406" spans="1:18" x14ac:dyDescent="0.25">
      <c r="A1406">
        <v>1405</v>
      </c>
      <c r="B1406" s="1">
        <v>43774</v>
      </c>
      <c r="C1406" s="2">
        <f t="shared" si="169"/>
        <v>2019</v>
      </c>
      <c r="D1406" s="2">
        <f t="shared" si="170"/>
        <v>11</v>
      </c>
      <c r="E1406" s="2" t="str">
        <f t="shared" si="171"/>
        <v>2019-11</v>
      </c>
      <c r="F1406" s="2">
        <f t="shared" si="172"/>
        <v>5</v>
      </c>
      <c r="G1406" s="2">
        <f t="shared" si="173"/>
        <v>45</v>
      </c>
      <c r="H1406" s="2">
        <f t="shared" si="174"/>
        <v>3</v>
      </c>
      <c r="I1406" s="2" cm="1">
        <f t="array" ref="I1406">_xlfn.IFNA(_xlfn.IFS(H1406=7,1,H1406=1,1),0)</f>
        <v>0</v>
      </c>
      <c r="J1406" s="2">
        <v>0</v>
      </c>
      <c r="K1406" s="2">
        <f t="shared" si="175"/>
        <v>0</v>
      </c>
      <c r="L1406" s="2">
        <f>SUMIF(E$2:E1406,E1406,K$2:K1406)</f>
        <v>1</v>
      </c>
      <c r="M1406" s="2">
        <f>IF(AND(market_calendar[[#This Row],[eq_weekly_exp_cumulative]]=3,market_calendar[[#This Row],[is_eq_weekly_exp]]=1),1,0)</f>
        <v>0</v>
      </c>
      <c r="N1406" s="2">
        <f>IF(AND(market_calendar[[#This Row],[is_eq_monthly_exp]]=1,MOD(market_calendar[[#This Row],[Month]],3)=0),1,0)</f>
        <v>0</v>
      </c>
      <c r="O1406" s="2">
        <f t="shared" si="168"/>
        <v>1</v>
      </c>
      <c r="P1406" s="2">
        <f>SUMIF(E$2:E1406,E1406,O$2:O1406)</f>
        <v>1</v>
      </c>
      <c r="Q1406" s="2">
        <f>IF(AND(market_calendar[[#This Row],[vix_weekly_exp_cumulative]]=3,market_calendar[[#This Row],[is_vix_weekly_exp]]=1),1,0)</f>
        <v>0</v>
      </c>
      <c r="R1406" s="2">
        <f>IF(AND(market_calendar[[#This Row],[is_vix_monthly_exp]]=1,MOD(market_calendar[[#This Row],[Month]],3)=0),1,0)</f>
        <v>0</v>
      </c>
    </row>
    <row r="1407" spans="1:18" x14ac:dyDescent="0.25">
      <c r="A1407">
        <v>1406</v>
      </c>
      <c r="B1407" s="1">
        <v>43775</v>
      </c>
      <c r="C1407" s="2">
        <f t="shared" si="169"/>
        <v>2019</v>
      </c>
      <c r="D1407" s="2">
        <f t="shared" si="170"/>
        <v>11</v>
      </c>
      <c r="E1407" s="2" t="str">
        <f t="shared" si="171"/>
        <v>2019-11</v>
      </c>
      <c r="F1407" s="2">
        <f t="shared" si="172"/>
        <v>6</v>
      </c>
      <c r="G1407" s="2">
        <f t="shared" si="173"/>
        <v>45</v>
      </c>
      <c r="H1407" s="2">
        <f t="shared" si="174"/>
        <v>4</v>
      </c>
      <c r="I1407" s="2" cm="1">
        <f t="array" ref="I1407">_xlfn.IFNA(_xlfn.IFS(H1407=7,1,H1407=1,1),0)</f>
        <v>0</v>
      </c>
      <c r="J1407" s="2">
        <v>0</v>
      </c>
      <c r="K1407" s="2">
        <f t="shared" si="175"/>
        <v>0</v>
      </c>
      <c r="L1407" s="2">
        <f>SUMIF(E$2:E1407,E1407,K$2:K1407)</f>
        <v>1</v>
      </c>
      <c r="M1407" s="2">
        <f>IF(AND(market_calendar[[#This Row],[eq_weekly_exp_cumulative]]=3,market_calendar[[#This Row],[is_eq_weekly_exp]]=1),1,0)</f>
        <v>0</v>
      </c>
      <c r="N1407" s="2">
        <f>IF(AND(market_calendar[[#This Row],[is_eq_monthly_exp]]=1,MOD(market_calendar[[#This Row],[Month]],3)=0),1,0)</f>
        <v>0</v>
      </c>
      <c r="O1407" s="2">
        <f t="shared" si="168"/>
        <v>0</v>
      </c>
      <c r="P1407" s="2">
        <f>SUMIF(E$2:E1407,E1407,O$2:O1407)</f>
        <v>1</v>
      </c>
      <c r="Q1407" s="2">
        <f>IF(AND(market_calendar[[#This Row],[vix_weekly_exp_cumulative]]=3,market_calendar[[#This Row],[is_vix_weekly_exp]]=1),1,0)</f>
        <v>0</v>
      </c>
      <c r="R1407" s="2">
        <f>IF(AND(market_calendar[[#This Row],[is_vix_monthly_exp]]=1,MOD(market_calendar[[#This Row],[Month]],3)=0),1,0)</f>
        <v>0</v>
      </c>
    </row>
    <row r="1408" spans="1:18" x14ac:dyDescent="0.25">
      <c r="A1408">
        <v>1407</v>
      </c>
      <c r="B1408" s="1">
        <v>43776</v>
      </c>
      <c r="C1408" s="2">
        <f t="shared" si="169"/>
        <v>2019</v>
      </c>
      <c r="D1408" s="2">
        <f t="shared" si="170"/>
        <v>11</v>
      </c>
      <c r="E1408" s="2" t="str">
        <f t="shared" si="171"/>
        <v>2019-11</v>
      </c>
      <c r="F1408" s="2">
        <f t="shared" si="172"/>
        <v>7</v>
      </c>
      <c r="G1408" s="2">
        <f t="shared" si="173"/>
        <v>45</v>
      </c>
      <c r="H1408" s="2">
        <f t="shared" si="174"/>
        <v>5</v>
      </c>
      <c r="I1408" s="2" cm="1">
        <f t="array" ref="I1408">_xlfn.IFNA(_xlfn.IFS(H1408=7,1,H1408=1,1),0)</f>
        <v>0</v>
      </c>
      <c r="J1408" s="2">
        <v>0</v>
      </c>
      <c r="K1408" s="2">
        <f t="shared" si="175"/>
        <v>0</v>
      </c>
      <c r="L1408" s="2">
        <f>SUMIF(E$2:E1408,E1408,K$2:K1408)</f>
        <v>1</v>
      </c>
      <c r="M1408" s="2">
        <f>IF(AND(market_calendar[[#This Row],[eq_weekly_exp_cumulative]]=3,market_calendar[[#This Row],[is_eq_weekly_exp]]=1),1,0)</f>
        <v>0</v>
      </c>
      <c r="N1408" s="2">
        <f>IF(AND(market_calendar[[#This Row],[is_eq_monthly_exp]]=1,MOD(market_calendar[[#This Row],[Month]],3)=0),1,0)</f>
        <v>0</v>
      </c>
      <c r="O1408" s="2">
        <f t="shared" si="168"/>
        <v>0</v>
      </c>
      <c r="P1408" s="2">
        <f>SUMIF(E$2:E1408,E1408,O$2:O1408)</f>
        <v>1</v>
      </c>
      <c r="Q1408" s="2">
        <f>IF(AND(market_calendar[[#This Row],[vix_weekly_exp_cumulative]]=3,market_calendar[[#This Row],[is_vix_weekly_exp]]=1),1,0)</f>
        <v>0</v>
      </c>
      <c r="R1408" s="2">
        <f>IF(AND(market_calendar[[#This Row],[is_vix_monthly_exp]]=1,MOD(market_calendar[[#This Row],[Month]],3)=0),1,0)</f>
        <v>0</v>
      </c>
    </row>
    <row r="1409" spans="1:18" x14ac:dyDescent="0.25">
      <c r="A1409">
        <v>1408</v>
      </c>
      <c r="B1409" s="1">
        <v>43777</v>
      </c>
      <c r="C1409" s="2">
        <f t="shared" si="169"/>
        <v>2019</v>
      </c>
      <c r="D1409" s="2">
        <f t="shared" si="170"/>
        <v>11</v>
      </c>
      <c r="E1409" s="2" t="str">
        <f t="shared" si="171"/>
        <v>2019-11</v>
      </c>
      <c r="F1409" s="2">
        <f t="shared" si="172"/>
        <v>8</v>
      </c>
      <c r="G1409" s="2">
        <f t="shared" si="173"/>
        <v>45</v>
      </c>
      <c r="H1409" s="2">
        <f t="shared" si="174"/>
        <v>6</v>
      </c>
      <c r="I1409" s="2" cm="1">
        <f t="array" ref="I1409">_xlfn.IFNA(_xlfn.IFS(H1409=7,1,H1409=1,1),0)</f>
        <v>0</v>
      </c>
      <c r="J1409" s="2">
        <v>0</v>
      </c>
      <c r="K1409" s="2">
        <f t="shared" si="175"/>
        <v>1</v>
      </c>
      <c r="L1409" s="2">
        <f>SUMIF(E$2:E1409,E1409,K$2:K1409)</f>
        <v>2</v>
      </c>
      <c r="M1409" s="2">
        <f>IF(AND(market_calendar[[#This Row],[eq_weekly_exp_cumulative]]=3,market_calendar[[#This Row],[is_eq_weekly_exp]]=1),1,0)</f>
        <v>0</v>
      </c>
      <c r="N1409" s="2">
        <f>IF(AND(market_calendar[[#This Row],[is_eq_monthly_exp]]=1,MOD(market_calendar[[#This Row],[Month]],3)=0),1,0)</f>
        <v>0</v>
      </c>
      <c r="O1409" s="2">
        <f t="shared" si="168"/>
        <v>0</v>
      </c>
      <c r="P1409" s="2">
        <f>SUMIF(E$2:E1409,E1409,O$2:O1409)</f>
        <v>1</v>
      </c>
      <c r="Q1409" s="2">
        <f>IF(AND(market_calendar[[#This Row],[vix_weekly_exp_cumulative]]=3,market_calendar[[#This Row],[is_vix_weekly_exp]]=1),1,0)</f>
        <v>0</v>
      </c>
      <c r="R1409" s="2">
        <f>IF(AND(market_calendar[[#This Row],[is_vix_monthly_exp]]=1,MOD(market_calendar[[#This Row],[Month]],3)=0),1,0)</f>
        <v>0</v>
      </c>
    </row>
    <row r="1410" spans="1:18" x14ac:dyDescent="0.25">
      <c r="A1410">
        <v>1409</v>
      </c>
      <c r="B1410" s="1">
        <v>43778</v>
      </c>
      <c r="C1410" s="2">
        <f t="shared" si="169"/>
        <v>2019</v>
      </c>
      <c r="D1410" s="2">
        <f t="shared" si="170"/>
        <v>11</v>
      </c>
      <c r="E1410" s="2" t="str">
        <f t="shared" si="171"/>
        <v>2019-11</v>
      </c>
      <c r="F1410" s="2">
        <f t="shared" si="172"/>
        <v>9</v>
      </c>
      <c r="G1410" s="2">
        <f t="shared" si="173"/>
        <v>45</v>
      </c>
      <c r="H1410" s="2">
        <f t="shared" si="174"/>
        <v>7</v>
      </c>
      <c r="I1410" s="2" cm="1">
        <f t="array" ref="I1410">_xlfn.IFNA(_xlfn.IFS(H1410=7,1,H1410=1,1),0)</f>
        <v>1</v>
      </c>
      <c r="J1410" s="2">
        <v>0</v>
      </c>
      <c r="K1410" s="2">
        <f t="shared" si="175"/>
        <v>0</v>
      </c>
      <c r="L1410" s="2">
        <f>SUMIF(E$2:E1410,E1410,K$2:K1410)</f>
        <v>2</v>
      </c>
      <c r="M1410" s="2">
        <f>IF(AND(market_calendar[[#This Row],[eq_weekly_exp_cumulative]]=3,market_calendar[[#This Row],[is_eq_weekly_exp]]=1),1,0)</f>
        <v>0</v>
      </c>
      <c r="N1410" s="2">
        <f>IF(AND(market_calendar[[#This Row],[is_eq_monthly_exp]]=1,MOD(market_calendar[[#This Row],[Month]],3)=0),1,0)</f>
        <v>0</v>
      </c>
      <c r="O1410" s="2">
        <f t="shared" ref="O1410:O1473" si="176">IF(H1410=3,1,0)</f>
        <v>0</v>
      </c>
      <c r="P1410" s="2">
        <f>SUMIF(E$2:E1410,E1410,O$2:O1410)</f>
        <v>1</v>
      </c>
      <c r="Q1410" s="2">
        <f>IF(AND(market_calendar[[#This Row],[vix_weekly_exp_cumulative]]=3,market_calendar[[#This Row],[is_vix_weekly_exp]]=1),1,0)</f>
        <v>0</v>
      </c>
      <c r="R1410" s="2">
        <f>IF(AND(market_calendar[[#This Row],[is_vix_monthly_exp]]=1,MOD(market_calendar[[#This Row],[Month]],3)=0),1,0)</f>
        <v>0</v>
      </c>
    </row>
    <row r="1411" spans="1:18" x14ac:dyDescent="0.25">
      <c r="A1411">
        <v>1410</v>
      </c>
      <c r="B1411" s="1">
        <v>43779</v>
      </c>
      <c r="C1411" s="2">
        <f t="shared" ref="C1411:C1474" si="177">YEAR(B1411)</f>
        <v>2019</v>
      </c>
      <c r="D1411" s="2">
        <f t="shared" ref="D1411:D1474" si="178">MONTH(B1411)</f>
        <v>11</v>
      </c>
      <c r="E1411" s="2" t="str">
        <f t="shared" ref="E1411:E1474" si="179">_xlfn.CONCAT(YEAR(B1411),"-",MONTH(B1411))</f>
        <v>2019-11</v>
      </c>
      <c r="F1411" s="2">
        <f t="shared" ref="F1411:F1474" si="180">DAY(B1411)</f>
        <v>10</v>
      </c>
      <c r="G1411" s="2">
        <f t="shared" ref="G1411:G1474" si="181">WEEKNUM(B1411)</f>
        <v>46</v>
      </c>
      <c r="H1411" s="2">
        <f t="shared" ref="H1411:H1474" si="182">WEEKDAY(B1411)</f>
        <v>1</v>
      </c>
      <c r="I1411" s="2" cm="1">
        <f t="array" ref="I1411">_xlfn.IFNA(_xlfn.IFS(H1411=7,1,H1411=1,1),0)</f>
        <v>1</v>
      </c>
      <c r="J1411" s="2">
        <v>0</v>
      </c>
      <c r="K1411" s="2">
        <f t="shared" ref="K1411:K1474" si="183">IF(H1411=6,1,0)</f>
        <v>0</v>
      </c>
      <c r="L1411" s="2">
        <f>SUMIF(E$2:E1411,E1411,K$2:K1411)</f>
        <v>2</v>
      </c>
      <c r="M1411" s="2">
        <f>IF(AND(market_calendar[[#This Row],[eq_weekly_exp_cumulative]]=3,market_calendar[[#This Row],[is_eq_weekly_exp]]=1),1,0)</f>
        <v>0</v>
      </c>
      <c r="N1411" s="2">
        <f>IF(AND(market_calendar[[#This Row],[is_eq_monthly_exp]]=1,MOD(market_calendar[[#This Row],[Month]],3)=0),1,0)</f>
        <v>0</v>
      </c>
      <c r="O1411" s="2">
        <f t="shared" si="176"/>
        <v>0</v>
      </c>
      <c r="P1411" s="2">
        <f>SUMIF(E$2:E1411,E1411,O$2:O1411)</f>
        <v>1</v>
      </c>
      <c r="Q1411" s="2">
        <f>IF(AND(market_calendar[[#This Row],[vix_weekly_exp_cumulative]]=3,market_calendar[[#This Row],[is_vix_weekly_exp]]=1),1,0)</f>
        <v>0</v>
      </c>
      <c r="R1411" s="2">
        <f>IF(AND(market_calendar[[#This Row],[is_vix_monthly_exp]]=1,MOD(market_calendar[[#This Row],[Month]],3)=0),1,0)</f>
        <v>0</v>
      </c>
    </row>
    <row r="1412" spans="1:18" x14ac:dyDescent="0.25">
      <c r="A1412">
        <v>1411</v>
      </c>
      <c r="B1412" s="1">
        <v>43780</v>
      </c>
      <c r="C1412" s="2">
        <f t="shared" si="177"/>
        <v>2019</v>
      </c>
      <c r="D1412" s="2">
        <f t="shared" si="178"/>
        <v>11</v>
      </c>
      <c r="E1412" s="2" t="str">
        <f t="shared" si="179"/>
        <v>2019-11</v>
      </c>
      <c r="F1412" s="2">
        <f t="shared" si="180"/>
        <v>11</v>
      </c>
      <c r="G1412" s="2">
        <f t="shared" si="181"/>
        <v>46</v>
      </c>
      <c r="H1412" s="2">
        <f t="shared" si="182"/>
        <v>2</v>
      </c>
      <c r="I1412" s="2" cm="1">
        <f t="array" ref="I1412">_xlfn.IFNA(_xlfn.IFS(H1412=7,1,H1412=1,1),0)</f>
        <v>0</v>
      </c>
      <c r="J1412" s="2">
        <v>0</v>
      </c>
      <c r="K1412" s="2">
        <f t="shared" si="183"/>
        <v>0</v>
      </c>
      <c r="L1412" s="2">
        <f>SUMIF(E$2:E1412,E1412,K$2:K1412)</f>
        <v>2</v>
      </c>
      <c r="M1412" s="2">
        <f>IF(AND(market_calendar[[#This Row],[eq_weekly_exp_cumulative]]=3,market_calendar[[#This Row],[is_eq_weekly_exp]]=1),1,0)</f>
        <v>0</v>
      </c>
      <c r="N1412" s="2">
        <f>IF(AND(market_calendar[[#This Row],[is_eq_monthly_exp]]=1,MOD(market_calendar[[#This Row],[Month]],3)=0),1,0)</f>
        <v>0</v>
      </c>
      <c r="O1412" s="2">
        <f t="shared" si="176"/>
        <v>0</v>
      </c>
      <c r="P1412" s="2">
        <f>SUMIF(E$2:E1412,E1412,O$2:O1412)</f>
        <v>1</v>
      </c>
      <c r="Q1412" s="2">
        <f>IF(AND(market_calendar[[#This Row],[vix_weekly_exp_cumulative]]=3,market_calendar[[#This Row],[is_vix_weekly_exp]]=1),1,0)</f>
        <v>0</v>
      </c>
      <c r="R1412" s="2">
        <f>IF(AND(market_calendar[[#This Row],[is_vix_monthly_exp]]=1,MOD(market_calendar[[#This Row],[Month]],3)=0),1,0)</f>
        <v>0</v>
      </c>
    </row>
    <row r="1413" spans="1:18" x14ac:dyDescent="0.25">
      <c r="A1413">
        <v>1412</v>
      </c>
      <c r="B1413" s="1">
        <v>43781</v>
      </c>
      <c r="C1413" s="2">
        <f t="shared" si="177"/>
        <v>2019</v>
      </c>
      <c r="D1413" s="2">
        <f t="shared" si="178"/>
        <v>11</v>
      </c>
      <c r="E1413" s="2" t="str">
        <f t="shared" si="179"/>
        <v>2019-11</v>
      </c>
      <c r="F1413" s="2">
        <f t="shared" si="180"/>
        <v>12</v>
      </c>
      <c r="G1413" s="2">
        <f t="shared" si="181"/>
        <v>46</v>
      </c>
      <c r="H1413" s="2">
        <f t="shared" si="182"/>
        <v>3</v>
      </c>
      <c r="I1413" s="2" cm="1">
        <f t="array" ref="I1413">_xlfn.IFNA(_xlfn.IFS(H1413=7,1,H1413=1,1),0)</f>
        <v>0</v>
      </c>
      <c r="J1413" s="2">
        <v>0</v>
      </c>
      <c r="K1413" s="2">
        <f t="shared" si="183"/>
        <v>0</v>
      </c>
      <c r="L1413" s="2">
        <f>SUMIF(E$2:E1413,E1413,K$2:K1413)</f>
        <v>2</v>
      </c>
      <c r="M1413" s="2">
        <f>IF(AND(market_calendar[[#This Row],[eq_weekly_exp_cumulative]]=3,market_calendar[[#This Row],[is_eq_weekly_exp]]=1),1,0)</f>
        <v>0</v>
      </c>
      <c r="N1413" s="2">
        <f>IF(AND(market_calendar[[#This Row],[is_eq_monthly_exp]]=1,MOD(market_calendar[[#This Row],[Month]],3)=0),1,0)</f>
        <v>0</v>
      </c>
      <c r="O1413" s="2">
        <f t="shared" si="176"/>
        <v>1</v>
      </c>
      <c r="P1413" s="2">
        <f>SUMIF(E$2:E1413,E1413,O$2:O1413)</f>
        <v>2</v>
      </c>
      <c r="Q1413" s="2">
        <f>IF(AND(market_calendar[[#This Row],[vix_weekly_exp_cumulative]]=3,market_calendar[[#This Row],[is_vix_weekly_exp]]=1),1,0)</f>
        <v>0</v>
      </c>
      <c r="R1413" s="2">
        <f>IF(AND(market_calendar[[#This Row],[is_vix_monthly_exp]]=1,MOD(market_calendar[[#This Row],[Month]],3)=0),1,0)</f>
        <v>0</v>
      </c>
    </row>
    <row r="1414" spans="1:18" x14ac:dyDescent="0.25">
      <c r="A1414">
        <v>1413</v>
      </c>
      <c r="B1414" s="1">
        <v>43782</v>
      </c>
      <c r="C1414" s="2">
        <f t="shared" si="177"/>
        <v>2019</v>
      </c>
      <c r="D1414" s="2">
        <f t="shared" si="178"/>
        <v>11</v>
      </c>
      <c r="E1414" s="2" t="str">
        <f t="shared" si="179"/>
        <v>2019-11</v>
      </c>
      <c r="F1414" s="2">
        <f t="shared" si="180"/>
        <v>13</v>
      </c>
      <c r="G1414" s="2">
        <f t="shared" si="181"/>
        <v>46</v>
      </c>
      <c r="H1414" s="2">
        <f t="shared" si="182"/>
        <v>4</v>
      </c>
      <c r="I1414" s="2" cm="1">
        <f t="array" ref="I1414">_xlfn.IFNA(_xlfn.IFS(H1414=7,1,H1414=1,1),0)</f>
        <v>0</v>
      </c>
      <c r="J1414" s="2">
        <v>0</v>
      </c>
      <c r="K1414" s="2">
        <f t="shared" si="183"/>
        <v>0</v>
      </c>
      <c r="L1414" s="2">
        <f>SUMIF(E$2:E1414,E1414,K$2:K1414)</f>
        <v>2</v>
      </c>
      <c r="M1414" s="2">
        <f>IF(AND(market_calendar[[#This Row],[eq_weekly_exp_cumulative]]=3,market_calendar[[#This Row],[is_eq_weekly_exp]]=1),1,0)</f>
        <v>0</v>
      </c>
      <c r="N1414" s="2">
        <f>IF(AND(market_calendar[[#This Row],[is_eq_monthly_exp]]=1,MOD(market_calendar[[#This Row],[Month]],3)=0),1,0)</f>
        <v>0</v>
      </c>
      <c r="O1414" s="2">
        <f t="shared" si="176"/>
        <v>0</v>
      </c>
      <c r="P1414" s="2">
        <f>SUMIF(E$2:E1414,E1414,O$2:O1414)</f>
        <v>2</v>
      </c>
      <c r="Q1414" s="2">
        <f>IF(AND(market_calendar[[#This Row],[vix_weekly_exp_cumulative]]=3,market_calendar[[#This Row],[is_vix_weekly_exp]]=1),1,0)</f>
        <v>0</v>
      </c>
      <c r="R1414" s="2">
        <f>IF(AND(market_calendar[[#This Row],[is_vix_monthly_exp]]=1,MOD(market_calendar[[#This Row],[Month]],3)=0),1,0)</f>
        <v>0</v>
      </c>
    </row>
    <row r="1415" spans="1:18" x14ac:dyDescent="0.25">
      <c r="A1415">
        <v>1414</v>
      </c>
      <c r="B1415" s="1">
        <v>43783</v>
      </c>
      <c r="C1415" s="2">
        <f t="shared" si="177"/>
        <v>2019</v>
      </c>
      <c r="D1415" s="2">
        <f t="shared" si="178"/>
        <v>11</v>
      </c>
      <c r="E1415" s="2" t="str">
        <f t="shared" si="179"/>
        <v>2019-11</v>
      </c>
      <c r="F1415" s="2">
        <f t="shared" si="180"/>
        <v>14</v>
      </c>
      <c r="G1415" s="2">
        <f t="shared" si="181"/>
        <v>46</v>
      </c>
      <c r="H1415" s="2">
        <f t="shared" si="182"/>
        <v>5</v>
      </c>
      <c r="I1415" s="2" cm="1">
        <f t="array" ref="I1415">_xlfn.IFNA(_xlfn.IFS(H1415=7,1,H1415=1,1),0)</f>
        <v>0</v>
      </c>
      <c r="J1415" s="2">
        <v>0</v>
      </c>
      <c r="K1415" s="2">
        <f t="shared" si="183"/>
        <v>0</v>
      </c>
      <c r="L1415" s="2">
        <f>SUMIF(E$2:E1415,E1415,K$2:K1415)</f>
        <v>2</v>
      </c>
      <c r="M1415" s="2">
        <f>IF(AND(market_calendar[[#This Row],[eq_weekly_exp_cumulative]]=3,market_calendar[[#This Row],[is_eq_weekly_exp]]=1),1,0)</f>
        <v>0</v>
      </c>
      <c r="N1415" s="2">
        <f>IF(AND(market_calendar[[#This Row],[is_eq_monthly_exp]]=1,MOD(market_calendar[[#This Row],[Month]],3)=0),1,0)</f>
        <v>0</v>
      </c>
      <c r="O1415" s="2">
        <f t="shared" si="176"/>
        <v>0</v>
      </c>
      <c r="P1415" s="2">
        <f>SUMIF(E$2:E1415,E1415,O$2:O1415)</f>
        <v>2</v>
      </c>
      <c r="Q1415" s="2">
        <f>IF(AND(market_calendar[[#This Row],[vix_weekly_exp_cumulative]]=3,market_calendar[[#This Row],[is_vix_weekly_exp]]=1),1,0)</f>
        <v>0</v>
      </c>
      <c r="R1415" s="2">
        <f>IF(AND(market_calendar[[#This Row],[is_vix_monthly_exp]]=1,MOD(market_calendar[[#This Row],[Month]],3)=0),1,0)</f>
        <v>0</v>
      </c>
    </row>
    <row r="1416" spans="1:18" x14ac:dyDescent="0.25">
      <c r="A1416">
        <v>1415</v>
      </c>
      <c r="B1416" s="1">
        <v>43784</v>
      </c>
      <c r="C1416" s="2">
        <f t="shared" si="177"/>
        <v>2019</v>
      </c>
      <c r="D1416" s="2">
        <f t="shared" si="178"/>
        <v>11</v>
      </c>
      <c r="E1416" s="2" t="str">
        <f t="shared" si="179"/>
        <v>2019-11</v>
      </c>
      <c r="F1416" s="2">
        <f t="shared" si="180"/>
        <v>15</v>
      </c>
      <c r="G1416" s="2">
        <f t="shared" si="181"/>
        <v>46</v>
      </c>
      <c r="H1416" s="2">
        <f t="shared" si="182"/>
        <v>6</v>
      </c>
      <c r="I1416" s="2" cm="1">
        <f t="array" ref="I1416">_xlfn.IFNA(_xlfn.IFS(H1416=7,1,H1416=1,1),0)</f>
        <v>0</v>
      </c>
      <c r="J1416" s="2">
        <v>0</v>
      </c>
      <c r="K1416" s="2">
        <f t="shared" si="183"/>
        <v>1</v>
      </c>
      <c r="L1416" s="2">
        <f>SUMIF(E$2:E1416,E1416,K$2:K1416)</f>
        <v>3</v>
      </c>
      <c r="M1416" s="2">
        <f>IF(AND(market_calendar[[#This Row],[eq_weekly_exp_cumulative]]=3,market_calendar[[#This Row],[is_eq_weekly_exp]]=1),1,0)</f>
        <v>1</v>
      </c>
      <c r="N1416" s="2">
        <f>IF(AND(market_calendar[[#This Row],[is_eq_monthly_exp]]=1,MOD(market_calendar[[#This Row],[Month]],3)=0),1,0)</f>
        <v>0</v>
      </c>
      <c r="O1416" s="2">
        <f t="shared" si="176"/>
        <v>0</v>
      </c>
      <c r="P1416" s="2">
        <f>SUMIF(E$2:E1416,E1416,O$2:O1416)</f>
        <v>2</v>
      </c>
      <c r="Q1416" s="2">
        <f>IF(AND(market_calendar[[#This Row],[vix_weekly_exp_cumulative]]=3,market_calendar[[#This Row],[is_vix_weekly_exp]]=1),1,0)</f>
        <v>0</v>
      </c>
      <c r="R1416" s="2">
        <f>IF(AND(market_calendar[[#This Row],[is_vix_monthly_exp]]=1,MOD(market_calendar[[#This Row],[Month]],3)=0),1,0)</f>
        <v>0</v>
      </c>
    </row>
    <row r="1417" spans="1:18" x14ac:dyDescent="0.25">
      <c r="A1417">
        <v>1416</v>
      </c>
      <c r="B1417" s="1">
        <v>43785</v>
      </c>
      <c r="C1417" s="2">
        <f t="shared" si="177"/>
        <v>2019</v>
      </c>
      <c r="D1417" s="2">
        <f t="shared" si="178"/>
        <v>11</v>
      </c>
      <c r="E1417" s="2" t="str">
        <f t="shared" si="179"/>
        <v>2019-11</v>
      </c>
      <c r="F1417" s="2">
        <f t="shared" si="180"/>
        <v>16</v>
      </c>
      <c r="G1417" s="2">
        <f t="shared" si="181"/>
        <v>46</v>
      </c>
      <c r="H1417" s="2">
        <f t="shared" si="182"/>
        <v>7</v>
      </c>
      <c r="I1417" s="2" cm="1">
        <f t="array" ref="I1417">_xlfn.IFNA(_xlfn.IFS(H1417=7,1,H1417=1,1),0)</f>
        <v>1</v>
      </c>
      <c r="J1417" s="2">
        <v>0</v>
      </c>
      <c r="K1417" s="2">
        <f t="shared" si="183"/>
        <v>0</v>
      </c>
      <c r="L1417" s="2">
        <f>SUMIF(E$2:E1417,E1417,K$2:K1417)</f>
        <v>3</v>
      </c>
      <c r="M1417" s="2">
        <f>IF(AND(market_calendar[[#This Row],[eq_weekly_exp_cumulative]]=3,market_calendar[[#This Row],[is_eq_weekly_exp]]=1),1,0)</f>
        <v>0</v>
      </c>
      <c r="N1417" s="2">
        <f>IF(AND(market_calendar[[#This Row],[is_eq_monthly_exp]]=1,MOD(market_calendar[[#This Row],[Month]],3)=0),1,0)</f>
        <v>0</v>
      </c>
      <c r="O1417" s="2">
        <f t="shared" si="176"/>
        <v>0</v>
      </c>
      <c r="P1417" s="2">
        <f>SUMIF(E$2:E1417,E1417,O$2:O1417)</f>
        <v>2</v>
      </c>
      <c r="Q1417" s="2">
        <f>IF(AND(market_calendar[[#This Row],[vix_weekly_exp_cumulative]]=3,market_calendar[[#This Row],[is_vix_weekly_exp]]=1),1,0)</f>
        <v>0</v>
      </c>
      <c r="R1417" s="2">
        <f>IF(AND(market_calendar[[#This Row],[is_vix_monthly_exp]]=1,MOD(market_calendar[[#This Row],[Month]],3)=0),1,0)</f>
        <v>0</v>
      </c>
    </row>
    <row r="1418" spans="1:18" x14ac:dyDescent="0.25">
      <c r="A1418">
        <v>1417</v>
      </c>
      <c r="B1418" s="1">
        <v>43786</v>
      </c>
      <c r="C1418" s="2">
        <f t="shared" si="177"/>
        <v>2019</v>
      </c>
      <c r="D1418" s="2">
        <f t="shared" si="178"/>
        <v>11</v>
      </c>
      <c r="E1418" s="2" t="str">
        <f t="shared" si="179"/>
        <v>2019-11</v>
      </c>
      <c r="F1418" s="2">
        <f t="shared" si="180"/>
        <v>17</v>
      </c>
      <c r="G1418" s="2">
        <f t="shared" si="181"/>
        <v>47</v>
      </c>
      <c r="H1418" s="2">
        <f t="shared" si="182"/>
        <v>1</v>
      </c>
      <c r="I1418" s="2" cm="1">
        <f t="array" ref="I1418">_xlfn.IFNA(_xlfn.IFS(H1418=7,1,H1418=1,1),0)</f>
        <v>1</v>
      </c>
      <c r="J1418" s="2">
        <v>0</v>
      </c>
      <c r="K1418" s="2">
        <f t="shared" si="183"/>
        <v>0</v>
      </c>
      <c r="L1418" s="2">
        <f>SUMIF(E$2:E1418,E1418,K$2:K1418)</f>
        <v>3</v>
      </c>
      <c r="M1418" s="2">
        <f>IF(AND(market_calendar[[#This Row],[eq_weekly_exp_cumulative]]=3,market_calendar[[#This Row],[is_eq_weekly_exp]]=1),1,0)</f>
        <v>0</v>
      </c>
      <c r="N1418" s="2">
        <f>IF(AND(market_calendar[[#This Row],[is_eq_monthly_exp]]=1,MOD(market_calendar[[#This Row],[Month]],3)=0),1,0)</f>
        <v>0</v>
      </c>
      <c r="O1418" s="2">
        <f t="shared" si="176"/>
        <v>0</v>
      </c>
      <c r="P1418" s="2">
        <f>SUMIF(E$2:E1418,E1418,O$2:O1418)</f>
        <v>2</v>
      </c>
      <c r="Q1418" s="2">
        <f>IF(AND(market_calendar[[#This Row],[vix_weekly_exp_cumulative]]=3,market_calendar[[#This Row],[is_vix_weekly_exp]]=1),1,0)</f>
        <v>0</v>
      </c>
      <c r="R1418" s="2">
        <f>IF(AND(market_calendar[[#This Row],[is_vix_monthly_exp]]=1,MOD(market_calendar[[#This Row],[Month]],3)=0),1,0)</f>
        <v>0</v>
      </c>
    </row>
    <row r="1419" spans="1:18" x14ac:dyDescent="0.25">
      <c r="A1419">
        <v>1418</v>
      </c>
      <c r="B1419" s="1">
        <v>43787</v>
      </c>
      <c r="C1419" s="2">
        <f t="shared" si="177"/>
        <v>2019</v>
      </c>
      <c r="D1419" s="2">
        <f t="shared" si="178"/>
        <v>11</v>
      </c>
      <c r="E1419" s="2" t="str">
        <f t="shared" si="179"/>
        <v>2019-11</v>
      </c>
      <c r="F1419" s="2">
        <f t="shared" si="180"/>
        <v>18</v>
      </c>
      <c r="G1419" s="2">
        <f t="shared" si="181"/>
        <v>47</v>
      </c>
      <c r="H1419" s="2">
        <f t="shared" si="182"/>
        <v>2</v>
      </c>
      <c r="I1419" s="2" cm="1">
        <f t="array" ref="I1419">_xlfn.IFNA(_xlfn.IFS(H1419=7,1,H1419=1,1),0)</f>
        <v>0</v>
      </c>
      <c r="J1419" s="2">
        <v>0</v>
      </c>
      <c r="K1419" s="2">
        <f t="shared" si="183"/>
        <v>0</v>
      </c>
      <c r="L1419" s="2">
        <f>SUMIF(E$2:E1419,E1419,K$2:K1419)</f>
        <v>3</v>
      </c>
      <c r="M1419" s="2">
        <f>IF(AND(market_calendar[[#This Row],[eq_weekly_exp_cumulative]]=3,market_calendar[[#This Row],[is_eq_weekly_exp]]=1),1,0)</f>
        <v>0</v>
      </c>
      <c r="N1419" s="2">
        <f>IF(AND(market_calendar[[#This Row],[is_eq_monthly_exp]]=1,MOD(market_calendar[[#This Row],[Month]],3)=0),1,0)</f>
        <v>0</v>
      </c>
      <c r="O1419" s="2">
        <f t="shared" si="176"/>
        <v>0</v>
      </c>
      <c r="P1419" s="2">
        <f>SUMIF(E$2:E1419,E1419,O$2:O1419)</f>
        <v>2</v>
      </c>
      <c r="Q1419" s="2">
        <f>IF(AND(market_calendar[[#This Row],[vix_weekly_exp_cumulative]]=3,market_calendar[[#This Row],[is_vix_weekly_exp]]=1),1,0)</f>
        <v>0</v>
      </c>
      <c r="R1419" s="2">
        <f>IF(AND(market_calendar[[#This Row],[is_vix_monthly_exp]]=1,MOD(market_calendar[[#This Row],[Month]],3)=0),1,0)</f>
        <v>0</v>
      </c>
    </row>
    <row r="1420" spans="1:18" x14ac:dyDescent="0.25">
      <c r="A1420">
        <v>1419</v>
      </c>
      <c r="B1420" s="1">
        <v>43788</v>
      </c>
      <c r="C1420" s="2">
        <f t="shared" si="177"/>
        <v>2019</v>
      </c>
      <c r="D1420" s="2">
        <f t="shared" si="178"/>
        <v>11</v>
      </c>
      <c r="E1420" s="2" t="str">
        <f t="shared" si="179"/>
        <v>2019-11</v>
      </c>
      <c r="F1420" s="2">
        <f t="shared" si="180"/>
        <v>19</v>
      </c>
      <c r="G1420" s="2">
        <f t="shared" si="181"/>
        <v>47</v>
      </c>
      <c r="H1420" s="2">
        <f t="shared" si="182"/>
        <v>3</v>
      </c>
      <c r="I1420" s="2" cm="1">
        <f t="array" ref="I1420">_xlfn.IFNA(_xlfn.IFS(H1420=7,1,H1420=1,1),0)</f>
        <v>0</v>
      </c>
      <c r="J1420" s="2">
        <v>0</v>
      </c>
      <c r="K1420" s="2">
        <f t="shared" si="183"/>
        <v>0</v>
      </c>
      <c r="L1420" s="2">
        <f>SUMIF(E$2:E1420,E1420,K$2:K1420)</f>
        <v>3</v>
      </c>
      <c r="M1420" s="2">
        <f>IF(AND(market_calendar[[#This Row],[eq_weekly_exp_cumulative]]=3,market_calendar[[#This Row],[is_eq_weekly_exp]]=1),1,0)</f>
        <v>0</v>
      </c>
      <c r="N1420" s="2">
        <f>IF(AND(market_calendar[[#This Row],[is_eq_monthly_exp]]=1,MOD(market_calendar[[#This Row],[Month]],3)=0),1,0)</f>
        <v>0</v>
      </c>
      <c r="O1420" s="2">
        <f t="shared" si="176"/>
        <v>1</v>
      </c>
      <c r="P1420" s="2">
        <f>SUMIF(E$2:E1420,E1420,O$2:O1420)</f>
        <v>3</v>
      </c>
      <c r="Q1420" s="2">
        <f>IF(AND(market_calendar[[#This Row],[vix_weekly_exp_cumulative]]=3,market_calendar[[#This Row],[is_vix_weekly_exp]]=1),1,0)</f>
        <v>1</v>
      </c>
      <c r="R1420" s="2">
        <f>IF(AND(market_calendar[[#This Row],[is_vix_monthly_exp]]=1,MOD(market_calendar[[#This Row],[Month]],3)=0),1,0)</f>
        <v>0</v>
      </c>
    </row>
    <row r="1421" spans="1:18" x14ac:dyDescent="0.25">
      <c r="A1421">
        <v>1420</v>
      </c>
      <c r="B1421" s="1">
        <v>43789</v>
      </c>
      <c r="C1421" s="2">
        <f t="shared" si="177"/>
        <v>2019</v>
      </c>
      <c r="D1421" s="2">
        <f t="shared" si="178"/>
        <v>11</v>
      </c>
      <c r="E1421" s="2" t="str">
        <f t="shared" si="179"/>
        <v>2019-11</v>
      </c>
      <c r="F1421" s="2">
        <f t="shared" si="180"/>
        <v>20</v>
      </c>
      <c r="G1421" s="2">
        <f t="shared" si="181"/>
        <v>47</v>
      </c>
      <c r="H1421" s="2">
        <f t="shared" si="182"/>
        <v>4</v>
      </c>
      <c r="I1421" s="2" cm="1">
        <f t="array" ref="I1421">_xlfn.IFNA(_xlfn.IFS(H1421=7,1,H1421=1,1),0)</f>
        <v>0</v>
      </c>
      <c r="J1421" s="2">
        <v>0</v>
      </c>
      <c r="K1421" s="2">
        <f t="shared" si="183"/>
        <v>0</v>
      </c>
      <c r="L1421" s="2">
        <f>SUMIF(E$2:E1421,E1421,K$2:K1421)</f>
        <v>3</v>
      </c>
      <c r="M1421" s="2">
        <f>IF(AND(market_calendar[[#This Row],[eq_weekly_exp_cumulative]]=3,market_calendar[[#This Row],[is_eq_weekly_exp]]=1),1,0)</f>
        <v>0</v>
      </c>
      <c r="N1421" s="2">
        <f>IF(AND(market_calendar[[#This Row],[is_eq_monthly_exp]]=1,MOD(market_calendar[[#This Row],[Month]],3)=0),1,0)</f>
        <v>0</v>
      </c>
      <c r="O1421" s="2">
        <f t="shared" si="176"/>
        <v>0</v>
      </c>
      <c r="P1421" s="2">
        <f>SUMIF(E$2:E1421,E1421,O$2:O1421)</f>
        <v>3</v>
      </c>
      <c r="Q1421" s="2">
        <f>IF(AND(market_calendar[[#This Row],[vix_weekly_exp_cumulative]]=3,market_calendar[[#This Row],[is_vix_weekly_exp]]=1),1,0)</f>
        <v>0</v>
      </c>
      <c r="R1421" s="2">
        <f>IF(AND(market_calendar[[#This Row],[is_vix_monthly_exp]]=1,MOD(market_calendar[[#This Row],[Month]],3)=0),1,0)</f>
        <v>0</v>
      </c>
    </row>
    <row r="1422" spans="1:18" x14ac:dyDescent="0.25">
      <c r="A1422">
        <v>1421</v>
      </c>
      <c r="B1422" s="1">
        <v>43790</v>
      </c>
      <c r="C1422" s="2">
        <f t="shared" si="177"/>
        <v>2019</v>
      </c>
      <c r="D1422" s="2">
        <f t="shared" si="178"/>
        <v>11</v>
      </c>
      <c r="E1422" s="2" t="str">
        <f t="shared" si="179"/>
        <v>2019-11</v>
      </c>
      <c r="F1422" s="2">
        <f t="shared" si="180"/>
        <v>21</v>
      </c>
      <c r="G1422" s="2">
        <f t="shared" si="181"/>
        <v>47</v>
      </c>
      <c r="H1422" s="2">
        <f t="shared" si="182"/>
        <v>5</v>
      </c>
      <c r="I1422" s="2" cm="1">
        <f t="array" ref="I1422">_xlfn.IFNA(_xlfn.IFS(H1422=7,1,H1422=1,1),0)</f>
        <v>0</v>
      </c>
      <c r="J1422" s="2">
        <v>0</v>
      </c>
      <c r="K1422" s="2">
        <f t="shared" si="183"/>
        <v>0</v>
      </c>
      <c r="L1422" s="2">
        <f>SUMIF(E$2:E1422,E1422,K$2:K1422)</f>
        <v>3</v>
      </c>
      <c r="M1422" s="2">
        <f>IF(AND(market_calendar[[#This Row],[eq_weekly_exp_cumulative]]=3,market_calendar[[#This Row],[is_eq_weekly_exp]]=1),1,0)</f>
        <v>0</v>
      </c>
      <c r="N1422" s="2">
        <f>IF(AND(market_calendar[[#This Row],[is_eq_monthly_exp]]=1,MOD(market_calendar[[#This Row],[Month]],3)=0),1,0)</f>
        <v>0</v>
      </c>
      <c r="O1422" s="2">
        <f t="shared" si="176"/>
        <v>0</v>
      </c>
      <c r="P1422" s="2">
        <f>SUMIF(E$2:E1422,E1422,O$2:O1422)</f>
        <v>3</v>
      </c>
      <c r="Q1422" s="2">
        <f>IF(AND(market_calendar[[#This Row],[vix_weekly_exp_cumulative]]=3,market_calendar[[#This Row],[is_vix_weekly_exp]]=1),1,0)</f>
        <v>0</v>
      </c>
      <c r="R1422" s="2">
        <f>IF(AND(market_calendar[[#This Row],[is_vix_monthly_exp]]=1,MOD(market_calendar[[#This Row],[Month]],3)=0),1,0)</f>
        <v>0</v>
      </c>
    </row>
    <row r="1423" spans="1:18" x14ac:dyDescent="0.25">
      <c r="A1423">
        <v>1422</v>
      </c>
      <c r="B1423" s="1">
        <v>43791</v>
      </c>
      <c r="C1423" s="2">
        <f t="shared" si="177"/>
        <v>2019</v>
      </c>
      <c r="D1423" s="2">
        <f t="shared" si="178"/>
        <v>11</v>
      </c>
      <c r="E1423" s="2" t="str">
        <f t="shared" si="179"/>
        <v>2019-11</v>
      </c>
      <c r="F1423" s="2">
        <f t="shared" si="180"/>
        <v>22</v>
      </c>
      <c r="G1423" s="2">
        <f t="shared" si="181"/>
        <v>47</v>
      </c>
      <c r="H1423" s="2">
        <f t="shared" si="182"/>
        <v>6</v>
      </c>
      <c r="I1423" s="2" cm="1">
        <f t="array" ref="I1423">_xlfn.IFNA(_xlfn.IFS(H1423=7,1,H1423=1,1),0)</f>
        <v>0</v>
      </c>
      <c r="J1423" s="2">
        <v>0</v>
      </c>
      <c r="K1423" s="2">
        <f t="shared" si="183"/>
        <v>1</v>
      </c>
      <c r="L1423" s="2">
        <f>SUMIF(E$2:E1423,E1423,K$2:K1423)</f>
        <v>4</v>
      </c>
      <c r="M1423" s="2">
        <f>IF(AND(market_calendar[[#This Row],[eq_weekly_exp_cumulative]]=3,market_calendar[[#This Row],[is_eq_weekly_exp]]=1),1,0)</f>
        <v>0</v>
      </c>
      <c r="N1423" s="2">
        <f>IF(AND(market_calendar[[#This Row],[is_eq_monthly_exp]]=1,MOD(market_calendar[[#This Row],[Month]],3)=0),1,0)</f>
        <v>0</v>
      </c>
      <c r="O1423" s="2">
        <f t="shared" si="176"/>
        <v>0</v>
      </c>
      <c r="P1423" s="2">
        <f>SUMIF(E$2:E1423,E1423,O$2:O1423)</f>
        <v>3</v>
      </c>
      <c r="Q1423" s="2">
        <f>IF(AND(market_calendar[[#This Row],[vix_weekly_exp_cumulative]]=3,market_calendar[[#This Row],[is_vix_weekly_exp]]=1),1,0)</f>
        <v>0</v>
      </c>
      <c r="R1423" s="2">
        <f>IF(AND(market_calendar[[#This Row],[is_vix_monthly_exp]]=1,MOD(market_calendar[[#This Row],[Month]],3)=0),1,0)</f>
        <v>0</v>
      </c>
    </row>
    <row r="1424" spans="1:18" x14ac:dyDescent="0.25">
      <c r="A1424">
        <v>1423</v>
      </c>
      <c r="B1424" s="1">
        <v>43792</v>
      </c>
      <c r="C1424" s="2">
        <f t="shared" si="177"/>
        <v>2019</v>
      </c>
      <c r="D1424" s="2">
        <f t="shared" si="178"/>
        <v>11</v>
      </c>
      <c r="E1424" s="2" t="str">
        <f t="shared" si="179"/>
        <v>2019-11</v>
      </c>
      <c r="F1424" s="2">
        <f t="shared" si="180"/>
        <v>23</v>
      </c>
      <c r="G1424" s="2">
        <f t="shared" si="181"/>
        <v>47</v>
      </c>
      <c r="H1424" s="2">
        <f t="shared" si="182"/>
        <v>7</v>
      </c>
      <c r="I1424" s="2" cm="1">
        <f t="array" ref="I1424">_xlfn.IFNA(_xlfn.IFS(H1424=7,1,H1424=1,1),0)</f>
        <v>1</v>
      </c>
      <c r="J1424" s="2">
        <v>0</v>
      </c>
      <c r="K1424" s="2">
        <f t="shared" si="183"/>
        <v>0</v>
      </c>
      <c r="L1424" s="2">
        <f>SUMIF(E$2:E1424,E1424,K$2:K1424)</f>
        <v>4</v>
      </c>
      <c r="M1424" s="2">
        <f>IF(AND(market_calendar[[#This Row],[eq_weekly_exp_cumulative]]=3,market_calendar[[#This Row],[is_eq_weekly_exp]]=1),1,0)</f>
        <v>0</v>
      </c>
      <c r="N1424" s="2">
        <f>IF(AND(market_calendar[[#This Row],[is_eq_monthly_exp]]=1,MOD(market_calendar[[#This Row],[Month]],3)=0),1,0)</f>
        <v>0</v>
      </c>
      <c r="O1424" s="2">
        <f t="shared" si="176"/>
        <v>0</v>
      </c>
      <c r="P1424" s="2">
        <f>SUMIF(E$2:E1424,E1424,O$2:O1424)</f>
        <v>3</v>
      </c>
      <c r="Q1424" s="2">
        <f>IF(AND(market_calendar[[#This Row],[vix_weekly_exp_cumulative]]=3,market_calendar[[#This Row],[is_vix_weekly_exp]]=1),1,0)</f>
        <v>0</v>
      </c>
      <c r="R1424" s="2">
        <f>IF(AND(market_calendar[[#This Row],[is_vix_monthly_exp]]=1,MOD(market_calendar[[#This Row],[Month]],3)=0),1,0)</f>
        <v>0</v>
      </c>
    </row>
    <row r="1425" spans="1:18" x14ac:dyDescent="0.25">
      <c r="A1425">
        <v>1424</v>
      </c>
      <c r="B1425" s="1">
        <v>43793</v>
      </c>
      <c r="C1425" s="2">
        <f t="shared" si="177"/>
        <v>2019</v>
      </c>
      <c r="D1425" s="2">
        <f t="shared" si="178"/>
        <v>11</v>
      </c>
      <c r="E1425" s="2" t="str">
        <f t="shared" si="179"/>
        <v>2019-11</v>
      </c>
      <c r="F1425" s="2">
        <f t="shared" si="180"/>
        <v>24</v>
      </c>
      <c r="G1425" s="2">
        <f t="shared" si="181"/>
        <v>48</v>
      </c>
      <c r="H1425" s="2">
        <f t="shared" si="182"/>
        <v>1</v>
      </c>
      <c r="I1425" s="2" cm="1">
        <f t="array" ref="I1425">_xlfn.IFNA(_xlfn.IFS(H1425=7,1,H1425=1,1),0)</f>
        <v>1</v>
      </c>
      <c r="J1425" s="2">
        <v>0</v>
      </c>
      <c r="K1425" s="2">
        <f t="shared" si="183"/>
        <v>0</v>
      </c>
      <c r="L1425" s="2">
        <f>SUMIF(E$2:E1425,E1425,K$2:K1425)</f>
        <v>4</v>
      </c>
      <c r="M1425" s="2">
        <f>IF(AND(market_calendar[[#This Row],[eq_weekly_exp_cumulative]]=3,market_calendar[[#This Row],[is_eq_weekly_exp]]=1),1,0)</f>
        <v>0</v>
      </c>
      <c r="N1425" s="2">
        <f>IF(AND(market_calendar[[#This Row],[is_eq_monthly_exp]]=1,MOD(market_calendar[[#This Row],[Month]],3)=0),1,0)</f>
        <v>0</v>
      </c>
      <c r="O1425" s="2">
        <f t="shared" si="176"/>
        <v>0</v>
      </c>
      <c r="P1425" s="2">
        <f>SUMIF(E$2:E1425,E1425,O$2:O1425)</f>
        <v>3</v>
      </c>
      <c r="Q1425" s="2">
        <f>IF(AND(market_calendar[[#This Row],[vix_weekly_exp_cumulative]]=3,market_calendar[[#This Row],[is_vix_weekly_exp]]=1),1,0)</f>
        <v>0</v>
      </c>
      <c r="R1425" s="2">
        <f>IF(AND(market_calendar[[#This Row],[is_vix_monthly_exp]]=1,MOD(market_calendar[[#This Row],[Month]],3)=0),1,0)</f>
        <v>0</v>
      </c>
    </row>
    <row r="1426" spans="1:18" x14ac:dyDescent="0.25">
      <c r="A1426">
        <v>1425</v>
      </c>
      <c r="B1426" s="1">
        <v>43794</v>
      </c>
      <c r="C1426" s="2">
        <f t="shared" si="177"/>
        <v>2019</v>
      </c>
      <c r="D1426" s="2">
        <f t="shared" si="178"/>
        <v>11</v>
      </c>
      <c r="E1426" s="2" t="str">
        <f t="shared" si="179"/>
        <v>2019-11</v>
      </c>
      <c r="F1426" s="2">
        <f t="shared" si="180"/>
        <v>25</v>
      </c>
      <c r="G1426" s="2">
        <f t="shared" si="181"/>
        <v>48</v>
      </c>
      <c r="H1426" s="2">
        <f t="shared" si="182"/>
        <v>2</v>
      </c>
      <c r="I1426" s="2" cm="1">
        <f t="array" ref="I1426">_xlfn.IFNA(_xlfn.IFS(H1426=7,1,H1426=1,1),0)</f>
        <v>0</v>
      </c>
      <c r="J1426" s="2">
        <v>0</v>
      </c>
      <c r="K1426" s="2">
        <f t="shared" si="183"/>
        <v>0</v>
      </c>
      <c r="L1426" s="2">
        <f>SUMIF(E$2:E1426,E1426,K$2:K1426)</f>
        <v>4</v>
      </c>
      <c r="M1426" s="2">
        <f>IF(AND(market_calendar[[#This Row],[eq_weekly_exp_cumulative]]=3,market_calendar[[#This Row],[is_eq_weekly_exp]]=1),1,0)</f>
        <v>0</v>
      </c>
      <c r="N1426" s="2">
        <f>IF(AND(market_calendar[[#This Row],[is_eq_monthly_exp]]=1,MOD(market_calendar[[#This Row],[Month]],3)=0),1,0)</f>
        <v>0</v>
      </c>
      <c r="O1426" s="2">
        <f t="shared" si="176"/>
        <v>0</v>
      </c>
      <c r="P1426" s="2">
        <f>SUMIF(E$2:E1426,E1426,O$2:O1426)</f>
        <v>3</v>
      </c>
      <c r="Q1426" s="2">
        <f>IF(AND(market_calendar[[#This Row],[vix_weekly_exp_cumulative]]=3,market_calendar[[#This Row],[is_vix_weekly_exp]]=1),1,0)</f>
        <v>0</v>
      </c>
      <c r="R1426" s="2">
        <f>IF(AND(market_calendar[[#This Row],[is_vix_monthly_exp]]=1,MOD(market_calendar[[#This Row],[Month]],3)=0),1,0)</f>
        <v>0</v>
      </c>
    </row>
    <row r="1427" spans="1:18" x14ac:dyDescent="0.25">
      <c r="A1427">
        <v>1426</v>
      </c>
      <c r="B1427" s="1">
        <v>43795</v>
      </c>
      <c r="C1427" s="2">
        <f t="shared" si="177"/>
        <v>2019</v>
      </c>
      <c r="D1427" s="2">
        <f t="shared" si="178"/>
        <v>11</v>
      </c>
      <c r="E1427" s="2" t="str">
        <f t="shared" si="179"/>
        <v>2019-11</v>
      </c>
      <c r="F1427" s="2">
        <f t="shared" si="180"/>
        <v>26</v>
      </c>
      <c r="G1427" s="2">
        <f t="shared" si="181"/>
        <v>48</v>
      </c>
      <c r="H1427" s="2">
        <f t="shared" si="182"/>
        <v>3</v>
      </c>
      <c r="I1427" s="2" cm="1">
        <f t="array" ref="I1427">_xlfn.IFNA(_xlfn.IFS(H1427=7,1,H1427=1,1),0)</f>
        <v>0</v>
      </c>
      <c r="J1427" s="2">
        <v>0</v>
      </c>
      <c r="K1427" s="2">
        <f t="shared" si="183"/>
        <v>0</v>
      </c>
      <c r="L1427" s="2">
        <f>SUMIF(E$2:E1427,E1427,K$2:K1427)</f>
        <v>4</v>
      </c>
      <c r="M1427" s="2">
        <f>IF(AND(market_calendar[[#This Row],[eq_weekly_exp_cumulative]]=3,market_calendar[[#This Row],[is_eq_weekly_exp]]=1),1,0)</f>
        <v>0</v>
      </c>
      <c r="N1427" s="2">
        <f>IF(AND(market_calendar[[#This Row],[is_eq_monthly_exp]]=1,MOD(market_calendar[[#This Row],[Month]],3)=0),1,0)</f>
        <v>0</v>
      </c>
      <c r="O1427" s="2">
        <f t="shared" si="176"/>
        <v>1</v>
      </c>
      <c r="P1427" s="2">
        <f>SUMIF(E$2:E1427,E1427,O$2:O1427)</f>
        <v>4</v>
      </c>
      <c r="Q1427" s="2">
        <f>IF(AND(market_calendar[[#This Row],[vix_weekly_exp_cumulative]]=3,market_calendar[[#This Row],[is_vix_weekly_exp]]=1),1,0)</f>
        <v>0</v>
      </c>
      <c r="R1427" s="2">
        <f>IF(AND(market_calendar[[#This Row],[is_vix_monthly_exp]]=1,MOD(market_calendar[[#This Row],[Month]],3)=0),1,0)</f>
        <v>0</v>
      </c>
    </row>
    <row r="1428" spans="1:18" x14ac:dyDescent="0.25">
      <c r="A1428">
        <v>1427</v>
      </c>
      <c r="B1428" s="1">
        <v>43796</v>
      </c>
      <c r="C1428" s="2">
        <f t="shared" si="177"/>
        <v>2019</v>
      </c>
      <c r="D1428" s="2">
        <f t="shared" si="178"/>
        <v>11</v>
      </c>
      <c r="E1428" s="2" t="str">
        <f t="shared" si="179"/>
        <v>2019-11</v>
      </c>
      <c r="F1428" s="2">
        <f t="shared" si="180"/>
        <v>27</v>
      </c>
      <c r="G1428" s="2">
        <f t="shared" si="181"/>
        <v>48</v>
      </c>
      <c r="H1428" s="2">
        <f t="shared" si="182"/>
        <v>4</v>
      </c>
      <c r="I1428" s="2" cm="1">
        <f t="array" ref="I1428">_xlfn.IFNA(_xlfn.IFS(H1428=7,1,H1428=1,1),0)</f>
        <v>0</v>
      </c>
      <c r="J1428" s="2">
        <v>0</v>
      </c>
      <c r="K1428" s="2">
        <f t="shared" si="183"/>
        <v>0</v>
      </c>
      <c r="L1428" s="2">
        <f>SUMIF(E$2:E1428,E1428,K$2:K1428)</f>
        <v>4</v>
      </c>
      <c r="M1428" s="2">
        <f>IF(AND(market_calendar[[#This Row],[eq_weekly_exp_cumulative]]=3,market_calendar[[#This Row],[is_eq_weekly_exp]]=1),1,0)</f>
        <v>0</v>
      </c>
      <c r="N1428" s="2">
        <f>IF(AND(market_calendar[[#This Row],[is_eq_monthly_exp]]=1,MOD(market_calendar[[#This Row],[Month]],3)=0),1,0)</f>
        <v>0</v>
      </c>
      <c r="O1428" s="2">
        <f t="shared" si="176"/>
        <v>0</v>
      </c>
      <c r="P1428" s="2">
        <f>SUMIF(E$2:E1428,E1428,O$2:O1428)</f>
        <v>4</v>
      </c>
      <c r="Q1428" s="2">
        <f>IF(AND(market_calendar[[#This Row],[vix_weekly_exp_cumulative]]=3,market_calendar[[#This Row],[is_vix_weekly_exp]]=1),1,0)</f>
        <v>0</v>
      </c>
      <c r="R1428" s="2">
        <f>IF(AND(market_calendar[[#This Row],[is_vix_monthly_exp]]=1,MOD(market_calendar[[#This Row],[Month]],3)=0),1,0)</f>
        <v>0</v>
      </c>
    </row>
    <row r="1429" spans="1:18" x14ac:dyDescent="0.25">
      <c r="A1429">
        <v>1428</v>
      </c>
      <c r="B1429" s="1">
        <v>43797</v>
      </c>
      <c r="C1429" s="2">
        <f t="shared" si="177"/>
        <v>2019</v>
      </c>
      <c r="D1429" s="2">
        <f t="shared" si="178"/>
        <v>11</v>
      </c>
      <c r="E1429" s="2" t="str">
        <f t="shared" si="179"/>
        <v>2019-11</v>
      </c>
      <c r="F1429" s="2">
        <f t="shared" si="180"/>
        <v>28</v>
      </c>
      <c r="G1429" s="2">
        <f t="shared" si="181"/>
        <v>48</v>
      </c>
      <c r="H1429" s="2">
        <f t="shared" si="182"/>
        <v>5</v>
      </c>
      <c r="I1429" s="2" cm="1">
        <f t="array" ref="I1429">_xlfn.IFNA(_xlfn.IFS(H1429=7,1,H1429=1,1),0)</f>
        <v>0</v>
      </c>
      <c r="J1429" s="2">
        <v>0</v>
      </c>
      <c r="K1429" s="2">
        <f t="shared" si="183"/>
        <v>0</v>
      </c>
      <c r="L1429" s="2">
        <f>SUMIF(E$2:E1429,E1429,K$2:K1429)</f>
        <v>4</v>
      </c>
      <c r="M1429" s="2">
        <f>IF(AND(market_calendar[[#This Row],[eq_weekly_exp_cumulative]]=3,market_calendar[[#This Row],[is_eq_weekly_exp]]=1),1,0)</f>
        <v>0</v>
      </c>
      <c r="N1429" s="2">
        <f>IF(AND(market_calendar[[#This Row],[is_eq_monthly_exp]]=1,MOD(market_calendar[[#This Row],[Month]],3)=0),1,0)</f>
        <v>0</v>
      </c>
      <c r="O1429" s="2">
        <f t="shared" si="176"/>
        <v>0</v>
      </c>
      <c r="P1429" s="2">
        <f>SUMIF(E$2:E1429,E1429,O$2:O1429)</f>
        <v>4</v>
      </c>
      <c r="Q1429" s="2">
        <f>IF(AND(market_calendar[[#This Row],[vix_weekly_exp_cumulative]]=3,market_calendar[[#This Row],[is_vix_weekly_exp]]=1),1,0)</f>
        <v>0</v>
      </c>
      <c r="R1429" s="2">
        <f>IF(AND(market_calendar[[#This Row],[is_vix_monthly_exp]]=1,MOD(market_calendar[[#This Row],[Month]],3)=0),1,0)</f>
        <v>0</v>
      </c>
    </row>
    <row r="1430" spans="1:18" x14ac:dyDescent="0.25">
      <c r="A1430">
        <v>1429</v>
      </c>
      <c r="B1430" s="1">
        <v>43798</v>
      </c>
      <c r="C1430" s="2">
        <f t="shared" si="177"/>
        <v>2019</v>
      </c>
      <c r="D1430" s="2">
        <f t="shared" si="178"/>
        <v>11</v>
      </c>
      <c r="E1430" s="2" t="str">
        <f t="shared" si="179"/>
        <v>2019-11</v>
      </c>
      <c r="F1430" s="2">
        <f t="shared" si="180"/>
        <v>29</v>
      </c>
      <c r="G1430" s="2">
        <f t="shared" si="181"/>
        <v>48</v>
      </c>
      <c r="H1430" s="2">
        <f t="shared" si="182"/>
        <v>6</v>
      </c>
      <c r="I1430" s="2" cm="1">
        <f t="array" ref="I1430">_xlfn.IFNA(_xlfn.IFS(H1430=7,1,H1430=1,1),0)</f>
        <v>0</v>
      </c>
      <c r="J1430" s="2">
        <v>0</v>
      </c>
      <c r="K1430" s="2">
        <f t="shared" si="183"/>
        <v>1</v>
      </c>
      <c r="L1430" s="2">
        <f>SUMIF(E$2:E1430,E1430,K$2:K1430)</f>
        <v>5</v>
      </c>
      <c r="M1430" s="2">
        <f>IF(AND(market_calendar[[#This Row],[eq_weekly_exp_cumulative]]=3,market_calendar[[#This Row],[is_eq_weekly_exp]]=1),1,0)</f>
        <v>0</v>
      </c>
      <c r="N1430" s="2">
        <f>IF(AND(market_calendar[[#This Row],[is_eq_monthly_exp]]=1,MOD(market_calendar[[#This Row],[Month]],3)=0),1,0)</f>
        <v>0</v>
      </c>
      <c r="O1430" s="2">
        <f t="shared" si="176"/>
        <v>0</v>
      </c>
      <c r="P1430" s="2">
        <f>SUMIF(E$2:E1430,E1430,O$2:O1430)</f>
        <v>4</v>
      </c>
      <c r="Q1430" s="2">
        <f>IF(AND(market_calendar[[#This Row],[vix_weekly_exp_cumulative]]=3,market_calendar[[#This Row],[is_vix_weekly_exp]]=1),1,0)</f>
        <v>0</v>
      </c>
      <c r="R1430" s="2">
        <f>IF(AND(market_calendar[[#This Row],[is_vix_monthly_exp]]=1,MOD(market_calendar[[#This Row],[Month]],3)=0),1,0)</f>
        <v>0</v>
      </c>
    </row>
    <row r="1431" spans="1:18" x14ac:dyDescent="0.25">
      <c r="A1431">
        <v>1430</v>
      </c>
      <c r="B1431" s="1">
        <v>43799</v>
      </c>
      <c r="C1431" s="2">
        <f t="shared" si="177"/>
        <v>2019</v>
      </c>
      <c r="D1431" s="2">
        <f t="shared" si="178"/>
        <v>11</v>
      </c>
      <c r="E1431" s="2" t="str">
        <f t="shared" si="179"/>
        <v>2019-11</v>
      </c>
      <c r="F1431" s="2">
        <f t="shared" si="180"/>
        <v>30</v>
      </c>
      <c r="G1431" s="2">
        <f t="shared" si="181"/>
        <v>48</v>
      </c>
      <c r="H1431" s="2">
        <f t="shared" si="182"/>
        <v>7</v>
      </c>
      <c r="I1431" s="2" cm="1">
        <f t="array" ref="I1431">_xlfn.IFNA(_xlfn.IFS(H1431=7,1,H1431=1,1),0)</f>
        <v>1</v>
      </c>
      <c r="J1431" s="2">
        <v>0</v>
      </c>
      <c r="K1431" s="2">
        <f t="shared" si="183"/>
        <v>0</v>
      </c>
      <c r="L1431" s="2">
        <f>SUMIF(E$2:E1431,E1431,K$2:K1431)</f>
        <v>5</v>
      </c>
      <c r="M1431" s="2">
        <f>IF(AND(market_calendar[[#This Row],[eq_weekly_exp_cumulative]]=3,market_calendar[[#This Row],[is_eq_weekly_exp]]=1),1,0)</f>
        <v>0</v>
      </c>
      <c r="N1431" s="2">
        <f>IF(AND(market_calendar[[#This Row],[is_eq_monthly_exp]]=1,MOD(market_calendar[[#This Row],[Month]],3)=0),1,0)</f>
        <v>0</v>
      </c>
      <c r="O1431" s="2">
        <f t="shared" si="176"/>
        <v>0</v>
      </c>
      <c r="P1431" s="2">
        <f>SUMIF(E$2:E1431,E1431,O$2:O1431)</f>
        <v>4</v>
      </c>
      <c r="Q1431" s="2">
        <f>IF(AND(market_calendar[[#This Row],[vix_weekly_exp_cumulative]]=3,market_calendar[[#This Row],[is_vix_weekly_exp]]=1),1,0)</f>
        <v>0</v>
      </c>
      <c r="R1431" s="2">
        <f>IF(AND(market_calendar[[#This Row],[is_vix_monthly_exp]]=1,MOD(market_calendar[[#This Row],[Month]],3)=0),1,0)</f>
        <v>0</v>
      </c>
    </row>
    <row r="1432" spans="1:18" x14ac:dyDescent="0.25">
      <c r="A1432">
        <v>1431</v>
      </c>
      <c r="B1432" s="1">
        <v>43800</v>
      </c>
      <c r="C1432" s="2">
        <f t="shared" si="177"/>
        <v>2019</v>
      </c>
      <c r="D1432" s="2">
        <f t="shared" si="178"/>
        <v>12</v>
      </c>
      <c r="E1432" s="2" t="str">
        <f t="shared" si="179"/>
        <v>2019-12</v>
      </c>
      <c r="F1432" s="2">
        <f t="shared" si="180"/>
        <v>1</v>
      </c>
      <c r="G1432" s="2">
        <f t="shared" si="181"/>
        <v>49</v>
      </c>
      <c r="H1432" s="2">
        <f t="shared" si="182"/>
        <v>1</v>
      </c>
      <c r="I1432" s="2" cm="1">
        <f t="array" ref="I1432">_xlfn.IFNA(_xlfn.IFS(H1432=7,1,H1432=1,1),0)</f>
        <v>1</v>
      </c>
      <c r="J1432" s="2">
        <v>0</v>
      </c>
      <c r="K1432" s="2">
        <f t="shared" si="183"/>
        <v>0</v>
      </c>
      <c r="L1432" s="2">
        <f>SUMIF(E$2:E1432,E1432,K$2:K1432)</f>
        <v>0</v>
      </c>
      <c r="M1432" s="2">
        <f>IF(AND(market_calendar[[#This Row],[eq_weekly_exp_cumulative]]=3,market_calendar[[#This Row],[is_eq_weekly_exp]]=1),1,0)</f>
        <v>0</v>
      </c>
      <c r="N1432" s="2">
        <f>IF(AND(market_calendar[[#This Row],[is_eq_monthly_exp]]=1,MOD(market_calendar[[#This Row],[Month]],3)=0),1,0)</f>
        <v>0</v>
      </c>
      <c r="O1432" s="2">
        <f t="shared" si="176"/>
        <v>0</v>
      </c>
      <c r="P1432" s="2">
        <f>SUMIF(E$2:E1432,E1432,O$2:O1432)</f>
        <v>0</v>
      </c>
      <c r="Q1432" s="2">
        <f>IF(AND(market_calendar[[#This Row],[vix_weekly_exp_cumulative]]=3,market_calendar[[#This Row],[is_vix_weekly_exp]]=1),1,0)</f>
        <v>0</v>
      </c>
      <c r="R1432" s="2">
        <f>IF(AND(market_calendar[[#This Row],[is_vix_monthly_exp]]=1,MOD(market_calendar[[#This Row],[Month]],3)=0),1,0)</f>
        <v>0</v>
      </c>
    </row>
    <row r="1433" spans="1:18" x14ac:dyDescent="0.25">
      <c r="A1433">
        <v>1432</v>
      </c>
      <c r="B1433" s="1">
        <v>43801</v>
      </c>
      <c r="C1433" s="2">
        <f t="shared" si="177"/>
        <v>2019</v>
      </c>
      <c r="D1433" s="2">
        <f t="shared" si="178"/>
        <v>12</v>
      </c>
      <c r="E1433" s="2" t="str">
        <f t="shared" si="179"/>
        <v>2019-12</v>
      </c>
      <c r="F1433" s="2">
        <f t="shared" si="180"/>
        <v>2</v>
      </c>
      <c r="G1433" s="2">
        <f t="shared" si="181"/>
        <v>49</v>
      </c>
      <c r="H1433" s="2">
        <f t="shared" si="182"/>
        <v>2</v>
      </c>
      <c r="I1433" s="2" cm="1">
        <f t="array" ref="I1433">_xlfn.IFNA(_xlfn.IFS(H1433=7,1,H1433=1,1),0)</f>
        <v>0</v>
      </c>
      <c r="J1433" s="2">
        <v>0</v>
      </c>
      <c r="K1433" s="2">
        <f t="shared" si="183"/>
        <v>0</v>
      </c>
      <c r="L1433" s="2">
        <f>SUMIF(E$2:E1433,E1433,K$2:K1433)</f>
        <v>0</v>
      </c>
      <c r="M1433" s="2">
        <f>IF(AND(market_calendar[[#This Row],[eq_weekly_exp_cumulative]]=3,market_calendar[[#This Row],[is_eq_weekly_exp]]=1),1,0)</f>
        <v>0</v>
      </c>
      <c r="N1433" s="2">
        <f>IF(AND(market_calendar[[#This Row],[is_eq_monthly_exp]]=1,MOD(market_calendar[[#This Row],[Month]],3)=0),1,0)</f>
        <v>0</v>
      </c>
      <c r="O1433" s="2">
        <f t="shared" si="176"/>
        <v>0</v>
      </c>
      <c r="P1433" s="2">
        <f>SUMIF(E$2:E1433,E1433,O$2:O1433)</f>
        <v>0</v>
      </c>
      <c r="Q1433" s="2">
        <f>IF(AND(market_calendar[[#This Row],[vix_weekly_exp_cumulative]]=3,market_calendar[[#This Row],[is_vix_weekly_exp]]=1),1,0)</f>
        <v>0</v>
      </c>
      <c r="R1433" s="2">
        <f>IF(AND(market_calendar[[#This Row],[is_vix_monthly_exp]]=1,MOD(market_calendar[[#This Row],[Month]],3)=0),1,0)</f>
        <v>0</v>
      </c>
    </row>
    <row r="1434" spans="1:18" x14ac:dyDescent="0.25">
      <c r="A1434">
        <v>1433</v>
      </c>
      <c r="B1434" s="1">
        <v>43802</v>
      </c>
      <c r="C1434" s="2">
        <f t="shared" si="177"/>
        <v>2019</v>
      </c>
      <c r="D1434" s="2">
        <f t="shared" si="178"/>
        <v>12</v>
      </c>
      <c r="E1434" s="2" t="str">
        <f t="shared" si="179"/>
        <v>2019-12</v>
      </c>
      <c r="F1434" s="2">
        <f t="shared" si="180"/>
        <v>3</v>
      </c>
      <c r="G1434" s="2">
        <f t="shared" si="181"/>
        <v>49</v>
      </c>
      <c r="H1434" s="2">
        <f t="shared" si="182"/>
        <v>3</v>
      </c>
      <c r="I1434" s="2" cm="1">
        <f t="array" ref="I1434">_xlfn.IFNA(_xlfn.IFS(H1434=7,1,H1434=1,1),0)</f>
        <v>0</v>
      </c>
      <c r="J1434" s="2">
        <v>0</v>
      </c>
      <c r="K1434" s="2">
        <f t="shared" si="183"/>
        <v>0</v>
      </c>
      <c r="L1434" s="2">
        <f>SUMIF(E$2:E1434,E1434,K$2:K1434)</f>
        <v>0</v>
      </c>
      <c r="M1434" s="2">
        <f>IF(AND(market_calendar[[#This Row],[eq_weekly_exp_cumulative]]=3,market_calendar[[#This Row],[is_eq_weekly_exp]]=1),1,0)</f>
        <v>0</v>
      </c>
      <c r="N1434" s="2">
        <f>IF(AND(market_calendar[[#This Row],[is_eq_monthly_exp]]=1,MOD(market_calendar[[#This Row],[Month]],3)=0),1,0)</f>
        <v>0</v>
      </c>
      <c r="O1434" s="2">
        <f t="shared" si="176"/>
        <v>1</v>
      </c>
      <c r="P1434" s="2">
        <f>SUMIF(E$2:E1434,E1434,O$2:O1434)</f>
        <v>1</v>
      </c>
      <c r="Q1434" s="2">
        <f>IF(AND(market_calendar[[#This Row],[vix_weekly_exp_cumulative]]=3,market_calendar[[#This Row],[is_vix_weekly_exp]]=1),1,0)</f>
        <v>0</v>
      </c>
      <c r="R1434" s="2">
        <f>IF(AND(market_calendar[[#This Row],[is_vix_monthly_exp]]=1,MOD(market_calendar[[#This Row],[Month]],3)=0),1,0)</f>
        <v>0</v>
      </c>
    </row>
    <row r="1435" spans="1:18" x14ac:dyDescent="0.25">
      <c r="A1435">
        <v>1434</v>
      </c>
      <c r="B1435" s="1">
        <v>43803</v>
      </c>
      <c r="C1435" s="2">
        <f t="shared" si="177"/>
        <v>2019</v>
      </c>
      <c r="D1435" s="2">
        <f t="shared" si="178"/>
        <v>12</v>
      </c>
      <c r="E1435" s="2" t="str">
        <f t="shared" si="179"/>
        <v>2019-12</v>
      </c>
      <c r="F1435" s="2">
        <f t="shared" si="180"/>
        <v>4</v>
      </c>
      <c r="G1435" s="2">
        <f t="shared" si="181"/>
        <v>49</v>
      </c>
      <c r="H1435" s="2">
        <f t="shared" si="182"/>
        <v>4</v>
      </c>
      <c r="I1435" s="2" cm="1">
        <f t="array" ref="I1435">_xlfn.IFNA(_xlfn.IFS(H1435=7,1,H1435=1,1),0)</f>
        <v>0</v>
      </c>
      <c r="J1435" s="2">
        <v>0</v>
      </c>
      <c r="K1435" s="2">
        <f t="shared" si="183"/>
        <v>0</v>
      </c>
      <c r="L1435" s="2">
        <f>SUMIF(E$2:E1435,E1435,K$2:K1435)</f>
        <v>0</v>
      </c>
      <c r="M1435" s="2">
        <f>IF(AND(market_calendar[[#This Row],[eq_weekly_exp_cumulative]]=3,market_calendar[[#This Row],[is_eq_weekly_exp]]=1),1,0)</f>
        <v>0</v>
      </c>
      <c r="N1435" s="2">
        <f>IF(AND(market_calendar[[#This Row],[is_eq_monthly_exp]]=1,MOD(market_calendar[[#This Row],[Month]],3)=0),1,0)</f>
        <v>0</v>
      </c>
      <c r="O1435" s="2">
        <f t="shared" si="176"/>
        <v>0</v>
      </c>
      <c r="P1435" s="2">
        <f>SUMIF(E$2:E1435,E1435,O$2:O1435)</f>
        <v>1</v>
      </c>
      <c r="Q1435" s="2">
        <f>IF(AND(market_calendar[[#This Row],[vix_weekly_exp_cumulative]]=3,market_calendar[[#This Row],[is_vix_weekly_exp]]=1),1,0)</f>
        <v>0</v>
      </c>
      <c r="R1435" s="2">
        <f>IF(AND(market_calendar[[#This Row],[is_vix_monthly_exp]]=1,MOD(market_calendar[[#This Row],[Month]],3)=0),1,0)</f>
        <v>0</v>
      </c>
    </row>
    <row r="1436" spans="1:18" x14ac:dyDescent="0.25">
      <c r="A1436">
        <v>1435</v>
      </c>
      <c r="B1436" s="1">
        <v>43804</v>
      </c>
      <c r="C1436" s="2">
        <f t="shared" si="177"/>
        <v>2019</v>
      </c>
      <c r="D1436" s="2">
        <f t="shared" si="178"/>
        <v>12</v>
      </c>
      <c r="E1436" s="2" t="str">
        <f t="shared" si="179"/>
        <v>2019-12</v>
      </c>
      <c r="F1436" s="2">
        <f t="shared" si="180"/>
        <v>5</v>
      </c>
      <c r="G1436" s="2">
        <f t="shared" si="181"/>
        <v>49</v>
      </c>
      <c r="H1436" s="2">
        <f t="shared" si="182"/>
        <v>5</v>
      </c>
      <c r="I1436" s="2" cm="1">
        <f t="array" ref="I1436">_xlfn.IFNA(_xlfn.IFS(H1436=7,1,H1436=1,1),0)</f>
        <v>0</v>
      </c>
      <c r="J1436" s="2">
        <v>0</v>
      </c>
      <c r="K1436" s="2">
        <f t="shared" si="183"/>
        <v>0</v>
      </c>
      <c r="L1436" s="2">
        <f>SUMIF(E$2:E1436,E1436,K$2:K1436)</f>
        <v>0</v>
      </c>
      <c r="M1436" s="2">
        <f>IF(AND(market_calendar[[#This Row],[eq_weekly_exp_cumulative]]=3,market_calendar[[#This Row],[is_eq_weekly_exp]]=1),1,0)</f>
        <v>0</v>
      </c>
      <c r="N1436" s="2">
        <f>IF(AND(market_calendar[[#This Row],[is_eq_monthly_exp]]=1,MOD(market_calendar[[#This Row],[Month]],3)=0),1,0)</f>
        <v>0</v>
      </c>
      <c r="O1436" s="2">
        <f t="shared" si="176"/>
        <v>0</v>
      </c>
      <c r="P1436" s="2">
        <f>SUMIF(E$2:E1436,E1436,O$2:O1436)</f>
        <v>1</v>
      </c>
      <c r="Q1436" s="2">
        <f>IF(AND(market_calendar[[#This Row],[vix_weekly_exp_cumulative]]=3,market_calendar[[#This Row],[is_vix_weekly_exp]]=1),1,0)</f>
        <v>0</v>
      </c>
      <c r="R1436" s="2">
        <f>IF(AND(market_calendar[[#This Row],[is_vix_monthly_exp]]=1,MOD(market_calendar[[#This Row],[Month]],3)=0),1,0)</f>
        <v>0</v>
      </c>
    </row>
    <row r="1437" spans="1:18" x14ac:dyDescent="0.25">
      <c r="A1437">
        <v>1436</v>
      </c>
      <c r="B1437" s="1">
        <v>43805</v>
      </c>
      <c r="C1437" s="2">
        <f t="shared" si="177"/>
        <v>2019</v>
      </c>
      <c r="D1437" s="2">
        <f t="shared" si="178"/>
        <v>12</v>
      </c>
      <c r="E1437" s="2" t="str">
        <f t="shared" si="179"/>
        <v>2019-12</v>
      </c>
      <c r="F1437" s="2">
        <f t="shared" si="180"/>
        <v>6</v>
      </c>
      <c r="G1437" s="2">
        <f t="shared" si="181"/>
        <v>49</v>
      </c>
      <c r="H1437" s="2">
        <f t="shared" si="182"/>
        <v>6</v>
      </c>
      <c r="I1437" s="2" cm="1">
        <f t="array" ref="I1437">_xlfn.IFNA(_xlfn.IFS(H1437=7,1,H1437=1,1),0)</f>
        <v>0</v>
      </c>
      <c r="J1437" s="2">
        <v>0</v>
      </c>
      <c r="K1437" s="2">
        <f t="shared" si="183"/>
        <v>1</v>
      </c>
      <c r="L1437" s="2">
        <f>SUMIF(E$2:E1437,E1437,K$2:K1437)</f>
        <v>1</v>
      </c>
      <c r="M1437" s="2">
        <f>IF(AND(market_calendar[[#This Row],[eq_weekly_exp_cumulative]]=3,market_calendar[[#This Row],[is_eq_weekly_exp]]=1),1,0)</f>
        <v>0</v>
      </c>
      <c r="N1437" s="2">
        <f>IF(AND(market_calendar[[#This Row],[is_eq_monthly_exp]]=1,MOD(market_calendar[[#This Row],[Month]],3)=0),1,0)</f>
        <v>0</v>
      </c>
      <c r="O1437" s="2">
        <f t="shared" si="176"/>
        <v>0</v>
      </c>
      <c r="P1437" s="2">
        <f>SUMIF(E$2:E1437,E1437,O$2:O1437)</f>
        <v>1</v>
      </c>
      <c r="Q1437" s="2">
        <f>IF(AND(market_calendar[[#This Row],[vix_weekly_exp_cumulative]]=3,market_calendar[[#This Row],[is_vix_weekly_exp]]=1),1,0)</f>
        <v>0</v>
      </c>
      <c r="R1437" s="2">
        <f>IF(AND(market_calendar[[#This Row],[is_vix_monthly_exp]]=1,MOD(market_calendar[[#This Row],[Month]],3)=0),1,0)</f>
        <v>0</v>
      </c>
    </row>
    <row r="1438" spans="1:18" x14ac:dyDescent="0.25">
      <c r="A1438">
        <v>1437</v>
      </c>
      <c r="B1438" s="1">
        <v>43806</v>
      </c>
      <c r="C1438" s="2">
        <f t="shared" si="177"/>
        <v>2019</v>
      </c>
      <c r="D1438" s="2">
        <f t="shared" si="178"/>
        <v>12</v>
      </c>
      <c r="E1438" s="2" t="str">
        <f t="shared" si="179"/>
        <v>2019-12</v>
      </c>
      <c r="F1438" s="2">
        <f t="shared" si="180"/>
        <v>7</v>
      </c>
      <c r="G1438" s="2">
        <f t="shared" si="181"/>
        <v>49</v>
      </c>
      <c r="H1438" s="2">
        <f t="shared" si="182"/>
        <v>7</v>
      </c>
      <c r="I1438" s="2" cm="1">
        <f t="array" ref="I1438">_xlfn.IFNA(_xlfn.IFS(H1438=7,1,H1438=1,1),0)</f>
        <v>1</v>
      </c>
      <c r="J1438" s="2">
        <v>0</v>
      </c>
      <c r="K1438" s="2">
        <f t="shared" si="183"/>
        <v>0</v>
      </c>
      <c r="L1438" s="2">
        <f>SUMIF(E$2:E1438,E1438,K$2:K1438)</f>
        <v>1</v>
      </c>
      <c r="M1438" s="2">
        <f>IF(AND(market_calendar[[#This Row],[eq_weekly_exp_cumulative]]=3,market_calendar[[#This Row],[is_eq_weekly_exp]]=1),1,0)</f>
        <v>0</v>
      </c>
      <c r="N1438" s="2">
        <f>IF(AND(market_calendar[[#This Row],[is_eq_monthly_exp]]=1,MOD(market_calendar[[#This Row],[Month]],3)=0),1,0)</f>
        <v>0</v>
      </c>
      <c r="O1438" s="2">
        <f t="shared" si="176"/>
        <v>0</v>
      </c>
      <c r="P1438" s="2">
        <f>SUMIF(E$2:E1438,E1438,O$2:O1438)</f>
        <v>1</v>
      </c>
      <c r="Q1438" s="2">
        <f>IF(AND(market_calendar[[#This Row],[vix_weekly_exp_cumulative]]=3,market_calendar[[#This Row],[is_vix_weekly_exp]]=1),1,0)</f>
        <v>0</v>
      </c>
      <c r="R1438" s="2">
        <f>IF(AND(market_calendar[[#This Row],[is_vix_monthly_exp]]=1,MOD(market_calendar[[#This Row],[Month]],3)=0),1,0)</f>
        <v>0</v>
      </c>
    </row>
    <row r="1439" spans="1:18" x14ac:dyDescent="0.25">
      <c r="A1439">
        <v>1438</v>
      </c>
      <c r="B1439" s="1">
        <v>43807</v>
      </c>
      <c r="C1439" s="2">
        <f t="shared" si="177"/>
        <v>2019</v>
      </c>
      <c r="D1439" s="2">
        <f t="shared" si="178"/>
        <v>12</v>
      </c>
      <c r="E1439" s="2" t="str">
        <f t="shared" si="179"/>
        <v>2019-12</v>
      </c>
      <c r="F1439" s="2">
        <f t="shared" si="180"/>
        <v>8</v>
      </c>
      <c r="G1439" s="2">
        <f t="shared" si="181"/>
        <v>50</v>
      </c>
      <c r="H1439" s="2">
        <f t="shared" si="182"/>
        <v>1</v>
      </c>
      <c r="I1439" s="2" cm="1">
        <f t="array" ref="I1439">_xlfn.IFNA(_xlfn.IFS(H1439=7,1,H1439=1,1),0)</f>
        <v>1</v>
      </c>
      <c r="J1439" s="2">
        <v>0</v>
      </c>
      <c r="K1439" s="2">
        <f t="shared" si="183"/>
        <v>0</v>
      </c>
      <c r="L1439" s="2">
        <f>SUMIF(E$2:E1439,E1439,K$2:K1439)</f>
        <v>1</v>
      </c>
      <c r="M1439" s="2">
        <f>IF(AND(market_calendar[[#This Row],[eq_weekly_exp_cumulative]]=3,market_calendar[[#This Row],[is_eq_weekly_exp]]=1),1,0)</f>
        <v>0</v>
      </c>
      <c r="N1439" s="2">
        <f>IF(AND(market_calendar[[#This Row],[is_eq_monthly_exp]]=1,MOD(market_calendar[[#This Row],[Month]],3)=0),1,0)</f>
        <v>0</v>
      </c>
      <c r="O1439" s="2">
        <f t="shared" si="176"/>
        <v>0</v>
      </c>
      <c r="P1439" s="2">
        <f>SUMIF(E$2:E1439,E1439,O$2:O1439)</f>
        <v>1</v>
      </c>
      <c r="Q1439" s="2">
        <f>IF(AND(market_calendar[[#This Row],[vix_weekly_exp_cumulative]]=3,market_calendar[[#This Row],[is_vix_weekly_exp]]=1),1,0)</f>
        <v>0</v>
      </c>
      <c r="R1439" s="2">
        <f>IF(AND(market_calendar[[#This Row],[is_vix_monthly_exp]]=1,MOD(market_calendar[[#This Row],[Month]],3)=0),1,0)</f>
        <v>0</v>
      </c>
    </row>
    <row r="1440" spans="1:18" x14ac:dyDescent="0.25">
      <c r="A1440">
        <v>1439</v>
      </c>
      <c r="B1440" s="1">
        <v>43808</v>
      </c>
      <c r="C1440" s="2">
        <f t="shared" si="177"/>
        <v>2019</v>
      </c>
      <c r="D1440" s="2">
        <f t="shared" si="178"/>
        <v>12</v>
      </c>
      <c r="E1440" s="2" t="str">
        <f t="shared" si="179"/>
        <v>2019-12</v>
      </c>
      <c r="F1440" s="2">
        <f t="shared" si="180"/>
        <v>9</v>
      </c>
      <c r="G1440" s="2">
        <f t="shared" si="181"/>
        <v>50</v>
      </c>
      <c r="H1440" s="2">
        <f t="shared" si="182"/>
        <v>2</v>
      </c>
      <c r="I1440" s="2" cm="1">
        <f t="array" ref="I1440">_xlfn.IFNA(_xlfn.IFS(H1440=7,1,H1440=1,1),0)</f>
        <v>0</v>
      </c>
      <c r="J1440" s="2">
        <v>0</v>
      </c>
      <c r="K1440" s="2">
        <f t="shared" si="183"/>
        <v>0</v>
      </c>
      <c r="L1440" s="2">
        <f>SUMIF(E$2:E1440,E1440,K$2:K1440)</f>
        <v>1</v>
      </c>
      <c r="M1440" s="2">
        <f>IF(AND(market_calendar[[#This Row],[eq_weekly_exp_cumulative]]=3,market_calendar[[#This Row],[is_eq_weekly_exp]]=1),1,0)</f>
        <v>0</v>
      </c>
      <c r="N1440" s="2">
        <f>IF(AND(market_calendar[[#This Row],[is_eq_monthly_exp]]=1,MOD(market_calendar[[#This Row],[Month]],3)=0),1,0)</f>
        <v>0</v>
      </c>
      <c r="O1440" s="2">
        <f t="shared" si="176"/>
        <v>0</v>
      </c>
      <c r="P1440" s="2">
        <f>SUMIF(E$2:E1440,E1440,O$2:O1440)</f>
        <v>1</v>
      </c>
      <c r="Q1440" s="2">
        <f>IF(AND(market_calendar[[#This Row],[vix_weekly_exp_cumulative]]=3,market_calendar[[#This Row],[is_vix_weekly_exp]]=1),1,0)</f>
        <v>0</v>
      </c>
      <c r="R1440" s="2">
        <f>IF(AND(market_calendar[[#This Row],[is_vix_monthly_exp]]=1,MOD(market_calendar[[#This Row],[Month]],3)=0),1,0)</f>
        <v>0</v>
      </c>
    </row>
    <row r="1441" spans="1:18" x14ac:dyDescent="0.25">
      <c r="A1441">
        <v>1440</v>
      </c>
      <c r="B1441" s="1">
        <v>43809</v>
      </c>
      <c r="C1441" s="2">
        <f t="shared" si="177"/>
        <v>2019</v>
      </c>
      <c r="D1441" s="2">
        <f t="shared" si="178"/>
        <v>12</v>
      </c>
      <c r="E1441" s="2" t="str">
        <f t="shared" si="179"/>
        <v>2019-12</v>
      </c>
      <c r="F1441" s="2">
        <f t="shared" si="180"/>
        <v>10</v>
      </c>
      <c r="G1441" s="2">
        <f t="shared" si="181"/>
        <v>50</v>
      </c>
      <c r="H1441" s="2">
        <f t="shared" si="182"/>
        <v>3</v>
      </c>
      <c r="I1441" s="2" cm="1">
        <f t="array" ref="I1441">_xlfn.IFNA(_xlfn.IFS(H1441=7,1,H1441=1,1),0)</f>
        <v>0</v>
      </c>
      <c r="J1441" s="2">
        <v>0</v>
      </c>
      <c r="K1441" s="2">
        <f t="shared" si="183"/>
        <v>0</v>
      </c>
      <c r="L1441" s="2">
        <f>SUMIF(E$2:E1441,E1441,K$2:K1441)</f>
        <v>1</v>
      </c>
      <c r="M1441" s="2">
        <f>IF(AND(market_calendar[[#This Row],[eq_weekly_exp_cumulative]]=3,market_calendar[[#This Row],[is_eq_weekly_exp]]=1),1,0)</f>
        <v>0</v>
      </c>
      <c r="N1441" s="2">
        <f>IF(AND(market_calendar[[#This Row],[is_eq_monthly_exp]]=1,MOD(market_calendar[[#This Row],[Month]],3)=0),1,0)</f>
        <v>0</v>
      </c>
      <c r="O1441" s="2">
        <f t="shared" si="176"/>
        <v>1</v>
      </c>
      <c r="P1441" s="2">
        <f>SUMIF(E$2:E1441,E1441,O$2:O1441)</f>
        <v>2</v>
      </c>
      <c r="Q1441" s="2">
        <f>IF(AND(market_calendar[[#This Row],[vix_weekly_exp_cumulative]]=3,market_calendar[[#This Row],[is_vix_weekly_exp]]=1),1,0)</f>
        <v>0</v>
      </c>
      <c r="R1441" s="2">
        <f>IF(AND(market_calendar[[#This Row],[is_vix_monthly_exp]]=1,MOD(market_calendar[[#This Row],[Month]],3)=0),1,0)</f>
        <v>0</v>
      </c>
    </row>
    <row r="1442" spans="1:18" x14ac:dyDescent="0.25">
      <c r="A1442">
        <v>1441</v>
      </c>
      <c r="B1442" s="1">
        <v>43810</v>
      </c>
      <c r="C1442" s="2">
        <f t="shared" si="177"/>
        <v>2019</v>
      </c>
      <c r="D1442" s="2">
        <f t="shared" si="178"/>
        <v>12</v>
      </c>
      <c r="E1442" s="2" t="str">
        <f t="shared" si="179"/>
        <v>2019-12</v>
      </c>
      <c r="F1442" s="2">
        <f t="shared" si="180"/>
        <v>11</v>
      </c>
      <c r="G1442" s="2">
        <f t="shared" si="181"/>
        <v>50</v>
      </c>
      <c r="H1442" s="2">
        <f t="shared" si="182"/>
        <v>4</v>
      </c>
      <c r="I1442" s="2" cm="1">
        <f t="array" ref="I1442">_xlfn.IFNA(_xlfn.IFS(H1442=7,1,H1442=1,1),0)</f>
        <v>0</v>
      </c>
      <c r="J1442" s="2">
        <v>0</v>
      </c>
      <c r="K1442" s="2">
        <f t="shared" si="183"/>
        <v>0</v>
      </c>
      <c r="L1442" s="2">
        <f>SUMIF(E$2:E1442,E1442,K$2:K1442)</f>
        <v>1</v>
      </c>
      <c r="M1442" s="2">
        <f>IF(AND(market_calendar[[#This Row],[eq_weekly_exp_cumulative]]=3,market_calendar[[#This Row],[is_eq_weekly_exp]]=1),1,0)</f>
        <v>0</v>
      </c>
      <c r="N1442" s="2">
        <f>IF(AND(market_calendar[[#This Row],[is_eq_monthly_exp]]=1,MOD(market_calendar[[#This Row],[Month]],3)=0),1,0)</f>
        <v>0</v>
      </c>
      <c r="O1442" s="2">
        <f t="shared" si="176"/>
        <v>0</v>
      </c>
      <c r="P1442" s="2">
        <f>SUMIF(E$2:E1442,E1442,O$2:O1442)</f>
        <v>2</v>
      </c>
      <c r="Q1442" s="2">
        <f>IF(AND(market_calendar[[#This Row],[vix_weekly_exp_cumulative]]=3,market_calendar[[#This Row],[is_vix_weekly_exp]]=1),1,0)</f>
        <v>0</v>
      </c>
      <c r="R1442" s="2">
        <f>IF(AND(market_calendar[[#This Row],[is_vix_monthly_exp]]=1,MOD(market_calendar[[#This Row],[Month]],3)=0),1,0)</f>
        <v>0</v>
      </c>
    </row>
    <row r="1443" spans="1:18" x14ac:dyDescent="0.25">
      <c r="A1443">
        <v>1442</v>
      </c>
      <c r="B1443" s="1">
        <v>43811</v>
      </c>
      <c r="C1443" s="2">
        <f t="shared" si="177"/>
        <v>2019</v>
      </c>
      <c r="D1443" s="2">
        <f t="shared" si="178"/>
        <v>12</v>
      </c>
      <c r="E1443" s="2" t="str">
        <f t="shared" si="179"/>
        <v>2019-12</v>
      </c>
      <c r="F1443" s="2">
        <f t="shared" si="180"/>
        <v>12</v>
      </c>
      <c r="G1443" s="2">
        <f t="shared" si="181"/>
        <v>50</v>
      </c>
      <c r="H1443" s="2">
        <f t="shared" si="182"/>
        <v>5</v>
      </c>
      <c r="I1443" s="2" cm="1">
        <f t="array" ref="I1443">_xlfn.IFNA(_xlfn.IFS(H1443=7,1,H1443=1,1),0)</f>
        <v>0</v>
      </c>
      <c r="J1443" s="2">
        <v>0</v>
      </c>
      <c r="K1443" s="2">
        <f t="shared" si="183"/>
        <v>0</v>
      </c>
      <c r="L1443" s="2">
        <f>SUMIF(E$2:E1443,E1443,K$2:K1443)</f>
        <v>1</v>
      </c>
      <c r="M1443" s="2">
        <f>IF(AND(market_calendar[[#This Row],[eq_weekly_exp_cumulative]]=3,market_calendar[[#This Row],[is_eq_weekly_exp]]=1),1,0)</f>
        <v>0</v>
      </c>
      <c r="N1443" s="2">
        <f>IF(AND(market_calendar[[#This Row],[is_eq_monthly_exp]]=1,MOD(market_calendar[[#This Row],[Month]],3)=0),1,0)</f>
        <v>0</v>
      </c>
      <c r="O1443" s="2">
        <f t="shared" si="176"/>
        <v>0</v>
      </c>
      <c r="P1443" s="2">
        <f>SUMIF(E$2:E1443,E1443,O$2:O1443)</f>
        <v>2</v>
      </c>
      <c r="Q1443" s="2">
        <f>IF(AND(market_calendar[[#This Row],[vix_weekly_exp_cumulative]]=3,market_calendar[[#This Row],[is_vix_weekly_exp]]=1),1,0)</f>
        <v>0</v>
      </c>
      <c r="R1443" s="2">
        <f>IF(AND(market_calendar[[#This Row],[is_vix_monthly_exp]]=1,MOD(market_calendar[[#This Row],[Month]],3)=0),1,0)</f>
        <v>0</v>
      </c>
    </row>
    <row r="1444" spans="1:18" x14ac:dyDescent="0.25">
      <c r="A1444">
        <v>1443</v>
      </c>
      <c r="B1444" s="1">
        <v>43812</v>
      </c>
      <c r="C1444" s="2">
        <f t="shared" si="177"/>
        <v>2019</v>
      </c>
      <c r="D1444" s="2">
        <f t="shared" si="178"/>
        <v>12</v>
      </c>
      <c r="E1444" s="2" t="str">
        <f t="shared" si="179"/>
        <v>2019-12</v>
      </c>
      <c r="F1444" s="2">
        <f t="shared" si="180"/>
        <v>13</v>
      </c>
      <c r="G1444" s="2">
        <f t="shared" si="181"/>
        <v>50</v>
      </c>
      <c r="H1444" s="2">
        <f t="shared" si="182"/>
        <v>6</v>
      </c>
      <c r="I1444" s="2" cm="1">
        <f t="array" ref="I1444">_xlfn.IFNA(_xlfn.IFS(H1444=7,1,H1444=1,1),0)</f>
        <v>0</v>
      </c>
      <c r="J1444" s="2">
        <v>0</v>
      </c>
      <c r="K1444" s="2">
        <f t="shared" si="183"/>
        <v>1</v>
      </c>
      <c r="L1444" s="2">
        <f>SUMIF(E$2:E1444,E1444,K$2:K1444)</f>
        <v>2</v>
      </c>
      <c r="M1444" s="2">
        <f>IF(AND(market_calendar[[#This Row],[eq_weekly_exp_cumulative]]=3,market_calendar[[#This Row],[is_eq_weekly_exp]]=1),1,0)</f>
        <v>0</v>
      </c>
      <c r="N1444" s="2">
        <f>IF(AND(market_calendar[[#This Row],[is_eq_monthly_exp]]=1,MOD(market_calendar[[#This Row],[Month]],3)=0),1,0)</f>
        <v>0</v>
      </c>
      <c r="O1444" s="2">
        <f t="shared" si="176"/>
        <v>0</v>
      </c>
      <c r="P1444" s="2">
        <f>SUMIF(E$2:E1444,E1444,O$2:O1444)</f>
        <v>2</v>
      </c>
      <c r="Q1444" s="2">
        <f>IF(AND(market_calendar[[#This Row],[vix_weekly_exp_cumulative]]=3,market_calendar[[#This Row],[is_vix_weekly_exp]]=1),1,0)</f>
        <v>0</v>
      </c>
      <c r="R1444" s="2">
        <f>IF(AND(market_calendar[[#This Row],[is_vix_monthly_exp]]=1,MOD(market_calendar[[#This Row],[Month]],3)=0),1,0)</f>
        <v>0</v>
      </c>
    </row>
    <row r="1445" spans="1:18" x14ac:dyDescent="0.25">
      <c r="A1445">
        <v>1444</v>
      </c>
      <c r="B1445" s="1">
        <v>43813</v>
      </c>
      <c r="C1445" s="2">
        <f t="shared" si="177"/>
        <v>2019</v>
      </c>
      <c r="D1445" s="2">
        <f t="shared" si="178"/>
        <v>12</v>
      </c>
      <c r="E1445" s="2" t="str">
        <f t="shared" si="179"/>
        <v>2019-12</v>
      </c>
      <c r="F1445" s="2">
        <f t="shared" si="180"/>
        <v>14</v>
      </c>
      <c r="G1445" s="2">
        <f t="shared" si="181"/>
        <v>50</v>
      </c>
      <c r="H1445" s="2">
        <f t="shared" si="182"/>
        <v>7</v>
      </c>
      <c r="I1445" s="2" cm="1">
        <f t="array" ref="I1445">_xlfn.IFNA(_xlfn.IFS(H1445=7,1,H1445=1,1),0)</f>
        <v>1</v>
      </c>
      <c r="J1445" s="2">
        <v>0</v>
      </c>
      <c r="K1445" s="2">
        <f t="shared" si="183"/>
        <v>0</v>
      </c>
      <c r="L1445" s="2">
        <f>SUMIF(E$2:E1445,E1445,K$2:K1445)</f>
        <v>2</v>
      </c>
      <c r="M1445" s="2">
        <f>IF(AND(market_calendar[[#This Row],[eq_weekly_exp_cumulative]]=3,market_calendar[[#This Row],[is_eq_weekly_exp]]=1),1,0)</f>
        <v>0</v>
      </c>
      <c r="N1445" s="2">
        <f>IF(AND(market_calendar[[#This Row],[is_eq_monthly_exp]]=1,MOD(market_calendar[[#This Row],[Month]],3)=0),1,0)</f>
        <v>0</v>
      </c>
      <c r="O1445" s="2">
        <f t="shared" si="176"/>
        <v>0</v>
      </c>
      <c r="P1445" s="2">
        <f>SUMIF(E$2:E1445,E1445,O$2:O1445)</f>
        <v>2</v>
      </c>
      <c r="Q1445" s="2">
        <f>IF(AND(market_calendar[[#This Row],[vix_weekly_exp_cumulative]]=3,market_calendar[[#This Row],[is_vix_weekly_exp]]=1),1,0)</f>
        <v>0</v>
      </c>
      <c r="R1445" s="2">
        <f>IF(AND(market_calendar[[#This Row],[is_vix_monthly_exp]]=1,MOD(market_calendar[[#This Row],[Month]],3)=0),1,0)</f>
        <v>0</v>
      </c>
    </row>
    <row r="1446" spans="1:18" x14ac:dyDescent="0.25">
      <c r="A1446">
        <v>1445</v>
      </c>
      <c r="B1446" s="1">
        <v>43814</v>
      </c>
      <c r="C1446" s="2">
        <f t="shared" si="177"/>
        <v>2019</v>
      </c>
      <c r="D1446" s="2">
        <f t="shared" si="178"/>
        <v>12</v>
      </c>
      <c r="E1446" s="2" t="str">
        <f t="shared" si="179"/>
        <v>2019-12</v>
      </c>
      <c r="F1446" s="2">
        <f t="shared" si="180"/>
        <v>15</v>
      </c>
      <c r="G1446" s="2">
        <f t="shared" si="181"/>
        <v>51</v>
      </c>
      <c r="H1446" s="2">
        <f t="shared" si="182"/>
        <v>1</v>
      </c>
      <c r="I1446" s="2" cm="1">
        <f t="array" ref="I1446">_xlfn.IFNA(_xlfn.IFS(H1446=7,1,H1446=1,1),0)</f>
        <v>1</v>
      </c>
      <c r="J1446" s="2">
        <v>0</v>
      </c>
      <c r="K1446" s="2">
        <f t="shared" si="183"/>
        <v>0</v>
      </c>
      <c r="L1446" s="2">
        <f>SUMIF(E$2:E1446,E1446,K$2:K1446)</f>
        <v>2</v>
      </c>
      <c r="M1446" s="2">
        <f>IF(AND(market_calendar[[#This Row],[eq_weekly_exp_cumulative]]=3,market_calendar[[#This Row],[is_eq_weekly_exp]]=1),1,0)</f>
        <v>0</v>
      </c>
      <c r="N1446" s="2">
        <f>IF(AND(market_calendar[[#This Row],[is_eq_monthly_exp]]=1,MOD(market_calendar[[#This Row],[Month]],3)=0),1,0)</f>
        <v>0</v>
      </c>
      <c r="O1446" s="2">
        <f t="shared" si="176"/>
        <v>0</v>
      </c>
      <c r="P1446" s="2">
        <f>SUMIF(E$2:E1446,E1446,O$2:O1446)</f>
        <v>2</v>
      </c>
      <c r="Q1446" s="2">
        <f>IF(AND(market_calendar[[#This Row],[vix_weekly_exp_cumulative]]=3,market_calendar[[#This Row],[is_vix_weekly_exp]]=1),1,0)</f>
        <v>0</v>
      </c>
      <c r="R1446" s="2">
        <f>IF(AND(market_calendar[[#This Row],[is_vix_monthly_exp]]=1,MOD(market_calendar[[#This Row],[Month]],3)=0),1,0)</f>
        <v>0</v>
      </c>
    </row>
    <row r="1447" spans="1:18" x14ac:dyDescent="0.25">
      <c r="A1447">
        <v>1446</v>
      </c>
      <c r="B1447" s="1">
        <v>43815</v>
      </c>
      <c r="C1447" s="2">
        <f t="shared" si="177"/>
        <v>2019</v>
      </c>
      <c r="D1447" s="2">
        <f t="shared" si="178"/>
        <v>12</v>
      </c>
      <c r="E1447" s="2" t="str">
        <f t="shared" si="179"/>
        <v>2019-12</v>
      </c>
      <c r="F1447" s="2">
        <f t="shared" si="180"/>
        <v>16</v>
      </c>
      <c r="G1447" s="2">
        <f t="shared" si="181"/>
        <v>51</v>
      </c>
      <c r="H1447" s="2">
        <f t="shared" si="182"/>
        <v>2</v>
      </c>
      <c r="I1447" s="2" cm="1">
        <f t="array" ref="I1447">_xlfn.IFNA(_xlfn.IFS(H1447=7,1,H1447=1,1),0)</f>
        <v>0</v>
      </c>
      <c r="J1447" s="2">
        <v>0</v>
      </c>
      <c r="K1447" s="2">
        <f t="shared" si="183"/>
        <v>0</v>
      </c>
      <c r="L1447" s="2">
        <f>SUMIF(E$2:E1447,E1447,K$2:K1447)</f>
        <v>2</v>
      </c>
      <c r="M1447" s="2">
        <f>IF(AND(market_calendar[[#This Row],[eq_weekly_exp_cumulative]]=3,market_calendar[[#This Row],[is_eq_weekly_exp]]=1),1,0)</f>
        <v>0</v>
      </c>
      <c r="N1447" s="2">
        <f>IF(AND(market_calendar[[#This Row],[is_eq_monthly_exp]]=1,MOD(market_calendar[[#This Row],[Month]],3)=0),1,0)</f>
        <v>0</v>
      </c>
      <c r="O1447" s="2">
        <f t="shared" si="176"/>
        <v>0</v>
      </c>
      <c r="P1447" s="2">
        <f>SUMIF(E$2:E1447,E1447,O$2:O1447)</f>
        <v>2</v>
      </c>
      <c r="Q1447" s="2">
        <f>IF(AND(market_calendar[[#This Row],[vix_weekly_exp_cumulative]]=3,market_calendar[[#This Row],[is_vix_weekly_exp]]=1),1,0)</f>
        <v>0</v>
      </c>
      <c r="R1447" s="2">
        <f>IF(AND(market_calendar[[#This Row],[is_vix_monthly_exp]]=1,MOD(market_calendar[[#This Row],[Month]],3)=0),1,0)</f>
        <v>0</v>
      </c>
    </row>
    <row r="1448" spans="1:18" x14ac:dyDescent="0.25">
      <c r="A1448">
        <v>1447</v>
      </c>
      <c r="B1448" s="1">
        <v>43816</v>
      </c>
      <c r="C1448" s="2">
        <f t="shared" si="177"/>
        <v>2019</v>
      </c>
      <c r="D1448" s="2">
        <f t="shared" si="178"/>
        <v>12</v>
      </c>
      <c r="E1448" s="2" t="str">
        <f t="shared" si="179"/>
        <v>2019-12</v>
      </c>
      <c r="F1448" s="2">
        <f t="shared" si="180"/>
        <v>17</v>
      </c>
      <c r="G1448" s="2">
        <f t="shared" si="181"/>
        <v>51</v>
      </c>
      <c r="H1448" s="2">
        <f t="shared" si="182"/>
        <v>3</v>
      </c>
      <c r="I1448" s="2" cm="1">
        <f t="array" ref="I1448">_xlfn.IFNA(_xlfn.IFS(H1448=7,1,H1448=1,1),0)</f>
        <v>0</v>
      </c>
      <c r="J1448" s="2">
        <v>0</v>
      </c>
      <c r="K1448" s="2">
        <f t="shared" si="183"/>
        <v>0</v>
      </c>
      <c r="L1448" s="2">
        <f>SUMIF(E$2:E1448,E1448,K$2:K1448)</f>
        <v>2</v>
      </c>
      <c r="M1448" s="2">
        <f>IF(AND(market_calendar[[#This Row],[eq_weekly_exp_cumulative]]=3,market_calendar[[#This Row],[is_eq_weekly_exp]]=1),1,0)</f>
        <v>0</v>
      </c>
      <c r="N1448" s="2">
        <f>IF(AND(market_calendar[[#This Row],[is_eq_monthly_exp]]=1,MOD(market_calendar[[#This Row],[Month]],3)=0),1,0)</f>
        <v>0</v>
      </c>
      <c r="O1448" s="2">
        <f t="shared" si="176"/>
        <v>1</v>
      </c>
      <c r="P1448" s="2">
        <f>SUMIF(E$2:E1448,E1448,O$2:O1448)</f>
        <v>3</v>
      </c>
      <c r="Q1448" s="2">
        <f>IF(AND(market_calendar[[#This Row],[vix_weekly_exp_cumulative]]=3,market_calendar[[#This Row],[is_vix_weekly_exp]]=1),1,0)</f>
        <v>1</v>
      </c>
      <c r="R1448" s="2">
        <f>IF(AND(market_calendar[[#This Row],[is_vix_monthly_exp]]=1,MOD(market_calendar[[#This Row],[Month]],3)=0),1,0)</f>
        <v>1</v>
      </c>
    </row>
    <row r="1449" spans="1:18" x14ac:dyDescent="0.25">
      <c r="A1449">
        <v>1448</v>
      </c>
      <c r="B1449" s="1">
        <v>43817</v>
      </c>
      <c r="C1449" s="2">
        <f t="shared" si="177"/>
        <v>2019</v>
      </c>
      <c r="D1449" s="2">
        <f t="shared" si="178"/>
        <v>12</v>
      </c>
      <c r="E1449" s="2" t="str">
        <f t="shared" si="179"/>
        <v>2019-12</v>
      </c>
      <c r="F1449" s="2">
        <f t="shared" si="180"/>
        <v>18</v>
      </c>
      <c r="G1449" s="2">
        <f t="shared" si="181"/>
        <v>51</v>
      </c>
      <c r="H1449" s="2">
        <f t="shared" si="182"/>
        <v>4</v>
      </c>
      <c r="I1449" s="2" cm="1">
        <f t="array" ref="I1449">_xlfn.IFNA(_xlfn.IFS(H1449=7,1,H1449=1,1),0)</f>
        <v>0</v>
      </c>
      <c r="J1449" s="2">
        <v>0</v>
      </c>
      <c r="K1449" s="2">
        <f t="shared" si="183"/>
        <v>0</v>
      </c>
      <c r="L1449" s="2">
        <f>SUMIF(E$2:E1449,E1449,K$2:K1449)</f>
        <v>2</v>
      </c>
      <c r="M1449" s="2">
        <f>IF(AND(market_calendar[[#This Row],[eq_weekly_exp_cumulative]]=3,market_calendar[[#This Row],[is_eq_weekly_exp]]=1),1,0)</f>
        <v>0</v>
      </c>
      <c r="N1449" s="2">
        <f>IF(AND(market_calendar[[#This Row],[is_eq_monthly_exp]]=1,MOD(market_calendar[[#This Row],[Month]],3)=0),1,0)</f>
        <v>0</v>
      </c>
      <c r="O1449" s="2">
        <f t="shared" si="176"/>
        <v>0</v>
      </c>
      <c r="P1449" s="2">
        <f>SUMIF(E$2:E1449,E1449,O$2:O1449)</f>
        <v>3</v>
      </c>
      <c r="Q1449" s="2">
        <f>IF(AND(market_calendar[[#This Row],[vix_weekly_exp_cumulative]]=3,market_calendar[[#This Row],[is_vix_weekly_exp]]=1),1,0)</f>
        <v>0</v>
      </c>
      <c r="R1449" s="2">
        <f>IF(AND(market_calendar[[#This Row],[is_vix_monthly_exp]]=1,MOD(market_calendar[[#This Row],[Month]],3)=0),1,0)</f>
        <v>0</v>
      </c>
    </row>
    <row r="1450" spans="1:18" x14ac:dyDescent="0.25">
      <c r="A1450">
        <v>1449</v>
      </c>
      <c r="B1450" s="1">
        <v>43818</v>
      </c>
      <c r="C1450" s="2">
        <f t="shared" si="177"/>
        <v>2019</v>
      </c>
      <c r="D1450" s="2">
        <f t="shared" si="178"/>
        <v>12</v>
      </c>
      <c r="E1450" s="2" t="str">
        <f t="shared" si="179"/>
        <v>2019-12</v>
      </c>
      <c r="F1450" s="2">
        <f t="shared" si="180"/>
        <v>19</v>
      </c>
      <c r="G1450" s="2">
        <f t="shared" si="181"/>
        <v>51</v>
      </c>
      <c r="H1450" s="2">
        <f t="shared" si="182"/>
        <v>5</v>
      </c>
      <c r="I1450" s="2" cm="1">
        <f t="array" ref="I1450">_xlfn.IFNA(_xlfn.IFS(H1450=7,1,H1450=1,1),0)</f>
        <v>0</v>
      </c>
      <c r="J1450" s="2">
        <v>0</v>
      </c>
      <c r="K1450" s="2">
        <f t="shared" si="183"/>
        <v>0</v>
      </c>
      <c r="L1450" s="2">
        <f>SUMIF(E$2:E1450,E1450,K$2:K1450)</f>
        <v>2</v>
      </c>
      <c r="M1450" s="2">
        <f>IF(AND(market_calendar[[#This Row],[eq_weekly_exp_cumulative]]=3,market_calendar[[#This Row],[is_eq_weekly_exp]]=1),1,0)</f>
        <v>0</v>
      </c>
      <c r="N1450" s="2">
        <f>IF(AND(market_calendar[[#This Row],[is_eq_monthly_exp]]=1,MOD(market_calendar[[#This Row],[Month]],3)=0),1,0)</f>
        <v>0</v>
      </c>
      <c r="O1450" s="2">
        <f t="shared" si="176"/>
        <v>0</v>
      </c>
      <c r="P1450" s="2">
        <f>SUMIF(E$2:E1450,E1450,O$2:O1450)</f>
        <v>3</v>
      </c>
      <c r="Q1450" s="2">
        <f>IF(AND(market_calendar[[#This Row],[vix_weekly_exp_cumulative]]=3,market_calendar[[#This Row],[is_vix_weekly_exp]]=1),1,0)</f>
        <v>0</v>
      </c>
      <c r="R1450" s="2">
        <f>IF(AND(market_calendar[[#This Row],[is_vix_monthly_exp]]=1,MOD(market_calendar[[#This Row],[Month]],3)=0),1,0)</f>
        <v>0</v>
      </c>
    </row>
    <row r="1451" spans="1:18" x14ac:dyDescent="0.25">
      <c r="A1451">
        <v>1450</v>
      </c>
      <c r="B1451" s="1">
        <v>43819</v>
      </c>
      <c r="C1451" s="2">
        <f t="shared" si="177"/>
        <v>2019</v>
      </c>
      <c r="D1451" s="2">
        <f t="shared" si="178"/>
        <v>12</v>
      </c>
      <c r="E1451" s="2" t="str">
        <f t="shared" si="179"/>
        <v>2019-12</v>
      </c>
      <c r="F1451" s="2">
        <f t="shared" si="180"/>
        <v>20</v>
      </c>
      <c r="G1451" s="2">
        <f t="shared" si="181"/>
        <v>51</v>
      </c>
      <c r="H1451" s="2">
        <f t="shared" si="182"/>
        <v>6</v>
      </c>
      <c r="I1451" s="2" cm="1">
        <f t="array" ref="I1451">_xlfn.IFNA(_xlfn.IFS(H1451=7,1,H1451=1,1),0)</f>
        <v>0</v>
      </c>
      <c r="J1451" s="2">
        <v>0</v>
      </c>
      <c r="K1451" s="2">
        <f t="shared" si="183"/>
        <v>1</v>
      </c>
      <c r="L1451" s="2">
        <f>SUMIF(E$2:E1451,E1451,K$2:K1451)</f>
        <v>3</v>
      </c>
      <c r="M1451" s="2">
        <f>IF(AND(market_calendar[[#This Row],[eq_weekly_exp_cumulative]]=3,market_calendar[[#This Row],[is_eq_weekly_exp]]=1),1,0)</f>
        <v>1</v>
      </c>
      <c r="N1451" s="2">
        <f>IF(AND(market_calendar[[#This Row],[is_eq_monthly_exp]]=1,MOD(market_calendar[[#This Row],[Month]],3)=0),1,0)</f>
        <v>1</v>
      </c>
      <c r="O1451" s="2">
        <f t="shared" si="176"/>
        <v>0</v>
      </c>
      <c r="P1451" s="2">
        <f>SUMIF(E$2:E1451,E1451,O$2:O1451)</f>
        <v>3</v>
      </c>
      <c r="Q1451" s="2">
        <f>IF(AND(market_calendar[[#This Row],[vix_weekly_exp_cumulative]]=3,market_calendar[[#This Row],[is_vix_weekly_exp]]=1),1,0)</f>
        <v>0</v>
      </c>
      <c r="R1451" s="2">
        <f>IF(AND(market_calendar[[#This Row],[is_vix_monthly_exp]]=1,MOD(market_calendar[[#This Row],[Month]],3)=0),1,0)</f>
        <v>0</v>
      </c>
    </row>
    <row r="1452" spans="1:18" x14ac:dyDescent="0.25">
      <c r="A1452">
        <v>1451</v>
      </c>
      <c r="B1452" s="1">
        <v>43820</v>
      </c>
      <c r="C1452" s="2">
        <f t="shared" si="177"/>
        <v>2019</v>
      </c>
      <c r="D1452" s="2">
        <f t="shared" si="178"/>
        <v>12</v>
      </c>
      <c r="E1452" s="2" t="str">
        <f t="shared" si="179"/>
        <v>2019-12</v>
      </c>
      <c r="F1452" s="2">
        <f t="shared" si="180"/>
        <v>21</v>
      </c>
      <c r="G1452" s="2">
        <f t="shared" si="181"/>
        <v>51</v>
      </c>
      <c r="H1452" s="2">
        <f t="shared" si="182"/>
        <v>7</v>
      </c>
      <c r="I1452" s="2" cm="1">
        <f t="array" ref="I1452">_xlfn.IFNA(_xlfn.IFS(H1452=7,1,H1452=1,1),0)</f>
        <v>1</v>
      </c>
      <c r="J1452" s="2">
        <v>0</v>
      </c>
      <c r="K1452" s="2">
        <f t="shared" si="183"/>
        <v>0</v>
      </c>
      <c r="L1452" s="2">
        <f>SUMIF(E$2:E1452,E1452,K$2:K1452)</f>
        <v>3</v>
      </c>
      <c r="M1452" s="2">
        <f>IF(AND(market_calendar[[#This Row],[eq_weekly_exp_cumulative]]=3,market_calendar[[#This Row],[is_eq_weekly_exp]]=1),1,0)</f>
        <v>0</v>
      </c>
      <c r="N1452" s="2">
        <f>IF(AND(market_calendar[[#This Row],[is_eq_monthly_exp]]=1,MOD(market_calendar[[#This Row],[Month]],3)=0),1,0)</f>
        <v>0</v>
      </c>
      <c r="O1452" s="2">
        <f t="shared" si="176"/>
        <v>0</v>
      </c>
      <c r="P1452" s="2">
        <f>SUMIF(E$2:E1452,E1452,O$2:O1452)</f>
        <v>3</v>
      </c>
      <c r="Q1452" s="2">
        <f>IF(AND(market_calendar[[#This Row],[vix_weekly_exp_cumulative]]=3,market_calendar[[#This Row],[is_vix_weekly_exp]]=1),1,0)</f>
        <v>0</v>
      </c>
      <c r="R1452" s="2">
        <f>IF(AND(market_calendar[[#This Row],[is_vix_monthly_exp]]=1,MOD(market_calendar[[#This Row],[Month]],3)=0),1,0)</f>
        <v>0</v>
      </c>
    </row>
    <row r="1453" spans="1:18" x14ac:dyDescent="0.25">
      <c r="A1453">
        <v>1452</v>
      </c>
      <c r="B1453" s="1">
        <v>43821</v>
      </c>
      <c r="C1453" s="2">
        <f t="shared" si="177"/>
        <v>2019</v>
      </c>
      <c r="D1453" s="2">
        <f t="shared" si="178"/>
        <v>12</v>
      </c>
      <c r="E1453" s="2" t="str">
        <f t="shared" si="179"/>
        <v>2019-12</v>
      </c>
      <c r="F1453" s="2">
        <f t="shared" si="180"/>
        <v>22</v>
      </c>
      <c r="G1453" s="2">
        <f t="shared" si="181"/>
        <v>52</v>
      </c>
      <c r="H1453" s="2">
        <f t="shared" si="182"/>
        <v>1</v>
      </c>
      <c r="I1453" s="2" cm="1">
        <f t="array" ref="I1453">_xlfn.IFNA(_xlfn.IFS(H1453=7,1,H1453=1,1),0)</f>
        <v>1</v>
      </c>
      <c r="J1453" s="2">
        <v>0</v>
      </c>
      <c r="K1453" s="2">
        <f t="shared" si="183"/>
        <v>0</v>
      </c>
      <c r="L1453" s="2">
        <f>SUMIF(E$2:E1453,E1453,K$2:K1453)</f>
        <v>3</v>
      </c>
      <c r="M1453" s="2">
        <f>IF(AND(market_calendar[[#This Row],[eq_weekly_exp_cumulative]]=3,market_calendar[[#This Row],[is_eq_weekly_exp]]=1),1,0)</f>
        <v>0</v>
      </c>
      <c r="N1453" s="2">
        <f>IF(AND(market_calendar[[#This Row],[is_eq_monthly_exp]]=1,MOD(market_calendar[[#This Row],[Month]],3)=0),1,0)</f>
        <v>0</v>
      </c>
      <c r="O1453" s="2">
        <f t="shared" si="176"/>
        <v>0</v>
      </c>
      <c r="P1453" s="2">
        <f>SUMIF(E$2:E1453,E1453,O$2:O1453)</f>
        <v>3</v>
      </c>
      <c r="Q1453" s="2">
        <f>IF(AND(market_calendar[[#This Row],[vix_weekly_exp_cumulative]]=3,market_calendar[[#This Row],[is_vix_weekly_exp]]=1),1,0)</f>
        <v>0</v>
      </c>
      <c r="R1453" s="2">
        <f>IF(AND(market_calendar[[#This Row],[is_vix_monthly_exp]]=1,MOD(market_calendar[[#This Row],[Month]],3)=0),1,0)</f>
        <v>0</v>
      </c>
    </row>
    <row r="1454" spans="1:18" x14ac:dyDescent="0.25">
      <c r="A1454">
        <v>1453</v>
      </c>
      <c r="B1454" s="1">
        <v>43822</v>
      </c>
      <c r="C1454" s="2">
        <f t="shared" si="177"/>
        <v>2019</v>
      </c>
      <c r="D1454" s="2">
        <f t="shared" si="178"/>
        <v>12</v>
      </c>
      <c r="E1454" s="2" t="str">
        <f t="shared" si="179"/>
        <v>2019-12</v>
      </c>
      <c r="F1454" s="2">
        <f t="shared" si="180"/>
        <v>23</v>
      </c>
      <c r="G1454" s="2">
        <f t="shared" si="181"/>
        <v>52</v>
      </c>
      <c r="H1454" s="2">
        <f t="shared" si="182"/>
        <v>2</v>
      </c>
      <c r="I1454" s="2" cm="1">
        <f t="array" ref="I1454">_xlfn.IFNA(_xlfn.IFS(H1454=7,1,H1454=1,1),0)</f>
        <v>0</v>
      </c>
      <c r="J1454" s="2">
        <v>0</v>
      </c>
      <c r="K1454" s="2">
        <f t="shared" si="183"/>
        <v>0</v>
      </c>
      <c r="L1454" s="2">
        <f>SUMIF(E$2:E1454,E1454,K$2:K1454)</f>
        <v>3</v>
      </c>
      <c r="M1454" s="2">
        <f>IF(AND(market_calendar[[#This Row],[eq_weekly_exp_cumulative]]=3,market_calendar[[#This Row],[is_eq_weekly_exp]]=1),1,0)</f>
        <v>0</v>
      </c>
      <c r="N1454" s="2">
        <f>IF(AND(market_calendar[[#This Row],[is_eq_monthly_exp]]=1,MOD(market_calendar[[#This Row],[Month]],3)=0),1,0)</f>
        <v>0</v>
      </c>
      <c r="O1454" s="2">
        <f t="shared" si="176"/>
        <v>0</v>
      </c>
      <c r="P1454" s="2">
        <f>SUMIF(E$2:E1454,E1454,O$2:O1454)</f>
        <v>3</v>
      </c>
      <c r="Q1454" s="2">
        <f>IF(AND(market_calendar[[#This Row],[vix_weekly_exp_cumulative]]=3,market_calendar[[#This Row],[is_vix_weekly_exp]]=1),1,0)</f>
        <v>0</v>
      </c>
      <c r="R1454" s="2">
        <f>IF(AND(market_calendar[[#This Row],[is_vix_monthly_exp]]=1,MOD(market_calendar[[#This Row],[Month]],3)=0),1,0)</f>
        <v>0</v>
      </c>
    </row>
    <row r="1455" spans="1:18" x14ac:dyDescent="0.25">
      <c r="A1455">
        <v>1454</v>
      </c>
      <c r="B1455" s="1">
        <v>43823</v>
      </c>
      <c r="C1455" s="2">
        <f t="shared" si="177"/>
        <v>2019</v>
      </c>
      <c r="D1455" s="2">
        <f t="shared" si="178"/>
        <v>12</v>
      </c>
      <c r="E1455" s="2" t="str">
        <f t="shared" si="179"/>
        <v>2019-12</v>
      </c>
      <c r="F1455" s="2">
        <f t="shared" si="180"/>
        <v>24</v>
      </c>
      <c r="G1455" s="2">
        <f t="shared" si="181"/>
        <v>52</v>
      </c>
      <c r="H1455" s="2">
        <f t="shared" si="182"/>
        <v>3</v>
      </c>
      <c r="I1455" s="2" cm="1">
        <f t="array" ref="I1455">_xlfn.IFNA(_xlfn.IFS(H1455=7,1,H1455=1,1),0)</f>
        <v>0</v>
      </c>
      <c r="J1455" s="2">
        <v>0</v>
      </c>
      <c r="K1455" s="2">
        <f t="shared" si="183"/>
        <v>0</v>
      </c>
      <c r="L1455" s="2">
        <f>SUMIF(E$2:E1455,E1455,K$2:K1455)</f>
        <v>3</v>
      </c>
      <c r="M1455" s="2">
        <f>IF(AND(market_calendar[[#This Row],[eq_weekly_exp_cumulative]]=3,market_calendar[[#This Row],[is_eq_weekly_exp]]=1),1,0)</f>
        <v>0</v>
      </c>
      <c r="N1455" s="2">
        <f>IF(AND(market_calendar[[#This Row],[is_eq_monthly_exp]]=1,MOD(market_calendar[[#This Row],[Month]],3)=0),1,0)</f>
        <v>0</v>
      </c>
      <c r="O1455" s="2">
        <f t="shared" si="176"/>
        <v>1</v>
      </c>
      <c r="P1455" s="2">
        <f>SUMIF(E$2:E1455,E1455,O$2:O1455)</f>
        <v>4</v>
      </c>
      <c r="Q1455" s="2">
        <f>IF(AND(market_calendar[[#This Row],[vix_weekly_exp_cumulative]]=3,market_calendar[[#This Row],[is_vix_weekly_exp]]=1),1,0)</f>
        <v>0</v>
      </c>
      <c r="R1455" s="2">
        <f>IF(AND(market_calendar[[#This Row],[is_vix_monthly_exp]]=1,MOD(market_calendar[[#This Row],[Month]],3)=0),1,0)</f>
        <v>0</v>
      </c>
    </row>
    <row r="1456" spans="1:18" x14ac:dyDescent="0.25">
      <c r="A1456">
        <v>1455</v>
      </c>
      <c r="B1456" s="1">
        <v>43824</v>
      </c>
      <c r="C1456" s="2">
        <f t="shared" si="177"/>
        <v>2019</v>
      </c>
      <c r="D1456" s="2">
        <f t="shared" si="178"/>
        <v>12</v>
      </c>
      <c r="E1456" s="2" t="str">
        <f t="shared" si="179"/>
        <v>2019-12</v>
      </c>
      <c r="F1456" s="2">
        <f t="shared" si="180"/>
        <v>25</v>
      </c>
      <c r="G1456" s="2">
        <f t="shared" si="181"/>
        <v>52</v>
      </c>
      <c r="H1456" s="2">
        <f t="shared" si="182"/>
        <v>4</v>
      </c>
      <c r="I1456" s="2" cm="1">
        <f t="array" ref="I1456">_xlfn.IFNA(_xlfn.IFS(H1456=7,1,H1456=1,1),0)</f>
        <v>0</v>
      </c>
      <c r="J1456" s="2">
        <v>0</v>
      </c>
      <c r="K1456" s="2">
        <f t="shared" si="183"/>
        <v>0</v>
      </c>
      <c r="L1456" s="2">
        <f>SUMIF(E$2:E1456,E1456,K$2:K1456)</f>
        <v>3</v>
      </c>
      <c r="M1456" s="2">
        <f>IF(AND(market_calendar[[#This Row],[eq_weekly_exp_cumulative]]=3,market_calendar[[#This Row],[is_eq_weekly_exp]]=1),1,0)</f>
        <v>0</v>
      </c>
      <c r="N1456" s="2">
        <f>IF(AND(market_calendar[[#This Row],[is_eq_monthly_exp]]=1,MOD(market_calendar[[#This Row],[Month]],3)=0),1,0)</f>
        <v>0</v>
      </c>
      <c r="O1456" s="2">
        <f t="shared" si="176"/>
        <v>0</v>
      </c>
      <c r="P1456" s="2">
        <f>SUMIF(E$2:E1456,E1456,O$2:O1456)</f>
        <v>4</v>
      </c>
      <c r="Q1456" s="2">
        <f>IF(AND(market_calendar[[#This Row],[vix_weekly_exp_cumulative]]=3,market_calendar[[#This Row],[is_vix_weekly_exp]]=1),1,0)</f>
        <v>0</v>
      </c>
      <c r="R1456" s="2">
        <f>IF(AND(market_calendar[[#This Row],[is_vix_monthly_exp]]=1,MOD(market_calendar[[#This Row],[Month]],3)=0),1,0)</f>
        <v>0</v>
      </c>
    </row>
    <row r="1457" spans="1:18" x14ac:dyDescent="0.25">
      <c r="A1457">
        <v>1456</v>
      </c>
      <c r="B1457" s="1">
        <v>43825</v>
      </c>
      <c r="C1457" s="2">
        <f t="shared" si="177"/>
        <v>2019</v>
      </c>
      <c r="D1457" s="2">
        <f t="shared" si="178"/>
        <v>12</v>
      </c>
      <c r="E1457" s="2" t="str">
        <f t="shared" si="179"/>
        <v>2019-12</v>
      </c>
      <c r="F1457" s="2">
        <f t="shared" si="180"/>
        <v>26</v>
      </c>
      <c r="G1457" s="2">
        <f t="shared" si="181"/>
        <v>52</v>
      </c>
      <c r="H1457" s="2">
        <f t="shared" si="182"/>
        <v>5</v>
      </c>
      <c r="I1457" s="2" cm="1">
        <f t="array" ref="I1457">_xlfn.IFNA(_xlfn.IFS(H1457=7,1,H1457=1,1),0)</f>
        <v>0</v>
      </c>
      <c r="J1457" s="2">
        <v>0</v>
      </c>
      <c r="K1457" s="2">
        <f t="shared" si="183"/>
        <v>0</v>
      </c>
      <c r="L1457" s="2">
        <f>SUMIF(E$2:E1457,E1457,K$2:K1457)</f>
        <v>3</v>
      </c>
      <c r="M1457" s="2">
        <f>IF(AND(market_calendar[[#This Row],[eq_weekly_exp_cumulative]]=3,market_calendar[[#This Row],[is_eq_weekly_exp]]=1),1,0)</f>
        <v>0</v>
      </c>
      <c r="N1457" s="2">
        <f>IF(AND(market_calendar[[#This Row],[is_eq_monthly_exp]]=1,MOD(market_calendar[[#This Row],[Month]],3)=0),1,0)</f>
        <v>0</v>
      </c>
      <c r="O1457" s="2">
        <f t="shared" si="176"/>
        <v>0</v>
      </c>
      <c r="P1457" s="2">
        <f>SUMIF(E$2:E1457,E1457,O$2:O1457)</f>
        <v>4</v>
      </c>
      <c r="Q1457" s="2">
        <f>IF(AND(market_calendar[[#This Row],[vix_weekly_exp_cumulative]]=3,market_calendar[[#This Row],[is_vix_weekly_exp]]=1),1,0)</f>
        <v>0</v>
      </c>
      <c r="R1457" s="2">
        <f>IF(AND(market_calendar[[#This Row],[is_vix_monthly_exp]]=1,MOD(market_calendar[[#This Row],[Month]],3)=0),1,0)</f>
        <v>0</v>
      </c>
    </row>
    <row r="1458" spans="1:18" x14ac:dyDescent="0.25">
      <c r="A1458">
        <v>1457</v>
      </c>
      <c r="B1458" s="1">
        <v>43826</v>
      </c>
      <c r="C1458" s="2">
        <f t="shared" si="177"/>
        <v>2019</v>
      </c>
      <c r="D1458" s="2">
        <f t="shared" si="178"/>
        <v>12</v>
      </c>
      <c r="E1458" s="2" t="str">
        <f t="shared" si="179"/>
        <v>2019-12</v>
      </c>
      <c r="F1458" s="2">
        <f t="shared" si="180"/>
        <v>27</v>
      </c>
      <c r="G1458" s="2">
        <f t="shared" si="181"/>
        <v>52</v>
      </c>
      <c r="H1458" s="2">
        <f t="shared" si="182"/>
        <v>6</v>
      </c>
      <c r="I1458" s="2" cm="1">
        <f t="array" ref="I1458">_xlfn.IFNA(_xlfn.IFS(H1458=7,1,H1458=1,1),0)</f>
        <v>0</v>
      </c>
      <c r="J1458" s="2">
        <v>0</v>
      </c>
      <c r="K1458" s="2">
        <f t="shared" si="183"/>
        <v>1</v>
      </c>
      <c r="L1458" s="2">
        <f>SUMIF(E$2:E1458,E1458,K$2:K1458)</f>
        <v>4</v>
      </c>
      <c r="M1458" s="2">
        <f>IF(AND(market_calendar[[#This Row],[eq_weekly_exp_cumulative]]=3,market_calendar[[#This Row],[is_eq_weekly_exp]]=1),1,0)</f>
        <v>0</v>
      </c>
      <c r="N1458" s="2">
        <f>IF(AND(market_calendar[[#This Row],[is_eq_monthly_exp]]=1,MOD(market_calendar[[#This Row],[Month]],3)=0),1,0)</f>
        <v>0</v>
      </c>
      <c r="O1458" s="2">
        <f t="shared" si="176"/>
        <v>0</v>
      </c>
      <c r="P1458" s="2">
        <f>SUMIF(E$2:E1458,E1458,O$2:O1458)</f>
        <v>4</v>
      </c>
      <c r="Q1458" s="2">
        <f>IF(AND(market_calendar[[#This Row],[vix_weekly_exp_cumulative]]=3,market_calendar[[#This Row],[is_vix_weekly_exp]]=1),1,0)</f>
        <v>0</v>
      </c>
      <c r="R1458" s="2">
        <f>IF(AND(market_calendar[[#This Row],[is_vix_monthly_exp]]=1,MOD(market_calendar[[#This Row],[Month]],3)=0),1,0)</f>
        <v>0</v>
      </c>
    </row>
    <row r="1459" spans="1:18" x14ac:dyDescent="0.25">
      <c r="A1459">
        <v>1458</v>
      </c>
      <c r="B1459" s="1">
        <v>43827</v>
      </c>
      <c r="C1459" s="2">
        <f t="shared" si="177"/>
        <v>2019</v>
      </c>
      <c r="D1459" s="2">
        <f t="shared" si="178"/>
        <v>12</v>
      </c>
      <c r="E1459" s="2" t="str">
        <f t="shared" si="179"/>
        <v>2019-12</v>
      </c>
      <c r="F1459" s="2">
        <f t="shared" si="180"/>
        <v>28</v>
      </c>
      <c r="G1459" s="2">
        <f t="shared" si="181"/>
        <v>52</v>
      </c>
      <c r="H1459" s="2">
        <f t="shared" si="182"/>
        <v>7</v>
      </c>
      <c r="I1459" s="2" cm="1">
        <f t="array" ref="I1459">_xlfn.IFNA(_xlfn.IFS(H1459=7,1,H1459=1,1),0)</f>
        <v>1</v>
      </c>
      <c r="J1459" s="2">
        <v>0</v>
      </c>
      <c r="K1459" s="2">
        <f t="shared" si="183"/>
        <v>0</v>
      </c>
      <c r="L1459" s="2">
        <f>SUMIF(E$2:E1459,E1459,K$2:K1459)</f>
        <v>4</v>
      </c>
      <c r="M1459" s="2">
        <f>IF(AND(market_calendar[[#This Row],[eq_weekly_exp_cumulative]]=3,market_calendar[[#This Row],[is_eq_weekly_exp]]=1),1,0)</f>
        <v>0</v>
      </c>
      <c r="N1459" s="2">
        <f>IF(AND(market_calendar[[#This Row],[is_eq_monthly_exp]]=1,MOD(market_calendar[[#This Row],[Month]],3)=0),1,0)</f>
        <v>0</v>
      </c>
      <c r="O1459" s="2">
        <f t="shared" si="176"/>
        <v>0</v>
      </c>
      <c r="P1459" s="2">
        <f>SUMIF(E$2:E1459,E1459,O$2:O1459)</f>
        <v>4</v>
      </c>
      <c r="Q1459" s="2">
        <f>IF(AND(market_calendar[[#This Row],[vix_weekly_exp_cumulative]]=3,market_calendar[[#This Row],[is_vix_weekly_exp]]=1),1,0)</f>
        <v>0</v>
      </c>
      <c r="R1459" s="2">
        <f>IF(AND(market_calendar[[#This Row],[is_vix_monthly_exp]]=1,MOD(market_calendar[[#This Row],[Month]],3)=0),1,0)</f>
        <v>0</v>
      </c>
    </row>
    <row r="1460" spans="1:18" x14ac:dyDescent="0.25">
      <c r="A1460">
        <v>1459</v>
      </c>
      <c r="B1460" s="1">
        <v>43828</v>
      </c>
      <c r="C1460" s="2">
        <f t="shared" si="177"/>
        <v>2019</v>
      </c>
      <c r="D1460" s="2">
        <f t="shared" si="178"/>
        <v>12</v>
      </c>
      <c r="E1460" s="2" t="str">
        <f t="shared" si="179"/>
        <v>2019-12</v>
      </c>
      <c r="F1460" s="2">
        <f t="shared" si="180"/>
        <v>29</v>
      </c>
      <c r="G1460" s="2">
        <f t="shared" si="181"/>
        <v>53</v>
      </c>
      <c r="H1460" s="2">
        <f t="shared" si="182"/>
        <v>1</v>
      </c>
      <c r="I1460" s="2" cm="1">
        <f t="array" ref="I1460">_xlfn.IFNA(_xlfn.IFS(H1460=7,1,H1460=1,1),0)</f>
        <v>1</v>
      </c>
      <c r="J1460" s="2">
        <v>0</v>
      </c>
      <c r="K1460" s="2">
        <f t="shared" si="183"/>
        <v>0</v>
      </c>
      <c r="L1460" s="2">
        <f>SUMIF(E$2:E1460,E1460,K$2:K1460)</f>
        <v>4</v>
      </c>
      <c r="M1460" s="2">
        <f>IF(AND(market_calendar[[#This Row],[eq_weekly_exp_cumulative]]=3,market_calendar[[#This Row],[is_eq_weekly_exp]]=1),1,0)</f>
        <v>0</v>
      </c>
      <c r="N1460" s="2">
        <f>IF(AND(market_calendar[[#This Row],[is_eq_monthly_exp]]=1,MOD(market_calendar[[#This Row],[Month]],3)=0),1,0)</f>
        <v>0</v>
      </c>
      <c r="O1460" s="2">
        <f t="shared" si="176"/>
        <v>0</v>
      </c>
      <c r="P1460" s="2">
        <f>SUMIF(E$2:E1460,E1460,O$2:O1460)</f>
        <v>4</v>
      </c>
      <c r="Q1460" s="2">
        <f>IF(AND(market_calendar[[#This Row],[vix_weekly_exp_cumulative]]=3,market_calendar[[#This Row],[is_vix_weekly_exp]]=1),1,0)</f>
        <v>0</v>
      </c>
      <c r="R1460" s="2">
        <f>IF(AND(market_calendar[[#This Row],[is_vix_monthly_exp]]=1,MOD(market_calendar[[#This Row],[Month]],3)=0),1,0)</f>
        <v>0</v>
      </c>
    </row>
    <row r="1461" spans="1:18" x14ac:dyDescent="0.25">
      <c r="A1461">
        <v>1460</v>
      </c>
      <c r="B1461" s="1">
        <v>43829</v>
      </c>
      <c r="C1461" s="2">
        <f t="shared" si="177"/>
        <v>2019</v>
      </c>
      <c r="D1461" s="2">
        <f t="shared" si="178"/>
        <v>12</v>
      </c>
      <c r="E1461" s="2" t="str">
        <f t="shared" si="179"/>
        <v>2019-12</v>
      </c>
      <c r="F1461" s="2">
        <f t="shared" si="180"/>
        <v>30</v>
      </c>
      <c r="G1461" s="2">
        <f t="shared" si="181"/>
        <v>53</v>
      </c>
      <c r="H1461" s="2">
        <f t="shared" si="182"/>
        <v>2</v>
      </c>
      <c r="I1461" s="2" cm="1">
        <f t="array" ref="I1461">_xlfn.IFNA(_xlfn.IFS(H1461=7,1,H1461=1,1),0)</f>
        <v>0</v>
      </c>
      <c r="J1461" s="2">
        <v>0</v>
      </c>
      <c r="K1461" s="2">
        <f t="shared" si="183"/>
        <v>0</v>
      </c>
      <c r="L1461" s="2">
        <f>SUMIF(E$2:E1461,E1461,K$2:K1461)</f>
        <v>4</v>
      </c>
      <c r="M1461" s="2">
        <f>IF(AND(market_calendar[[#This Row],[eq_weekly_exp_cumulative]]=3,market_calendar[[#This Row],[is_eq_weekly_exp]]=1),1,0)</f>
        <v>0</v>
      </c>
      <c r="N1461" s="2">
        <f>IF(AND(market_calendar[[#This Row],[is_eq_monthly_exp]]=1,MOD(market_calendar[[#This Row],[Month]],3)=0),1,0)</f>
        <v>0</v>
      </c>
      <c r="O1461" s="2">
        <f t="shared" si="176"/>
        <v>0</v>
      </c>
      <c r="P1461" s="2">
        <f>SUMIF(E$2:E1461,E1461,O$2:O1461)</f>
        <v>4</v>
      </c>
      <c r="Q1461" s="2">
        <f>IF(AND(market_calendar[[#This Row],[vix_weekly_exp_cumulative]]=3,market_calendar[[#This Row],[is_vix_weekly_exp]]=1),1,0)</f>
        <v>0</v>
      </c>
      <c r="R1461" s="2">
        <f>IF(AND(market_calendar[[#This Row],[is_vix_monthly_exp]]=1,MOD(market_calendar[[#This Row],[Month]],3)=0),1,0)</f>
        <v>0</v>
      </c>
    </row>
    <row r="1462" spans="1:18" x14ac:dyDescent="0.25">
      <c r="A1462">
        <v>1461</v>
      </c>
      <c r="B1462" s="1">
        <v>43830</v>
      </c>
      <c r="C1462" s="2">
        <f t="shared" si="177"/>
        <v>2019</v>
      </c>
      <c r="D1462" s="2">
        <f t="shared" si="178"/>
        <v>12</v>
      </c>
      <c r="E1462" s="2" t="str">
        <f t="shared" si="179"/>
        <v>2019-12</v>
      </c>
      <c r="F1462" s="2">
        <f t="shared" si="180"/>
        <v>31</v>
      </c>
      <c r="G1462" s="2">
        <f t="shared" si="181"/>
        <v>53</v>
      </c>
      <c r="H1462" s="2">
        <f t="shared" si="182"/>
        <v>3</v>
      </c>
      <c r="I1462" s="2" cm="1">
        <f t="array" ref="I1462">_xlfn.IFNA(_xlfn.IFS(H1462=7,1,H1462=1,1),0)</f>
        <v>0</v>
      </c>
      <c r="J1462" s="2">
        <v>0</v>
      </c>
      <c r="K1462" s="2">
        <f t="shared" si="183"/>
        <v>0</v>
      </c>
      <c r="L1462" s="2">
        <f>SUMIF(E$2:E1462,E1462,K$2:K1462)</f>
        <v>4</v>
      </c>
      <c r="M1462" s="2">
        <f>IF(AND(market_calendar[[#This Row],[eq_weekly_exp_cumulative]]=3,market_calendar[[#This Row],[is_eq_weekly_exp]]=1),1,0)</f>
        <v>0</v>
      </c>
      <c r="N1462" s="2">
        <f>IF(AND(market_calendar[[#This Row],[is_eq_monthly_exp]]=1,MOD(market_calendar[[#This Row],[Month]],3)=0),1,0)</f>
        <v>0</v>
      </c>
      <c r="O1462" s="2">
        <f t="shared" si="176"/>
        <v>1</v>
      </c>
      <c r="P1462" s="2">
        <f>SUMIF(E$2:E1462,E1462,O$2:O1462)</f>
        <v>5</v>
      </c>
      <c r="Q1462" s="2">
        <f>IF(AND(market_calendar[[#This Row],[vix_weekly_exp_cumulative]]=3,market_calendar[[#This Row],[is_vix_weekly_exp]]=1),1,0)</f>
        <v>0</v>
      </c>
      <c r="R1462" s="2">
        <f>IF(AND(market_calendar[[#This Row],[is_vix_monthly_exp]]=1,MOD(market_calendar[[#This Row],[Month]],3)=0),1,0)</f>
        <v>0</v>
      </c>
    </row>
    <row r="1463" spans="1:18" x14ac:dyDescent="0.25">
      <c r="A1463">
        <v>1462</v>
      </c>
      <c r="B1463" s="1">
        <v>43831</v>
      </c>
      <c r="C1463" s="2">
        <f t="shared" si="177"/>
        <v>2020</v>
      </c>
      <c r="D1463" s="2">
        <f t="shared" si="178"/>
        <v>1</v>
      </c>
      <c r="E1463" s="2" t="str">
        <f t="shared" si="179"/>
        <v>2020-1</v>
      </c>
      <c r="F1463" s="2">
        <f t="shared" si="180"/>
        <v>1</v>
      </c>
      <c r="G1463" s="2">
        <f t="shared" si="181"/>
        <v>1</v>
      </c>
      <c r="H1463" s="2">
        <f t="shared" si="182"/>
        <v>4</v>
      </c>
      <c r="I1463" s="2" cm="1">
        <f t="array" ref="I1463">_xlfn.IFNA(_xlfn.IFS(H1463=7,1,H1463=1,1),0)</f>
        <v>0</v>
      </c>
      <c r="J1463" s="2">
        <v>0</v>
      </c>
      <c r="K1463" s="2">
        <f t="shared" si="183"/>
        <v>0</v>
      </c>
      <c r="L1463" s="2">
        <f>SUMIF(E$2:E1463,E1463,K$2:K1463)</f>
        <v>0</v>
      </c>
      <c r="M1463" s="2">
        <f>IF(AND(market_calendar[[#This Row],[eq_weekly_exp_cumulative]]=3,market_calendar[[#This Row],[is_eq_weekly_exp]]=1),1,0)</f>
        <v>0</v>
      </c>
      <c r="N1463" s="2">
        <f>IF(AND(market_calendar[[#This Row],[is_eq_monthly_exp]]=1,MOD(market_calendar[[#This Row],[Month]],3)=0),1,0)</f>
        <v>0</v>
      </c>
      <c r="O1463" s="2">
        <f t="shared" si="176"/>
        <v>0</v>
      </c>
      <c r="P1463" s="2">
        <f>SUMIF(E$2:E1463,E1463,O$2:O1463)</f>
        <v>0</v>
      </c>
      <c r="Q1463" s="2">
        <f>IF(AND(market_calendar[[#This Row],[vix_weekly_exp_cumulative]]=3,market_calendar[[#This Row],[is_vix_weekly_exp]]=1),1,0)</f>
        <v>0</v>
      </c>
      <c r="R1463" s="2">
        <f>IF(AND(market_calendar[[#This Row],[is_vix_monthly_exp]]=1,MOD(market_calendar[[#This Row],[Month]],3)=0),1,0)</f>
        <v>0</v>
      </c>
    </row>
    <row r="1464" spans="1:18" x14ac:dyDescent="0.25">
      <c r="A1464">
        <v>1463</v>
      </c>
      <c r="B1464" s="1">
        <v>43832</v>
      </c>
      <c r="C1464" s="2">
        <f t="shared" si="177"/>
        <v>2020</v>
      </c>
      <c r="D1464" s="2">
        <f t="shared" si="178"/>
        <v>1</v>
      </c>
      <c r="E1464" s="2" t="str">
        <f t="shared" si="179"/>
        <v>2020-1</v>
      </c>
      <c r="F1464" s="2">
        <f t="shared" si="180"/>
        <v>2</v>
      </c>
      <c r="G1464" s="2">
        <f t="shared" si="181"/>
        <v>1</v>
      </c>
      <c r="H1464" s="2">
        <f t="shared" si="182"/>
        <v>5</v>
      </c>
      <c r="I1464" s="2" cm="1">
        <f t="array" ref="I1464">_xlfn.IFNA(_xlfn.IFS(H1464=7,1,H1464=1,1),0)</f>
        <v>0</v>
      </c>
      <c r="J1464" s="2">
        <v>0</v>
      </c>
      <c r="K1464" s="2">
        <f t="shared" si="183"/>
        <v>0</v>
      </c>
      <c r="L1464" s="2">
        <f>SUMIF(E$2:E1464,E1464,K$2:K1464)</f>
        <v>0</v>
      </c>
      <c r="M1464" s="2">
        <f>IF(AND(market_calendar[[#This Row],[eq_weekly_exp_cumulative]]=3,market_calendar[[#This Row],[is_eq_weekly_exp]]=1),1,0)</f>
        <v>0</v>
      </c>
      <c r="N1464" s="2">
        <f>IF(AND(market_calendar[[#This Row],[is_eq_monthly_exp]]=1,MOD(market_calendar[[#This Row],[Month]],3)=0),1,0)</f>
        <v>0</v>
      </c>
      <c r="O1464" s="2">
        <f t="shared" si="176"/>
        <v>0</v>
      </c>
      <c r="P1464" s="2">
        <f>SUMIF(E$2:E1464,E1464,O$2:O1464)</f>
        <v>0</v>
      </c>
      <c r="Q1464" s="2">
        <f>IF(AND(market_calendar[[#This Row],[vix_weekly_exp_cumulative]]=3,market_calendar[[#This Row],[is_vix_weekly_exp]]=1),1,0)</f>
        <v>0</v>
      </c>
      <c r="R1464" s="2">
        <f>IF(AND(market_calendar[[#This Row],[is_vix_monthly_exp]]=1,MOD(market_calendar[[#This Row],[Month]],3)=0),1,0)</f>
        <v>0</v>
      </c>
    </row>
    <row r="1465" spans="1:18" x14ac:dyDescent="0.25">
      <c r="A1465">
        <v>1464</v>
      </c>
      <c r="B1465" s="1">
        <v>43833</v>
      </c>
      <c r="C1465" s="2">
        <f t="shared" si="177"/>
        <v>2020</v>
      </c>
      <c r="D1465" s="2">
        <f t="shared" si="178"/>
        <v>1</v>
      </c>
      <c r="E1465" s="2" t="str">
        <f t="shared" si="179"/>
        <v>2020-1</v>
      </c>
      <c r="F1465" s="2">
        <f t="shared" si="180"/>
        <v>3</v>
      </c>
      <c r="G1465" s="2">
        <f t="shared" si="181"/>
        <v>1</v>
      </c>
      <c r="H1465" s="2">
        <f t="shared" si="182"/>
        <v>6</v>
      </c>
      <c r="I1465" s="2" cm="1">
        <f t="array" ref="I1465">_xlfn.IFNA(_xlfn.IFS(H1465=7,1,H1465=1,1),0)</f>
        <v>0</v>
      </c>
      <c r="J1465" s="2">
        <v>0</v>
      </c>
      <c r="K1465" s="2">
        <f t="shared" si="183"/>
        <v>1</v>
      </c>
      <c r="L1465" s="2">
        <f>SUMIF(E$2:E1465,E1465,K$2:K1465)</f>
        <v>1</v>
      </c>
      <c r="M1465" s="2">
        <f>IF(AND(market_calendar[[#This Row],[eq_weekly_exp_cumulative]]=3,market_calendar[[#This Row],[is_eq_weekly_exp]]=1),1,0)</f>
        <v>0</v>
      </c>
      <c r="N1465" s="2">
        <f>IF(AND(market_calendar[[#This Row],[is_eq_monthly_exp]]=1,MOD(market_calendar[[#This Row],[Month]],3)=0),1,0)</f>
        <v>0</v>
      </c>
      <c r="O1465" s="2">
        <f t="shared" si="176"/>
        <v>0</v>
      </c>
      <c r="P1465" s="2">
        <f>SUMIF(E$2:E1465,E1465,O$2:O1465)</f>
        <v>0</v>
      </c>
      <c r="Q1465" s="2">
        <f>IF(AND(market_calendar[[#This Row],[vix_weekly_exp_cumulative]]=3,market_calendar[[#This Row],[is_vix_weekly_exp]]=1),1,0)</f>
        <v>0</v>
      </c>
      <c r="R1465" s="2">
        <f>IF(AND(market_calendar[[#This Row],[is_vix_monthly_exp]]=1,MOD(market_calendar[[#This Row],[Month]],3)=0),1,0)</f>
        <v>0</v>
      </c>
    </row>
    <row r="1466" spans="1:18" x14ac:dyDescent="0.25">
      <c r="A1466">
        <v>1465</v>
      </c>
      <c r="B1466" s="1">
        <v>43834</v>
      </c>
      <c r="C1466" s="2">
        <f t="shared" si="177"/>
        <v>2020</v>
      </c>
      <c r="D1466" s="2">
        <f t="shared" si="178"/>
        <v>1</v>
      </c>
      <c r="E1466" s="2" t="str">
        <f t="shared" si="179"/>
        <v>2020-1</v>
      </c>
      <c r="F1466" s="2">
        <f t="shared" si="180"/>
        <v>4</v>
      </c>
      <c r="G1466" s="2">
        <f t="shared" si="181"/>
        <v>1</v>
      </c>
      <c r="H1466" s="2">
        <f t="shared" si="182"/>
        <v>7</v>
      </c>
      <c r="I1466" s="2" cm="1">
        <f t="array" ref="I1466">_xlfn.IFNA(_xlfn.IFS(H1466=7,1,H1466=1,1),0)</f>
        <v>1</v>
      </c>
      <c r="J1466" s="2">
        <v>0</v>
      </c>
      <c r="K1466" s="2">
        <f t="shared" si="183"/>
        <v>0</v>
      </c>
      <c r="L1466" s="2">
        <f>SUMIF(E$2:E1466,E1466,K$2:K1466)</f>
        <v>1</v>
      </c>
      <c r="M1466" s="2">
        <f>IF(AND(market_calendar[[#This Row],[eq_weekly_exp_cumulative]]=3,market_calendar[[#This Row],[is_eq_weekly_exp]]=1),1,0)</f>
        <v>0</v>
      </c>
      <c r="N1466" s="2">
        <f>IF(AND(market_calendar[[#This Row],[is_eq_monthly_exp]]=1,MOD(market_calendar[[#This Row],[Month]],3)=0),1,0)</f>
        <v>0</v>
      </c>
      <c r="O1466" s="2">
        <f t="shared" si="176"/>
        <v>0</v>
      </c>
      <c r="P1466" s="2">
        <f>SUMIF(E$2:E1466,E1466,O$2:O1466)</f>
        <v>0</v>
      </c>
      <c r="Q1466" s="2">
        <f>IF(AND(market_calendar[[#This Row],[vix_weekly_exp_cumulative]]=3,market_calendar[[#This Row],[is_vix_weekly_exp]]=1),1,0)</f>
        <v>0</v>
      </c>
      <c r="R1466" s="2">
        <f>IF(AND(market_calendar[[#This Row],[is_vix_monthly_exp]]=1,MOD(market_calendar[[#This Row],[Month]],3)=0),1,0)</f>
        <v>0</v>
      </c>
    </row>
    <row r="1467" spans="1:18" x14ac:dyDescent="0.25">
      <c r="A1467">
        <v>1466</v>
      </c>
      <c r="B1467" s="1">
        <v>43835</v>
      </c>
      <c r="C1467" s="2">
        <f t="shared" si="177"/>
        <v>2020</v>
      </c>
      <c r="D1467" s="2">
        <f t="shared" si="178"/>
        <v>1</v>
      </c>
      <c r="E1467" s="2" t="str">
        <f t="shared" si="179"/>
        <v>2020-1</v>
      </c>
      <c r="F1467" s="2">
        <f t="shared" si="180"/>
        <v>5</v>
      </c>
      <c r="G1467" s="2">
        <f t="shared" si="181"/>
        <v>2</v>
      </c>
      <c r="H1467" s="2">
        <f t="shared" si="182"/>
        <v>1</v>
      </c>
      <c r="I1467" s="2" cm="1">
        <f t="array" ref="I1467">_xlfn.IFNA(_xlfn.IFS(H1467=7,1,H1467=1,1),0)</f>
        <v>1</v>
      </c>
      <c r="J1467" s="2">
        <v>0</v>
      </c>
      <c r="K1467" s="2">
        <f t="shared" si="183"/>
        <v>0</v>
      </c>
      <c r="L1467" s="2">
        <f>SUMIF(E$2:E1467,E1467,K$2:K1467)</f>
        <v>1</v>
      </c>
      <c r="M1467" s="2">
        <f>IF(AND(market_calendar[[#This Row],[eq_weekly_exp_cumulative]]=3,market_calendar[[#This Row],[is_eq_weekly_exp]]=1),1,0)</f>
        <v>0</v>
      </c>
      <c r="N1467" s="2">
        <f>IF(AND(market_calendar[[#This Row],[is_eq_monthly_exp]]=1,MOD(market_calendar[[#This Row],[Month]],3)=0),1,0)</f>
        <v>0</v>
      </c>
      <c r="O1467" s="2">
        <f t="shared" si="176"/>
        <v>0</v>
      </c>
      <c r="P1467" s="2">
        <f>SUMIF(E$2:E1467,E1467,O$2:O1467)</f>
        <v>0</v>
      </c>
      <c r="Q1467" s="2">
        <f>IF(AND(market_calendar[[#This Row],[vix_weekly_exp_cumulative]]=3,market_calendar[[#This Row],[is_vix_weekly_exp]]=1),1,0)</f>
        <v>0</v>
      </c>
      <c r="R1467" s="2">
        <f>IF(AND(market_calendar[[#This Row],[is_vix_monthly_exp]]=1,MOD(market_calendar[[#This Row],[Month]],3)=0),1,0)</f>
        <v>0</v>
      </c>
    </row>
    <row r="1468" spans="1:18" x14ac:dyDescent="0.25">
      <c r="A1468">
        <v>1467</v>
      </c>
      <c r="B1468" s="1">
        <v>43836</v>
      </c>
      <c r="C1468" s="2">
        <f t="shared" si="177"/>
        <v>2020</v>
      </c>
      <c r="D1468" s="2">
        <f t="shared" si="178"/>
        <v>1</v>
      </c>
      <c r="E1468" s="2" t="str">
        <f t="shared" si="179"/>
        <v>2020-1</v>
      </c>
      <c r="F1468" s="2">
        <f t="shared" si="180"/>
        <v>6</v>
      </c>
      <c r="G1468" s="2">
        <f t="shared" si="181"/>
        <v>2</v>
      </c>
      <c r="H1468" s="2">
        <f t="shared" si="182"/>
        <v>2</v>
      </c>
      <c r="I1468" s="2" cm="1">
        <f t="array" ref="I1468">_xlfn.IFNA(_xlfn.IFS(H1468=7,1,H1468=1,1),0)</f>
        <v>0</v>
      </c>
      <c r="J1468" s="2">
        <v>0</v>
      </c>
      <c r="K1468" s="2">
        <f t="shared" si="183"/>
        <v>0</v>
      </c>
      <c r="L1468" s="2">
        <f>SUMIF(E$2:E1468,E1468,K$2:K1468)</f>
        <v>1</v>
      </c>
      <c r="M1468" s="2">
        <f>IF(AND(market_calendar[[#This Row],[eq_weekly_exp_cumulative]]=3,market_calendar[[#This Row],[is_eq_weekly_exp]]=1),1,0)</f>
        <v>0</v>
      </c>
      <c r="N1468" s="2">
        <f>IF(AND(market_calendar[[#This Row],[is_eq_monthly_exp]]=1,MOD(market_calendar[[#This Row],[Month]],3)=0),1,0)</f>
        <v>0</v>
      </c>
      <c r="O1468" s="2">
        <f t="shared" si="176"/>
        <v>0</v>
      </c>
      <c r="P1468" s="2">
        <f>SUMIF(E$2:E1468,E1468,O$2:O1468)</f>
        <v>0</v>
      </c>
      <c r="Q1468" s="2">
        <f>IF(AND(market_calendar[[#This Row],[vix_weekly_exp_cumulative]]=3,market_calendar[[#This Row],[is_vix_weekly_exp]]=1),1,0)</f>
        <v>0</v>
      </c>
      <c r="R1468" s="2">
        <f>IF(AND(market_calendar[[#This Row],[is_vix_monthly_exp]]=1,MOD(market_calendar[[#This Row],[Month]],3)=0),1,0)</f>
        <v>0</v>
      </c>
    </row>
    <row r="1469" spans="1:18" x14ac:dyDescent="0.25">
      <c r="A1469">
        <v>1468</v>
      </c>
      <c r="B1469" s="1">
        <v>43837</v>
      </c>
      <c r="C1469" s="2">
        <f t="shared" si="177"/>
        <v>2020</v>
      </c>
      <c r="D1469" s="2">
        <f t="shared" si="178"/>
        <v>1</v>
      </c>
      <c r="E1469" s="2" t="str">
        <f t="shared" si="179"/>
        <v>2020-1</v>
      </c>
      <c r="F1469" s="2">
        <f t="shared" si="180"/>
        <v>7</v>
      </c>
      <c r="G1469" s="2">
        <f t="shared" si="181"/>
        <v>2</v>
      </c>
      <c r="H1469" s="2">
        <f t="shared" si="182"/>
        <v>3</v>
      </c>
      <c r="I1469" s="2" cm="1">
        <f t="array" ref="I1469">_xlfn.IFNA(_xlfn.IFS(H1469=7,1,H1469=1,1),0)</f>
        <v>0</v>
      </c>
      <c r="J1469" s="2">
        <v>0</v>
      </c>
      <c r="K1469" s="2">
        <f t="shared" si="183"/>
        <v>0</v>
      </c>
      <c r="L1469" s="2">
        <f>SUMIF(E$2:E1469,E1469,K$2:K1469)</f>
        <v>1</v>
      </c>
      <c r="M1469" s="2">
        <f>IF(AND(market_calendar[[#This Row],[eq_weekly_exp_cumulative]]=3,market_calendar[[#This Row],[is_eq_weekly_exp]]=1),1,0)</f>
        <v>0</v>
      </c>
      <c r="N1469" s="2">
        <f>IF(AND(market_calendar[[#This Row],[is_eq_monthly_exp]]=1,MOD(market_calendar[[#This Row],[Month]],3)=0),1,0)</f>
        <v>0</v>
      </c>
      <c r="O1469" s="2">
        <f t="shared" si="176"/>
        <v>1</v>
      </c>
      <c r="P1469" s="2">
        <f>SUMIF(E$2:E1469,E1469,O$2:O1469)</f>
        <v>1</v>
      </c>
      <c r="Q1469" s="2">
        <f>IF(AND(market_calendar[[#This Row],[vix_weekly_exp_cumulative]]=3,market_calendar[[#This Row],[is_vix_weekly_exp]]=1),1,0)</f>
        <v>0</v>
      </c>
      <c r="R1469" s="2">
        <f>IF(AND(market_calendar[[#This Row],[is_vix_monthly_exp]]=1,MOD(market_calendar[[#This Row],[Month]],3)=0),1,0)</f>
        <v>0</v>
      </c>
    </row>
    <row r="1470" spans="1:18" x14ac:dyDescent="0.25">
      <c r="A1470">
        <v>1469</v>
      </c>
      <c r="B1470" s="1">
        <v>43838</v>
      </c>
      <c r="C1470" s="2">
        <f t="shared" si="177"/>
        <v>2020</v>
      </c>
      <c r="D1470" s="2">
        <f t="shared" si="178"/>
        <v>1</v>
      </c>
      <c r="E1470" s="2" t="str">
        <f t="shared" si="179"/>
        <v>2020-1</v>
      </c>
      <c r="F1470" s="2">
        <f t="shared" si="180"/>
        <v>8</v>
      </c>
      <c r="G1470" s="2">
        <f t="shared" si="181"/>
        <v>2</v>
      </c>
      <c r="H1470" s="2">
        <f t="shared" si="182"/>
        <v>4</v>
      </c>
      <c r="I1470" s="2" cm="1">
        <f t="array" ref="I1470">_xlfn.IFNA(_xlfn.IFS(H1470=7,1,H1470=1,1),0)</f>
        <v>0</v>
      </c>
      <c r="J1470" s="2">
        <v>0</v>
      </c>
      <c r="K1470" s="2">
        <f t="shared" si="183"/>
        <v>0</v>
      </c>
      <c r="L1470" s="2">
        <f>SUMIF(E$2:E1470,E1470,K$2:K1470)</f>
        <v>1</v>
      </c>
      <c r="M1470" s="2">
        <f>IF(AND(market_calendar[[#This Row],[eq_weekly_exp_cumulative]]=3,market_calendar[[#This Row],[is_eq_weekly_exp]]=1),1,0)</f>
        <v>0</v>
      </c>
      <c r="N1470" s="2">
        <f>IF(AND(market_calendar[[#This Row],[is_eq_monthly_exp]]=1,MOD(market_calendar[[#This Row],[Month]],3)=0),1,0)</f>
        <v>0</v>
      </c>
      <c r="O1470" s="2">
        <f t="shared" si="176"/>
        <v>0</v>
      </c>
      <c r="P1470" s="2">
        <f>SUMIF(E$2:E1470,E1470,O$2:O1470)</f>
        <v>1</v>
      </c>
      <c r="Q1470" s="2">
        <f>IF(AND(market_calendar[[#This Row],[vix_weekly_exp_cumulative]]=3,market_calendar[[#This Row],[is_vix_weekly_exp]]=1),1,0)</f>
        <v>0</v>
      </c>
      <c r="R1470" s="2">
        <f>IF(AND(market_calendar[[#This Row],[is_vix_monthly_exp]]=1,MOD(market_calendar[[#This Row],[Month]],3)=0),1,0)</f>
        <v>0</v>
      </c>
    </row>
    <row r="1471" spans="1:18" x14ac:dyDescent="0.25">
      <c r="A1471">
        <v>1470</v>
      </c>
      <c r="B1471" s="1">
        <v>43839</v>
      </c>
      <c r="C1471" s="2">
        <f t="shared" si="177"/>
        <v>2020</v>
      </c>
      <c r="D1471" s="2">
        <f t="shared" si="178"/>
        <v>1</v>
      </c>
      <c r="E1471" s="2" t="str">
        <f t="shared" si="179"/>
        <v>2020-1</v>
      </c>
      <c r="F1471" s="2">
        <f t="shared" si="180"/>
        <v>9</v>
      </c>
      <c r="G1471" s="2">
        <f t="shared" si="181"/>
        <v>2</v>
      </c>
      <c r="H1471" s="2">
        <f t="shared" si="182"/>
        <v>5</v>
      </c>
      <c r="I1471" s="2" cm="1">
        <f t="array" ref="I1471">_xlfn.IFNA(_xlfn.IFS(H1471=7,1,H1471=1,1),0)</f>
        <v>0</v>
      </c>
      <c r="J1471" s="2">
        <v>0</v>
      </c>
      <c r="K1471" s="2">
        <f t="shared" si="183"/>
        <v>0</v>
      </c>
      <c r="L1471" s="2">
        <f>SUMIF(E$2:E1471,E1471,K$2:K1471)</f>
        <v>1</v>
      </c>
      <c r="M1471" s="2">
        <f>IF(AND(market_calendar[[#This Row],[eq_weekly_exp_cumulative]]=3,market_calendar[[#This Row],[is_eq_weekly_exp]]=1),1,0)</f>
        <v>0</v>
      </c>
      <c r="N1471" s="2">
        <f>IF(AND(market_calendar[[#This Row],[is_eq_monthly_exp]]=1,MOD(market_calendar[[#This Row],[Month]],3)=0),1,0)</f>
        <v>0</v>
      </c>
      <c r="O1471" s="2">
        <f t="shared" si="176"/>
        <v>0</v>
      </c>
      <c r="P1471" s="2">
        <f>SUMIF(E$2:E1471,E1471,O$2:O1471)</f>
        <v>1</v>
      </c>
      <c r="Q1471" s="2">
        <f>IF(AND(market_calendar[[#This Row],[vix_weekly_exp_cumulative]]=3,market_calendar[[#This Row],[is_vix_weekly_exp]]=1),1,0)</f>
        <v>0</v>
      </c>
      <c r="R1471" s="2">
        <f>IF(AND(market_calendar[[#This Row],[is_vix_monthly_exp]]=1,MOD(market_calendar[[#This Row],[Month]],3)=0),1,0)</f>
        <v>0</v>
      </c>
    </row>
    <row r="1472" spans="1:18" x14ac:dyDescent="0.25">
      <c r="A1472">
        <v>1471</v>
      </c>
      <c r="B1472" s="1">
        <v>43840</v>
      </c>
      <c r="C1472" s="2">
        <f t="shared" si="177"/>
        <v>2020</v>
      </c>
      <c r="D1472" s="2">
        <f t="shared" si="178"/>
        <v>1</v>
      </c>
      <c r="E1472" s="2" t="str">
        <f t="shared" si="179"/>
        <v>2020-1</v>
      </c>
      <c r="F1472" s="2">
        <f t="shared" si="180"/>
        <v>10</v>
      </c>
      <c r="G1472" s="2">
        <f t="shared" si="181"/>
        <v>2</v>
      </c>
      <c r="H1472" s="2">
        <f t="shared" si="182"/>
        <v>6</v>
      </c>
      <c r="I1472" s="2" cm="1">
        <f t="array" ref="I1472">_xlfn.IFNA(_xlfn.IFS(H1472=7,1,H1472=1,1),0)</f>
        <v>0</v>
      </c>
      <c r="J1472" s="2">
        <v>0</v>
      </c>
      <c r="K1472" s="2">
        <f t="shared" si="183"/>
        <v>1</v>
      </c>
      <c r="L1472" s="2">
        <f>SUMIF(E$2:E1472,E1472,K$2:K1472)</f>
        <v>2</v>
      </c>
      <c r="M1472" s="2">
        <f>IF(AND(market_calendar[[#This Row],[eq_weekly_exp_cumulative]]=3,market_calendar[[#This Row],[is_eq_weekly_exp]]=1),1,0)</f>
        <v>0</v>
      </c>
      <c r="N1472" s="2">
        <f>IF(AND(market_calendar[[#This Row],[is_eq_monthly_exp]]=1,MOD(market_calendar[[#This Row],[Month]],3)=0),1,0)</f>
        <v>0</v>
      </c>
      <c r="O1472" s="2">
        <f t="shared" si="176"/>
        <v>0</v>
      </c>
      <c r="P1472" s="2">
        <f>SUMIF(E$2:E1472,E1472,O$2:O1472)</f>
        <v>1</v>
      </c>
      <c r="Q1472" s="2">
        <f>IF(AND(market_calendar[[#This Row],[vix_weekly_exp_cumulative]]=3,market_calendar[[#This Row],[is_vix_weekly_exp]]=1),1,0)</f>
        <v>0</v>
      </c>
      <c r="R1472" s="2">
        <f>IF(AND(market_calendar[[#This Row],[is_vix_monthly_exp]]=1,MOD(market_calendar[[#This Row],[Month]],3)=0),1,0)</f>
        <v>0</v>
      </c>
    </row>
    <row r="1473" spans="1:18" x14ac:dyDescent="0.25">
      <c r="A1473">
        <v>1472</v>
      </c>
      <c r="B1473" s="1">
        <v>43841</v>
      </c>
      <c r="C1473" s="2">
        <f t="shared" si="177"/>
        <v>2020</v>
      </c>
      <c r="D1473" s="2">
        <f t="shared" si="178"/>
        <v>1</v>
      </c>
      <c r="E1473" s="2" t="str">
        <f t="shared" si="179"/>
        <v>2020-1</v>
      </c>
      <c r="F1473" s="2">
        <f t="shared" si="180"/>
        <v>11</v>
      </c>
      <c r="G1473" s="2">
        <f t="shared" si="181"/>
        <v>2</v>
      </c>
      <c r="H1473" s="2">
        <f t="shared" si="182"/>
        <v>7</v>
      </c>
      <c r="I1473" s="2" cm="1">
        <f t="array" ref="I1473">_xlfn.IFNA(_xlfn.IFS(H1473=7,1,H1473=1,1),0)</f>
        <v>1</v>
      </c>
      <c r="J1473" s="2">
        <v>0</v>
      </c>
      <c r="K1473" s="2">
        <f t="shared" si="183"/>
        <v>0</v>
      </c>
      <c r="L1473" s="2">
        <f>SUMIF(E$2:E1473,E1473,K$2:K1473)</f>
        <v>2</v>
      </c>
      <c r="M1473" s="2">
        <f>IF(AND(market_calendar[[#This Row],[eq_weekly_exp_cumulative]]=3,market_calendar[[#This Row],[is_eq_weekly_exp]]=1),1,0)</f>
        <v>0</v>
      </c>
      <c r="N1473" s="2">
        <f>IF(AND(market_calendar[[#This Row],[is_eq_monthly_exp]]=1,MOD(market_calendar[[#This Row],[Month]],3)=0),1,0)</f>
        <v>0</v>
      </c>
      <c r="O1473" s="2">
        <f t="shared" si="176"/>
        <v>0</v>
      </c>
      <c r="P1473" s="2">
        <f>SUMIF(E$2:E1473,E1473,O$2:O1473)</f>
        <v>1</v>
      </c>
      <c r="Q1473" s="2">
        <f>IF(AND(market_calendar[[#This Row],[vix_weekly_exp_cumulative]]=3,market_calendar[[#This Row],[is_vix_weekly_exp]]=1),1,0)</f>
        <v>0</v>
      </c>
      <c r="R1473" s="2">
        <f>IF(AND(market_calendar[[#This Row],[is_vix_monthly_exp]]=1,MOD(market_calendar[[#This Row],[Month]],3)=0),1,0)</f>
        <v>0</v>
      </c>
    </row>
    <row r="1474" spans="1:18" x14ac:dyDescent="0.25">
      <c r="A1474">
        <v>1473</v>
      </c>
      <c r="B1474" s="1">
        <v>43842</v>
      </c>
      <c r="C1474" s="2">
        <f t="shared" si="177"/>
        <v>2020</v>
      </c>
      <c r="D1474" s="2">
        <f t="shared" si="178"/>
        <v>1</v>
      </c>
      <c r="E1474" s="2" t="str">
        <f t="shared" si="179"/>
        <v>2020-1</v>
      </c>
      <c r="F1474" s="2">
        <f t="shared" si="180"/>
        <v>12</v>
      </c>
      <c r="G1474" s="2">
        <f t="shared" si="181"/>
        <v>3</v>
      </c>
      <c r="H1474" s="2">
        <f t="shared" si="182"/>
        <v>1</v>
      </c>
      <c r="I1474" s="2" cm="1">
        <f t="array" ref="I1474">_xlfn.IFNA(_xlfn.IFS(H1474=7,1,H1474=1,1),0)</f>
        <v>1</v>
      </c>
      <c r="J1474" s="2">
        <v>0</v>
      </c>
      <c r="K1474" s="2">
        <f t="shared" si="183"/>
        <v>0</v>
      </c>
      <c r="L1474" s="2">
        <f>SUMIF(E$2:E1474,E1474,K$2:K1474)</f>
        <v>2</v>
      </c>
      <c r="M1474" s="2">
        <f>IF(AND(market_calendar[[#This Row],[eq_weekly_exp_cumulative]]=3,market_calendar[[#This Row],[is_eq_weekly_exp]]=1),1,0)</f>
        <v>0</v>
      </c>
      <c r="N1474" s="2">
        <f>IF(AND(market_calendar[[#This Row],[is_eq_monthly_exp]]=1,MOD(market_calendar[[#This Row],[Month]],3)=0),1,0)</f>
        <v>0</v>
      </c>
      <c r="O1474" s="2">
        <f t="shared" ref="O1474:O1537" si="184">IF(H1474=3,1,0)</f>
        <v>0</v>
      </c>
      <c r="P1474" s="2">
        <f>SUMIF(E$2:E1474,E1474,O$2:O1474)</f>
        <v>1</v>
      </c>
      <c r="Q1474" s="2">
        <f>IF(AND(market_calendar[[#This Row],[vix_weekly_exp_cumulative]]=3,market_calendar[[#This Row],[is_vix_weekly_exp]]=1),1,0)</f>
        <v>0</v>
      </c>
      <c r="R1474" s="2">
        <f>IF(AND(market_calendar[[#This Row],[is_vix_monthly_exp]]=1,MOD(market_calendar[[#This Row],[Month]],3)=0),1,0)</f>
        <v>0</v>
      </c>
    </row>
    <row r="1475" spans="1:18" x14ac:dyDescent="0.25">
      <c r="A1475">
        <v>1474</v>
      </c>
      <c r="B1475" s="1">
        <v>43843</v>
      </c>
      <c r="C1475" s="2">
        <f t="shared" ref="C1475:C1538" si="185">YEAR(B1475)</f>
        <v>2020</v>
      </c>
      <c r="D1475" s="2">
        <f t="shared" ref="D1475:D1538" si="186">MONTH(B1475)</f>
        <v>1</v>
      </c>
      <c r="E1475" s="2" t="str">
        <f t="shared" ref="E1475:E1538" si="187">_xlfn.CONCAT(YEAR(B1475),"-",MONTH(B1475))</f>
        <v>2020-1</v>
      </c>
      <c r="F1475" s="2">
        <f t="shared" ref="F1475:F1538" si="188">DAY(B1475)</f>
        <v>13</v>
      </c>
      <c r="G1475" s="2">
        <f t="shared" ref="G1475:G1538" si="189">WEEKNUM(B1475)</f>
        <v>3</v>
      </c>
      <c r="H1475" s="2">
        <f t="shared" ref="H1475:H1538" si="190">WEEKDAY(B1475)</f>
        <v>2</v>
      </c>
      <c r="I1475" s="2" cm="1">
        <f t="array" ref="I1475">_xlfn.IFNA(_xlfn.IFS(H1475=7,1,H1475=1,1),0)</f>
        <v>0</v>
      </c>
      <c r="J1475" s="2">
        <v>0</v>
      </c>
      <c r="K1475" s="2">
        <f t="shared" ref="K1475:K1538" si="191">IF(H1475=6,1,0)</f>
        <v>0</v>
      </c>
      <c r="L1475" s="2">
        <f>SUMIF(E$2:E1475,E1475,K$2:K1475)</f>
        <v>2</v>
      </c>
      <c r="M1475" s="2">
        <f>IF(AND(market_calendar[[#This Row],[eq_weekly_exp_cumulative]]=3,market_calendar[[#This Row],[is_eq_weekly_exp]]=1),1,0)</f>
        <v>0</v>
      </c>
      <c r="N1475" s="2">
        <f>IF(AND(market_calendar[[#This Row],[is_eq_monthly_exp]]=1,MOD(market_calendar[[#This Row],[Month]],3)=0),1,0)</f>
        <v>0</v>
      </c>
      <c r="O1475" s="2">
        <f t="shared" si="184"/>
        <v>0</v>
      </c>
      <c r="P1475" s="2">
        <f>SUMIF(E$2:E1475,E1475,O$2:O1475)</f>
        <v>1</v>
      </c>
      <c r="Q1475" s="2">
        <f>IF(AND(market_calendar[[#This Row],[vix_weekly_exp_cumulative]]=3,market_calendar[[#This Row],[is_vix_weekly_exp]]=1),1,0)</f>
        <v>0</v>
      </c>
      <c r="R1475" s="2">
        <f>IF(AND(market_calendar[[#This Row],[is_vix_monthly_exp]]=1,MOD(market_calendar[[#This Row],[Month]],3)=0),1,0)</f>
        <v>0</v>
      </c>
    </row>
    <row r="1476" spans="1:18" x14ac:dyDescent="0.25">
      <c r="A1476">
        <v>1475</v>
      </c>
      <c r="B1476" s="1">
        <v>43844</v>
      </c>
      <c r="C1476" s="2">
        <f t="shared" si="185"/>
        <v>2020</v>
      </c>
      <c r="D1476" s="2">
        <f t="shared" si="186"/>
        <v>1</v>
      </c>
      <c r="E1476" s="2" t="str">
        <f t="shared" si="187"/>
        <v>2020-1</v>
      </c>
      <c r="F1476" s="2">
        <f t="shared" si="188"/>
        <v>14</v>
      </c>
      <c r="G1476" s="2">
        <f t="shared" si="189"/>
        <v>3</v>
      </c>
      <c r="H1476" s="2">
        <f t="shared" si="190"/>
        <v>3</v>
      </c>
      <c r="I1476" s="2" cm="1">
        <f t="array" ref="I1476">_xlfn.IFNA(_xlfn.IFS(H1476=7,1,H1476=1,1),0)</f>
        <v>0</v>
      </c>
      <c r="J1476" s="2">
        <v>0</v>
      </c>
      <c r="K1476" s="2">
        <f t="shared" si="191"/>
        <v>0</v>
      </c>
      <c r="L1476" s="2">
        <f>SUMIF(E$2:E1476,E1476,K$2:K1476)</f>
        <v>2</v>
      </c>
      <c r="M1476" s="2">
        <f>IF(AND(market_calendar[[#This Row],[eq_weekly_exp_cumulative]]=3,market_calendar[[#This Row],[is_eq_weekly_exp]]=1),1,0)</f>
        <v>0</v>
      </c>
      <c r="N1476" s="2">
        <f>IF(AND(market_calendar[[#This Row],[is_eq_monthly_exp]]=1,MOD(market_calendar[[#This Row],[Month]],3)=0),1,0)</f>
        <v>0</v>
      </c>
      <c r="O1476" s="2">
        <f t="shared" si="184"/>
        <v>1</v>
      </c>
      <c r="P1476" s="2">
        <f>SUMIF(E$2:E1476,E1476,O$2:O1476)</f>
        <v>2</v>
      </c>
      <c r="Q1476" s="2">
        <f>IF(AND(market_calendar[[#This Row],[vix_weekly_exp_cumulative]]=3,market_calendar[[#This Row],[is_vix_weekly_exp]]=1),1,0)</f>
        <v>0</v>
      </c>
      <c r="R1476" s="2">
        <f>IF(AND(market_calendar[[#This Row],[is_vix_monthly_exp]]=1,MOD(market_calendar[[#This Row],[Month]],3)=0),1,0)</f>
        <v>0</v>
      </c>
    </row>
    <row r="1477" spans="1:18" x14ac:dyDescent="0.25">
      <c r="A1477">
        <v>1476</v>
      </c>
      <c r="B1477" s="1">
        <v>43845</v>
      </c>
      <c r="C1477" s="2">
        <f t="shared" si="185"/>
        <v>2020</v>
      </c>
      <c r="D1477" s="2">
        <f t="shared" si="186"/>
        <v>1</v>
      </c>
      <c r="E1477" s="2" t="str">
        <f t="shared" si="187"/>
        <v>2020-1</v>
      </c>
      <c r="F1477" s="2">
        <f t="shared" si="188"/>
        <v>15</v>
      </c>
      <c r="G1477" s="2">
        <f t="shared" si="189"/>
        <v>3</v>
      </c>
      <c r="H1477" s="2">
        <f t="shared" si="190"/>
        <v>4</v>
      </c>
      <c r="I1477" s="2" cm="1">
        <f t="array" ref="I1477">_xlfn.IFNA(_xlfn.IFS(H1477=7,1,H1477=1,1),0)</f>
        <v>0</v>
      </c>
      <c r="J1477" s="2">
        <v>0</v>
      </c>
      <c r="K1477" s="2">
        <f t="shared" si="191"/>
        <v>0</v>
      </c>
      <c r="L1477" s="2">
        <f>SUMIF(E$2:E1477,E1477,K$2:K1477)</f>
        <v>2</v>
      </c>
      <c r="M1477" s="2">
        <f>IF(AND(market_calendar[[#This Row],[eq_weekly_exp_cumulative]]=3,market_calendar[[#This Row],[is_eq_weekly_exp]]=1),1,0)</f>
        <v>0</v>
      </c>
      <c r="N1477" s="2">
        <f>IF(AND(market_calendar[[#This Row],[is_eq_monthly_exp]]=1,MOD(market_calendar[[#This Row],[Month]],3)=0),1,0)</f>
        <v>0</v>
      </c>
      <c r="O1477" s="2">
        <f t="shared" si="184"/>
        <v>0</v>
      </c>
      <c r="P1477" s="2">
        <f>SUMIF(E$2:E1477,E1477,O$2:O1477)</f>
        <v>2</v>
      </c>
      <c r="Q1477" s="2">
        <f>IF(AND(market_calendar[[#This Row],[vix_weekly_exp_cumulative]]=3,market_calendar[[#This Row],[is_vix_weekly_exp]]=1),1,0)</f>
        <v>0</v>
      </c>
      <c r="R1477" s="2">
        <f>IF(AND(market_calendar[[#This Row],[is_vix_monthly_exp]]=1,MOD(market_calendar[[#This Row],[Month]],3)=0),1,0)</f>
        <v>0</v>
      </c>
    </row>
    <row r="1478" spans="1:18" x14ac:dyDescent="0.25">
      <c r="A1478">
        <v>1477</v>
      </c>
      <c r="B1478" s="1">
        <v>43846</v>
      </c>
      <c r="C1478" s="2">
        <f t="shared" si="185"/>
        <v>2020</v>
      </c>
      <c r="D1478" s="2">
        <f t="shared" si="186"/>
        <v>1</v>
      </c>
      <c r="E1478" s="2" t="str">
        <f t="shared" si="187"/>
        <v>2020-1</v>
      </c>
      <c r="F1478" s="2">
        <f t="shared" si="188"/>
        <v>16</v>
      </c>
      <c r="G1478" s="2">
        <f t="shared" si="189"/>
        <v>3</v>
      </c>
      <c r="H1478" s="2">
        <f t="shared" si="190"/>
        <v>5</v>
      </c>
      <c r="I1478" s="2" cm="1">
        <f t="array" ref="I1478">_xlfn.IFNA(_xlfn.IFS(H1478=7,1,H1478=1,1),0)</f>
        <v>0</v>
      </c>
      <c r="J1478" s="2">
        <v>0</v>
      </c>
      <c r="K1478" s="2">
        <f t="shared" si="191"/>
        <v>0</v>
      </c>
      <c r="L1478" s="2">
        <f>SUMIF(E$2:E1478,E1478,K$2:K1478)</f>
        <v>2</v>
      </c>
      <c r="M1478" s="2">
        <f>IF(AND(market_calendar[[#This Row],[eq_weekly_exp_cumulative]]=3,market_calendar[[#This Row],[is_eq_weekly_exp]]=1),1,0)</f>
        <v>0</v>
      </c>
      <c r="N1478" s="2">
        <f>IF(AND(market_calendar[[#This Row],[is_eq_monthly_exp]]=1,MOD(market_calendar[[#This Row],[Month]],3)=0),1,0)</f>
        <v>0</v>
      </c>
      <c r="O1478" s="2">
        <f t="shared" si="184"/>
        <v>0</v>
      </c>
      <c r="P1478" s="2">
        <f>SUMIF(E$2:E1478,E1478,O$2:O1478)</f>
        <v>2</v>
      </c>
      <c r="Q1478" s="2">
        <f>IF(AND(market_calendar[[#This Row],[vix_weekly_exp_cumulative]]=3,market_calendar[[#This Row],[is_vix_weekly_exp]]=1),1,0)</f>
        <v>0</v>
      </c>
      <c r="R1478" s="2">
        <f>IF(AND(market_calendar[[#This Row],[is_vix_monthly_exp]]=1,MOD(market_calendar[[#This Row],[Month]],3)=0),1,0)</f>
        <v>0</v>
      </c>
    </row>
    <row r="1479" spans="1:18" x14ac:dyDescent="0.25">
      <c r="A1479">
        <v>1478</v>
      </c>
      <c r="B1479" s="1">
        <v>43847</v>
      </c>
      <c r="C1479" s="2">
        <f t="shared" si="185"/>
        <v>2020</v>
      </c>
      <c r="D1479" s="2">
        <f t="shared" si="186"/>
        <v>1</v>
      </c>
      <c r="E1479" s="2" t="str">
        <f t="shared" si="187"/>
        <v>2020-1</v>
      </c>
      <c r="F1479" s="2">
        <f t="shared" si="188"/>
        <v>17</v>
      </c>
      <c r="G1479" s="2">
        <f t="shared" si="189"/>
        <v>3</v>
      </c>
      <c r="H1479" s="2">
        <f t="shared" si="190"/>
        <v>6</v>
      </c>
      <c r="I1479" s="2" cm="1">
        <f t="array" ref="I1479">_xlfn.IFNA(_xlfn.IFS(H1479=7,1,H1479=1,1),0)</f>
        <v>0</v>
      </c>
      <c r="J1479" s="2">
        <v>0</v>
      </c>
      <c r="K1479" s="2">
        <f t="shared" si="191"/>
        <v>1</v>
      </c>
      <c r="L1479" s="2">
        <f>SUMIF(E$2:E1479,E1479,K$2:K1479)</f>
        <v>3</v>
      </c>
      <c r="M1479" s="2">
        <f>IF(AND(market_calendar[[#This Row],[eq_weekly_exp_cumulative]]=3,market_calendar[[#This Row],[is_eq_weekly_exp]]=1),1,0)</f>
        <v>1</v>
      </c>
      <c r="N1479" s="2">
        <f>IF(AND(market_calendar[[#This Row],[is_eq_monthly_exp]]=1,MOD(market_calendar[[#This Row],[Month]],3)=0),1,0)</f>
        <v>0</v>
      </c>
      <c r="O1479" s="2">
        <f t="shared" si="184"/>
        <v>0</v>
      </c>
      <c r="P1479" s="2">
        <f>SUMIF(E$2:E1479,E1479,O$2:O1479)</f>
        <v>2</v>
      </c>
      <c r="Q1479" s="2">
        <f>IF(AND(market_calendar[[#This Row],[vix_weekly_exp_cumulative]]=3,market_calendar[[#This Row],[is_vix_weekly_exp]]=1),1,0)</f>
        <v>0</v>
      </c>
      <c r="R1479" s="2">
        <f>IF(AND(market_calendar[[#This Row],[is_vix_monthly_exp]]=1,MOD(market_calendar[[#This Row],[Month]],3)=0),1,0)</f>
        <v>0</v>
      </c>
    </row>
    <row r="1480" spans="1:18" x14ac:dyDescent="0.25">
      <c r="A1480">
        <v>1479</v>
      </c>
      <c r="B1480" s="1">
        <v>43848</v>
      </c>
      <c r="C1480" s="2">
        <f t="shared" si="185"/>
        <v>2020</v>
      </c>
      <c r="D1480" s="2">
        <f t="shared" si="186"/>
        <v>1</v>
      </c>
      <c r="E1480" s="2" t="str">
        <f t="shared" si="187"/>
        <v>2020-1</v>
      </c>
      <c r="F1480" s="2">
        <f t="shared" si="188"/>
        <v>18</v>
      </c>
      <c r="G1480" s="2">
        <f t="shared" si="189"/>
        <v>3</v>
      </c>
      <c r="H1480" s="2">
        <f t="shared" si="190"/>
        <v>7</v>
      </c>
      <c r="I1480" s="2" cm="1">
        <f t="array" ref="I1480">_xlfn.IFNA(_xlfn.IFS(H1480=7,1,H1480=1,1),0)</f>
        <v>1</v>
      </c>
      <c r="J1480" s="2">
        <v>0</v>
      </c>
      <c r="K1480" s="2">
        <f t="shared" si="191"/>
        <v>0</v>
      </c>
      <c r="L1480" s="2">
        <f>SUMIF(E$2:E1480,E1480,K$2:K1480)</f>
        <v>3</v>
      </c>
      <c r="M1480" s="2">
        <f>IF(AND(market_calendar[[#This Row],[eq_weekly_exp_cumulative]]=3,market_calendar[[#This Row],[is_eq_weekly_exp]]=1),1,0)</f>
        <v>0</v>
      </c>
      <c r="N1480" s="2">
        <f>IF(AND(market_calendar[[#This Row],[is_eq_monthly_exp]]=1,MOD(market_calendar[[#This Row],[Month]],3)=0),1,0)</f>
        <v>0</v>
      </c>
      <c r="O1480" s="2">
        <f t="shared" si="184"/>
        <v>0</v>
      </c>
      <c r="P1480" s="2">
        <f>SUMIF(E$2:E1480,E1480,O$2:O1480)</f>
        <v>2</v>
      </c>
      <c r="Q1480" s="2">
        <f>IF(AND(market_calendar[[#This Row],[vix_weekly_exp_cumulative]]=3,market_calendar[[#This Row],[is_vix_weekly_exp]]=1),1,0)</f>
        <v>0</v>
      </c>
      <c r="R1480" s="2">
        <f>IF(AND(market_calendar[[#This Row],[is_vix_monthly_exp]]=1,MOD(market_calendar[[#This Row],[Month]],3)=0),1,0)</f>
        <v>0</v>
      </c>
    </row>
    <row r="1481" spans="1:18" x14ac:dyDescent="0.25">
      <c r="A1481">
        <v>1480</v>
      </c>
      <c r="B1481" s="1">
        <v>43849</v>
      </c>
      <c r="C1481" s="2">
        <f t="shared" si="185"/>
        <v>2020</v>
      </c>
      <c r="D1481" s="2">
        <f t="shared" si="186"/>
        <v>1</v>
      </c>
      <c r="E1481" s="2" t="str">
        <f t="shared" si="187"/>
        <v>2020-1</v>
      </c>
      <c r="F1481" s="2">
        <f t="shared" si="188"/>
        <v>19</v>
      </c>
      <c r="G1481" s="2">
        <f t="shared" si="189"/>
        <v>4</v>
      </c>
      <c r="H1481" s="2">
        <f t="shared" si="190"/>
        <v>1</v>
      </c>
      <c r="I1481" s="2" cm="1">
        <f t="array" ref="I1481">_xlfn.IFNA(_xlfn.IFS(H1481=7,1,H1481=1,1),0)</f>
        <v>1</v>
      </c>
      <c r="J1481" s="2">
        <v>0</v>
      </c>
      <c r="K1481" s="2">
        <f t="shared" si="191"/>
        <v>0</v>
      </c>
      <c r="L1481" s="2">
        <f>SUMIF(E$2:E1481,E1481,K$2:K1481)</f>
        <v>3</v>
      </c>
      <c r="M1481" s="2">
        <f>IF(AND(market_calendar[[#This Row],[eq_weekly_exp_cumulative]]=3,market_calendar[[#This Row],[is_eq_weekly_exp]]=1),1,0)</f>
        <v>0</v>
      </c>
      <c r="N1481" s="2">
        <f>IF(AND(market_calendar[[#This Row],[is_eq_monthly_exp]]=1,MOD(market_calendar[[#This Row],[Month]],3)=0),1,0)</f>
        <v>0</v>
      </c>
      <c r="O1481" s="2">
        <f t="shared" si="184"/>
        <v>0</v>
      </c>
      <c r="P1481" s="2">
        <f>SUMIF(E$2:E1481,E1481,O$2:O1481)</f>
        <v>2</v>
      </c>
      <c r="Q1481" s="2">
        <f>IF(AND(market_calendar[[#This Row],[vix_weekly_exp_cumulative]]=3,market_calendar[[#This Row],[is_vix_weekly_exp]]=1),1,0)</f>
        <v>0</v>
      </c>
      <c r="R1481" s="2">
        <f>IF(AND(market_calendar[[#This Row],[is_vix_monthly_exp]]=1,MOD(market_calendar[[#This Row],[Month]],3)=0),1,0)</f>
        <v>0</v>
      </c>
    </row>
    <row r="1482" spans="1:18" x14ac:dyDescent="0.25">
      <c r="A1482">
        <v>1481</v>
      </c>
      <c r="B1482" s="1">
        <v>43850</v>
      </c>
      <c r="C1482" s="2">
        <f t="shared" si="185"/>
        <v>2020</v>
      </c>
      <c r="D1482" s="2">
        <f t="shared" si="186"/>
        <v>1</v>
      </c>
      <c r="E1482" s="2" t="str">
        <f t="shared" si="187"/>
        <v>2020-1</v>
      </c>
      <c r="F1482" s="2">
        <f t="shared" si="188"/>
        <v>20</v>
      </c>
      <c r="G1482" s="2">
        <f t="shared" si="189"/>
        <v>4</v>
      </c>
      <c r="H1482" s="2">
        <f t="shared" si="190"/>
        <v>2</v>
      </c>
      <c r="I1482" s="2" cm="1">
        <f t="array" ref="I1482">_xlfn.IFNA(_xlfn.IFS(H1482=7,1,H1482=1,1),0)</f>
        <v>0</v>
      </c>
      <c r="J1482" s="2">
        <v>0</v>
      </c>
      <c r="K1482" s="2">
        <f t="shared" si="191"/>
        <v>0</v>
      </c>
      <c r="L1482" s="2">
        <f>SUMIF(E$2:E1482,E1482,K$2:K1482)</f>
        <v>3</v>
      </c>
      <c r="M1482" s="2">
        <f>IF(AND(market_calendar[[#This Row],[eq_weekly_exp_cumulative]]=3,market_calendar[[#This Row],[is_eq_weekly_exp]]=1),1,0)</f>
        <v>0</v>
      </c>
      <c r="N1482" s="2">
        <f>IF(AND(market_calendar[[#This Row],[is_eq_monthly_exp]]=1,MOD(market_calendar[[#This Row],[Month]],3)=0),1,0)</f>
        <v>0</v>
      </c>
      <c r="O1482" s="2">
        <f t="shared" si="184"/>
        <v>0</v>
      </c>
      <c r="P1482" s="2">
        <f>SUMIF(E$2:E1482,E1482,O$2:O1482)</f>
        <v>2</v>
      </c>
      <c r="Q1482" s="2">
        <f>IF(AND(market_calendar[[#This Row],[vix_weekly_exp_cumulative]]=3,market_calendar[[#This Row],[is_vix_weekly_exp]]=1),1,0)</f>
        <v>0</v>
      </c>
      <c r="R1482" s="2">
        <f>IF(AND(market_calendar[[#This Row],[is_vix_monthly_exp]]=1,MOD(market_calendar[[#This Row],[Month]],3)=0),1,0)</f>
        <v>0</v>
      </c>
    </row>
    <row r="1483" spans="1:18" x14ac:dyDescent="0.25">
      <c r="A1483">
        <v>1482</v>
      </c>
      <c r="B1483" s="1">
        <v>43851</v>
      </c>
      <c r="C1483" s="2">
        <f t="shared" si="185"/>
        <v>2020</v>
      </c>
      <c r="D1483" s="2">
        <f t="shared" si="186"/>
        <v>1</v>
      </c>
      <c r="E1483" s="2" t="str">
        <f t="shared" si="187"/>
        <v>2020-1</v>
      </c>
      <c r="F1483" s="2">
        <f t="shared" si="188"/>
        <v>21</v>
      </c>
      <c r="G1483" s="2">
        <f t="shared" si="189"/>
        <v>4</v>
      </c>
      <c r="H1483" s="2">
        <f t="shared" si="190"/>
        <v>3</v>
      </c>
      <c r="I1483" s="2" cm="1">
        <f t="array" ref="I1483">_xlfn.IFNA(_xlfn.IFS(H1483=7,1,H1483=1,1),0)</f>
        <v>0</v>
      </c>
      <c r="J1483" s="2">
        <v>0</v>
      </c>
      <c r="K1483" s="2">
        <f t="shared" si="191"/>
        <v>0</v>
      </c>
      <c r="L1483" s="2">
        <f>SUMIF(E$2:E1483,E1483,K$2:K1483)</f>
        <v>3</v>
      </c>
      <c r="M1483" s="2">
        <f>IF(AND(market_calendar[[#This Row],[eq_weekly_exp_cumulative]]=3,market_calendar[[#This Row],[is_eq_weekly_exp]]=1),1,0)</f>
        <v>0</v>
      </c>
      <c r="N1483" s="2">
        <f>IF(AND(market_calendar[[#This Row],[is_eq_monthly_exp]]=1,MOD(market_calendar[[#This Row],[Month]],3)=0),1,0)</f>
        <v>0</v>
      </c>
      <c r="O1483" s="2">
        <f t="shared" si="184"/>
        <v>1</v>
      </c>
      <c r="P1483" s="2">
        <f>SUMIF(E$2:E1483,E1483,O$2:O1483)</f>
        <v>3</v>
      </c>
      <c r="Q1483" s="2">
        <f>IF(AND(market_calendar[[#This Row],[vix_weekly_exp_cumulative]]=3,market_calendar[[#This Row],[is_vix_weekly_exp]]=1),1,0)</f>
        <v>1</v>
      </c>
      <c r="R1483" s="2">
        <f>IF(AND(market_calendar[[#This Row],[is_vix_monthly_exp]]=1,MOD(market_calendar[[#This Row],[Month]],3)=0),1,0)</f>
        <v>0</v>
      </c>
    </row>
    <row r="1484" spans="1:18" x14ac:dyDescent="0.25">
      <c r="A1484">
        <v>1483</v>
      </c>
      <c r="B1484" s="1">
        <v>43852</v>
      </c>
      <c r="C1484" s="2">
        <f t="shared" si="185"/>
        <v>2020</v>
      </c>
      <c r="D1484" s="2">
        <f t="shared" si="186"/>
        <v>1</v>
      </c>
      <c r="E1484" s="2" t="str">
        <f t="shared" si="187"/>
        <v>2020-1</v>
      </c>
      <c r="F1484" s="2">
        <f t="shared" si="188"/>
        <v>22</v>
      </c>
      <c r="G1484" s="2">
        <f t="shared" si="189"/>
        <v>4</v>
      </c>
      <c r="H1484" s="2">
        <f t="shared" si="190"/>
        <v>4</v>
      </c>
      <c r="I1484" s="2" cm="1">
        <f t="array" ref="I1484">_xlfn.IFNA(_xlfn.IFS(H1484=7,1,H1484=1,1),0)</f>
        <v>0</v>
      </c>
      <c r="J1484" s="2">
        <v>0</v>
      </c>
      <c r="K1484" s="2">
        <f t="shared" si="191"/>
        <v>0</v>
      </c>
      <c r="L1484" s="2">
        <f>SUMIF(E$2:E1484,E1484,K$2:K1484)</f>
        <v>3</v>
      </c>
      <c r="M1484" s="2">
        <f>IF(AND(market_calendar[[#This Row],[eq_weekly_exp_cumulative]]=3,market_calendar[[#This Row],[is_eq_weekly_exp]]=1),1,0)</f>
        <v>0</v>
      </c>
      <c r="N1484" s="2">
        <f>IF(AND(market_calendar[[#This Row],[is_eq_monthly_exp]]=1,MOD(market_calendar[[#This Row],[Month]],3)=0),1,0)</f>
        <v>0</v>
      </c>
      <c r="O1484" s="2">
        <f t="shared" si="184"/>
        <v>0</v>
      </c>
      <c r="P1484" s="2">
        <f>SUMIF(E$2:E1484,E1484,O$2:O1484)</f>
        <v>3</v>
      </c>
      <c r="Q1484" s="2">
        <f>IF(AND(market_calendar[[#This Row],[vix_weekly_exp_cumulative]]=3,market_calendar[[#This Row],[is_vix_weekly_exp]]=1),1,0)</f>
        <v>0</v>
      </c>
      <c r="R1484" s="2">
        <f>IF(AND(market_calendar[[#This Row],[is_vix_monthly_exp]]=1,MOD(market_calendar[[#This Row],[Month]],3)=0),1,0)</f>
        <v>0</v>
      </c>
    </row>
    <row r="1485" spans="1:18" x14ac:dyDescent="0.25">
      <c r="A1485">
        <v>1484</v>
      </c>
      <c r="B1485" s="1">
        <v>43853</v>
      </c>
      <c r="C1485" s="2">
        <f t="shared" si="185"/>
        <v>2020</v>
      </c>
      <c r="D1485" s="2">
        <f t="shared" si="186"/>
        <v>1</v>
      </c>
      <c r="E1485" s="2" t="str">
        <f t="shared" si="187"/>
        <v>2020-1</v>
      </c>
      <c r="F1485" s="2">
        <f t="shared" si="188"/>
        <v>23</v>
      </c>
      <c r="G1485" s="2">
        <f t="shared" si="189"/>
        <v>4</v>
      </c>
      <c r="H1485" s="2">
        <f t="shared" si="190"/>
        <v>5</v>
      </c>
      <c r="I1485" s="2" cm="1">
        <f t="array" ref="I1485">_xlfn.IFNA(_xlfn.IFS(H1485=7,1,H1485=1,1),0)</f>
        <v>0</v>
      </c>
      <c r="J1485" s="2">
        <v>0</v>
      </c>
      <c r="K1485" s="2">
        <f t="shared" si="191"/>
        <v>0</v>
      </c>
      <c r="L1485" s="2">
        <f>SUMIF(E$2:E1485,E1485,K$2:K1485)</f>
        <v>3</v>
      </c>
      <c r="M1485" s="2">
        <f>IF(AND(market_calendar[[#This Row],[eq_weekly_exp_cumulative]]=3,market_calendar[[#This Row],[is_eq_weekly_exp]]=1),1,0)</f>
        <v>0</v>
      </c>
      <c r="N1485" s="2">
        <f>IF(AND(market_calendar[[#This Row],[is_eq_monthly_exp]]=1,MOD(market_calendar[[#This Row],[Month]],3)=0),1,0)</f>
        <v>0</v>
      </c>
      <c r="O1485" s="2">
        <f t="shared" si="184"/>
        <v>0</v>
      </c>
      <c r="P1485" s="2">
        <f>SUMIF(E$2:E1485,E1485,O$2:O1485)</f>
        <v>3</v>
      </c>
      <c r="Q1485" s="2">
        <f>IF(AND(market_calendar[[#This Row],[vix_weekly_exp_cumulative]]=3,market_calendar[[#This Row],[is_vix_weekly_exp]]=1),1,0)</f>
        <v>0</v>
      </c>
      <c r="R1485" s="2">
        <f>IF(AND(market_calendar[[#This Row],[is_vix_monthly_exp]]=1,MOD(market_calendar[[#This Row],[Month]],3)=0),1,0)</f>
        <v>0</v>
      </c>
    </row>
    <row r="1486" spans="1:18" x14ac:dyDescent="0.25">
      <c r="A1486">
        <v>1485</v>
      </c>
      <c r="B1486" s="1">
        <v>43854</v>
      </c>
      <c r="C1486" s="2">
        <f t="shared" si="185"/>
        <v>2020</v>
      </c>
      <c r="D1486" s="2">
        <f t="shared" si="186"/>
        <v>1</v>
      </c>
      <c r="E1486" s="2" t="str">
        <f t="shared" si="187"/>
        <v>2020-1</v>
      </c>
      <c r="F1486" s="2">
        <f t="shared" si="188"/>
        <v>24</v>
      </c>
      <c r="G1486" s="2">
        <f t="shared" si="189"/>
        <v>4</v>
      </c>
      <c r="H1486" s="2">
        <f t="shared" si="190"/>
        <v>6</v>
      </c>
      <c r="I1486" s="2" cm="1">
        <f t="array" ref="I1486">_xlfn.IFNA(_xlfn.IFS(H1486=7,1,H1486=1,1),0)</f>
        <v>0</v>
      </c>
      <c r="J1486" s="2">
        <v>0</v>
      </c>
      <c r="K1486" s="2">
        <f t="shared" si="191"/>
        <v>1</v>
      </c>
      <c r="L1486" s="2">
        <f>SUMIF(E$2:E1486,E1486,K$2:K1486)</f>
        <v>4</v>
      </c>
      <c r="M1486" s="2">
        <f>IF(AND(market_calendar[[#This Row],[eq_weekly_exp_cumulative]]=3,market_calendar[[#This Row],[is_eq_weekly_exp]]=1),1,0)</f>
        <v>0</v>
      </c>
      <c r="N1486" s="2">
        <f>IF(AND(market_calendar[[#This Row],[is_eq_monthly_exp]]=1,MOD(market_calendar[[#This Row],[Month]],3)=0),1,0)</f>
        <v>0</v>
      </c>
      <c r="O1486" s="2">
        <f t="shared" si="184"/>
        <v>0</v>
      </c>
      <c r="P1486" s="2">
        <f>SUMIF(E$2:E1486,E1486,O$2:O1486)</f>
        <v>3</v>
      </c>
      <c r="Q1486" s="2">
        <f>IF(AND(market_calendar[[#This Row],[vix_weekly_exp_cumulative]]=3,market_calendar[[#This Row],[is_vix_weekly_exp]]=1),1,0)</f>
        <v>0</v>
      </c>
      <c r="R1486" s="2">
        <f>IF(AND(market_calendar[[#This Row],[is_vix_monthly_exp]]=1,MOD(market_calendar[[#This Row],[Month]],3)=0),1,0)</f>
        <v>0</v>
      </c>
    </row>
    <row r="1487" spans="1:18" x14ac:dyDescent="0.25">
      <c r="A1487">
        <v>1486</v>
      </c>
      <c r="B1487" s="1">
        <v>43855</v>
      </c>
      <c r="C1487" s="2">
        <f t="shared" si="185"/>
        <v>2020</v>
      </c>
      <c r="D1487" s="2">
        <f t="shared" si="186"/>
        <v>1</v>
      </c>
      <c r="E1487" s="2" t="str">
        <f t="shared" si="187"/>
        <v>2020-1</v>
      </c>
      <c r="F1487" s="2">
        <f t="shared" si="188"/>
        <v>25</v>
      </c>
      <c r="G1487" s="2">
        <f t="shared" si="189"/>
        <v>4</v>
      </c>
      <c r="H1487" s="2">
        <f t="shared" si="190"/>
        <v>7</v>
      </c>
      <c r="I1487" s="2" cm="1">
        <f t="array" ref="I1487">_xlfn.IFNA(_xlfn.IFS(H1487=7,1,H1487=1,1),0)</f>
        <v>1</v>
      </c>
      <c r="J1487" s="2">
        <v>0</v>
      </c>
      <c r="K1487" s="2">
        <f t="shared" si="191"/>
        <v>0</v>
      </c>
      <c r="L1487" s="2">
        <f>SUMIF(E$2:E1487,E1487,K$2:K1487)</f>
        <v>4</v>
      </c>
      <c r="M1487" s="2">
        <f>IF(AND(market_calendar[[#This Row],[eq_weekly_exp_cumulative]]=3,market_calendar[[#This Row],[is_eq_weekly_exp]]=1),1,0)</f>
        <v>0</v>
      </c>
      <c r="N1487" s="2">
        <f>IF(AND(market_calendar[[#This Row],[is_eq_monthly_exp]]=1,MOD(market_calendar[[#This Row],[Month]],3)=0),1,0)</f>
        <v>0</v>
      </c>
      <c r="O1487" s="2">
        <f t="shared" si="184"/>
        <v>0</v>
      </c>
      <c r="P1487" s="2">
        <f>SUMIF(E$2:E1487,E1487,O$2:O1487)</f>
        <v>3</v>
      </c>
      <c r="Q1487" s="2">
        <f>IF(AND(market_calendar[[#This Row],[vix_weekly_exp_cumulative]]=3,market_calendar[[#This Row],[is_vix_weekly_exp]]=1),1,0)</f>
        <v>0</v>
      </c>
      <c r="R1487" s="2">
        <f>IF(AND(market_calendar[[#This Row],[is_vix_monthly_exp]]=1,MOD(market_calendar[[#This Row],[Month]],3)=0),1,0)</f>
        <v>0</v>
      </c>
    </row>
    <row r="1488" spans="1:18" x14ac:dyDescent="0.25">
      <c r="A1488">
        <v>1487</v>
      </c>
      <c r="B1488" s="1">
        <v>43856</v>
      </c>
      <c r="C1488" s="2">
        <f t="shared" si="185"/>
        <v>2020</v>
      </c>
      <c r="D1488" s="2">
        <f t="shared" si="186"/>
        <v>1</v>
      </c>
      <c r="E1488" s="2" t="str">
        <f t="shared" si="187"/>
        <v>2020-1</v>
      </c>
      <c r="F1488" s="2">
        <f t="shared" si="188"/>
        <v>26</v>
      </c>
      <c r="G1488" s="2">
        <f t="shared" si="189"/>
        <v>5</v>
      </c>
      <c r="H1488" s="2">
        <f t="shared" si="190"/>
        <v>1</v>
      </c>
      <c r="I1488" s="2" cm="1">
        <f t="array" ref="I1488">_xlfn.IFNA(_xlfn.IFS(H1488=7,1,H1488=1,1),0)</f>
        <v>1</v>
      </c>
      <c r="J1488" s="2">
        <v>0</v>
      </c>
      <c r="K1488" s="2">
        <f t="shared" si="191"/>
        <v>0</v>
      </c>
      <c r="L1488" s="2">
        <f>SUMIF(E$2:E1488,E1488,K$2:K1488)</f>
        <v>4</v>
      </c>
      <c r="M1488" s="2">
        <f>IF(AND(market_calendar[[#This Row],[eq_weekly_exp_cumulative]]=3,market_calendar[[#This Row],[is_eq_weekly_exp]]=1),1,0)</f>
        <v>0</v>
      </c>
      <c r="N1488" s="2">
        <f>IF(AND(market_calendar[[#This Row],[is_eq_monthly_exp]]=1,MOD(market_calendar[[#This Row],[Month]],3)=0),1,0)</f>
        <v>0</v>
      </c>
      <c r="O1488" s="2">
        <f t="shared" si="184"/>
        <v>0</v>
      </c>
      <c r="P1488" s="2">
        <f>SUMIF(E$2:E1488,E1488,O$2:O1488)</f>
        <v>3</v>
      </c>
      <c r="Q1488" s="2">
        <f>IF(AND(market_calendar[[#This Row],[vix_weekly_exp_cumulative]]=3,market_calendar[[#This Row],[is_vix_weekly_exp]]=1),1,0)</f>
        <v>0</v>
      </c>
      <c r="R1488" s="2">
        <f>IF(AND(market_calendar[[#This Row],[is_vix_monthly_exp]]=1,MOD(market_calendar[[#This Row],[Month]],3)=0),1,0)</f>
        <v>0</v>
      </c>
    </row>
    <row r="1489" spans="1:18" x14ac:dyDescent="0.25">
      <c r="A1489">
        <v>1488</v>
      </c>
      <c r="B1489" s="1">
        <v>43857</v>
      </c>
      <c r="C1489" s="2">
        <f t="shared" si="185"/>
        <v>2020</v>
      </c>
      <c r="D1489" s="2">
        <f t="shared" si="186"/>
        <v>1</v>
      </c>
      <c r="E1489" s="2" t="str">
        <f t="shared" si="187"/>
        <v>2020-1</v>
      </c>
      <c r="F1489" s="2">
        <f t="shared" si="188"/>
        <v>27</v>
      </c>
      <c r="G1489" s="2">
        <f t="shared" si="189"/>
        <v>5</v>
      </c>
      <c r="H1489" s="2">
        <f t="shared" si="190"/>
        <v>2</v>
      </c>
      <c r="I1489" s="2" cm="1">
        <f t="array" ref="I1489">_xlfn.IFNA(_xlfn.IFS(H1489=7,1,H1489=1,1),0)</f>
        <v>0</v>
      </c>
      <c r="J1489" s="2">
        <v>0</v>
      </c>
      <c r="K1489" s="2">
        <f t="shared" si="191"/>
        <v>0</v>
      </c>
      <c r="L1489" s="2">
        <f>SUMIF(E$2:E1489,E1489,K$2:K1489)</f>
        <v>4</v>
      </c>
      <c r="M1489" s="2">
        <f>IF(AND(market_calendar[[#This Row],[eq_weekly_exp_cumulative]]=3,market_calendar[[#This Row],[is_eq_weekly_exp]]=1),1,0)</f>
        <v>0</v>
      </c>
      <c r="N1489" s="2">
        <f>IF(AND(market_calendar[[#This Row],[is_eq_monthly_exp]]=1,MOD(market_calendar[[#This Row],[Month]],3)=0),1,0)</f>
        <v>0</v>
      </c>
      <c r="O1489" s="2">
        <f t="shared" si="184"/>
        <v>0</v>
      </c>
      <c r="P1489" s="2">
        <f>SUMIF(E$2:E1489,E1489,O$2:O1489)</f>
        <v>3</v>
      </c>
      <c r="Q1489" s="2">
        <f>IF(AND(market_calendar[[#This Row],[vix_weekly_exp_cumulative]]=3,market_calendar[[#This Row],[is_vix_weekly_exp]]=1),1,0)</f>
        <v>0</v>
      </c>
      <c r="R1489" s="2">
        <f>IF(AND(market_calendar[[#This Row],[is_vix_monthly_exp]]=1,MOD(market_calendar[[#This Row],[Month]],3)=0),1,0)</f>
        <v>0</v>
      </c>
    </row>
    <row r="1490" spans="1:18" x14ac:dyDescent="0.25">
      <c r="A1490">
        <v>1489</v>
      </c>
      <c r="B1490" s="1">
        <v>43858</v>
      </c>
      <c r="C1490" s="2">
        <f t="shared" si="185"/>
        <v>2020</v>
      </c>
      <c r="D1490" s="2">
        <f t="shared" si="186"/>
        <v>1</v>
      </c>
      <c r="E1490" s="2" t="str">
        <f t="shared" si="187"/>
        <v>2020-1</v>
      </c>
      <c r="F1490" s="2">
        <f t="shared" si="188"/>
        <v>28</v>
      </c>
      <c r="G1490" s="2">
        <f t="shared" si="189"/>
        <v>5</v>
      </c>
      <c r="H1490" s="2">
        <f t="shared" si="190"/>
        <v>3</v>
      </c>
      <c r="I1490" s="2" cm="1">
        <f t="array" ref="I1490">_xlfn.IFNA(_xlfn.IFS(H1490=7,1,H1490=1,1),0)</f>
        <v>0</v>
      </c>
      <c r="J1490" s="2">
        <v>0</v>
      </c>
      <c r="K1490" s="2">
        <f t="shared" si="191"/>
        <v>0</v>
      </c>
      <c r="L1490" s="2">
        <f>SUMIF(E$2:E1490,E1490,K$2:K1490)</f>
        <v>4</v>
      </c>
      <c r="M1490" s="2">
        <f>IF(AND(market_calendar[[#This Row],[eq_weekly_exp_cumulative]]=3,market_calendar[[#This Row],[is_eq_weekly_exp]]=1),1,0)</f>
        <v>0</v>
      </c>
      <c r="N1490" s="2">
        <f>IF(AND(market_calendar[[#This Row],[is_eq_monthly_exp]]=1,MOD(market_calendar[[#This Row],[Month]],3)=0),1,0)</f>
        <v>0</v>
      </c>
      <c r="O1490" s="2">
        <f t="shared" si="184"/>
        <v>1</v>
      </c>
      <c r="P1490" s="2">
        <f>SUMIF(E$2:E1490,E1490,O$2:O1490)</f>
        <v>4</v>
      </c>
      <c r="Q1490" s="2">
        <f>IF(AND(market_calendar[[#This Row],[vix_weekly_exp_cumulative]]=3,market_calendar[[#This Row],[is_vix_weekly_exp]]=1),1,0)</f>
        <v>0</v>
      </c>
      <c r="R1490" s="2">
        <f>IF(AND(market_calendar[[#This Row],[is_vix_monthly_exp]]=1,MOD(market_calendar[[#This Row],[Month]],3)=0),1,0)</f>
        <v>0</v>
      </c>
    </row>
    <row r="1491" spans="1:18" x14ac:dyDescent="0.25">
      <c r="A1491">
        <v>1490</v>
      </c>
      <c r="B1491" s="1">
        <v>43859</v>
      </c>
      <c r="C1491" s="2">
        <f t="shared" si="185"/>
        <v>2020</v>
      </c>
      <c r="D1491" s="2">
        <f t="shared" si="186"/>
        <v>1</v>
      </c>
      <c r="E1491" s="2" t="str">
        <f t="shared" si="187"/>
        <v>2020-1</v>
      </c>
      <c r="F1491" s="2">
        <f t="shared" si="188"/>
        <v>29</v>
      </c>
      <c r="G1491" s="2">
        <f t="shared" si="189"/>
        <v>5</v>
      </c>
      <c r="H1491" s="2">
        <f t="shared" si="190"/>
        <v>4</v>
      </c>
      <c r="I1491" s="2" cm="1">
        <f t="array" ref="I1491">_xlfn.IFNA(_xlfn.IFS(H1491=7,1,H1491=1,1),0)</f>
        <v>0</v>
      </c>
      <c r="J1491" s="2">
        <v>0</v>
      </c>
      <c r="K1491" s="2">
        <f t="shared" si="191"/>
        <v>0</v>
      </c>
      <c r="L1491" s="2">
        <f>SUMIF(E$2:E1491,E1491,K$2:K1491)</f>
        <v>4</v>
      </c>
      <c r="M1491" s="2">
        <f>IF(AND(market_calendar[[#This Row],[eq_weekly_exp_cumulative]]=3,market_calendar[[#This Row],[is_eq_weekly_exp]]=1),1,0)</f>
        <v>0</v>
      </c>
      <c r="N1491" s="2">
        <f>IF(AND(market_calendar[[#This Row],[is_eq_monthly_exp]]=1,MOD(market_calendar[[#This Row],[Month]],3)=0),1,0)</f>
        <v>0</v>
      </c>
      <c r="O1491" s="2">
        <f t="shared" si="184"/>
        <v>0</v>
      </c>
      <c r="P1491" s="2">
        <f>SUMIF(E$2:E1491,E1491,O$2:O1491)</f>
        <v>4</v>
      </c>
      <c r="Q1491" s="2">
        <f>IF(AND(market_calendar[[#This Row],[vix_weekly_exp_cumulative]]=3,market_calendar[[#This Row],[is_vix_weekly_exp]]=1),1,0)</f>
        <v>0</v>
      </c>
      <c r="R1491" s="2">
        <f>IF(AND(market_calendar[[#This Row],[is_vix_monthly_exp]]=1,MOD(market_calendar[[#This Row],[Month]],3)=0),1,0)</f>
        <v>0</v>
      </c>
    </row>
    <row r="1492" spans="1:18" x14ac:dyDescent="0.25">
      <c r="A1492">
        <v>1491</v>
      </c>
      <c r="B1492" s="1">
        <v>43860</v>
      </c>
      <c r="C1492" s="2">
        <f t="shared" si="185"/>
        <v>2020</v>
      </c>
      <c r="D1492" s="2">
        <f t="shared" si="186"/>
        <v>1</v>
      </c>
      <c r="E1492" s="2" t="str">
        <f t="shared" si="187"/>
        <v>2020-1</v>
      </c>
      <c r="F1492" s="2">
        <f t="shared" si="188"/>
        <v>30</v>
      </c>
      <c r="G1492" s="2">
        <f t="shared" si="189"/>
        <v>5</v>
      </c>
      <c r="H1492" s="2">
        <f t="shared" si="190"/>
        <v>5</v>
      </c>
      <c r="I1492" s="2" cm="1">
        <f t="array" ref="I1492">_xlfn.IFNA(_xlfn.IFS(H1492=7,1,H1492=1,1),0)</f>
        <v>0</v>
      </c>
      <c r="J1492" s="2">
        <v>0</v>
      </c>
      <c r="K1492" s="2">
        <f t="shared" si="191"/>
        <v>0</v>
      </c>
      <c r="L1492" s="2">
        <f>SUMIF(E$2:E1492,E1492,K$2:K1492)</f>
        <v>4</v>
      </c>
      <c r="M1492" s="2">
        <f>IF(AND(market_calendar[[#This Row],[eq_weekly_exp_cumulative]]=3,market_calendar[[#This Row],[is_eq_weekly_exp]]=1),1,0)</f>
        <v>0</v>
      </c>
      <c r="N1492" s="2">
        <f>IF(AND(market_calendar[[#This Row],[is_eq_monthly_exp]]=1,MOD(market_calendar[[#This Row],[Month]],3)=0),1,0)</f>
        <v>0</v>
      </c>
      <c r="O1492" s="2">
        <f t="shared" si="184"/>
        <v>0</v>
      </c>
      <c r="P1492" s="2">
        <f>SUMIF(E$2:E1492,E1492,O$2:O1492)</f>
        <v>4</v>
      </c>
      <c r="Q1492" s="2">
        <f>IF(AND(market_calendar[[#This Row],[vix_weekly_exp_cumulative]]=3,market_calendar[[#This Row],[is_vix_weekly_exp]]=1),1,0)</f>
        <v>0</v>
      </c>
      <c r="R1492" s="2">
        <f>IF(AND(market_calendar[[#This Row],[is_vix_monthly_exp]]=1,MOD(market_calendar[[#This Row],[Month]],3)=0),1,0)</f>
        <v>0</v>
      </c>
    </row>
    <row r="1493" spans="1:18" x14ac:dyDescent="0.25">
      <c r="A1493">
        <v>1492</v>
      </c>
      <c r="B1493" s="1">
        <v>43861</v>
      </c>
      <c r="C1493" s="2">
        <f t="shared" si="185"/>
        <v>2020</v>
      </c>
      <c r="D1493" s="2">
        <f t="shared" si="186"/>
        <v>1</v>
      </c>
      <c r="E1493" s="2" t="str">
        <f t="shared" si="187"/>
        <v>2020-1</v>
      </c>
      <c r="F1493" s="2">
        <f t="shared" si="188"/>
        <v>31</v>
      </c>
      <c r="G1493" s="2">
        <f t="shared" si="189"/>
        <v>5</v>
      </c>
      <c r="H1493" s="2">
        <f t="shared" si="190"/>
        <v>6</v>
      </c>
      <c r="I1493" s="2" cm="1">
        <f t="array" ref="I1493">_xlfn.IFNA(_xlfn.IFS(H1493=7,1,H1493=1,1),0)</f>
        <v>0</v>
      </c>
      <c r="J1493" s="2">
        <v>0</v>
      </c>
      <c r="K1493" s="2">
        <f t="shared" si="191"/>
        <v>1</v>
      </c>
      <c r="L1493" s="2">
        <f>SUMIF(E$2:E1493,E1493,K$2:K1493)</f>
        <v>5</v>
      </c>
      <c r="M1493" s="2">
        <f>IF(AND(market_calendar[[#This Row],[eq_weekly_exp_cumulative]]=3,market_calendar[[#This Row],[is_eq_weekly_exp]]=1),1,0)</f>
        <v>0</v>
      </c>
      <c r="N1493" s="2">
        <f>IF(AND(market_calendar[[#This Row],[is_eq_monthly_exp]]=1,MOD(market_calendar[[#This Row],[Month]],3)=0),1,0)</f>
        <v>0</v>
      </c>
      <c r="O1493" s="2">
        <f t="shared" si="184"/>
        <v>0</v>
      </c>
      <c r="P1493" s="2">
        <f>SUMIF(E$2:E1493,E1493,O$2:O1493)</f>
        <v>4</v>
      </c>
      <c r="Q1493" s="2">
        <f>IF(AND(market_calendar[[#This Row],[vix_weekly_exp_cumulative]]=3,market_calendar[[#This Row],[is_vix_weekly_exp]]=1),1,0)</f>
        <v>0</v>
      </c>
      <c r="R1493" s="2">
        <f>IF(AND(market_calendar[[#This Row],[is_vix_monthly_exp]]=1,MOD(market_calendar[[#This Row],[Month]],3)=0),1,0)</f>
        <v>0</v>
      </c>
    </row>
    <row r="1494" spans="1:18" x14ac:dyDescent="0.25">
      <c r="A1494">
        <v>1493</v>
      </c>
      <c r="B1494" s="1">
        <v>43862</v>
      </c>
      <c r="C1494" s="2">
        <f t="shared" si="185"/>
        <v>2020</v>
      </c>
      <c r="D1494" s="2">
        <f t="shared" si="186"/>
        <v>2</v>
      </c>
      <c r="E1494" s="2" t="str">
        <f t="shared" si="187"/>
        <v>2020-2</v>
      </c>
      <c r="F1494" s="2">
        <f t="shared" si="188"/>
        <v>1</v>
      </c>
      <c r="G1494" s="2">
        <f t="shared" si="189"/>
        <v>5</v>
      </c>
      <c r="H1494" s="2">
        <f t="shared" si="190"/>
        <v>7</v>
      </c>
      <c r="I1494" s="2" cm="1">
        <f t="array" ref="I1494">_xlfn.IFNA(_xlfn.IFS(H1494=7,1,H1494=1,1),0)</f>
        <v>1</v>
      </c>
      <c r="J1494" s="2">
        <v>0</v>
      </c>
      <c r="K1494" s="2">
        <f t="shared" si="191"/>
        <v>0</v>
      </c>
      <c r="L1494" s="2">
        <f>SUMIF(E$2:E1494,E1494,K$2:K1494)</f>
        <v>0</v>
      </c>
      <c r="M1494" s="2">
        <f>IF(AND(market_calendar[[#This Row],[eq_weekly_exp_cumulative]]=3,market_calendar[[#This Row],[is_eq_weekly_exp]]=1),1,0)</f>
        <v>0</v>
      </c>
      <c r="N1494" s="2">
        <f>IF(AND(market_calendar[[#This Row],[is_eq_monthly_exp]]=1,MOD(market_calendar[[#This Row],[Month]],3)=0),1,0)</f>
        <v>0</v>
      </c>
      <c r="O1494" s="2">
        <f t="shared" si="184"/>
        <v>0</v>
      </c>
      <c r="P1494" s="2">
        <f>SUMIF(E$2:E1494,E1494,O$2:O1494)</f>
        <v>0</v>
      </c>
      <c r="Q1494" s="2">
        <f>IF(AND(market_calendar[[#This Row],[vix_weekly_exp_cumulative]]=3,market_calendar[[#This Row],[is_vix_weekly_exp]]=1),1,0)</f>
        <v>0</v>
      </c>
      <c r="R1494" s="2">
        <f>IF(AND(market_calendar[[#This Row],[is_vix_monthly_exp]]=1,MOD(market_calendar[[#This Row],[Month]],3)=0),1,0)</f>
        <v>0</v>
      </c>
    </row>
    <row r="1495" spans="1:18" x14ac:dyDescent="0.25">
      <c r="A1495">
        <v>1494</v>
      </c>
      <c r="B1495" s="1">
        <v>43863</v>
      </c>
      <c r="C1495" s="2">
        <f t="shared" si="185"/>
        <v>2020</v>
      </c>
      <c r="D1495" s="2">
        <f t="shared" si="186"/>
        <v>2</v>
      </c>
      <c r="E1495" s="2" t="str">
        <f t="shared" si="187"/>
        <v>2020-2</v>
      </c>
      <c r="F1495" s="2">
        <f t="shared" si="188"/>
        <v>2</v>
      </c>
      <c r="G1495" s="2">
        <f t="shared" si="189"/>
        <v>6</v>
      </c>
      <c r="H1495" s="2">
        <f t="shared" si="190"/>
        <v>1</v>
      </c>
      <c r="I1495" s="2" cm="1">
        <f t="array" ref="I1495">_xlfn.IFNA(_xlfn.IFS(H1495=7,1,H1495=1,1),0)</f>
        <v>1</v>
      </c>
      <c r="J1495" s="2">
        <v>0</v>
      </c>
      <c r="K1495" s="2">
        <f t="shared" si="191"/>
        <v>0</v>
      </c>
      <c r="L1495" s="2">
        <f>SUMIF(E$2:E1495,E1495,K$2:K1495)</f>
        <v>0</v>
      </c>
      <c r="M1495" s="2">
        <f>IF(AND(market_calendar[[#This Row],[eq_weekly_exp_cumulative]]=3,market_calendar[[#This Row],[is_eq_weekly_exp]]=1),1,0)</f>
        <v>0</v>
      </c>
      <c r="N1495" s="2">
        <f>IF(AND(market_calendar[[#This Row],[is_eq_monthly_exp]]=1,MOD(market_calendar[[#This Row],[Month]],3)=0),1,0)</f>
        <v>0</v>
      </c>
      <c r="O1495" s="2">
        <f t="shared" si="184"/>
        <v>0</v>
      </c>
      <c r="P1495" s="2">
        <f>SUMIF(E$2:E1495,E1495,O$2:O1495)</f>
        <v>0</v>
      </c>
      <c r="Q1495" s="2">
        <f>IF(AND(market_calendar[[#This Row],[vix_weekly_exp_cumulative]]=3,market_calendar[[#This Row],[is_vix_weekly_exp]]=1),1,0)</f>
        <v>0</v>
      </c>
      <c r="R1495" s="2">
        <f>IF(AND(market_calendar[[#This Row],[is_vix_monthly_exp]]=1,MOD(market_calendar[[#This Row],[Month]],3)=0),1,0)</f>
        <v>0</v>
      </c>
    </row>
    <row r="1496" spans="1:18" x14ac:dyDescent="0.25">
      <c r="A1496">
        <v>1495</v>
      </c>
      <c r="B1496" s="1">
        <v>43864</v>
      </c>
      <c r="C1496" s="2">
        <f t="shared" si="185"/>
        <v>2020</v>
      </c>
      <c r="D1496" s="2">
        <f t="shared" si="186"/>
        <v>2</v>
      </c>
      <c r="E1496" s="2" t="str">
        <f t="shared" si="187"/>
        <v>2020-2</v>
      </c>
      <c r="F1496" s="2">
        <f t="shared" si="188"/>
        <v>3</v>
      </c>
      <c r="G1496" s="2">
        <f t="shared" si="189"/>
        <v>6</v>
      </c>
      <c r="H1496" s="2">
        <f t="shared" si="190"/>
        <v>2</v>
      </c>
      <c r="I1496" s="2" cm="1">
        <f t="array" ref="I1496">_xlfn.IFNA(_xlfn.IFS(H1496=7,1,H1496=1,1),0)</f>
        <v>0</v>
      </c>
      <c r="J1496" s="2">
        <v>0</v>
      </c>
      <c r="K1496" s="2">
        <f t="shared" si="191"/>
        <v>0</v>
      </c>
      <c r="L1496" s="2">
        <f>SUMIF(E$2:E1496,E1496,K$2:K1496)</f>
        <v>0</v>
      </c>
      <c r="M1496" s="2">
        <f>IF(AND(market_calendar[[#This Row],[eq_weekly_exp_cumulative]]=3,market_calendar[[#This Row],[is_eq_weekly_exp]]=1),1,0)</f>
        <v>0</v>
      </c>
      <c r="N1496" s="2">
        <f>IF(AND(market_calendar[[#This Row],[is_eq_monthly_exp]]=1,MOD(market_calendar[[#This Row],[Month]],3)=0),1,0)</f>
        <v>0</v>
      </c>
      <c r="O1496" s="2">
        <f t="shared" si="184"/>
        <v>0</v>
      </c>
      <c r="P1496" s="2">
        <f>SUMIF(E$2:E1496,E1496,O$2:O1496)</f>
        <v>0</v>
      </c>
      <c r="Q1496" s="2">
        <f>IF(AND(market_calendar[[#This Row],[vix_weekly_exp_cumulative]]=3,market_calendar[[#This Row],[is_vix_weekly_exp]]=1),1,0)</f>
        <v>0</v>
      </c>
      <c r="R1496" s="2">
        <f>IF(AND(market_calendar[[#This Row],[is_vix_monthly_exp]]=1,MOD(market_calendar[[#This Row],[Month]],3)=0),1,0)</f>
        <v>0</v>
      </c>
    </row>
    <row r="1497" spans="1:18" x14ac:dyDescent="0.25">
      <c r="A1497">
        <v>1496</v>
      </c>
      <c r="B1497" s="1">
        <v>43865</v>
      </c>
      <c r="C1497" s="2">
        <f t="shared" si="185"/>
        <v>2020</v>
      </c>
      <c r="D1497" s="2">
        <f t="shared" si="186"/>
        <v>2</v>
      </c>
      <c r="E1497" s="2" t="str">
        <f t="shared" si="187"/>
        <v>2020-2</v>
      </c>
      <c r="F1497" s="2">
        <f t="shared" si="188"/>
        <v>4</v>
      </c>
      <c r="G1497" s="2">
        <f t="shared" si="189"/>
        <v>6</v>
      </c>
      <c r="H1497" s="2">
        <f t="shared" si="190"/>
        <v>3</v>
      </c>
      <c r="I1497" s="2" cm="1">
        <f t="array" ref="I1497">_xlfn.IFNA(_xlfn.IFS(H1497=7,1,H1497=1,1),0)</f>
        <v>0</v>
      </c>
      <c r="J1497" s="2">
        <v>0</v>
      </c>
      <c r="K1497" s="2">
        <f t="shared" si="191"/>
        <v>0</v>
      </c>
      <c r="L1497" s="2">
        <f>SUMIF(E$2:E1497,E1497,K$2:K1497)</f>
        <v>0</v>
      </c>
      <c r="M1497" s="2">
        <f>IF(AND(market_calendar[[#This Row],[eq_weekly_exp_cumulative]]=3,market_calendar[[#This Row],[is_eq_weekly_exp]]=1),1,0)</f>
        <v>0</v>
      </c>
      <c r="N1497" s="2">
        <f>IF(AND(market_calendar[[#This Row],[is_eq_monthly_exp]]=1,MOD(market_calendar[[#This Row],[Month]],3)=0),1,0)</f>
        <v>0</v>
      </c>
      <c r="O1497" s="2">
        <f t="shared" si="184"/>
        <v>1</v>
      </c>
      <c r="P1497" s="2">
        <f>SUMIF(E$2:E1497,E1497,O$2:O1497)</f>
        <v>1</v>
      </c>
      <c r="Q1497" s="2">
        <f>IF(AND(market_calendar[[#This Row],[vix_weekly_exp_cumulative]]=3,market_calendar[[#This Row],[is_vix_weekly_exp]]=1),1,0)</f>
        <v>0</v>
      </c>
      <c r="R1497" s="2">
        <f>IF(AND(market_calendar[[#This Row],[is_vix_monthly_exp]]=1,MOD(market_calendar[[#This Row],[Month]],3)=0),1,0)</f>
        <v>0</v>
      </c>
    </row>
    <row r="1498" spans="1:18" x14ac:dyDescent="0.25">
      <c r="A1498">
        <v>1497</v>
      </c>
      <c r="B1498" s="1">
        <v>43866</v>
      </c>
      <c r="C1498" s="2">
        <f t="shared" si="185"/>
        <v>2020</v>
      </c>
      <c r="D1498" s="2">
        <f t="shared" si="186"/>
        <v>2</v>
      </c>
      <c r="E1498" s="2" t="str">
        <f t="shared" si="187"/>
        <v>2020-2</v>
      </c>
      <c r="F1498" s="2">
        <f t="shared" si="188"/>
        <v>5</v>
      </c>
      <c r="G1498" s="2">
        <f t="shared" si="189"/>
        <v>6</v>
      </c>
      <c r="H1498" s="2">
        <f t="shared" si="190"/>
        <v>4</v>
      </c>
      <c r="I1498" s="2" cm="1">
        <f t="array" ref="I1498">_xlfn.IFNA(_xlfn.IFS(H1498=7,1,H1498=1,1),0)</f>
        <v>0</v>
      </c>
      <c r="J1498" s="2">
        <v>0</v>
      </c>
      <c r="K1498" s="2">
        <f t="shared" si="191"/>
        <v>0</v>
      </c>
      <c r="L1498" s="2">
        <f>SUMIF(E$2:E1498,E1498,K$2:K1498)</f>
        <v>0</v>
      </c>
      <c r="M1498" s="2">
        <f>IF(AND(market_calendar[[#This Row],[eq_weekly_exp_cumulative]]=3,market_calendar[[#This Row],[is_eq_weekly_exp]]=1),1,0)</f>
        <v>0</v>
      </c>
      <c r="N1498" s="2">
        <f>IF(AND(market_calendar[[#This Row],[is_eq_monthly_exp]]=1,MOD(market_calendar[[#This Row],[Month]],3)=0),1,0)</f>
        <v>0</v>
      </c>
      <c r="O1498" s="2">
        <f t="shared" si="184"/>
        <v>0</v>
      </c>
      <c r="P1498" s="2">
        <f>SUMIF(E$2:E1498,E1498,O$2:O1498)</f>
        <v>1</v>
      </c>
      <c r="Q1498" s="2">
        <f>IF(AND(market_calendar[[#This Row],[vix_weekly_exp_cumulative]]=3,market_calendar[[#This Row],[is_vix_weekly_exp]]=1),1,0)</f>
        <v>0</v>
      </c>
      <c r="R1498" s="2">
        <f>IF(AND(market_calendar[[#This Row],[is_vix_monthly_exp]]=1,MOD(market_calendar[[#This Row],[Month]],3)=0),1,0)</f>
        <v>0</v>
      </c>
    </row>
    <row r="1499" spans="1:18" x14ac:dyDescent="0.25">
      <c r="A1499">
        <v>1498</v>
      </c>
      <c r="B1499" s="1">
        <v>43867</v>
      </c>
      <c r="C1499" s="2">
        <f t="shared" si="185"/>
        <v>2020</v>
      </c>
      <c r="D1499" s="2">
        <f t="shared" si="186"/>
        <v>2</v>
      </c>
      <c r="E1499" s="2" t="str">
        <f t="shared" si="187"/>
        <v>2020-2</v>
      </c>
      <c r="F1499" s="2">
        <f t="shared" si="188"/>
        <v>6</v>
      </c>
      <c r="G1499" s="2">
        <f t="shared" si="189"/>
        <v>6</v>
      </c>
      <c r="H1499" s="2">
        <f t="shared" si="190"/>
        <v>5</v>
      </c>
      <c r="I1499" s="2" cm="1">
        <f t="array" ref="I1499">_xlfn.IFNA(_xlfn.IFS(H1499=7,1,H1499=1,1),0)</f>
        <v>0</v>
      </c>
      <c r="J1499" s="2">
        <v>0</v>
      </c>
      <c r="K1499" s="2">
        <f t="shared" si="191"/>
        <v>0</v>
      </c>
      <c r="L1499" s="2">
        <f>SUMIF(E$2:E1499,E1499,K$2:K1499)</f>
        <v>0</v>
      </c>
      <c r="M1499" s="2">
        <f>IF(AND(market_calendar[[#This Row],[eq_weekly_exp_cumulative]]=3,market_calendar[[#This Row],[is_eq_weekly_exp]]=1),1,0)</f>
        <v>0</v>
      </c>
      <c r="N1499" s="2">
        <f>IF(AND(market_calendar[[#This Row],[is_eq_monthly_exp]]=1,MOD(market_calendar[[#This Row],[Month]],3)=0),1,0)</f>
        <v>0</v>
      </c>
      <c r="O1499" s="2">
        <f t="shared" si="184"/>
        <v>0</v>
      </c>
      <c r="P1499" s="2">
        <f>SUMIF(E$2:E1499,E1499,O$2:O1499)</f>
        <v>1</v>
      </c>
      <c r="Q1499" s="2">
        <f>IF(AND(market_calendar[[#This Row],[vix_weekly_exp_cumulative]]=3,market_calendar[[#This Row],[is_vix_weekly_exp]]=1),1,0)</f>
        <v>0</v>
      </c>
      <c r="R1499" s="2">
        <f>IF(AND(market_calendar[[#This Row],[is_vix_monthly_exp]]=1,MOD(market_calendar[[#This Row],[Month]],3)=0),1,0)</f>
        <v>0</v>
      </c>
    </row>
    <row r="1500" spans="1:18" x14ac:dyDescent="0.25">
      <c r="A1500">
        <v>1499</v>
      </c>
      <c r="B1500" s="1">
        <v>43868</v>
      </c>
      <c r="C1500" s="2">
        <f t="shared" si="185"/>
        <v>2020</v>
      </c>
      <c r="D1500" s="2">
        <f t="shared" si="186"/>
        <v>2</v>
      </c>
      <c r="E1500" s="2" t="str">
        <f t="shared" si="187"/>
        <v>2020-2</v>
      </c>
      <c r="F1500" s="2">
        <f t="shared" si="188"/>
        <v>7</v>
      </c>
      <c r="G1500" s="2">
        <f t="shared" si="189"/>
        <v>6</v>
      </c>
      <c r="H1500" s="2">
        <f t="shared" si="190"/>
        <v>6</v>
      </c>
      <c r="I1500" s="2" cm="1">
        <f t="array" ref="I1500">_xlfn.IFNA(_xlfn.IFS(H1500=7,1,H1500=1,1),0)</f>
        <v>0</v>
      </c>
      <c r="J1500" s="2">
        <v>0</v>
      </c>
      <c r="K1500" s="2">
        <f t="shared" si="191"/>
        <v>1</v>
      </c>
      <c r="L1500" s="2">
        <f>SUMIF(E$2:E1500,E1500,K$2:K1500)</f>
        <v>1</v>
      </c>
      <c r="M1500" s="2">
        <f>IF(AND(market_calendar[[#This Row],[eq_weekly_exp_cumulative]]=3,market_calendar[[#This Row],[is_eq_weekly_exp]]=1),1,0)</f>
        <v>0</v>
      </c>
      <c r="N1500" s="2">
        <f>IF(AND(market_calendar[[#This Row],[is_eq_monthly_exp]]=1,MOD(market_calendar[[#This Row],[Month]],3)=0),1,0)</f>
        <v>0</v>
      </c>
      <c r="O1500" s="2">
        <f t="shared" si="184"/>
        <v>0</v>
      </c>
      <c r="P1500" s="2">
        <f>SUMIF(E$2:E1500,E1500,O$2:O1500)</f>
        <v>1</v>
      </c>
      <c r="Q1500" s="2">
        <f>IF(AND(market_calendar[[#This Row],[vix_weekly_exp_cumulative]]=3,market_calendar[[#This Row],[is_vix_weekly_exp]]=1),1,0)</f>
        <v>0</v>
      </c>
      <c r="R1500" s="2">
        <f>IF(AND(market_calendar[[#This Row],[is_vix_monthly_exp]]=1,MOD(market_calendar[[#This Row],[Month]],3)=0),1,0)</f>
        <v>0</v>
      </c>
    </row>
    <row r="1501" spans="1:18" x14ac:dyDescent="0.25">
      <c r="A1501">
        <v>1500</v>
      </c>
      <c r="B1501" s="1">
        <v>43869</v>
      </c>
      <c r="C1501" s="2">
        <f t="shared" si="185"/>
        <v>2020</v>
      </c>
      <c r="D1501" s="2">
        <f t="shared" si="186"/>
        <v>2</v>
      </c>
      <c r="E1501" s="2" t="str">
        <f t="shared" si="187"/>
        <v>2020-2</v>
      </c>
      <c r="F1501" s="2">
        <f t="shared" si="188"/>
        <v>8</v>
      </c>
      <c r="G1501" s="2">
        <f t="shared" si="189"/>
        <v>6</v>
      </c>
      <c r="H1501" s="2">
        <f t="shared" si="190"/>
        <v>7</v>
      </c>
      <c r="I1501" s="2" cm="1">
        <f t="array" ref="I1501">_xlfn.IFNA(_xlfn.IFS(H1501=7,1,H1501=1,1),0)</f>
        <v>1</v>
      </c>
      <c r="J1501" s="2">
        <v>0</v>
      </c>
      <c r="K1501" s="2">
        <f t="shared" si="191"/>
        <v>0</v>
      </c>
      <c r="L1501" s="2">
        <f>SUMIF(E$2:E1501,E1501,K$2:K1501)</f>
        <v>1</v>
      </c>
      <c r="M1501" s="2">
        <f>IF(AND(market_calendar[[#This Row],[eq_weekly_exp_cumulative]]=3,market_calendar[[#This Row],[is_eq_weekly_exp]]=1),1,0)</f>
        <v>0</v>
      </c>
      <c r="N1501" s="2">
        <f>IF(AND(market_calendar[[#This Row],[is_eq_monthly_exp]]=1,MOD(market_calendar[[#This Row],[Month]],3)=0),1,0)</f>
        <v>0</v>
      </c>
      <c r="O1501" s="2">
        <f t="shared" si="184"/>
        <v>0</v>
      </c>
      <c r="P1501" s="2">
        <f>SUMIF(E$2:E1501,E1501,O$2:O1501)</f>
        <v>1</v>
      </c>
      <c r="Q1501" s="2">
        <f>IF(AND(market_calendar[[#This Row],[vix_weekly_exp_cumulative]]=3,market_calendar[[#This Row],[is_vix_weekly_exp]]=1),1,0)</f>
        <v>0</v>
      </c>
      <c r="R1501" s="2">
        <f>IF(AND(market_calendar[[#This Row],[is_vix_monthly_exp]]=1,MOD(market_calendar[[#This Row],[Month]],3)=0),1,0)</f>
        <v>0</v>
      </c>
    </row>
    <row r="1502" spans="1:18" x14ac:dyDescent="0.25">
      <c r="A1502">
        <v>1501</v>
      </c>
      <c r="B1502" s="1">
        <v>43870</v>
      </c>
      <c r="C1502" s="2">
        <f t="shared" si="185"/>
        <v>2020</v>
      </c>
      <c r="D1502" s="2">
        <f t="shared" si="186"/>
        <v>2</v>
      </c>
      <c r="E1502" s="2" t="str">
        <f t="shared" si="187"/>
        <v>2020-2</v>
      </c>
      <c r="F1502" s="2">
        <f t="shared" si="188"/>
        <v>9</v>
      </c>
      <c r="G1502" s="2">
        <f t="shared" si="189"/>
        <v>7</v>
      </c>
      <c r="H1502" s="2">
        <f t="shared" si="190"/>
        <v>1</v>
      </c>
      <c r="I1502" s="2" cm="1">
        <f t="array" ref="I1502">_xlfn.IFNA(_xlfn.IFS(H1502=7,1,H1502=1,1),0)</f>
        <v>1</v>
      </c>
      <c r="J1502" s="2">
        <v>0</v>
      </c>
      <c r="K1502" s="2">
        <f t="shared" si="191"/>
        <v>0</v>
      </c>
      <c r="L1502" s="2">
        <f>SUMIF(E$2:E1502,E1502,K$2:K1502)</f>
        <v>1</v>
      </c>
      <c r="M1502" s="2">
        <f>IF(AND(market_calendar[[#This Row],[eq_weekly_exp_cumulative]]=3,market_calendar[[#This Row],[is_eq_weekly_exp]]=1),1,0)</f>
        <v>0</v>
      </c>
      <c r="N1502" s="2">
        <f>IF(AND(market_calendar[[#This Row],[is_eq_monthly_exp]]=1,MOD(market_calendar[[#This Row],[Month]],3)=0),1,0)</f>
        <v>0</v>
      </c>
      <c r="O1502" s="2">
        <f t="shared" si="184"/>
        <v>0</v>
      </c>
      <c r="P1502" s="2">
        <f>SUMIF(E$2:E1502,E1502,O$2:O1502)</f>
        <v>1</v>
      </c>
      <c r="Q1502" s="2">
        <f>IF(AND(market_calendar[[#This Row],[vix_weekly_exp_cumulative]]=3,market_calendar[[#This Row],[is_vix_weekly_exp]]=1),1,0)</f>
        <v>0</v>
      </c>
      <c r="R1502" s="2">
        <f>IF(AND(market_calendar[[#This Row],[is_vix_monthly_exp]]=1,MOD(market_calendar[[#This Row],[Month]],3)=0),1,0)</f>
        <v>0</v>
      </c>
    </row>
    <row r="1503" spans="1:18" x14ac:dyDescent="0.25">
      <c r="A1503">
        <v>1502</v>
      </c>
      <c r="B1503" s="1">
        <v>43871</v>
      </c>
      <c r="C1503" s="2">
        <f t="shared" si="185"/>
        <v>2020</v>
      </c>
      <c r="D1503" s="2">
        <f t="shared" si="186"/>
        <v>2</v>
      </c>
      <c r="E1503" s="2" t="str">
        <f t="shared" si="187"/>
        <v>2020-2</v>
      </c>
      <c r="F1503" s="2">
        <f t="shared" si="188"/>
        <v>10</v>
      </c>
      <c r="G1503" s="2">
        <f t="shared" si="189"/>
        <v>7</v>
      </c>
      <c r="H1503" s="2">
        <f t="shared" si="190"/>
        <v>2</v>
      </c>
      <c r="I1503" s="2" cm="1">
        <f t="array" ref="I1503">_xlfn.IFNA(_xlfn.IFS(H1503=7,1,H1503=1,1),0)</f>
        <v>0</v>
      </c>
      <c r="J1503" s="2">
        <v>0</v>
      </c>
      <c r="K1503" s="2">
        <f t="shared" si="191"/>
        <v>0</v>
      </c>
      <c r="L1503" s="2">
        <f>SUMIF(E$2:E1503,E1503,K$2:K1503)</f>
        <v>1</v>
      </c>
      <c r="M1503" s="2">
        <f>IF(AND(market_calendar[[#This Row],[eq_weekly_exp_cumulative]]=3,market_calendar[[#This Row],[is_eq_weekly_exp]]=1),1,0)</f>
        <v>0</v>
      </c>
      <c r="N1503" s="2">
        <f>IF(AND(market_calendar[[#This Row],[is_eq_monthly_exp]]=1,MOD(market_calendar[[#This Row],[Month]],3)=0),1,0)</f>
        <v>0</v>
      </c>
      <c r="O1503" s="2">
        <f t="shared" si="184"/>
        <v>0</v>
      </c>
      <c r="P1503" s="2">
        <f>SUMIF(E$2:E1503,E1503,O$2:O1503)</f>
        <v>1</v>
      </c>
      <c r="Q1503" s="2">
        <f>IF(AND(market_calendar[[#This Row],[vix_weekly_exp_cumulative]]=3,market_calendar[[#This Row],[is_vix_weekly_exp]]=1),1,0)</f>
        <v>0</v>
      </c>
      <c r="R1503" s="2">
        <f>IF(AND(market_calendar[[#This Row],[is_vix_monthly_exp]]=1,MOD(market_calendar[[#This Row],[Month]],3)=0),1,0)</f>
        <v>0</v>
      </c>
    </row>
    <row r="1504" spans="1:18" x14ac:dyDescent="0.25">
      <c r="A1504">
        <v>1503</v>
      </c>
      <c r="B1504" s="1">
        <v>43872</v>
      </c>
      <c r="C1504" s="2">
        <f t="shared" si="185"/>
        <v>2020</v>
      </c>
      <c r="D1504" s="2">
        <f t="shared" si="186"/>
        <v>2</v>
      </c>
      <c r="E1504" s="2" t="str">
        <f t="shared" si="187"/>
        <v>2020-2</v>
      </c>
      <c r="F1504" s="2">
        <f t="shared" si="188"/>
        <v>11</v>
      </c>
      <c r="G1504" s="2">
        <f t="shared" si="189"/>
        <v>7</v>
      </c>
      <c r="H1504" s="2">
        <f t="shared" si="190"/>
        <v>3</v>
      </c>
      <c r="I1504" s="2" cm="1">
        <f t="array" ref="I1504">_xlfn.IFNA(_xlfn.IFS(H1504=7,1,H1504=1,1),0)</f>
        <v>0</v>
      </c>
      <c r="J1504" s="2">
        <v>0</v>
      </c>
      <c r="K1504" s="2">
        <f t="shared" si="191"/>
        <v>0</v>
      </c>
      <c r="L1504" s="2">
        <f>SUMIF(E$2:E1504,E1504,K$2:K1504)</f>
        <v>1</v>
      </c>
      <c r="M1504" s="2">
        <f>IF(AND(market_calendar[[#This Row],[eq_weekly_exp_cumulative]]=3,market_calendar[[#This Row],[is_eq_weekly_exp]]=1),1,0)</f>
        <v>0</v>
      </c>
      <c r="N1504" s="2">
        <f>IF(AND(market_calendar[[#This Row],[is_eq_monthly_exp]]=1,MOD(market_calendar[[#This Row],[Month]],3)=0),1,0)</f>
        <v>0</v>
      </c>
      <c r="O1504" s="2">
        <f t="shared" si="184"/>
        <v>1</v>
      </c>
      <c r="P1504" s="2">
        <f>SUMIF(E$2:E1504,E1504,O$2:O1504)</f>
        <v>2</v>
      </c>
      <c r="Q1504" s="2">
        <f>IF(AND(market_calendar[[#This Row],[vix_weekly_exp_cumulative]]=3,market_calendar[[#This Row],[is_vix_weekly_exp]]=1),1,0)</f>
        <v>0</v>
      </c>
      <c r="R1504" s="2">
        <f>IF(AND(market_calendar[[#This Row],[is_vix_monthly_exp]]=1,MOD(market_calendar[[#This Row],[Month]],3)=0),1,0)</f>
        <v>0</v>
      </c>
    </row>
    <row r="1505" spans="1:18" x14ac:dyDescent="0.25">
      <c r="A1505">
        <v>1504</v>
      </c>
      <c r="B1505" s="1">
        <v>43873</v>
      </c>
      <c r="C1505" s="2">
        <f t="shared" si="185"/>
        <v>2020</v>
      </c>
      <c r="D1505" s="2">
        <f t="shared" si="186"/>
        <v>2</v>
      </c>
      <c r="E1505" s="2" t="str">
        <f t="shared" si="187"/>
        <v>2020-2</v>
      </c>
      <c r="F1505" s="2">
        <f t="shared" si="188"/>
        <v>12</v>
      </c>
      <c r="G1505" s="2">
        <f t="shared" si="189"/>
        <v>7</v>
      </c>
      <c r="H1505" s="2">
        <f t="shared" si="190"/>
        <v>4</v>
      </c>
      <c r="I1505" s="2" cm="1">
        <f t="array" ref="I1505">_xlfn.IFNA(_xlfn.IFS(H1505=7,1,H1505=1,1),0)</f>
        <v>0</v>
      </c>
      <c r="J1505" s="2">
        <v>0</v>
      </c>
      <c r="K1505" s="2">
        <f t="shared" si="191"/>
        <v>0</v>
      </c>
      <c r="L1505" s="2">
        <f>SUMIF(E$2:E1505,E1505,K$2:K1505)</f>
        <v>1</v>
      </c>
      <c r="M1505" s="2">
        <f>IF(AND(market_calendar[[#This Row],[eq_weekly_exp_cumulative]]=3,market_calendar[[#This Row],[is_eq_weekly_exp]]=1),1,0)</f>
        <v>0</v>
      </c>
      <c r="N1505" s="2">
        <f>IF(AND(market_calendar[[#This Row],[is_eq_monthly_exp]]=1,MOD(market_calendar[[#This Row],[Month]],3)=0),1,0)</f>
        <v>0</v>
      </c>
      <c r="O1505" s="2">
        <f t="shared" si="184"/>
        <v>0</v>
      </c>
      <c r="P1505" s="2">
        <f>SUMIF(E$2:E1505,E1505,O$2:O1505)</f>
        <v>2</v>
      </c>
      <c r="Q1505" s="2">
        <f>IF(AND(market_calendar[[#This Row],[vix_weekly_exp_cumulative]]=3,market_calendar[[#This Row],[is_vix_weekly_exp]]=1),1,0)</f>
        <v>0</v>
      </c>
      <c r="R1505" s="2">
        <f>IF(AND(market_calendar[[#This Row],[is_vix_monthly_exp]]=1,MOD(market_calendar[[#This Row],[Month]],3)=0),1,0)</f>
        <v>0</v>
      </c>
    </row>
    <row r="1506" spans="1:18" x14ac:dyDescent="0.25">
      <c r="A1506">
        <v>1505</v>
      </c>
      <c r="B1506" s="1">
        <v>43874</v>
      </c>
      <c r="C1506" s="2">
        <f t="shared" si="185"/>
        <v>2020</v>
      </c>
      <c r="D1506" s="2">
        <f t="shared" si="186"/>
        <v>2</v>
      </c>
      <c r="E1506" s="2" t="str">
        <f t="shared" si="187"/>
        <v>2020-2</v>
      </c>
      <c r="F1506" s="2">
        <f t="shared" si="188"/>
        <v>13</v>
      </c>
      <c r="G1506" s="2">
        <f t="shared" si="189"/>
        <v>7</v>
      </c>
      <c r="H1506" s="2">
        <f t="shared" si="190"/>
        <v>5</v>
      </c>
      <c r="I1506" s="2" cm="1">
        <f t="array" ref="I1506">_xlfn.IFNA(_xlfn.IFS(H1506=7,1,H1506=1,1),0)</f>
        <v>0</v>
      </c>
      <c r="J1506" s="2">
        <v>0</v>
      </c>
      <c r="K1506" s="2">
        <f t="shared" si="191"/>
        <v>0</v>
      </c>
      <c r="L1506" s="2">
        <f>SUMIF(E$2:E1506,E1506,K$2:K1506)</f>
        <v>1</v>
      </c>
      <c r="M1506" s="2">
        <f>IF(AND(market_calendar[[#This Row],[eq_weekly_exp_cumulative]]=3,market_calendar[[#This Row],[is_eq_weekly_exp]]=1),1,0)</f>
        <v>0</v>
      </c>
      <c r="N1506" s="2">
        <f>IF(AND(market_calendar[[#This Row],[is_eq_monthly_exp]]=1,MOD(market_calendar[[#This Row],[Month]],3)=0),1,0)</f>
        <v>0</v>
      </c>
      <c r="O1506" s="2">
        <f t="shared" si="184"/>
        <v>0</v>
      </c>
      <c r="P1506" s="2">
        <f>SUMIF(E$2:E1506,E1506,O$2:O1506)</f>
        <v>2</v>
      </c>
      <c r="Q1506" s="2">
        <f>IF(AND(market_calendar[[#This Row],[vix_weekly_exp_cumulative]]=3,market_calendar[[#This Row],[is_vix_weekly_exp]]=1),1,0)</f>
        <v>0</v>
      </c>
      <c r="R1506" s="2">
        <f>IF(AND(market_calendar[[#This Row],[is_vix_monthly_exp]]=1,MOD(market_calendar[[#This Row],[Month]],3)=0),1,0)</f>
        <v>0</v>
      </c>
    </row>
    <row r="1507" spans="1:18" x14ac:dyDescent="0.25">
      <c r="A1507">
        <v>1506</v>
      </c>
      <c r="B1507" s="1">
        <v>43875</v>
      </c>
      <c r="C1507" s="2">
        <f t="shared" si="185"/>
        <v>2020</v>
      </c>
      <c r="D1507" s="2">
        <f t="shared" si="186"/>
        <v>2</v>
      </c>
      <c r="E1507" s="2" t="str">
        <f t="shared" si="187"/>
        <v>2020-2</v>
      </c>
      <c r="F1507" s="2">
        <f t="shared" si="188"/>
        <v>14</v>
      </c>
      <c r="G1507" s="2">
        <f t="shared" si="189"/>
        <v>7</v>
      </c>
      <c r="H1507" s="2">
        <f t="shared" si="190"/>
        <v>6</v>
      </c>
      <c r="I1507" s="2" cm="1">
        <f t="array" ref="I1507">_xlfn.IFNA(_xlfn.IFS(H1507=7,1,H1507=1,1),0)</f>
        <v>0</v>
      </c>
      <c r="J1507" s="2">
        <v>0</v>
      </c>
      <c r="K1507" s="2">
        <f t="shared" si="191"/>
        <v>1</v>
      </c>
      <c r="L1507" s="2">
        <f>SUMIF(E$2:E1507,E1507,K$2:K1507)</f>
        <v>2</v>
      </c>
      <c r="M1507" s="2">
        <f>IF(AND(market_calendar[[#This Row],[eq_weekly_exp_cumulative]]=3,market_calendar[[#This Row],[is_eq_weekly_exp]]=1),1,0)</f>
        <v>0</v>
      </c>
      <c r="N1507" s="2">
        <f>IF(AND(market_calendar[[#This Row],[is_eq_monthly_exp]]=1,MOD(market_calendar[[#This Row],[Month]],3)=0),1,0)</f>
        <v>0</v>
      </c>
      <c r="O1507" s="2">
        <f t="shared" si="184"/>
        <v>0</v>
      </c>
      <c r="P1507" s="2">
        <f>SUMIF(E$2:E1507,E1507,O$2:O1507)</f>
        <v>2</v>
      </c>
      <c r="Q1507" s="2">
        <f>IF(AND(market_calendar[[#This Row],[vix_weekly_exp_cumulative]]=3,market_calendar[[#This Row],[is_vix_weekly_exp]]=1),1,0)</f>
        <v>0</v>
      </c>
      <c r="R1507" s="2">
        <f>IF(AND(market_calendar[[#This Row],[is_vix_monthly_exp]]=1,MOD(market_calendar[[#This Row],[Month]],3)=0),1,0)</f>
        <v>0</v>
      </c>
    </row>
    <row r="1508" spans="1:18" x14ac:dyDescent="0.25">
      <c r="A1508">
        <v>1507</v>
      </c>
      <c r="B1508" s="1">
        <v>43876</v>
      </c>
      <c r="C1508" s="2">
        <f t="shared" si="185"/>
        <v>2020</v>
      </c>
      <c r="D1508" s="2">
        <f t="shared" si="186"/>
        <v>2</v>
      </c>
      <c r="E1508" s="2" t="str">
        <f t="shared" si="187"/>
        <v>2020-2</v>
      </c>
      <c r="F1508" s="2">
        <f t="shared" si="188"/>
        <v>15</v>
      </c>
      <c r="G1508" s="2">
        <f t="shared" si="189"/>
        <v>7</v>
      </c>
      <c r="H1508" s="2">
        <f t="shared" si="190"/>
        <v>7</v>
      </c>
      <c r="I1508" s="2" cm="1">
        <f t="array" ref="I1508">_xlfn.IFNA(_xlfn.IFS(H1508=7,1,H1508=1,1),0)</f>
        <v>1</v>
      </c>
      <c r="J1508" s="2">
        <v>0</v>
      </c>
      <c r="K1508" s="2">
        <f t="shared" si="191"/>
        <v>0</v>
      </c>
      <c r="L1508" s="2">
        <f>SUMIF(E$2:E1508,E1508,K$2:K1508)</f>
        <v>2</v>
      </c>
      <c r="M1508" s="2">
        <f>IF(AND(market_calendar[[#This Row],[eq_weekly_exp_cumulative]]=3,market_calendar[[#This Row],[is_eq_weekly_exp]]=1),1,0)</f>
        <v>0</v>
      </c>
      <c r="N1508" s="2">
        <f>IF(AND(market_calendar[[#This Row],[is_eq_monthly_exp]]=1,MOD(market_calendar[[#This Row],[Month]],3)=0),1,0)</f>
        <v>0</v>
      </c>
      <c r="O1508" s="2">
        <f t="shared" si="184"/>
        <v>0</v>
      </c>
      <c r="P1508" s="2">
        <f>SUMIF(E$2:E1508,E1508,O$2:O1508)</f>
        <v>2</v>
      </c>
      <c r="Q1508" s="2">
        <f>IF(AND(market_calendar[[#This Row],[vix_weekly_exp_cumulative]]=3,market_calendar[[#This Row],[is_vix_weekly_exp]]=1),1,0)</f>
        <v>0</v>
      </c>
      <c r="R1508" s="2">
        <f>IF(AND(market_calendar[[#This Row],[is_vix_monthly_exp]]=1,MOD(market_calendar[[#This Row],[Month]],3)=0),1,0)</f>
        <v>0</v>
      </c>
    </row>
    <row r="1509" spans="1:18" x14ac:dyDescent="0.25">
      <c r="A1509">
        <v>1508</v>
      </c>
      <c r="B1509" s="1">
        <v>43877</v>
      </c>
      <c r="C1509" s="2">
        <f t="shared" si="185"/>
        <v>2020</v>
      </c>
      <c r="D1509" s="2">
        <f t="shared" si="186"/>
        <v>2</v>
      </c>
      <c r="E1509" s="2" t="str">
        <f t="shared" si="187"/>
        <v>2020-2</v>
      </c>
      <c r="F1509" s="2">
        <f t="shared" si="188"/>
        <v>16</v>
      </c>
      <c r="G1509" s="2">
        <f t="shared" si="189"/>
        <v>8</v>
      </c>
      <c r="H1509" s="2">
        <f t="shared" si="190"/>
        <v>1</v>
      </c>
      <c r="I1509" s="2" cm="1">
        <f t="array" ref="I1509">_xlfn.IFNA(_xlfn.IFS(H1509=7,1,H1509=1,1),0)</f>
        <v>1</v>
      </c>
      <c r="J1509" s="2">
        <v>0</v>
      </c>
      <c r="K1509" s="2">
        <f t="shared" si="191"/>
        <v>0</v>
      </c>
      <c r="L1509" s="2">
        <f>SUMIF(E$2:E1509,E1509,K$2:K1509)</f>
        <v>2</v>
      </c>
      <c r="M1509" s="2">
        <f>IF(AND(market_calendar[[#This Row],[eq_weekly_exp_cumulative]]=3,market_calendar[[#This Row],[is_eq_weekly_exp]]=1),1,0)</f>
        <v>0</v>
      </c>
      <c r="N1509" s="2">
        <f>IF(AND(market_calendar[[#This Row],[is_eq_monthly_exp]]=1,MOD(market_calendar[[#This Row],[Month]],3)=0),1,0)</f>
        <v>0</v>
      </c>
      <c r="O1509" s="2">
        <f t="shared" si="184"/>
        <v>0</v>
      </c>
      <c r="P1509" s="2">
        <f>SUMIF(E$2:E1509,E1509,O$2:O1509)</f>
        <v>2</v>
      </c>
      <c r="Q1509" s="2">
        <f>IF(AND(market_calendar[[#This Row],[vix_weekly_exp_cumulative]]=3,market_calendar[[#This Row],[is_vix_weekly_exp]]=1),1,0)</f>
        <v>0</v>
      </c>
      <c r="R1509" s="2">
        <f>IF(AND(market_calendar[[#This Row],[is_vix_monthly_exp]]=1,MOD(market_calendar[[#This Row],[Month]],3)=0),1,0)</f>
        <v>0</v>
      </c>
    </row>
    <row r="1510" spans="1:18" x14ac:dyDescent="0.25">
      <c r="A1510">
        <v>1509</v>
      </c>
      <c r="B1510" s="1">
        <v>43878</v>
      </c>
      <c r="C1510" s="2">
        <f t="shared" si="185"/>
        <v>2020</v>
      </c>
      <c r="D1510" s="2">
        <f t="shared" si="186"/>
        <v>2</v>
      </c>
      <c r="E1510" s="2" t="str">
        <f t="shared" si="187"/>
        <v>2020-2</v>
      </c>
      <c r="F1510" s="2">
        <f t="shared" si="188"/>
        <v>17</v>
      </c>
      <c r="G1510" s="2">
        <f t="shared" si="189"/>
        <v>8</v>
      </c>
      <c r="H1510" s="2">
        <f t="shared" si="190"/>
        <v>2</v>
      </c>
      <c r="I1510" s="2" cm="1">
        <f t="array" ref="I1510">_xlfn.IFNA(_xlfn.IFS(H1510=7,1,H1510=1,1),0)</f>
        <v>0</v>
      </c>
      <c r="J1510" s="2">
        <v>0</v>
      </c>
      <c r="K1510" s="2">
        <f t="shared" si="191"/>
        <v>0</v>
      </c>
      <c r="L1510" s="2">
        <f>SUMIF(E$2:E1510,E1510,K$2:K1510)</f>
        <v>2</v>
      </c>
      <c r="M1510" s="2">
        <f>IF(AND(market_calendar[[#This Row],[eq_weekly_exp_cumulative]]=3,market_calendar[[#This Row],[is_eq_weekly_exp]]=1),1,0)</f>
        <v>0</v>
      </c>
      <c r="N1510" s="2">
        <f>IF(AND(market_calendar[[#This Row],[is_eq_monthly_exp]]=1,MOD(market_calendar[[#This Row],[Month]],3)=0),1,0)</f>
        <v>0</v>
      </c>
      <c r="O1510" s="2">
        <f t="shared" si="184"/>
        <v>0</v>
      </c>
      <c r="P1510" s="2">
        <f>SUMIF(E$2:E1510,E1510,O$2:O1510)</f>
        <v>2</v>
      </c>
      <c r="Q1510" s="2">
        <f>IF(AND(market_calendar[[#This Row],[vix_weekly_exp_cumulative]]=3,market_calendar[[#This Row],[is_vix_weekly_exp]]=1),1,0)</f>
        <v>0</v>
      </c>
      <c r="R1510" s="2">
        <f>IF(AND(market_calendar[[#This Row],[is_vix_monthly_exp]]=1,MOD(market_calendar[[#This Row],[Month]],3)=0),1,0)</f>
        <v>0</v>
      </c>
    </row>
    <row r="1511" spans="1:18" x14ac:dyDescent="0.25">
      <c r="A1511">
        <v>1510</v>
      </c>
      <c r="B1511" s="1">
        <v>43879</v>
      </c>
      <c r="C1511" s="2">
        <f t="shared" si="185"/>
        <v>2020</v>
      </c>
      <c r="D1511" s="2">
        <f t="shared" si="186"/>
        <v>2</v>
      </c>
      <c r="E1511" s="2" t="str">
        <f t="shared" si="187"/>
        <v>2020-2</v>
      </c>
      <c r="F1511" s="2">
        <f t="shared" si="188"/>
        <v>18</v>
      </c>
      <c r="G1511" s="2">
        <f t="shared" si="189"/>
        <v>8</v>
      </c>
      <c r="H1511" s="2">
        <f t="shared" si="190"/>
        <v>3</v>
      </c>
      <c r="I1511" s="2" cm="1">
        <f t="array" ref="I1511">_xlfn.IFNA(_xlfn.IFS(H1511=7,1,H1511=1,1),0)</f>
        <v>0</v>
      </c>
      <c r="J1511" s="2">
        <v>0</v>
      </c>
      <c r="K1511" s="2">
        <f t="shared" si="191"/>
        <v>0</v>
      </c>
      <c r="L1511" s="2">
        <f>SUMIF(E$2:E1511,E1511,K$2:K1511)</f>
        <v>2</v>
      </c>
      <c r="M1511" s="2">
        <f>IF(AND(market_calendar[[#This Row],[eq_weekly_exp_cumulative]]=3,market_calendar[[#This Row],[is_eq_weekly_exp]]=1),1,0)</f>
        <v>0</v>
      </c>
      <c r="N1511" s="2">
        <f>IF(AND(market_calendar[[#This Row],[is_eq_monthly_exp]]=1,MOD(market_calendar[[#This Row],[Month]],3)=0),1,0)</f>
        <v>0</v>
      </c>
      <c r="O1511" s="2">
        <f t="shared" si="184"/>
        <v>1</v>
      </c>
      <c r="P1511" s="2">
        <f>SUMIF(E$2:E1511,E1511,O$2:O1511)</f>
        <v>3</v>
      </c>
      <c r="Q1511" s="2">
        <f>IF(AND(market_calendar[[#This Row],[vix_weekly_exp_cumulative]]=3,market_calendar[[#This Row],[is_vix_weekly_exp]]=1),1,0)</f>
        <v>1</v>
      </c>
      <c r="R1511" s="2">
        <f>IF(AND(market_calendar[[#This Row],[is_vix_monthly_exp]]=1,MOD(market_calendar[[#This Row],[Month]],3)=0),1,0)</f>
        <v>0</v>
      </c>
    </row>
    <row r="1512" spans="1:18" x14ac:dyDescent="0.25">
      <c r="A1512">
        <v>1511</v>
      </c>
      <c r="B1512" s="1">
        <v>43880</v>
      </c>
      <c r="C1512" s="2">
        <f t="shared" si="185"/>
        <v>2020</v>
      </c>
      <c r="D1512" s="2">
        <f t="shared" si="186"/>
        <v>2</v>
      </c>
      <c r="E1512" s="2" t="str">
        <f t="shared" si="187"/>
        <v>2020-2</v>
      </c>
      <c r="F1512" s="2">
        <f t="shared" si="188"/>
        <v>19</v>
      </c>
      <c r="G1512" s="2">
        <f t="shared" si="189"/>
        <v>8</v>
      </c>
      <c r="H1512" s="2">
        <f t="shared" si="190"/>
        <v>4</v>
      </c>
      <c r="I1512" s="2" cm="1">
        <f t="array" ref="I1512">_xlfn.IFNA(_xlfn.IFS(H1512=7,1,H1512=1,1),0)</f>
        <v>0</v>
      </c>
      <c r="J1512" s="2">
        <v>0</v>
      </c>
      <c r="K1512" s="2">
        <f t="shared" si="191"/>
        <v>0</v>
      </c>
      <c r="L1512" s="2">
        <f>SUMIF(E$2:E1512,E1512,K$2:K1512)</f>
        <v>2</v>
      </c>
      <c r="M1512" s="2">
        <f>IF(AND(market_calendar[[#This Row],[eq_weekly_exp_cumulative]]=3,market_calendar[[#This Row],[is_eq_weekly_exp]]=1),1,0)</f>
        <v>0</v>
      </c>
      <c r="N1512" s="2">
        <f>IF(AND(market_calendar[[#This Row],[is_eq_monthly_exp]]=1,MOD(market_calendar[[#This Row],[Month]],3)=0),1,0)</f>
        <v>0</v>
      </c>
      <c r="O1512" s="2">
        <f t="shared" si="184"/>
        <v>0</v>
      </c>
      <c r="P1512" s="2">
        <f>SUMIF(E$2:E1512,E1512,O$2:O1512)</f>
        <v>3</v>
      </c>
      <c r="Q1512" s="2">
        <f>IF(AND(market_calendar[[#This Row],[vix_weekly_exp_cumulative]]=3,market_calendar[[#This Row],[is_vix_weekly_exp]]=1),1,0)</f>
        <v>0</v>
      </c>
      <c r="R1512" s="2">
        <f>IF(AND(market_calendar[[#This Row],[is_vix_monthly_exp]]=1,MOD(market_calendar[[#This Row],[Month]],3)=0),1,0)</f>
        <v>0</v>
      </c>
    </row>
    <row r="1513" spans="1:18" x14ac:dyDescent="0.25">
      <c r="A1513">
        <v>1512</v>
      </c>
      <c r="B1513" s="1">
        <v>43881</v>
      </c>
      <c r="C1513" s="2">
        <f t="shared" si="185"/>
        <v>2020</v>
      </c>
      <c r="D1513" s="2">
        <f t="shared" si="186"/>
        <v>2</v>
      </c>
      <c r="E1513" s="2" t="str">
        <f t="shared" si="187"/>
        <v>2020-2</v>
      </c>
      <c r="F1513" s="2">
        <f t="shared" si="188"/>
        <v>20</v>
      </c>
      <c r="G1513" s="2">
        <f t="shared" si="189"/>
        <v>8</v>
      </c>
      <c r="H1513" s="2">
        <f t="shared" si="190"/>
        <v>5</v>
      </c>
      <c r="I1513" s="2" cm="1">
        <f t="array" ref="I1513">_xlfn.IFNA(_xlfn.IFS(H1513=7,1,H1513=1,1),0)</f>
        <v>0</v>
      </c>
      <c r="J1513" s="2">
        <v>0</v>
      </c>
      <c r="K1513" s="2">
        <f t="shared" si="191"/>
        <v>0</v>
      </c>
      <c r="L1513" s="2">
        <f>SUMIF(E$2:E1513,E1513,K$2:K1513)</f>
        <v>2</v>
      </c>
      <c r="M1513" s="2">
        <f>IF(AND(market_calendar[[#This Row],[eq_weekly_exp_cumulative]]=3,market_calendar[[#This Row],[is_eq_weekly_exp]]=1),1,0)</f>
        <v>0</v>
      </c>
      <c r="N1513" s="2">
        <f>IF(AND(market_calendar[[#This Row],[is_eq_monthly_exp]]=1,MOD(market_calendar[[#This Row],[Month]],3)=0),1,0)</f>
        <v>0</v>
      </c>
      <c r="O1513" s="2">
        <f t="shared" si="184"/>
        <v>0</v>
      </c>
      <c r="P1513" s="2">
        <f>SUMIF(E$2:E1513,E1513,O$2:O1513)</f>
        <v>3</v>
      </c>
      <c r="Q1513" s="2">
        <f>IF(AND(market_calendar[[#This Row],[vix_weekly_exp_cumulative]]=3,market_calendar[[#This Row],[is_vix_weekly_exp]]=1),1,0)</f>
        <v>0</v>
      </c>
      <c r="R1513" s="2">
        <f>IF(AND(market_calendar[[#This Row],[is_vix_monthly_exp]]=1,MOD(market_calendar[[#This Row],[Month]],3)=0),1,0)</f>
        <v>0</v>
      </c>
    </row>
    <row r="1514" spans="1:18" x14ac:dyDescent="0.25">
      <c r="A1514">
        <v>1513</v>
      </c>
      <c r="B1514" s="1">
        <v>43882</v>
      </c>
      <c r="C1514" s="2">
        <f t="shared" si="185"/>
        <v>2020</v>
      </c>
      <c r="D1514" s="2">
        <f t="shared" si="186"/>
        <v>2</v>
      </c>
      <c r="E1514" s="2" t="str">
        <f t="shared" si="187"/>
        <v>2020-2</v>
      </c>
      <c r="F1514" s="2">
        <f t="shared" si="188"/>
        <v>21</v>
      </c>
      <c r="G1514" s="2">
        <f t="shared" si="189"/>
        <v>8</v>
      </c>
      <c r="H1514" s="2">
        <f t="shared" si="190"/>
        <v>6</v>
      </c>
      <c r="I1514" s="2" cm="1">
        <f t="array" ref="I1514">_xlfn.IFNA(_xlfn.IFS(H1514=7,1,H1514=1,1),0)</f>
        <v>0</v>
      </c>
      <c r="J1514" s="2">
        <v>0</v>
      </c>
      <c r="K1514" s="2">
        <f t="shared" si="191"/>
        <v>1</v>
      </c>
      <c r="L1514" s="2">
        <f>SUMIF(E$2:E1514,E1514,K$2:K1514)</f>
        <v>3</v>
      </c>
      <c r="M1514" s="2">
        <f>IF(AND(market_calendar[[#This Row],[eq_weekly_exp_cumulative]]=3,market_calendar[[#This Row],[is_eq_weekly_exp]]=1),1,0)</f>
        <v>1</v>
      </c>
      <c r="N1514" s="2">
        <f>IF(AND(market_calendar[[#This Row],[is_eq_monthly_exp]]=1,MOD(market_calendar[[#This Row],[Month]],3)=0),1,0)</f>
        <v>0</v>
      </c>
      <c r="O1514" s="2">
        <f t="shared" si="184"/>
        <v>0</v>
      </c>
      <c r="P1514" s="2">
        <f>SUMIF(E$2:E1514,E1514,O$2:O1514)</f>
        <v>3</v>
      </c>
      <c r="Q1514" s="2">
        <f>IF(AND(market_calendar[[#This Row],[vix_weekly_exp_cumulative]]=3,market_calendar[[#This Row],[is_vix_weekly_exp]]=1),1,0)</f>
        <v>0</v>
      </c>
      <c r="R1514" s="2">
        <f>IF(AND(market_calendar[[#This Row],[is_vix_monthly_exp]]=1,MOD(market_calendar[[#This Row],[Month]],3)=0),1,0)</f>
        <v>0</v>
      </c>
    </row>
    <row r="1515" spans="1:18" x14ac:dyDescent="0.25">
      <c r="A1515">
        <v>1514</v>
      </c>
      <c r="B1515" s="1">
        <v>43883</v>
      </c>
      <c r="C1515" s="2">
        <f t="shared" si="185"/>
        <v>2020</v>
      </c>
      <c r="D1515" s="2">
        <f t="shared" si="186"/>
        <v>2</v>
      </c>
      <c r="E1515" s="2" t="str">
        <f t="shared" si="187"/>
        <v>2020-2</v>
      </c>
      <c r="F1515" s="2">
        <f t="shared" si="188"/>
        <v>22</v>
      </c>
      <c r="G1515" s="2">
        <f t="shared" si="189"/>
        <v>8</v>
      </c>
      <c r="H1515" s="2">
        <f t="shared" si="190"/>
        <v>7</v>
      </c>
      <c r="I1515" s="2" cm="1">
        <f t="array" ref="I1515">_xlfn.IFNA(_xlfn.IFS(H1515=7,1,H1515=1,1),0)</f>
        <v>1</v>
      </c>
      <c r="J1515" s="2">
        <v>0</v>
      </c>
      <c r="K1515" s="2">
        <f t="shared" si="191"/>
        <v>0</v>
      </c>
      <c r="L1515" s="2">
        <f>SUMIF(E$2:E1515,E1515,K$2:K1515)</f>
        <v>3</v>
      </c>
      <c r="M1515" s="2">
        <f>IF(AND(market_calendar[[#This Row],[eq_weekly_exp_cumulative]]=3,market_calendar[[#This Row],[is_eq_weekly_exp]]=1),1,0)</f>
        <v>0</v>
      </c>
      <c r="N1515" s="2">
        <f>IF(AND(market_calendar[[#This Row],[is_eq_monthly_exp]]=1,MOD(market_calendar[[#This Row],[Month]],3)=0),1,0)</f>
        <v>0</v>
      </c>
      <c r="O1515" s="2">
        <f t="shared" si="184"/>
        <v>0</v>
      </c>
      <c r="P1515" s="2">
        <f>SUMIF(E$2:E1515,E1515,O$2:O1515)</f>
        <v>3</v>
      </c>
      <c r="Q1515" s="2">
        <f>IF(AND(market_calendar[[#This Row],[vix_weekly_exp_cumulative]]=3,market_calendar[[#This Row],[is_vix_weekly_exp]]=1),1,0)</f>
        <v>0</v>
      </c>
      <c r="R1515" s="2">
        <f>IF(AND(market_calendar[[#This Row],[is_vix_monthly_exp]]=1,MOD(market_calendar[[#This Row],[Month]],3)=0),1,0)</f>
        <v>0</v>
      </c>
    </row>
    <row r="1516" spans="1:18" x14ac:dyDescent="0.25">
      <c r="A1516">
        <v>1515</v>
      </c>
      <c r="B1516" s="1">
        <v>43884</v>
      </c>
      <c r="C1516" s="2">
        <f t="shared" si="185"/>
        <v>2020</v>
      </c>
      <c r="D1516" s="2">
        <f t="shared" si="186"/>
        <v>2</v>
      </c>
      <c r="E1516" s="2" t="str">
        <f t="shared" si="187"/>
        <v>2020-2</v>
      </c>
      <c r="F1516" s="2">
        <f t="shared" si="188"/>
        <v>23</v>
      </c>
      <c r="G1516" s="2">
        <f t="shared" si="189"/>
        <v>9</v>
      </c>
      <c r="H1516" s="2">
        <f t="shared" si="190"/>
        <v>1</v>
      </c>
      <c r="I1516" s="2" cm="1">
        <f t="array" ref="I1516">_xlfn.IFNA(_xlfn.IFS(H1516=7,1,H1516=1,1),0)</f>
        <v>1</v>
      </c>
      <c r="J1516" s="2">
        <v>0</v>
      </c>
      <c r="K1516" s="2">
        <f t="shared" si="191"/>
        <v>0</v>
      </c>
      <c r="L1516" s="2">
        <f>SUMIF(E$2:E1516,E1516,K$2:K1516)</f>
        <v>3</v>
      </c>
      <c r="M1516" s="2">
        <f>IF(AND(market_calendar[[#This Row],[eq_weekly_exp_cumulative]]=3,market_calendar[[#This Row],[is_eq_weekly_exp]]=1),1,0)</f>
        <v>0</v>
      </c>
      <c r="N1516" s="2">
        <f>IF(AND(market_calendar[[#This Row],[is_eq_monthly_exp]]=1,MOD(market_calendar[[#This Row],[Month]],3)=0),1,0)</f>
        <v>0</v>
      </c>
      <c r="O1516" s="2">
        <f t="shared" si="184"/>
        <v>0</v>
      </c>
      <c r="P1516" s="2">
        <f>SUMIF(E$2:E1516,E1516,O$2:O1516)</f>
        <v>3</v>
      </c>
      <c r="Q1516" s="2">
        <f>IF(AND(market_calendar[[#This Row],[vix_weekly_exp_cumulative]]=3,market_calendar[[#This Row],[is_vix_weekly_exp]]=1),1,0)</f>
        <v>0</v>
      </c>
      <c r="R1516" s="2">
        <f>IF(AND(market_calendar[[#This Row],[is_vix_monthly_exp]]=1,MOD(market_calendar[[#This Row],[Month]],3)=0),1,0)</f>
        <v>0</v>
      </c>
    </row>
    <row r="1517" spans="1:18" x14ac:dyDescent="0.25">
      <c r="A1517">
        <v>1516</v>
      </c>
      <c r="B1517" s="1">
        <v>43885</v>
      </c>
      <c r="C1517" s="2">
        <f t="shared" si="185"/>
        <v>2020</v>
      </c>
      <c r="D1517" s="2">
        <f t="shared" si="186"/>
        <v>2</v>
      </c>
      <c r="E1517" s="2" t="str">
        <f t="shared" si="187"/>
        <v>2020-2</v>
      </c>
      <c r="F1517" s="2">
        <f t="shared" si="188"/>
        <v>24</v>
      </c>
      <c r="G1517" s="2">
        <f t="shared" si="189"/>
        <v>9</v>
      </c>
      <c r="H1517" s="2">
        <f t="shared" si="190"/>
        <v>2</v>
      </c>
      <c r="I1517" s="2" cm="1">
        <f t="array" ref="I1517">_xlfn.IFNA(_xlfn.IFS(H1517=7,1,H1517=1,1),0)</f>
        <v>0</v>
      </c>
      <c r="J1517" s="2">
        <v>0</v>
      </c>
      <c r="K1517" s="2">
        <f t="shared" si="191"/>
        <v>0</v>
      </c>
      <c r="L1517" s="2">
        <f>SUMIF(E$2:E1517,E1517,K$2:K1517)</f>
        <v>3</v>
      </c>
      <c r="M1517" s="2">
        <f>IF(AND(market_calendar[[#This Row],[eq_weekly_exp_cumulative]]=3,market_calendar[[#This Row],[is_eq_weekly_exp]]=1),1,0)</f>
        <v>0</v>
      </c>
      <c r="N1517" s="2">
        <f>IF(AND(market_calendar[[#This Row],[is_eq_monthly_exp]]=1,MOD(market_calendar[[#This Row],[Month]],3)=0),1,0)</f>
        <v>0</v>
      </c>
      <c r="O1517" s="2">
        <f t="shared" si="184"/>
        <v>0</v>
      </c>
      <c r="P1517" s="2">
        <f>SUMIF(E$2:E1517,E1517,O$2:O1517)</f>
        <v>3</v>
      </c>
      <c r="Q1517" s="2">
        <f>IF(AND(market_calendar[[#This Row],[vix_weekly_exp_cumulative]]=3,market_calendar[[#This Row],[is_vix_weekly_exp]]=1),1,0)</f>
        <v>0</v>
      </c>
      <c r="R1517" s="2">
        <f>IF(AND(market_calendar[[#This Row],[is_vix_monthly_exp]]=1,MOD(market_calendar[[#This Row],[Month]],3)=0),1,0)</f>
        <v>0</v>
      </c>
    </row>
    <row r="1518" spans="1:18" x14ac:dyDescent="0.25">
      <c r="A1518">
        <v>1517</v>
      </c>
      <c r="B1518" s="1">
        <v>43886</v>
      </c>
      <c r="C1518" s="2">
        <f t="shared" si="185"/>
        <v>2020</v>
      </c>
      <c r="D1518" s="2">
        <f t="shared" si="186"/>
        <v>2</v>
      </c>
      <c r="E1518" s="2" t="str">
        <f t="shared" si="187"/>
        <v>2020-2</v>
      </c>
      <c r="F1518" s="2">
        <f t="shared" si="188"/>
        <v>25</v>
      </c>
      <c r="G1518" s="2">
        <f t="shared" si="189"/>
        <v>9</v>
      </c>
      <c r="H1518" s="2">
        <f t="shared" si="190"/>
        <v>3</v>
      </c>
      <c r="I1518" s="2" cm="1">
        <f t="array" ref="I1518">_xlfn.IFNA(_xlfn.IFS(H1518=7,1,H1518=1,1),0)</f>
        <v>0</v>
      </c>
      <c r="J1518" s="2">
        <v>0</v>
      </c>
      <c r="K1518" s="2">
        <f t="shared" si="191"/>
        <v>0</v>
      </c>
      <c r="L1518" s="2">
        <f>SUMIF(E$2:E1518,E1518,K$2:K1518)</f>
        <v>3</v>
      </c>
      <c r="M1518" s="2">
        <f>IF(AND(market_calendar[[#This Row],[eq_weekly_exp_cumulative]]=3,market_calendar[[#This Row],[is_eq_weekly_exp]]=1),1,0)</f>
        <v>0</v>
      </c>
      <c r="N1518" s="2">
        <f>IF(AND(market_calendar[[#This Row],[is_eq_monthly_exp]]=1,MOD(market_calendar[[#This Row],[Month]],3)=0),1,0)</f>
        <v>0</v>
      </c>
      <c r="O1518" s="2">
        <f t="shared" si="184"/>
        <v>1</v>
      </c>
      <c r="P1518" s="2">
        <f>SUMIF(E$2:E1518,E1518,O$2:O1518)</f>
        <v>4</v>
      </c>
      <c r="Q1518" s="2">
        <f>IF(AND(market_calendar[[#This Row],[vix_weekly_exp_cumulative]]=3,market_calendar[[#This Row],[is_vix_weekly_exp]]=1),1,0)</f>
        <v>0</v>
      </c>
      <c r="R1518" s="2">
        <f>IF(AND(market_calendar[[#This Row],[is_vix_monthly_exp]]=1,MOD(market_calendar[[#This Row],[Month]],3)=0),1,0)</f>
        <v>0</v>
      </c>
    </row>
    <row r="1519" spans="1:18" x14ac:dyDescent="0.25">
      <c r="A1519">
        <v>1518</v>
      </c>
      <c r="B1519" s="1">
        <v>43887</v>
      </c>
      <c r="C1519" s="2">
        <f t="shared" si="185"/>
        <v>2020</v>
      </c>
      <c r="D1519" s="2">
        <f t="shared" si="186"/>
        <v>2</v>
      </c>
      <c r="E1519" s="2" t="str">
        <f t="shared" si="187"/>
        <v>2020-2</v>
      </c>
      <c r="F1519" s="2">
        <f t="shared" si="188"/>
        <v>26</v>
      </c>
      <c r="G1519" s="2">
        <f t="shared" si="189"/>
        <v>9</v>
      </c>
      <c r="H1519" s="2">
        <f t="shared" si="190"/>
        <v>4</v>
      </c>
      <c r="I1519" s="2" cm="1">
        <f t="array" ref="I1519">_xlfn.IFNA(_xlfn.IFS(H1519=7,1,H1519=1,1),0)</f>
        <v>0</v>
      </c>
      <c r="J1519" s="2">
        <v>0</v>
      </c>
      <c r="K1519" s="2">
        <f t="shared" si="191"/>
        <v>0</v>
      </c>
      <c r="L1519" s="2">
        <f>SUMIF(E$2:E1519,E1519,K$2:K1519)</f>
        <v>3</v>
      </c>
      <c r="M1519" s="2">
        <f>IF(AND(market_calendar[[#This Row],[eq_weekly_exp_cumulative]]=3,market_calendar[[#This Row],[is_eq_weekly_exp]]=1),1,0)</f>
        <v>0</v>
      </c>
      <c r="N1519" s="2">
        <f>IF(AND(market_calendar[[#This Row],[is_eq_monthly_exp]]=1,MOD(market_calendar[[#This Row],[Month]],3)=0),1,0)</f>
        <v>0</v>
      </c>
      <c r="O1519" s="2">
        <f t="shared" si="184"/>
        <v>0</v>
      </c>
      <c r="P1519" s="2">
        <f>SUMIF(E$2:E1519,E1519,O$2:O1519)</f>
        <v>4</v>
      </c>
      <c r="Q1519" s="2">
        <f>IF(AND(market_calendar[[#This Row],[vix_weekly_exp_cumulative]]=3,market_calendar[[#This Row],[is_vix_weekly_exp]]=1),1,0)</f>
        <v>0</v>
      </c>
      <c r="R1519" s="2">
        <f>IF(AND(market_calendar[[#This Row],[is_vix_monthly_exp]]=1,MOD(market_calendar[[#This Row],[Month]],3)=0),1,0)</f>
        <v>0</v>
      </c>
    </row>
    <row r="1520" spans="1:18" x14ac:dyDescent="0.25">
      <c r="A1520">
        <v>1519</v>
      </c>
      <c r="B1520" s="1">
        <v>43888</v>
      </c>
      <c r="C1520" s="2">
        <f t="shared" si="185"/>
        <v>2020</v>
      </c>
      <c r="D1520" s="2">
        <f t="shared" si="186"/>
        <v>2</v>
      </c>
      <c r="E1520" s="2" t="str">
        <f t="shared" si="187"/>
        <v>2020-2</v>
      </c>
      <c r="F1520" s="2">
        <f t="shared" si="188"/>
        <v>27</v>
      </c>
      <c r="G1520" s="2">
        <f t="shared" si="189"/>
        <v>9</v>
      </c>
      <c r="H1520" s="2">
        <f t="shared" si="190"/>
        <v>5</v>
      </c>
      <c r="I1520" s="2" cm="1">
        <f t="array" ref="I1520">_xlfn.IFNA(_xlfn.IFS(H1520=7,1,H1520=1,1),0)</f>
        <v>0</v>
      </c>
      <c r="J1520" s="2">
        <v>0</v>
      </c>
      <c r="K1520" s="2">
        <f t="shared" si="191"/>
        <v>0</v>
      </c>
      <c r="L1520" s="2">
        <f>SUMIF(E$2:E1520,E1520,K$2:K1520)</f>
        <v>3</v>
      </c>
      <c r="M1520" s="2">
        <f>IF(AND(market_calendar[[#This Row],[eq_weekly_exp_cumulative]]=3,market_calendar[[#This Row],[is_eq_weekly_exp]]=1),1,0)</f>
        <v>0</v>
      </c>
      <c r="N1520" s="2">
        <f>IF(AND(market_calendar[[#This Row],[is_eq_monthly_exp]]=1,MOD(market_calendar[[#This Row],[Month]],3)=0),1,0)</f>
        <v>0</v>
      </c>
      <c r="O1520" s="2">
        <f t="shared" si="184"/>
        <v>0</v>
      </c>
      <c r="P1520" s="2">
        <f>SUMIF(E$2:E1520,E1520,O$2:O1520)</f>
        <v>4</v>
      </c>
      <c r="Q1520" s="2">
        <f>IF(AND(market_calendar[[#This Row],[vix_weekly_exp_cumulative]]=3,market_calendar[[#This Row],[is_vix_weekly_exp]]=1),1,0)</f>
        <v>0</v>
      </c>
      <c r="R1520" s="2">
        <f>IF(AND(market_calendar[[#This Row],[is_vix_monthly_exp]]=1,MOD(market_calendar[[#This Row],[Month]],3)=0),1,0)</f>
        <v>0</v>
      </c>
    </row>
    <row r="1521" spans="1:18" x14ac:dyDescent="0.25">
      <c r="A1521">
        <v>1520</v>
      </c>
      <c r="B1521" s="1">
        <v>43889</v>
      </c>
      <c r="C1521" s="2">
        <f t="shared" si="185"/>
        <v>2020</v>
      </c>
      <c r="D1521" s="2">
        <f t="shared" si="186"/>
        <v>2</v>
      </c>
      <c r="E1521" s="2" t="str">
        <f t="shared" si="187"/>
        <v>2020-2</v>
      </c>
      <c r="F1521" s="2">
        <f t="shared" si="188"/>
        <v>28</v>
      </c>
      <c r="G1521" s="2">
        <f t="shared" si="189"/>
        <v>9</v>
      </c>
      <c r="H1521" s="2">
        <f t="shared" si="190"/>
        <v>6</v>
      </c>
      <c r="I1521" s="2" cm="1">
        <f t="array" ref="I1521">_xlfn.IFNA(_xlfn.IFS(H1521=7,1,H1521=1,1),0)</f>
        <v>0</v>
      </c>
      <c r="J1521" s="2">
        <v>0</v>
      </c>
      <c r="K1521" s="2">
        <f t="shared" si="191"/>
        <v>1</v>
      </c>
      <c r="L1521" s="2">
        <f>SUMIF(E$2:E1521,E1521,K$2:K1521)</f>
        <v>4</v>
      </c>
      <c r="M1521" s="2">
        <f>IF(AND(market_calendar[[#This Row],[eq_weekly_exp_cumulative]]=3,market_calendar[[#This Row],[is_eq_weekly_exp]]=1),1,0)</f>
        <v>0</v>
      </c>
      <c r="N1521" s="2">
        <f>IF(AND(market_calendar[[#This Row],[is_eq_monthly_exp]]=1,MOD(market_calendar[[#This Row],[Month]],3)=0),1,0)</f>
        <v>0</v>
      </c>
      <c r="O1521" s="2">
        <f t="shared" si="184"/>
        <v>0</v>
      </c>
      <c r="P1521" s="2">
        <f>SUMIF(E$2:E1521,E1521,O$2:O1521)</f>
        <v>4</v>
      </c>
      <c r="Q1521" s="2">
        <f>IF(AND(market_calendar[[#This Row],[vix_weekly_exp_cumulative]]=3,market_calendar[[#This Row],[is_vix_weekly_exp]]=1),1,0)</f>
        <v>0</v>
      </c>
      <c r="R1521" s="2">
        <f>IF(AND(market_calendar[[#This Row],[is_vix_monthly_exp]]=1,MOD(market_calendar[[#This Row],[Month]],3)=0),1,0)</f>
        <v>0</v>
      </c>
    </row>
    <row r="1522" spans="1:18" x14ac:dyDescent="0.25">
      <c r="A1522">
        <v>1521</v>
      </c>
      <c r="B1522" s="1">
        <v>43890</v>
      </c>
      <c r="C1522" s="2">
        <f t="shared" si="185"/>
        <v>2020</v>
      </c>
      <c r="D1522" s="2">
        <f t="shared" si="186"/>
        <v>2</v>
      </c>
      <c r="E1522" s="2" t="str">
        <f t="shared" si="187"/>
        <v>2020-2</v>
      </c>
      <c r="F1522" s="2">
        <f t="shared" si="188"/>
        <v>29</v>
      </c>
      <c r="G1522" s="2">
        <f t="shared" si="189"/>
        <v>9</v>
      </c>
      <c r="H1522" s="2">
        <f t="shared" si="190"/>
        <v>7</v>
      </c>
      <c r="I1522" s="2" cm="1">
        <f t="array" ref="I1522">_xlfn.IFNA(_xlfn.IFS(H1522=7,1,H1522=1,1),0)</f>
        <v>1</v>
      </c>
      <c r="J1522" s="2">
        <v>0</v>
      </c>
      <c r="K1522" s="2">
        <f t="shared" si="191"/>
        <v>0</v>
      </c>
      <c r="L1522" s="2">
        <f>SUMIF(E$2:E1522,E1522,K$2:K1522)</f>
        <v>4</v>
      </c>
      <c r="M1522" s="2">
        <f>IF(AND(market_calendar[[#This Row],[eq_weekly_exp_cumulative]]=3,market_calendar[[#This Row],[is_eq_weekly_exp]]=1),1,0)</f>
        <v>0</v>
      </c>
      <c r="N1522" s="2">
        <f>IF(AND(market_calendar[[#This Row],[is_eq_monthly_exp]]=1,MOD(market_calendar[[#This Row],[Month]],3)=0),1,0)</f>
        <v>0</v>
      </c>
      <c r="O1522" s="2">
        <f t="shared" si="184"/>
        <v>0</v>
      </c>
      <c r="P1522" s="2">
        <f>SUMIF(E$2:E1522,E1522,O$2:O1522)</f>
        <v>4</v>
      </c>
      <c r="Q1522" s="2">
        <f>IF(AND(market_calendar[[#This Row],[vix_weekly_exp_cumulative]]=3,market_calendar[[#This Row],[is_vix_weekly_exp]]=1),1,0)</f>
        <v>0</v>
      </c>
      <c r="R1522" s="2">
        <f>IF(AND(market_calendar[[#This Row],[is_vix_monthly_exp]]=1,MOD(market_calendar[[#This Row],[Month]],3)=0),1,0)</f>
        <v>0</v>
      </c>
    </row>
    <row r="1523" spans="1:18" x14ac:dyDescent="0.25">
      <c r="A1523">
        <v>1522</v>
      </c>
      <c r="B1523" s="1">
        <v>43891</v>
      </c>
      <c r="C1523" s="2">
        <f t="shared" si="185"/>
        <v>2020</v>
      </c>
      <c r="D1523" s="2">
        <f t="shared" si="186"/>
        <v>3</v>
      </c>
      <c r="E1523" s="2" t="str">
        <f t="shared" si="187"/>
        <v>2020-3</v>
      </c>
      <c r="F1523" s="2">
        <f t="shared" si="188"/>
        <v>1</v>
      </c>
      <c r="G1523" s="2">
        <f t="shared" si="189"/>
        <v>10</v>
      </c>
      <c r="H1523" s="2">
        <f t="shared" si="190"/>
        <v>1</v>
      </c>
      <c r="I1523" s="2" cm="1">
        <f t="array" ref="I1523">_xlfn.IFNA(_xlfn.IFS(H1523=7,1,H1523=1,1),0)</f>
        <v>1</v>
      </c>
      <c r="J1523" s="2">
        <v>0</v>
      </c>
      <c r="K1523" s="2">
        <f t="shared" si="191"/>
        <v>0</v>
      </c>
      <c r="L1523" s="2">
        <f>SUMIF(E$2:E1523,E1523,K$2:K1523)</f>
        <v>0</v>
      </c>
      <c r="M1523" s="2">
        <f>IF(AND(market_calendar[[#This Row],[eq_weekly_exp_cumulative]]=3,market_calendar[[#This Row],[is_eq_weekly_exp]]=1),1,0)</f>
        <v>0</v>
      </c>
      <c r="N1523" s="2">
        <f>IF(AND(market_calendar[[#This Row],[is_eq_monthly_exp]]=1,MOD(market_calendar[[#This Row],[Month]],3)=0),1,0)</f>
        <v>0</v>
      </c>
      <c r="O1523" s="2">
        <f t="shared" si="184"/>
        <v>0</v>
      </c>
      <c r="P1523" s="2">
        <f>SUMIF(E$2:E1523,E1523,O$2:O1523)</f>
        <v>0</v>
      </c>
      <c r="Q1523" s="2">
        <f>IF(AND(market_calendar[[#This Row],[vix_weekly_exp_cumulative]]=3,market_calendar[[#This Row],[is_vix_weekly_exp]]=1),1,0)</f>
        <v>0</v>
      </c>
      <c r="R1523" s="2">
        <f>IF(AND(market_calendar[[#This Row],[is_vix_monthly_exp]]=1,MOD(market_calendar[[#This Row],[Month]],3)=0),1,0)</f>
        <v>0</v>
      </c>
    </row>
    <row r="1524" spans="1:18" x14ac:dyDescent="0.25">
      <c r="A1524">
        <v>1523</v>
      </c>
      <c r="B1524" s="1">
        <v>43892</v>
      </c>
      <c r="C1524" s="2">
        <f t="shared" si="185"/>
        <v>2020</v>
      </c>
      <c r="D1524" s="2">
        <f t="shared" si="186"/>
        <v>3</v>
      </c>
      <c r="E1524" s="2" t="str">
        <f t="shared" si="187"/>
        <v>2020-3</v>
      </c>
      <c r="F1524" s="2">
        <f t="shared" si="188"/>
        <v>2</v>
      </c>
      <c r="G1524" s="2">
        <f t="shared" si="189"/>
        <v>10</v>
      </c>
      <c r="H1524" s="2">
        <f t="shared" si="190"/>
        <v>2</v>
      </c>
      <c r="I1524" s="2" cm="1">
        <f t="array" ref="I1524">_xlfn.IFNA(_xlfn.IFS(H1524=7,1,H1524=1,1),0)</f>
        <v>0</v>
      </c>
      <c r="J1524" s="2">
        <v>0</v>
      </c>
      <c r="K1524" s="2">
        <f t="shared" si="191"/>
        <v>0</v>
      </c>
      <c r="L1524" s="2">
        <f>SUMIF(E$2:E1524,E1524,K$2:K1524)</f>
        <v>0</v>
      </c>
      <c r="M1524" s="2">
        <f>IF(AND(market_calendar[[#This Row],[eq_weekly_exp_cumulative]]=3,market_calendar[[#This Row],[is_eq_weekly_exp]]=1),1,0)</f>
        <v>0</v>
      </c>
      <c r="N1524" s="2">
        <f>IF(AND(market_calendar[[#This Row],[is_eq_monthly_exp]]=1,MOD(market_calendar[[#This Row],[Month]],3)=0),1,0)</f>
        <v>0</v>
      </c>
      <c r="O1524" s="2">
        <f t="shared" si="184"/>
        <v>0</v>
      </c>
      <c r="P1524" s="2">
        <f>SUMIF(E$2:E1524,E1524,O$2:O1524)</f>
        <v>0</v>
      </c>
      <c r="Q1524" s="2">
        <f>IF(AND(market_calendar[[#This Row],[vix_weekly_exp_cumulative]]=3,market_calendar[[#This Row],[is_vix_weekly_exp]]=1),1,0)</f>
        <v>0</v>
      </c>
      <c r="R1524" s="2">
        <f>IF(AND(market_calendar[[#This Row],[is_vix_monthly_exp]]=1,MOD(market_calendar[[#This Row],[Month]],3)=0),1,0)</f>
        <v>0</v>
      </c>
    </row>
    <row r="1525" spans="1:18" x14ac:dyDescent="0.25">
      <c r="A1525">
        <v>1524</v>
      </c>
      <c r="B1525" s="1">
        <v>43893</v>
      </c>
      <c r="C1525" s="2">
        <f t="shared" si="185"/>
        <v>2020</v>
      </c>
      <c r="D1525" s="2">
        <f t="shared" si="186"/>
        <v>3</v>
      </c>
      <c r="E1525" s="2" t="str">
        <f t="shared" si="187"/>
        <v>2020-3</v>
      </c>
      <c r="F1525" s="2">
        <f t="shared" si="188"/>
        <v>3</v>
      </c>
      <c r="G1525" s="2">
        <f t="shared" si="189"/>
        <v>10</v>
      </c>
      <c r="H1525" s="2">
        <f t="shared" si="190"/>
        <v>3</v>
      </c>
      <c r="I1525" s="2" cm="1">
        <f t="array" ref="I1525">_xlfn.IFNA(_xlfn.IFS(H1525=7,1,H1525=1,1),0)</f>
        <v>0</v>
      </c>
      <c r="J1525" s="2">
        <v>0</v>
      </c>
      <c r="K1525" s="2">
        <f t="shared" si="191"/>
        <v>0</v>
      </c>
      <c r="L1525" s="2">
        <f>SUMIF(E$2:E1525,E1525,K$2:K1525)</f>
        <v>0</v>
      </c>
      <c r="M1525" s="2">
        <f>IF(AND(market_calendar[[#This Row],[eq_weekly_exp_cumulative]]=3,market_calendar[[#This Row],[is_eq_weekly_exp]]=1),1,0)</f>
        <v>0</v>
      </c>
      <c r="N1525" s="2">
        <f>IF(AND(market_calendar[[#This Row],[is_eq_monthly_exp]]=1,MOD(market_calendar[[#This Row],[Month]],3)=0),1,0)</f>
        <v>0</v>
      </c>
      <c r="O1525" s="2">
        <f t="shared" si="184"/>
        <v>1</v>
      </c>
      <c r="P1525" s="2">
        <f>SUMIF(E$2:E1525,E1525,O$2:O1525)</f>
        <v>1</v>
      </c>
      <c r="Q1525" s="2">
        <f>IF(AND(market_calendar[[#This Row],[vix_weekly_exp_cumulative]]=3,market_calendar[[#This Row],[is_vix_weekly_exp]]=1),1,0)</f>
        <v>0</v>
      </c>
      <c r="R1525" s="2">
        <f>IF(AND(market_calendar[[#This Row],[is_vix_monthly_exp]]=1,MOD(market_calendar[[#This Row],[Month]],3)=0),1,0)</f>
        <v>0</v>
      </c>
    </row>
    <row r="1526" spans="1:18" x14ac:dyDescent="0.25">
      <c r="A1526">
        <v>1525</v>
      </c>
      <c r="B1526" s="1">
        <v>43894</v>
      </c>
      <c r="C1526" s="2">
        <f t="shared" si="185"/>
        <v>2020</v>
      </c>
      <c r="D1526" s="2">
        <f t="shared" si="186"/>
        <v>3</v>
      </c>
      <c r="E1526" s="2" t="str">
        <f t="shared" si="187"/>
        <v>2020-3</v>
      </c>
      <c r="F1526" s="2">
        <f t="shared" si="188"/>
        <v>4</v>
      </c>
      <c r="G1526" s="2">
        <f t="shared" si="189"/>
        <v>10</v>
      </c>
      <c r="H1526" s="2">
        <f t="shared" si="190"/>
        <v>4</v>
      </c>
      <c r="I1526" s="2" cm="1">
        <f t="array" ref="I1526">_xlfn.IFNA(_xlfn.IFS(H1526=7,1,H1526=1,1),0)</f>
        <v>0</v>
      </c>
      <c r="J1526" s="2">
        <v>0</v>
      </c>
      <c r="K1526" s="2">
        <f t="shared" si="191"/>
        <v>0</v>
      </c>
      <c r="L1526" s="2">
        <f>SUMIF(E$2:E1526,E1526,K$2:K1526)</f>
        <v>0</v>
      </c>
      <c r="M1526" s="2">
        <f>IF(AND(market_calendar[[#This Row],[eq_weekly_exp_cumulative]]=3,market_calendar[[#This Row],[is_eq_weekly_exp]]=1),1,0)</f>
        <v>0</v>
      </c>
      <c r="N1526" s="2">
        <f>IF(AND(market_calendar[[#This Row],[is_eq_monthly_exp]]=1,MOD(market_calendar[[#This Row],[Month]],3)=0),1,0)</f>
        <v>0</v>
      </c>
      <c r="O1526" s="2">
        <f t="shared" si="184"/>
        <v>0</v>
      </c>
      <c r="P1526" s="2">
        <f>SUMIF(E$2:E1526,E1526,O$2:O1526)</f>
        <v>1</v>
      </c>
      <c r="Q1526" s="2">
        <f>IF(AND(market_calendar[[#This Row],[vix_weekly_exp_cumulative]]=3,market_calendar[[#This Row],[is_vix_weekly_exp]]=1),1,0)</f>
        <v>0</v>
      </c>
      <c r="R1526" s="2">
        <f>IF(AND(market_calendar[[#This Row],[is_vix_monthly_exp]]=1,MOD(market_calendar[[#This Row],[Month]],3)=0),1,0)</f>
        <v>0</v>
      </c>
    </row>
    <row r="1527" spans="1:18" x14ac:dyDescent="0.25">
      <c r="A1527">
        <v>1526</v>
      </c>
      <c r="B1527" s="1">
        <v>43895</v>
      </c>
      <c r="C1527" s="2">
        <f t="shared" si="185"/>
        <v>2020</v>
      </c>
      <c r="D1527" s="2">
        <f t="shared" si="186"/>
        <v>3</v>
      </c>
      <c r="E1527" s="2" t="str">
        <f t="shared" si="187"/>
        <v>2020-3</v>
      </c>
      <c r="F1527" s="2">
        <f t="shared" si="188"/>
        <v>5</v>
      </c>
      <c r="G1527" s="2">
        <f t="shared" si="189"/>
        <v>10</v>
      </c>
      <c r="H1527" s="2">
        <f t="shared" si="190"/>
        <v>5</v>
      </c>
      <c r="I1527" s="2" cm="1">
        <f t="array" ref="I1527">_xlfn.IFNA(_xlfn.IFS(H1527=7,1,H1527=1,1),0)</f>
        <v>0</v>
      </c>
      <c r="J1527" s="2">
        <v>0</v>
      </c>
      <c r="K1527" s="2">
        <f t="shared" si="191"/>
        <v>0</v>
      </c>
      <c r="L1527" s="2">
        <f>SUMIF(E$2:E1527,E1527,K$2:K1527)</f>
        <v>0</v>
      </c>
      <c r="M1527" s="2">
        <f>IF(AND(market_calendar[[#This Row],[eq_weekly_exp_cumulative]]=3,market_calendar[[#This Row],[is_eq_weekly_exp]]=1),1,0)</f>
        <v>0</v>
      </c>
      <c r="N1527" s="2">
        <f>IF(AND(market_calendar[[#This Row],[is_eq_monthly_exp]]=1,MOD(market_calendar[[#This Row],[Month]],3)=0),1,0)</f>
        <v>0</v>
      </c>
      <c r="O1527" s="2">
        <f t="shared" si="184"/>
        <v>0</v>
      </c>
      <c r="P1527" s="2">
        <f>SUMIF(E$2:E1527,E1527,O$2:O1527)</f>
        <v>1</v>
      </c>
      <c r="Q1527" s="2">
        <f>IF(AND(market_calendar[[#This Row],[vix_weekly_exp_cumulative]]=3,market_calendar[[#This Row],[is_vix_weekly_exp]]=1),1,0)</f>
        <v>0</v>
      </c>
      <c r="R1527" s="2">
        <f>IF(AND(market_calendar[[#This Row],[is_vix_monthly_exp]]=1,MOD(market_calendar[[#This Row],[Month]],3)=0),1,0)</f>
        <v>0</v>
      </c>
    </row>
    <row r="1528" spans="1:18" x14ac:dyDescent="0.25">
      <c r="A1528">
        <v>1527</v>
      </c>
      <c r="B1528" s="1">
        <v>43896</v>
      </c>
      <c r="C1528" s="2">
        <f t="shared" si="185"/>
        <v>2020</v>
      </c>
      <c r="D1528" s="2">
        <f t="shared" si="186"/>
        <v>3</v>
      </c>
      <c r="E1528" s="2" t="str">
        <f t="shared" si="187"/>
        <v>2020-3</v>
      </c>
      <c r="F1528" s="2">
        <f t="shared" si="188"/>
        <v>6</v>
      </c>
      <c r="G1528" s="2">
        <f t="shared" si="189"/>
        <v>10</v>
      </c>
      <c r="H1528" s="2">
        <f t="shared" si="190"/>
        <v>6</v>
      </c>
      <c r="I1528" s="2" cm="1">
        <f t="array" ref="I1528">_xlfn.IFNA(_xlfn.IFS(H1528=7,1,H1528=1,1),0)</f>
        <v>0</v>
      </c>
      <c r="J1528" s="2">
        <v>0</v>
      </c>
      <c r="K1528" s="2">
        <f t="shared" si="191"/>
        <v>1</v>
      </c>
      <c r="L1528" s="2">
        <f>SUMIF(E$2:E1528,E1528,K$2:K1528)</f>
        <v>1</v>
      </c>
      <c r="M1528" s="2">
        <f>IF(AND(market_calendar[[#This Row],[eq_weekly_exp_cumulative]]=3,market_calendar[[#This Row],[is_eq_weekly_exp]]=1),1,0)</f>
        <v>0</v>
      </c>
      <c r="N1528" s="2">
        <f>IF(AND(market_calendar[[#This Row],[is_eq_monthly_exp]]=1,MOD(market_calendar[[#This Row],[Month]],3)=0),1,0)</f>
        <v>0</v>
      </c>
      <c r="O1528" s="2">
        <f t="shared" si="184"/>
        <v>0</v>
      </c>
      <c r="P1528" s="2">
        <f>SUMIF(E$2:E1528,E1528,O$2:O1528)</f>
        <v>1</v>
      </c>
      <c r="Q1528" s="2">
        <f>IF(AND(market_calendar[[#This Row],[vix_weekly_exp_cumulative]]=3,market_calendar[[#This Row],[is_vix_weekly_exp]]=1),1,0)</f>
        <v>0</v>
      </c>
      <c r="R1528" s="2">
        <f>IF(AND(market_calendar[[#This Row],[is_vix_monthly_exp]]=1,MOD(market_calendar[[#This Row],[Month]],3)=0),1,0)</f>
        <v>0</v>
      </c>
    </row>
    <row r="1529" spans="1:18" x14ac:dyDescent="0.25">
      <c r="A1529">
        <v>1528</v>
      </c>
      <c r="B1529" s="1">
        <v>43897</v>
      </c>
      <c r="C1529" s="2">
        <f t="shared" si="185"/>
        <v>2020</v>
      </c>
      <c r="D1529" s="2">
        <f t="shared" si="186"/>
        <v>3</v>
      </c>
      <c r="E1529" s="2" t="str">
        <f t="shared" si="187"/>
        <v>2020-3</v>
      </c>
      <c r="F1529" s="2">
        <f t="shared" si="188"/>
        <v>7</v>
      </c>
      <c r="G1529" s="2">
        <f t="shared" si="189"/>
        <v>10</v>
      </c>
      <c r="H1529" s="2">
        <f t="shared" si="190"/>
        <v>7</v>
      </c>
      <c r="I1529" s="2" cm="1">
        <f t="array" ref="I1529">_xlfn.IFNA(_xlfn.IFS(H1529=7,1,H1529=1,1),0)</f>
        <v>1</v>
      </c>
      <c r="J1529" s="2">
        <v>0</v>
      </c>
      <c r="K1529" s="2">
        <f t="shared" si="191"/>
        <v>0</v>
      </c>
      <c r="L1529" s="2">
        <f>SUMIF(E$2:E1529,E1529,K$2:K1529)</f>
        <v>1</v>
      </c>
      <c r="M1529" s="2">
        <f>IF(AND(market_calendar[[#This Row],[eq_weekly_exp_cumulative]]=3,market_calendar[[#This Row],[is_eq_weekly_exp]]=1),1,0)</f>
        <v>0</v>
      </c>
      <c r="N1529" s="2">
        <f>IF(AND(market_calendar[[#This Row],[is_eq_monthly_exp]]=1,MOD(market_calendar[[#This Row],[Month]],3)=0),1,0)</f>
        <v>0</v>
      </c>
      <c r="O1529" s="2">
        <f t="shared" si="184"/>
        <v>0</v>
      </c>
      <c r="P1529" s="2">
        <f>SUMIF(E$2:E1529,E1529,O$2:O1529)</f>
        <v>1</v>
      </c>
      <c r="Q1529" s="2">
        <f>IF(AND(market_calendar[[#This Row],[vix_weekly_exp_cumulative]]=3,market_calendar[[#This Row],[is_vix_weekly_exp]]=1),1,0)</f>
        <v>0</v>
      </c>
      <c r="R1529" s="2">
        <f>IF(AND(market_calendar[[#This Row],[is_vix_monthly_exp]]=1,MOD(market_calendar[[#This Row],[Month]],3)=0),1,0)</f>
        <v>0</v>
      </c>
    </row>
    <row r="1530" spans="1:18" x14ac:dyDescent="0.25">
      <c r="A1530">
        <v>1529</v>
      </c>
      <c r="B1530" s="1">
        <v>43898</v>
      </c>
      <c r="C1530" s="2">
        <f t="shared" si="185"/>
        <v>2020</v>
      </c>
      <c r="D1530" s="2">
        <f t="shared" si="186"/>
        <v>3</v>
      </c>
      <c r="E1530" s="2" t="str">
        <f t="shared" si="187"/>
        <v>2020-3</v>
      </c>
      <c r="F1530" s="2">
        <f t="shared" si="188"/>
        <v>8</v>
      </c>
      <c r="G1530" s="2">
        <f t="shared" si="189"/>
        <v>11</v>
      </c>
      <c r="H1530" s="2">
        <f t="shared" si="190"/>
        <v>1</v>
      </c>
      <c r="I1530" s="2" cm="1">
        <f t="array" ref="I1530">_xlfn.IFNA(_xlfn.IFS(H1530=7,1,H1530=1,1),0)</f>
        <v>1</v>
      </c>
      <c r="J1530" s="2">
        <v>0</v>
      </c>
      <c r="K1530" s="2">
        <f t="shared" si="191"/>
        <v>0</v>
      </c>
      <c r="L1530" s="2">
        <f>SUMIF(E$2:E1530,E1530,K$2:K1530)</f>
        <v>1</v>
      </c>
      <c r="M1530" s="2">
        <f>IF(AND(market_calendar[[#This Row],[eq_weekly_exp_cumulative]]=3,market_calendar[[#This Row],[is_eq_weekly_exp]]=1),1,0)</f>
        <v>0</v>
      </c>
      <c r="N1530" s="2">
        <f>IF(AND(market_calendar[[#This Row],[is_eq_monthly_exp]]=1,MOD(market_calendar[[#This Row],[Month]],3)=0),1,0)</f>
        <v>0</v>
      </c>
      <c r="O1530" s="2">
        <f t="shared" si="184"/>
        <v>0</v>
      </c>
      <c r="P1530" s="2">
        <f>SUMIF(E$2:E1530,E1530,O$2:O1530)</f>
        <v>1</v>
      </c>
      <c r="Q1530" s="2">
        <f>IF(AND(market_calendar[[#This Row],[vix_weekly_exp_cumulative]]=3,market_calendar[[#This Row],[is_vix_weekly_exp]]=1),1,0)</f>
        <v>0</v>
      </c>
      <c r="R1530" s="2">
        <f>IF(AND(market_calendar[[#This Row],[is_vix_monthly_exp]]=1,MOD(market_calendar[[#This Row],[Month]],3)=0),1,0)</f>
        <v>0</v>
      </c>
    </row>
    <row r="1531" spans="1:18" x14ac:dyDescent="0.25">
      <c r="A1531">
        <v>1530</v>
      </c>
      <c r="B1531" s="1">
        <v>43899</v>
      </c>
      <c r="C1531" s="2">
        <f t="shared" si="185"/>
        <v>2020</v>
      </c>
      <c r="D1531" s="2">
        <f t="shared" si="186"/>
        <v>3</v>
      </c>
      <c r="E1531" s="2" t="str">
        <f t="shared" si="187"/>
        <v>2020-3</v>
      </c>
      <c r="F1531" s="2">
        <f t="shared" si="188"/>
        <v>9</v>
      </c>
      <c r="G1531" s="2">
        <f t="shared" si="189"/>
        <v>11</v>
      </c>
      <c r="H1531" s="2">
        <f t="shared" si="190"/>
        <v>2</v>
      </c>
      <c r="I1531" s="2" cm="1">
        <f t="array" ref="I1531">_xlfn.IFNA(_xlfn.IFS(H1531=7,1,H1531=1,1),0)</f>
        <v>0</v>
      </c>
      <c r="J1531" s="2">
        <v>0</v>
      </c>
      <c r="K1531" s="2">
        <f t="shared" si="191"/>
        <v>0</v>
      </c>
      <c r="L1531" s="2">
        <f>SUMIF(E$2:E1531,E1531,K$2:K1531)</f>
        <v>1</v>
      </c>
      <c r="M1531" s="2">
        <f>IF(AND(market_calendar[[#This Row],[eq_weekly_exp_cumulative]]=3,market_calendar[[#This Row],[is_eq_weekly_exp]]=1),1,0)</f>
        <v>0</v>
      </c>
      <c r="N1531" s="2">
        <f>IF(AND(market_calendar[[#This Row],[is_eq_monthly_exp]]=1,MOD(market_calendar[[#This Row],[Month]],3)=0),1,0)</f>
        <v>0</v>
      </c>
      <c r="O1531" s="2">
        <f t="shared" si="184"/>
        <v>0</v>
      </c>
      <c r="P1531" s="2">
        <f>SUMIF(E$2:E1531,E1531,O$2:O1531)</f>
        <v>1</v>
      </c>
      <c r="Q1531" s="2">
        <f>IF(AND(market_calendar[[#This Row],[vix_weekly_exp_cumulative]]=3,market_calendar[[#This Row],[is_vix_weekly_exp]]=1),1,0)</f>
        <v>0</v>
      </c>
      <c r="R1531" s="2">
        <f>IF(AND(market_calendar[[#This Row],[is_vix_monthly_exp]]=1,MOD(market_calendar[[#This Row],[Month]],3)=0),1,0)</f>
        <v>0</v>
      </c>
    </row>
    <row r="1532" spans="1:18" x14ac:dyDescent="0.25">
      <c r="A1532">
        <v>1531</v>
      </c>
      <c r="B1532" s="1">
        <v>43900</v>
      </c>
      <c r="C1532" s="2">
        <f t="shared" si="185"/>
        <v>2020</v>
      </c>
      <c r="D1532" s="2">
        <f t="shared" si="186"/>
        <v>3</v>
      </c>
      <c r="E1532" s="2" t="str">
        <f t="shared" si="187"/>
        <v>2020-3</v>
      </c>
      <c r="F1532" s="2">
        <f t="shared" si="188"/>
        <v>10</v>
      </c>
      <c r="G1532" s="2">
        <f t="shared" si="189"/>
        <v>11</v>
      </c>
      <c r="H1532" s="2">
        <f t="shared" si="190"/>
        <v>3</v>
      </c>
      <c r="I1532" s="2" cm="1">
        <f t="array" ref="I1532">_xlfn.IFNA(_xlfn.IFS(H1532=7,1,H1532=1,1),0)</f>
        <v>0</v>
      </c>
      <c r="J1532" s="2">
        <v>0</v>
      </c>
      <c r="K1532" s="2">
        <f t="shared" si="191"/>
        <v>0</v>
      </c>
      <c r="L1532" s="2">
        <f>SUMIF(E$2:E1532,E1532,K$2:K1532)</f>
        <v>1</v>
      </c>
      <c r="M1532" s="2">
        <f>IF(AND(market_calendar[[#This Row],[eq_weekly_exp_cumulative]]=3,market_calendar[[#This Row],[is_eq_weekly_exp]]=1),1,0)</f>
        <v>0</v>
      </c>
      <c r="N1532" s="2">
        <f>IF(AND(market_calendar[[#This Row],[is_eq_monthly_exp]]=1,MOD(market_calendar[[#This Row],[Month]],3)=0),1,0)</f>
        <v>0</v>
      </c>
      <c r="O1532" s="2">
        <f t="shared" si="184"/>
        <v>1</v>
      </c>
      <c r="P1532" s="2">
        <f>SUMIF(E$2:E1532,E1532,O$2:O1532)</f>
        <v>2</v>
      </c>
      <c r="Q1532" s="2">
        <f>IF(AND(market_calendar[[#This Row],[vix_weekly_exp_cumulative]]=3,market_calendar[[#This Row],[is_vix_weekly_exp]]=1),1,0)</f>
        <v>0</v>
      </c>
      <c r="R1532" s="2">
        <f>IF(AND(market_calendar[[#This Row],[is_vix_monthly_exp]]=1,MOD(market_calendar[[#This Row],[Month]],3)=0),1,0)</f>
        <v>0</v>
      </c>
    </row>
    <row r="1533" spans="1:18" x14ac:dyDescent="0.25">
      <c r="A1533">
        <v>1532</v>
      </c>
      <c r="B1533" s="1">
        <v>43901</v>
      </c>
      <c r="C1533" s="2">
        <f t="shared" si="185"/>
        <v>2020</v>
      </c>
      <c r="D1533" s="2">
        <f t="shared" si="186"/>
        <v>3</v>
      </c>
      <c r="E1533" s="2" t="str">
        <f t="shared" si="187"/>
        <v>2020-3</v>
      </c>
      <c r="F1533" s="2">
        <f t="shared" si="188"/>
        <v>11</v>
      </c>
      <c r="G1533" s="2">
        <f t="shared" si="189"/>
        <v>11</v>
      </c>
      <c r="H1533" s="2">
        <f t="shared" si="190"/>
        <v>4</v>
      </c>
      <c r="I1533" s="2" cm="1">
        <f t="array" ref="I1533">_xlfn.IFNA(_xlfn.IFS(H1533=7,1,H1533=1,1),0)</f>
        <v>0</v>
      </c>
      <c r="J1533" s="2">
        <v>0</v>
      </c>
      <c r="K1533" s="2">
        <f t="shared" si="191"/>
        <v>0</v>
      </c>
      <c r="L1533" s="2">
        <f>SUMIF(E$2:E1533,E1533,K$2:K1533)</f>
        <v>1</v>
      </c>
      <c r="M1533" s="2">
        <f>IF(AND(market_calendar[[#This Row],[eq_weekly_exp_cumulative]]=3,market_calendar[[#This Row],[is_eq_weekly_exp]]=1),1,0)</f>
        <v>0</v>
      </c>
      <c r="N1533" s="2">
        <f>IF(AND(market_calendar[[#This Row],[is_eq_monthly_exp]]=1,MOD(market_calendar[[#This Row],[Month]],3)=0),1,0)</f>
        <v>0</v>
      </c>
      <c r="O1533" s="2">
        <f t="shared" si="184"/>
        <v>0</v>
      </c>
      <c r="P1533" s="2">
        <f>SUMIF(E$2:E1533,E1533,O$2:O1533)</f>
        <v>2</v>
      </c>
      <c r="Q1533" s="2">
        <f>IF(AND(market_calendar[[#This Row],[vix_weekly_exp_cumulative]]=3,market_calendar[[#This Row],[is_vix_weekly_exp]]=1),1,0)</f>
        <v>0</v>
      </c>
      <c r="R1533" s="2">
        <f>IF(AND(market_calendar[[#This Row],[is_vix_monthly_exp]]=1,MOD(market_calendar[[#This Row],[Month]],3)=0),1,0)</f>
        <v>0</v>
      </c>
    </row>
    <row r="1534" spans="1:18" x14ac:dyDescent="0.25">
      <c r="A1534">
        <v>1533</v>
      </c>
      <c r="B1534" s="1">
        <v>43902</v>
      </c>
      <c r="C1534" s="2">
        <f t="shared" si="185"/>
        <v>2020</v>
      </c>
      <c r="D1534" s="2">
        <f t="shared" si="186"/>
        <v>3</v>
      </c>
      <c r="E1534" s="2" t="str">
        <f t="shared" si="187"/>
        <v>2020-3</v>
      </c>
      <c r="F1534" s="2">
        <f t="shared" si="188"/>
        <v>12</v>
      </c>
      <c r="G1534" s="2">
        <f t="shared" si="189"/>
        <v>11</v>
      </c>
      <c r="H1534" s="2">
        <f t="shared" si="190"/>
        <v>5</v>
      </c>
      <c r="I1534" s="2" cm="1">
        <f t="array" ref="I1534">_xlfn.IFNA(_xlfn.IFS(H1534=7,1,H1534=1,1),0)</f>
        <v>0</v>
      </c>
      <c r="J1534" s="2">
        <v>0</v>
      </c>
      <c r="K1534" s="2">
        <f t="shared" si="191"/>
        <v>0</v>
      </c>
      <c r="L1534" s="2">
        <f>SUMIF(E$2:E1534,E1534,K$2:K1534)</f>
        <v>1</v>
      </c>
      <c r="M1534" s="2">
        <f>IF(AND(market_calendar[[#This Row],[eq_weekly_exp_cumulative]]=3,market_calendar[[#This Row],[is_eq_weekly_exp]]=1),1,0)</f>
        <v>0</v>
      </c>
      <c r="N1534" s="2">
        <f>IF(AND(market_calendar[[#This Row],[is_eq_monthly_exp]]=1,MOD(market_calendar[[#This Row],[Month]],3)=0),1,0)</f>
        <v>0</v>
      </c>
      <c r="O1534" s="2">
        <f t="shared" si="184"/>
        <v>0</v>
      </c>
      <c r="P1534" s="2">
        <f>SUMIF(E$2:E1534,E1534,O$2:O1534)</f>
        <v>2</v>
      </c>
      <c r="Q1534" s="2">
        <f>IF(AND(market_calendar[[#This Row],[vix_weekly_exp_cumulative]]=3,market_calendar[[#This Row],[is_vix_weekly_exp]]=1),1,0)</f>
        <v>0</v>
      </c>
      <c r="R1534" s="2">
        <f>IF(AND(market_calendar[[#This Row],[is_vix_monthly_exp]]=1,MOD(market_calendar[[#This Row],[Month]],3)=0),1,0)</f>
        <v>0</v>
      </c>
    </row>
    <row r="1535" spans="1:18" x14ac:dyDescent="0.25">
      <c r="A1535">
        <v>1534</v>
      </c>
      <c r="B1535" s="1">
        <v>43903</v>
      </c>
      <c r="C1535" s="2">
        <f t="shared" si="185"/>
        <v>2020</v>
      </c>
      <c r="D1535" s="2">
        <f t="shared" si="186"/>
        <v>3</v>
      </c>
      <c r="E1535" s="2" t="str">
        <f t="shared" si="187"/>
        <v>2020-3</v>
      </c>
      <c r="F1535" s="2">
        <f t="shared" si="188"/>
        <v>13</v>
      </c>
      <c r="G1535" s="2">
        <f t="shared" si="189"/>
        <v>11</v>
      </c>
      <c r="H1535" s="2">
        <f t="shared" si="190"/>
        <v>6</v>
      </c>
      <c r="I1535" s="2" cm="1">
        <f t="array" ref="I1535">_xlfn.IFNA(_xlfn.IFS(H1535=7,1,H1535=1,1),0)</f>
        <v>0</v>
      </c>
      <c r="J1535" s="2">
        <v>0</v>
      </c>
      <c r="K1535" s="2">
        <f t="shared" si="191"/>
        <v>1</v>
      </c>
      <c r="L1535" s="2">
        <f>SUMIF(E$2:E1535,E1535,K$2:K1535)</f>
        <v>2</v>
      </c>
      <c r="M1535" s="2">
        <f>IF(AND(market_calendar[[#This Row],[eq_weekly_exp_cumulative]]=3,market_calendar[[#This Row],[is_eq_weekly_exp]]=1),1,0)</f>
        <v>0</v>
      </c>
      <c r="N1535" s="2">
        <f>IF(AND(market_calendar[[#This Row],[is_eq_monthly_exp]]=1,MOD(market_calendar[[#This Row],[Month]],3)=0),1,0)</f>
        <v>0</v>
      </c>
      <c r="O1535" s="2">
        <f t="shared" si="184"/>
        <v>0</v>
      </c>
      <c r="P1535" s="2">
        <f>SUMIF(E$2:E1535,E1535,O$2:O1535)</f>
        <v>2</v>
      </c>
      <c r="Q1535" s="2">
        <f>IF(AND(market_calendar[[#This Row],[vix_weekly_exp_cumulative]]=3,market_calendar[[#This Row],[is_vix_weekly_exp]]=1),1,0)</f>
        <v>0</v>
      </c>
      <c r="R1535" s="2">
        <f>IF(AND(market_calendar[[#This Row],[is_vix_monthly_exp]]=1,MOD(market_calendar[[#This Row],[Month]],3)=0),1,0)</f>
        <v>0</v>
      </c>
    </row>
    <row r="1536" spans="1:18" x14ac:dyDescent="0.25">
      <c r="A1536">
        <v>1535</v>
      </c>
      <c r="B1536" s="1">
        <v>43904</v>
      </c>
      <c r="C1536" s="2">
        <f t="shared" si="185"/>
        <v>2020</v>
      </c>
      <c r="D1536" s="2">
        <f t="shared" si="186"/>
        <v>3</v>
      </c>
      <c r="E1536" s="2" t="str">
        <f t="shared" si="187"/>
        <v>2020-3</v>
      </c>
      <c r="F1536" s="2">
        <f t="shared" si="188"/>
        <v>14</v>
      </c>
      <c r="G1536" s="2">
        <f t="shared" si="189"/>
        <v>11</v>
      </c>
      <c r="H1536" s="2">
        <f t="shared" si="190"/>
        <v>7</v>
      </c>
      <c r="I1536" s="2" cm="1">
        <f t="array" ref="I1536">_xlfn.IFNA(_xlfn.IFS(H1536=7,1,H1536=1,1),0)</f>
        <v>1</v>
      </c>
      <c r="J1536" s="2">
        <v>0</v>
      </c>
      <c r="K1536" s="2">
        <f t="shared" si="191"/>
        <v>0</v>
      </c>
      <c r="L1536" s="2">
        <f>SUMIF(E$2:E1536,E1536,K$2:K1536)</f>
        <v>2</v>
      </c>
      <c r="M1536" s="2">
        <f>IF(AND(market_calendar[[#This Row],[eq_weekly_exp_cumulative]]=3,market_calendar[[#This Row],[is_eq_weekly_exp]]=1),1,0)</f>
        <v>0</v>
      </c>
      <c r="N1536" s="2">
        <f>IF(AND(market_calendar[[#This Row],[is_eq_monthly_exp]]=1,MOD(market_calendar[[#This Row],[Month]],3)=0),1,0)</f>
        <v>0</v>
      </c>
      <c r="O1536" s="2">
        <f t="shared" si="184"/>
        <v>0</v>
      </c>
      <c r="P1536" s="2">
        <f>SUMIF(E$2:E1536,E1536,O$2:O1536)</f>
        <v>2</v>
      </c>
      <c r="Q1536" s="2">
        <f>IF(AND(market_calendar[[#This Row],[vix_weekly_exp_cumulative]]=3,market_calendar[[#This Row],[is_vix_weekly_exp]]=1),1,0)</f>
        <v>0</v>
      </c>
      <c r="R1536" s="2">
        <f>IF(AND(market_calendar[[#This Row],[is_vix_monthly_exp]]=1,MOD(market_calendar[[#This Row],[Month]],3)=0),1,0)</f>
        <v>0</v>
      </c>
    </row>
    <row r="1537" spans="1:18" x14ac:dyDescent="0.25">
      <c r="A1537">
        <v>1536</v>
      </c>
      <c r="B1537" s="1">
        <v>43905</v>
      </c>
      <c r="C1537" s="2">
        <f t="shared" si="185"/>
        <v>2020</v>
      </c>
      <c r="D1537" s="2">
        <f t="shared" si="186"/>
        <v>3</v>
      </c>
      <c r="E1537" s="2" t="str">
        <f t="shared" si="187"/>
        <v>2020-3</v>
      </c>
      <c r="F1537" s="2">
        <f t="shared" si="188"/>
        <v>15</v>
      </c>
      <c r="G1537" s="2">
        <f t="shared" si="189"/>
        <v>12</v>
      </c>
      <c r="H1537" s="2">
        <f t="shared" si="190"/>
        <v>1</v>
      </c>
      <c r="I1537" s="2" cm="1">
        <f t="array" ref="I1537">_xlfn.IFNA(_xlfn.IFS(H1537=7,1,H1537=1,1),0)</f>
        <v>1</v>
      </c>
      <c r="J1537" s="2">
        <v>0</v>
      </c>
      <c r="K1537" s="2">
        <f t="shared" si="191"/>
        <v>0</v>
      </c>
      <c r="L1537" s="2">
        <f>SUMIF(E$2:E1537,E1537,K$2:K1537)</f>
        <v>2</v>
      </c>
      <c r="M1537" s="2">
        <f>IF(AND(market_calendar[[#This Row],[eq_weekly_exp_cumulative]]=3,market_calendar[[#This Row],[is_eq_weekly_exp]]=1),1,0)</f>
        <v>0</v>
      </c>
      <c r="N1537" s="2">
        <f>IF(AND(market_calendar[[#This Row],[is_eq_monthly_exp]]=1,MOD(market_calendar[[#This Row],[Month]],3)=0),1,0)</f>
        <v>0</v>
      </c>
      <c r="O1537" s="2">
        <f t="shared" si="184"/>
        <v>0</v>
      </c>
      <c r="P1537" s="2">
        <f>SUMIF(E$2:E1537,E1537,O$2:O1537)</f>
        <v>2</v>
      </c>
      <c r="Q1537" s="2">
        <f>IF(AND(market_calendar[[#This Row],[vix_weekly_exp_cumulative]]=3,market_calendar[[#This Row],[is_vix_weekly_exp]]=1),1,0)</f>
        <v>0</v>
      </c>
      <c r="R1537" s="2">
        <f>IF(AND(market_calendar[[#This Row],[is_vix_monthly_exp]]=1,MOD(market_calendar[[#This Row],[Month]],3)=0),1,0)</f>
        <v>0</v>
      </c>
    </row>
    <row r="1538" spans="1:18" x14ac:dyDescent="0.25">
      <c r="A1538">
        <v>1537</v>
      </c>
      <c r="B1538" s="1">
        <v>43906</v>
      </c>
      <c r="C1538" s="2">
        <f t="shared" si="185"/>
        <v>2020</v>
      </c>
      <c r="D1538" s="2">
        <f t="shared" si="186"/>
        <v>3</v>
      </c>
      <c r="E1538" s="2" t="str">
        <f t="shared" si="187"/>
        <v>2020-3</v>
      </c>
      <c r="F1538" s="2">
        <f t="shared" si="188"/>
        <v>16</v>
      </c>
      <c r="G1538" s="2">
        <f t="shared" si="189"/>
        <v>12</v>
      </c>
      <c r="H1538" s="2">
        <f t="shared" si="190"/>
        <v>2</v>
      </c>
      <c r="I1538" s="2" cm="1">
        <f t="array" ref="I1538">_xlfn.IFNA(_xlfn.IFS(H1538=7,1,H1538=1,1),0)</f>
        <v>0</v>
      </c>
      <c r="J1538" s="2">
        <v>0</v>
      </c>
      <c r="K1538" s="2">
        <f t="shared" si="191"/>
        <v>0</v>
      </c>
      <c r="L1538" s="2">
        <f>SUMIF(E$2:E1538,E1538,K$2:K1538)</f>
        <v>2</v>
      </c>
      <c r="M1538" s="2">
        <f>IF(AND(market_calendar[[#This Row],[eq_weekly_exp_cumulative]]=3,market_calendar[[#This Row],[is_eq_weekly_exp]]=1),1,0)</f>
        <v>0</v>
      </c>
      <c r="N1538" s="2">
        <f>IF(AND(market_calendar[[#This Row],[is_eq_monthly_exp]]=1,MOD(market_calendar[[#This Row],[Month]],3)=0),1,0)</f>
        <v>0</v>
      </c>
      <c r="O1538" s="2">
        <f t="shared" ref="O1538:O1601" si="192">IF(H1538=3,1,0)</f>
        <v>0</v>
      </c>
      <c r="P1538" s="2">
        <f>SUMIF(E$2:E1538,E1538,O$2:O1538)</f>
        <v>2</v>
      </c>
      <c r="Q1538" s="2">
        <f>IF(AND(market_calendar[[#This Row],[vix_weekly_exp_cumulative]]=3,market_calendar[[#This Row],[is_vix_weekly_exp]]=1),1,0)</f>
        <v>0</v>
      </c>
      <c r="R1538" s="2">
        <f>IF(AND(market_calendar[[#This Row],[is_vix_monthly_exp]]=1,MOD(market_calendar[[#This Row],[Month]],3)=0),1,0)</f>
        <v>0</v>
      </c>
    </row>
    <row r="1539" spans="1:18" x14ac:dyDescent="0.25">
      <c r="A1539">
        <v>1538</v>
      </c>
      <c r="B1539" s="1">
        <v>43907</v>
      </c>
      <c r="C1539" s="2">
        <f t="shared" ref="C1539:C1602" si="193">YEAR(B1539)</f>
        <v>2020</v>
      </c>
      <c r="D1539" s="2">
        <f t="shared" ref="D1539:D1602" si="194">MONTH(B1539)</f>
        <v>3</v>
      </c>
      <c r="E1539" s="2" t="str">
        <f t="shared" ref="E1539:E1602" si="195">_xlfn.CONCAT(YEAR(B1539),"-",MONTH(B1539))</f>
        <v>2020-3</v>
      </c>
      <c r="F1539" s="2">
        <f t="shared" ref="F1539:F1602" si="196">DAY(B1539)</f>
        <v>17</v>
      </c>
      <c r="G1539" s="2">
        <f t="shared" ref="G1539:G1602" si="197">WEEKNUM(B1539)</f>
        <v>12</v>
      </c>
      <c r="H1539" s="2">
        <f t="shared" ref="H1539:H1602" si="198">WEEKDAY(B1539)</f>
        <v>3</v>
      </c>
      <c r="I1539" s="2" cm="1">
        <f t="array" ref="I1539">_xlfn.IFNA(_xlfn.IFS(H1539=7,1,H1539=1,1),0)</f>
        <v>0</v>
      </c>
      <c r="J1539" s="2">
        <v>0</v>
      </c>
      <c r="K1539" s="2">
        <f t="shared" ref="K1539:K1602" si="199">IF(H1539=6,1,0)</f>
        <v>0</v>
      </c>
      <c r="L1539" s="2">
        <f>SUMIF(E$2:E1539,E1539,K$2:K1539)</f>
        <v>2</v>
      </c>
      <c r="M1539" s="2">
        <f>IF(AND(market_calendar[[#This Row],[eq_weekly_exp_cumulative]]=3,market_calendar[[#This Row],[is_eq_weekly_exp]]=1),1,0)</f>
        <v>0</v>
      </c>
      <c r="N1539" s="2">
        <f>IF(AND(market_calendar[[#This Row],[is_eq_monthly_exp]]=1,MOD(market_calendar[[#This Row],[Month]],3)=0),1,0)</f>
        <v>0</v>
      </c>
      <c r="O1539" s="2">
        <f t="shared" si="192"/>
        <v>1</v>
      </c>
      <c r="P1539" s="2">
        <f>SUMIF(E$2:E1539,E1539,O$2:O1539)</f>
        <v>3</v>
      </c>
      <c r="Q1539" s="2">
        <f>IF(AND(market_calendar[[#This Row],[vix_weekly_exp_cumulative]]=3,market_calendar[[#This Row],[is_vix_weekly_exp]]=1),1,0)</f>
        <v>1</v>
      </c>
      <c r="R1539" s="2">
        <f>IF(AND(market_calendar[[#This Row],[is_vix_monthly_exp]]=1,MOD(market_calendar[[#This Row],[Month]],3)=0),1,0)</f>
        <v>1</v>
      </c>
    </row>
    <row r="1540" spans="1:18" x14ac:dyDescent="0.25">
      <c r="A1540">
        <v>1539</v>
      </c>
      <c r="B1540" s="1">
        <v>43908</v>
      </c>
      <c r="C1540" s="2">
        <f t="shared" si="193"/>
        <v>2020</v>
      </c>
      <c r="D1540" s="2">
        <f t="shared" si="194"/>
        <v>3</v>
      </c>
      <c r="E1540" s="2" t="str">
        <f t="shared" si="195"/>
        <v>2020-3</v>
      </c>
      <c r="F1540" s="2">
        <f t="shared" si="196"/>
        <v>18</v>
      </c>
      <c r="G1540" s="2">
        <f t="shared" si="197"/>
        <v>12</v>
      </c>
      <c r="H1540" s="2">
        <f t="shared" si="198"/>
        <v>4</v>
      </c>
      <c r="I1540" s="2" cm="1">
        <f t="array" ref="I1540">_xlfn.IFNA(_xlfn.IFS(H1540=7,1,H1540=1,1),0)</f>
        <v>0</v>
      </c>
      <c r="J1540" s="2">
        <v>0</v>
      </c>
      <c r="K1540" s="2">
        <f t="shared" si="199"/>
        <v>0</v>
      </c>
      <c r="L1540" s="2">
        <f>SUMIF(E$2:E1540,E1540,K$2:K1540)</f>
        <v>2</v>
      </c>
      <c r="M1540" s="2">
        <f>IF(AND(market_calendar[[#This Row],[eq_weekly_exp_cumulative]]=3,market_calendar[[#This Row],[is_eq_weekly_exp]]=1),1,0)</f>
        <v>0</v>
      </c>
      <c r="N1540" s="2">
        <f>IF(AND(market_calendar[[#This Row],[is_eq_monthly_exp]]=1,MOD(market_calendar[[#This Row],[Month]],3)=0),1,0)</f>
        <v>0</v>
      </c>
      <c r="O1540" s="2">
        <f t="shared" si="192"/>
        <v>0</v>
      </c>
      <c r="P1540" s="2">
        <f>SUMIF(E$2:E1540,E1540,O$2:O1540)</f>
        <v>3</v>
      </c>
      <c r="Q1540" s="2">
        <f>IF(AND(market_calendar[[#This Row],[vix_weekly_exp_cumulative]]=3,market_calendar[[#This Row],[is_vix_weekly_exp]]=1),1,0)</f>
        <v>0</v>
      </c>
      <c r="R1540" s="2">
        <f>IF(AND(market_calendar[[#This Row],[is_vix_monthly_exp]]=1,MOD(market_calendar[[#This Row],[Month]],3)=0),1,0)</f>
        <v>0</v>
      </c>
    </row>
    <row r="1541" spans="1:18" x14ac:dyDescent="0.25">
      <c r="A1541">
        <v>1540</v>
      </c>
      <c r="B1541" s="1">
        <v>43909</v>
      </c>
      <c r="C1541" s="2">
        <f t="shared" si="193"/>
        <v>2020</v>
      </c>
      <c r="D1541" s="2">
        <f t="shared" si="194"/>
        <v>3</v>
      </c>
      <c r="E1541" s="2" t="str">
        <f t="shared" si="195"/>
        <v>2020-3</v>
      </c>
      <c r="F1541" s="2">
        <f t="shared" si="196"/>
        <v>19</v>
      </c>
      <c r="G1541" s="2">
        <f t="shared" si="197"/>
        <v>12</v>
      </c>
      <c r="H1541" s="2">
        <f t="shared" si="198"/>
        <v>5</v>
      </c>
      <c r="I1541" s="2" cm="1">
        <f t="array" ref="I1541">_xlfn.IFNA(_xlfn.IFS(H1541=7,1,H1541=1,1),0)</f>
        <v>0</v>
      </c>
      <c r="J1541" s="2">
        <v>0</v>
      </c>
      <c r="K1541" s="2">
        <f t="shared" si="199"/>
        <v>0</v>
      </c>
      <c r="L1541" s="2">
        <f>SUMIF(E$2:E1541,E1541,K$2:K1541)</f>
        <v>2</v>
      </c>
      <c r="M1541" s="2">
        <f>IF(AND(market_calendar[[#This Row],[eq_weekly_exp_cumulative]]=3,market_calendar[[#This Row],[is_eq_weekly_exp]]=1),1,0)</f>
        <v>0</v>
      </c>
      <c r="N1541" s="2">
        <f>IF(AND(market_calendar[[#This Row],[is_eq_monthly_exp]]=1,MOD(market_calendar[[#This Row],[Month]],3)=0),1,0)</f>
        <v>0</v>
      </c>
      <c r="O1541" s="2">
        <f t="shared" si="192"/>
        <v>0</v>
      </c>
      <c r="P1541" s="2">
        <f>SUMIF(E$2:E1541,E1541,O$2:O1541)</f>
        <v>3</v>
      </c>
      <c r="Q1541" s="2">
        <f>IF(AND(market_calendar[[#This Row],[vix_weekly_exp_cumulative]]=3,market_calendar[[#This Row],[is_vix_weekly_exp]]=1),1,0)</f>
        <v>0</v>
      </c>
      <c r="R1541" s="2">
        <f>IF(AND(market_calendar[[#This Row],[is_vix_monthly_exp]]=1,MOD(market_calendar[[#This Row],[Month]],3)=0),1,0)</f>
        <v>0</v>
      </c>
    </row>
    <row r="1542" spans="1:18" x14ac:dyDescent="0.25">
      <c r="A1542">
        <v>1541</v>
      </c>
      <c r="B1542" s="1">
        <v>43910</v>
      </c>
      <c r="C1542" s="2">
        <f t="shared" si="193"/>
        <v>2020</v>
      </c>
      <c r="D1542" s="2">
        <f t="shared" si="194"/>
        <v>3</v>
      </c>
      <c r="E1542" s="2" t="str">
        <f t="shared" si="195"/>
        <v>2020-3</v>
      </c>
      <c r="F1542" s="2">
        <f t="shared" si="196"/>
        <v>20</v>
      </c>
      <c r="G1542" s="2">
        <f t="shared" si="197"/>
        <v>12</v>
      </c>
      <c r="H1542" s="2">
        <f t="shared" si="198"/>
        <v>6</v>
      </c>
      <c r="I1542" s="2" cm="1">
        <f t="array" ref="I1542">_xlfn.IFNA(_xlfn.IFS(H1542=7,1,H1542=1,1),0)</f>
        <v>0</v>
      </c>
      <c r="J1542" s="2">
        <v>0</v>
      </c>
      <c r="K1542" s="2">
        <f t="shared" si="199"/>
        <v>1</v>
      </c>
      <c r="L1542" s="2">
        <f>SUMIF(E$2:E1542,E1542,K$2:K1542)</f>
        <v>3</v>
      </c>
      <c r="M1542" s="2">
        <f>IF(AND(market_calendar[[#This Row],[eq_weekly_exp_cumulative]]=3,market_calendar[[#This Row],[is_eq_weekly_exp]]=1),1,0)</f>
        <v>1</v>
      </c>
      <c r="N1542" s="2">
        <f>IF(AND(market_calendar[[#This Row],[is_eq_monthly_exp]]=1,MOD(market_calendar[[#This Row],[Month]],3)=0),1,0)</f>
        <v>1</v>
      </c>
      <c r="O1542" s="2">
        <f t="shared" si="192"/>
        <v>0</v>
      </c>
      <c r="P1542" s="2">
        <f>SUMIF(E$2:E1542,E1542,O$2:O1542)</f>
        <v>3</v>
      </c>
      <c r="Q1542" s="2">
        <f>IF(AND(market_calendar[[#This Row],[vix_weekly_exp_cumulative]]=3,market_calendar[[#This Row],[is_vix_weekly_exp]]=1),1,0)</f>
        <v>0</v>
      </c>
      <c r="R1542" s="2">
        <f>IF(AND(market_calendar[[#This Row],[is_vix_monthly_exp]]=1,MOD(market_calendar[[#This Row],[Month]],3)=0),1,0)</f>
        <v>0</v>
      </c>
    </row>
    <row r="1543" spans="1:18" x14ac:dyDescent="0.25">
      <c r="A1543">
        <v>1542</v>
      </c>
      <c r="B1543" s="1">
        <v>43911</v>
      </c>
      <c r="C1543" s="2">
        <f t="shared" si="193"/>
        <v>2020</v>
      </c>
      <c r="D1543" s="2">
        <f t="shared" si="194"/>
        <v>3</v>
      </c>
      <c r="E1543" s="2" t="str">
        <f t="shared" si="195"/>
        <v>2020-3</v>
      </c>
      <c r="F1543" s="2">
        <f t="shared" si="196"/>
        <v>21</v>
      </c>
      <c r="G1543" s="2">
        <f t="shared" si="197"/>
        <v>12</v>
      </c>
      <c r="H1543" s="2">
        <f t="shared" si="198"/>
        <v>7</v>
      </c>
      <c r="I1543" s="2" cm="1">
        <f t="array" ref="I1543">_xlfn.IFNA(_xlfn.IFS(H1543=7,1,H1543=1,1),0)</f>
        <v>1</v>
      </c>
      <c r="J1543" s="2">
        <v>0</v>
      </c>
      <c r="K1543" s="2">
        <f t="shared" si="199"/>
        <v>0</v>
      </c>
      <c r="L1543" s="2">
        <f>SUMIF(E$2:E1543,E1543,K$2:K1543)</f>
        <v>3</v>
      </c>
      <c r="M1543" s="2">
        <f>IF(AND(market_calendar[[#This Row],[eq_weekly_exp_cumulative]]=3,market_calendar[[#This Row],[is_eq_weekly_exp]]=1),1,0)</f>
        <v>0</v>
      </c>
      <c r="N1543" s="2">
        <f>IF(AND(market_calendar[[#This Row],[is_eq_monthly_exp]]=1,MOD(market_calendar[[#This Row],[Month]],3)=0),1,0)</f>
        <v>0</v>
      </c>
      <c r="O1543" s="2">
        <f t="shared" si="192"/>
        <v>0</v>
      </c>
      <c r="P1543" s="2">
        <f>SUMIF(E$2:E1543,E1543,O$2:O1543)</f>
        <v>3</v>
      </c>
      <c r="Q1543" s="2">
        <f>IF(AND(market_calendar[[#This Row],[vix_weekly_exp_cumulative]]=3,market_calendar[[#This Row],[is_vix_weekly_exp]]=1),1,0)</f>
        <v>0</v>
      </c>
      <c r="R1543" s="2">
        <f>IF(AND(market_calendar[[#This Row],[is_vix_monthly_exp]]=1,MOD(market_calendar[[#This Row],[Month]],3)=0),1,0)</f>
        <v>0</v>
      </c>
    </row>
    <row r="1544" spans="1:18" x14ac:dyDescent="0.25">
      <c r="A1544">
        <v>1543</v>
      </c>
      <c r="B1544" s="1">
        <v>43912</v>
      </c>
      <c r="C1544" s="2">
        <f t="shared" si="193"/>
        <v>2020</v>
      </c>
      <c r="D1544" s="2">
        <f t="shared" si="194"/>
        <v>3</v>
      </c>
      <c r="E1544" s="2" t="str">
        <f t="shared" si="195"/>
        <v>2020-3</v>
      </c>
      <c r="F1544" s="2">
        <f t="shared" si="196"/>
        <v>22</v>
      </c>
      <c r="G1544" s="2">
        <f t="shared" si="197"/>
        <v>13</v>
      </c>
      <c r="H1544" s="2">
        <f t="shared" si="198"/>
        <v>1</v>
      </c>
      <c r="I1544" s="2" cm="1">
        <f t="array" ref="I1544">_xlfn.IFNA(_xlfn.IFS(H1544=7,1,H1544=1,1),0)</f>
        <v>1</v>
      </c>
      <c r="J1544" s="2">
        <v>0</v>
      </c>
      <c r="K1544" s="2">
        <f t="shared" si="199"/>
        <v>0</v>
      </c>
      <c r="L1544" s="2">
        <f>SUMIF(E$2:E1544,E1544,K$2:K1544)</f>
        <v>3</v>
      </c>
      <c r="M1544" s="2">
        <f>IF(AND(market_calendar[[#This Row],[eq_weekly_exp_cumulative]]=3,market_calendar[[#This Row],[is_eq_weekly_exp]]=1),1,0)</f>
        <v>0</v>
      </c>
      <c r="N1544" s="2">
        <f>IF(AND(market_calendar[[#This Row],[is_eq_monthly_exp]]=1,MOD(market_calendar[[#This Row],[Month]],3)=0),1,0)</f>
        <v>0</v>
      </c>
      <c r="O1544" s="2">
        <f t="shared" si="192"/>
        <v>0</v>
      </c>
      <c r="P1544" s="2">
        <f>SUMIF(E$2:E1544,E1544,O$2:O1544)</f>
        <v>3</v>
      </c>
      <c r="Q1544" s="2">
        <f>IF(AND(market_calendar[[#This Row],[vix_weekly_exp_cumulative]]=3,market_calendar[[#This Row],[is_vix_weekly_exp]]=1),1,0)</f>
        <v>0</v>
      </c>
      <c r="R1544" s="2">
        <f>IF(AND(market_calendar[[#This Row],[is_vix_monthly_exp]]=1,MOD(market_calendar[[#This Row],[Month]],3)=0),1,0)</f>
        <v>0</v>
      </c>
    </row>
    <row r="1545" spans="1:18" x14ac:dyDescent="0.25">
      <c r="A1545">
        <v>1544</v>
      </c>
      <c r="B1545" s="1">
        <v>43913</v>
      </c>
      <c r="C1545" s="2">
        <f t="shared" si="193"/>
        <v>2020</v>
      </c>
      <c r="D1545" s="2">
        <f t="shared" si="194"/>
        <v>3</v>
      </c>
      <c r="E1545" s="2" t="str">
        <f t="shared" si="195"/>
        <v>2020-3</v>
      </c>
      <c r="F1545" s="2">
        <f t="shared" si="196"/>
        <v>23</v>
      </c>
      <c r="G1545" s="2">
        <f t="shared" si="197"/>
        <v>13</v>
      </c>
      <c r="H1545" s="2">
        <f t="shared" si="198"/>
        <v>2</v>
      </c>
      <c r="I1545" s="2" cm="1">
        <f t="array" ref="I1545">_xlfn.IFNA(_xlfn.IFS(H1545=7,1,H1545=1,1),0)</f>
        <v>0</v>
      </c>
      <c r="J1545" s="2">
        <v>0</v>
      </c>
      <c r="K1545" s="2">
        <f t="shared" si="199"/>
        <v>0</v>
      </c>
      <c r="L1545" s="2">
        <f>SUMIF(E$2:E1545,E1545,K$2:K1545)</f>
        <v>3</v>
      </c>
      <c r="M1545" s="2">
        <f>IF(AND(market_calendar[[#This Row],[eq_weekly_exp_cumulative]]=3,market_calendar[[#This Row],[is_eq_weekly_exp]]=1),1,0)</f>
        <v>0</v>
      </c>
      <c r="N1545" s="2">
        <f>IF(AND(market_calendar[[#This Row],[is_eq_monthly_exp]]=1,MOD(market_calendar[[#This Row],[Month]],3)=0),1,0)</f>
        <v>0</v>
      </c>
      <c r="O1545" s="2">
        <f t="shared" si="192"/>
        <v>0</v>
      </c>
      <c r="P1545" s="2">
        <f>SUMIF(E$2:E1545,E1545,O$2:O1545)</f>
        <v>3</v>
      </c>
      <c r="Q1545" s="2">
        <f>IF(AND(market_calendar[[#This Row],[vix_weekly_exp_cumulative]]=3,market_calendar[[#This Row],[is_vix_weekly_exp]]=1),1,0)</f>
        <v>0</v>
      </c>
      <c r="R1545" s="2">
        <f>IF(AND(market_calendar[[#This Row],[is_vix_monthly_exp]]=1,MOD(market_calendar[[#This Row],[Month]],3)=0),1,0)</f>
        <v>0</v>
      </c>
    </row>
    <row r="1546" spans="1:18" x14ac:dyDescent="0.25">
      <c r="A1546">
        <v>1545</v>
      </c>
      <c r="B1546" s="1">
        <v>43914</v>
      </c>
      <c r="C1546" s="2">
        <f t="shared" si="193"/>
        <v>2020</v>
      </c>
      <c r="D1546" s="2">
        <f t="shared" si="194"/>
        <v>3</v>
      </c>
      <c r="E1546" s="2" t="str">
        <f t="shared" si="195"/>
        <v>2020-3</v>
      </c>
      <c r="F1546" s="2">
        <f t="shared" si="196"/>
        <v>24</v>
      </c>
      <c r="G1546" s="2">
        <f t="shared" si="197"/>
        <v>13</v>
      </c>
      <c r="H1546" s="2">
        <f t="shared" si="198"/>
        <v>3</v>
      </c>
      <c r="I1546" s="2" cm="1">
        <f t="array" ref="I1546">_xlfn.IFNA(_xlfn.IFS(H1546=7,1,H1546=1,1),0)</f>
        <v>0</v>
      </c>
      <c r="J1546" s="2">
        <v>0</v>
      </c>
      <c r="K1546" s="2">
        <f t="shared" si="199"/>
        <v>0</v>
      </c>
      <c r="L1546" s="2">
        <f>SUMIF(E$2:E1546,E1546,K$2:K1546)</f>
        <v>3</v>
      </c>
      <c r="M1546" s="2">
        <f>IF(AND(market_calendar[[#This Row],[eq_weekly_exp_cumulative]]=3,market_calendar[[#This Row],[is_eq_weekly_exp]]=1),1,0)</f>
        <v>0</v>
      </c>
      <c r="N1546" s="2">
        <f>IF(AND(market_calendar[[#This Row],[is_eq_monthly_exp]]=1,MOD(market_calendar[[#This Row],[Month]],3)=0),1,0)</f>
        <v>0</v>
      </c>
      <c r="O1546" s="2">
        <f t="shared" si="192"/>
        <v>1</v>
      </c>
      <c r="P1546" s="2">
        <f>SUMIF(E$2:E1546,E1546,O$2:O1546)</f>
        <v>4</v>
      </c>
      <c r="Q1546" s="2">
        <f>IF(AND(market_calendar[[#This Row],[vix_weekly_exp_cumulative]]=3,market_calendar[[#This Row],[is_vix_weekly_exp]]=1),1,0)</f>
        <v>0</v>
      </c>
      <c r="R1546" s="2">
        <f>IF(AND(market_calendar[[#This Row],[is_vix_monthly_exp]]=1,MOD(market_calendar[[#This Row],[Month]],3)=0),1,0)</f>
        <v>0</v>
      </c>
    </row>
    <row r="1547" spans="1:18" x14ac:dyDescent="0.25">
      <c r="A1547">
        <v>1546</v>
      </c>
      <c r="B1547" s="1">
        <v>43915</v>
      </c>
      <c r="C1547" s="2">
        <f t="shared" si="193"/>
        <v>2020</v>
      </c>
      <c r="D1547" s="2">
        <f t="shared" si="194"/>
        <v>3</v>
      </c>
      <c r="E1547" s="2" t="str">
        <f t="shared" si="195"/>
        <v>2020-3</v>
      </c>
      <c r="F1547" s="2">
        <f t="shared" si="196"/>
        <v>25</v>
      </c>
      <c r="G1547" s="2">
        <f t="shared" si="197"/>
        <v>13</v>
      </c>
      <c r="H1547" s="2">
        <f t="shared" si="198"/>
        <v>4</v>
      </c>
      <c r="I1547" s="2" cm="1">
        <f t="array" ref="I1547">_xlfn.IFNA(_xlfn.IFS(H1547=7,1,H1547=1,1),0)</f>
        <v>0</v>
      </c>
      <c r="J1547" s="2">
        <v>0</v>
      </c>
      <c r="K1547" s="2">
        <f t="shared" si="199"/>
        <v>0</v>
      </c>
      <c r="L1547" s="2">
        <f>SUMIF(E$2:E1547,E1547,K$2:K1547)</f>
        <v>3</v>
      </c>
      <c r="M1547" s="2">
        <f>IF(AND(market_calendar[[#This Row],[eq_weekly_exp_cumulative]]=3,market_calendar[[#This Row],[is_eq_weekly_exp]]=1),1,0)</f>
        <v>0</v>
      </c>
      <c r="N1547" s="2">
        <f>IF(AND(market_calendar[[#This Row],[is_eq_monthly_exp]]=1,MOD(market_calendar[[#This Row],[Month]],3)=0),1,0)</f>
        <v>0</v>
      </c>
      <c r="O1547" s="2">
        <f t="shared" si="192"/>
        <v>0</v>
      </c>
      <c r="P1547" s="2">
        <f>SUMIF(E$2:E1547,E1547,O$2:O1547)</f>
        <v>4</v>
      </c>
      <c r="Q1547" s="2">
        <f>IF(AND(market_calendar[[#This Row],[vix_weekly_exp_cumulative]]=3,market_calendar[[#This Row],[is_vix_weekly_exp]]=1),1,0)</f>
        <v>0</v>
      </c>
      <c r="R1547" s="2">
        <f>IF(AND(market_calendar[[#This Row],[is_vix_monthly_exp]]=1,MOD(market_calendar[[#This Row],[Month]],3)=0),1,0)</f>
        <v>0</v>
      </c>
    </row>
    <row r="1548" spans="1:18" x14ac:dyDescent="0.25">
      <c r="A1548">
        <v>1547</v>
      </c>
      <c r="B1548" s="1">
        <v>43916</v>
      </c>
      <c r="C1548" s="2">
        <f t="shared" si="193"/>
        <v>2020</v>
      </c>
      <c r="D1548" s="2">
        <f t="shared" si="194"/>
        <v>3</v>
      </c>
      <c r="E1548" s="2" t="str">
        <f t="shared" si="195"/>
        <v>2020-3</v>
      </c>
      <c r="F1548" s="2">
        <f t="shared" si="196"/>
        <v>26</v>
      </c>
      <c r="G1548" s="2">
        <f t="shared" si="197"/>
        <v>13</v>
      </c>
      <c r="H1548" s="2">
        <f t="shared" si="198"/>
        <v>5</v>
      </c>
      <c r="I1548" s="2" cm="1">
        <f t="array" ref="I1548">_xlfn.IFNA(_xlfn.IFS(H1548=7,1,H1548=1,1),0)</f>
        <v>0</v>
      </c>
      <c r="J1548" s="2">
        <v>0</v>
      </c>
      <c r="K1548" s="2">
        <f t="shared" si="199"/>
        <v>0</v>
      </c>
      <c r="L1548" s="2">
        <f>SUMIF(E$2:E1548,E1548,K$2:K1548)</f>
        <v>3</v>
      </c>
      <c r="M1548" s="2">
        <f>IF(AND(market_calendar[[#This Row],[eq_weekly_exp_cumulative]]=3,market_calendar[[#This Row],[is_eq_weekly_exp]]=1),1,0)</f>
        <v>0</v>
      </c>
      <c r="N1548" s="2">
        <f>IF(AND(market_calendar[[#This Row],[is_eq_monthly_exp]]=1,MOD(market_calendar[[#This Row],[Month]],3)=0),1,0)</f>
        <v>0</v>
      </c>
      <c r="O1548" s="2">
        <f t="shared" si="192"/>
        <v>0</v>
      </c>
      <c r="P1548" s="2">
        <f>SUMIF(E$2:E1548,E1548,O$2:O1548)</f>
        <v>4</v>
      </c>
      <c r="Q1548" s="2">
        <f>IF(AND(market_calendar[[#This Row],[vix_weekly_exp_cumulative]]=3,market_calendar[[#This Row],[is_vix_weekly_exp]]=1),1,0)</f>
        <v>0</v>
      </c>
      <c r="R1548" s="2">
        <f>IF(AND(market_calendar[[#This Row],[is_vix_monthly_exp]]=1,MOD(market_calendar[[#This Row],[Month]],3)=0),1,0)</f>
        <v>0</v>
      </c>
    </row>
    <row r="1549" spans="1:18" x14ac:dyDescent="0.25">
      <c r="A1549">
        <v>1548</v>
      </c>
      <c r="B1549" s="1">
        <v>43917</v>
      </c>
      <c r="C1549" s="2">
        <f t="shared" si="193"/>
        <v>2020</v>
      </c>
      <c r="D1549" s="2">
        <f t="shared" si="194"/>
        <v>3</v>
      </c>
      <c r="E1549" s="2" t="str">
        <f t="shared" si="195"/>
        <v>2020-3</v>
      </c>
      <c r="F1549" s="2">
        <f t="shared" si="196"/>
        <v>27</v>
      </c>
      <c r="G1549" s="2">
        <f t="shared" si="197"/>
        <v>13</v>
      </c>
      <c r="H1549" s="2">
        <f t="shared" si="198"/>
        <v>6</v>
      </c>
      <c r="I1549" s="2" cm="1">
        <f t="array" ref="I1549">_xlfn.IFNA(_xlfn.IFS(H1549=7,1,H1549=1,1),0)</f>
        <v>0</v>
      </c>
      <c r="J1549" s="2">
        <v>0</v>
      </c>
      <c r="K1549" s="2">
        <f t="shared" si="199"/>
        <v>1</v>
      </c>
      <c r="L1549" s="2">
        <f>SUMIF(E$2:E1549,E1549,K$2:K1549)</f>
        <v>4</v>
      </c>
      <c r="M1549" s="2">
        <f>IF(AND(market_calendar[[#This Row],[eq_weekly_exp_cumulative]]=3,market_calendar[[#This Row],[is_eq_weekly_exp]]=1),1,0)</f>
        <v>0</v>
      </c>
      <c r="N1549" s="2">
        <f>IF(AND(market_calendar[[#This Row],[is_eq_monthly_exp]]=1,MOD(market_calendar[[#This Row],[Month]],3)=0),1,0)</f>
        <v>0</v>
      </c>
      <c r="O1549" s="2">
        <f t="shared" si="192"/>
        <v>0</v>
      </c>
      <c r="P1549" s="2">
        <f>SUMIF(E$2:E1549,E1549,O$2:O1549)</f>
        <v>4</v>
      </c>
      <c r="Q1549" s="2">
        <f>IF(AND(market_calendar[[#This Row],[vix_weekly_exp_cumulative]]=3,market_calendar[[#This Row],[is_vix_weekly_exp]]=1),1,0)</f>
        <v>0</v>
      </c>
      <c r="R1549" s="2">
        <f>IF(AND(market_calendar[[#This Row],[is_vix_monthly_exp]]=1,MOD(market_calendar[[#This Row],[Month]],3)=0),1,0)</f>
        <v>0</v>
      </c>
    </row>
    <row r="1550" spans="1:18" x14ac:dyDescent="0.25">
      <c r="A1550">
        <v>1549</v>
      </c>
      <c r="B1550" s="1">
        <v>43918</v>
      </c>
      <c r="C1550" s="2">
        <f t="shared" si="193"/>
        <v>2020</v>
      </c>
      <c r="D1550" s="2">
        <f t="shared" si="194"/>
        <v>3</v>
      </c>
      <c r="E1550" s="2" t="str">
        <f t="shared" si="195"/>
        <v>2020-3</v>
      </c>
      <c r="F1550" s="2">
        <f t="shared" si="196"/>
        <v>28</v>
      </c>
      <c r="G1550" s="2">
        <f t="shared" si="197"/>
        <v>13</v>
      </c>
      <c r="H1550" s="2">
        <f t="shared" si="198"/>
        <v>7</v>
      </c>
      <c r="I1550" s="2" cm="1">
        <f t="array" ref="I1550">_xlfn.IFNA(_xlfn.IFS(H1550=7,1,H1550=1,1),0)</f>
        <v>1</v>
      </c>
      <c r="J1550" s="2">
        <v>0</v>
      </c>
      <c r="K1550" s="2">
        <f t="shared" si="199"/>
        <v>0</v>
      </c>
      <c r="L1550" s="2">
        <f>SUMIF(E$2:E1550,E1550,K$2:K1550)</f>
        <v>4</v>
      </c>
      <c r="M1550" s="2">
        <f>IF(AND(market_calendar[[#This Row],[eq_weekly_exp_cumulative]]=3,market_calendar[[#This Row],[is_eq_weekly_exp]]=1),1,0)</f>
        <v>0</v>
      </c>
      <c r="N1550" s="2">
        <f>IF(AND(market_calendar[[#This Row],[is_eq_monthly_exp]]=1,MOD(market_calendar[[#This Row],[Month]],3)=0),1,0)</f>
        <v>0</v>
      </c>
      <c r="O1550" s="2">
        <f t="shared" si="192"/>
        <v>0</v>
      </c>
      <c r="P1550" s="2">
        <f>SUMIF(E$2:E1550,E1550,O$2:O1550)</f>
        <v>4</v>
      </c>
      <c r="Q1550" s="2">
        <f>IF(AND(market_calendar[[#This Row],[vix_weekly_exp_cumulative]]=3,market_calendar[[#This Row],[is_vix_weekly_exp]]=1),1,0)</f>
        <v>0</v>
      </c>
      <c r="R1550" s="2">
        <f>IF(AND(market_calendar[[#This Row],[is_vix_monthly_exp]]=1,MOD(market_calendar[[#This Row],[Month]],3)=0),1,0)</f>
        <v>0</v>
      </c>
    </row>
    <row r="1551" spans="1:18" x14ac:dyDescent="0.25">
      <c r="A1551">
        <v>1550</v>
      </c>
      <c r="B1551" s="1">
        <v>43919</v>
      </c>
      <c r="C1551" s="2">
        <f t="shared" si="193"/>
        <v>2020</v>
      </c>
      <c r="D1551" s="2">
        <f t="shared" si="194"/>
        <v>3</v>
      </c>
      <c r="E1551" s="2" t="str">
        <f t="shared" si="195"/>
        <v>2020-3</v>
      </c>
      <c r="F1551" s="2">
        <f t="shared" si="196"/>
        <v>29</v>
      </c>
      <c r="G1551" s="2">
        <f t="shared" si="197"/>
        <v>14</v>
      </c>
      <c r="H1551" s="2">
        <f t="shared" si="198"/>
        <v>1</v>
      </c>
      <c r="I1551" s="2" cm="1">
        <f t="array" ref="I1551">_xlfn.IFNA(_xlfn.IFS(H1551=7,1,H1551=1,1),0)</f>
        <v>1</v>
      </c>
      <c r="J1551" s="2">
        <v>0</v>
      </c>
      <c r="K1551" s="2">
        <f t="shared" si="199"/>
        <v>0</v>
      </c>
      <c r="L1551" s="2">
        <f>SUMIF(E$2:E1551,E1551,K$2:K1551)</f>
        <v>4</v>
      </c>
      <c r="M1551" s="2">
        <f>IF(AND(market_calendar[[#This Row],[eq_weekly_exp_cumulative]]=3,market_calendar[[#This Row],[is_eq_weekly_exp]]=1),1,0)</f>
        <v>0</v>
      </c>
      <c r="N1551" s="2">
        <f>IF(AND(market_calendar[[#This Row],[is_eq_monthly_exp]]=1,MOD(market_calendar[[#This Row],[Month]],3)=0),1,0)</f>
        <v>0</v>
      </c>
      <c r="O1551" s="2">
        <f t="shared" si="192"/>
        <v>0</v>
      </c>
      <c r="P1551" s="2">
        <f>SUMIF(E$2:E1551,E1551,O$2:O1551)</f>
        <v>4</v>
      </c>
      <c r="Q1551" s="2">
        <f>IF(AND(market_calendar[[#This Row],[vix_weekly_exp_cumulative]]=3,market_calendar[[#This Row],[is_vix_weekly_exp]]=1),1,0)</f>
        <v>0</v>
      </c>
      <c r="R1551" s="2">
        <f>IF(AND(market_calendar[[#This Row],[is_vix_monthly_exp]]=1,MOD(market_calendar[[#This Row],[Month]],3)=0),1,0)</f>
        <v>0</v>
      </c>
    </row>
    <row r="1552" spans="1:18" x14ac:dyDescent="0.25">
      <c r="A1552">
        <v>1551</v>
      </c>
      <c r="B1552" s="1">
        <v>43920</v>
      </c>
      <c r="C1552" s="2">
        <f t="shared" si="193"/>
        <v>2020</v>
      </c>
      <c r="D1552" s="2">
        <f t="shared" si="194"/>
        <v>3</v>
      </c>
      <c r="E1552" s="2" t="str">
        <f t="shared" si="195"/>
        <v>2020-3</v>
      </c>
      <c r="F1552" s="2">
        <f t="shared" si="196"/>
        <v>30</v>
      </c>
      <c r="G1552" s="2">
        <f t="shared" si="197"/>
        <v>14</v>
      </c>
      <c r="H1552" s="2">
        <f t="shared" si="198"/>
        <v>2</v>
      </c>
      <c r="I1552" s="2" cm="1">
        <f t="array" ref="I1552">_xlfn.IFNA(_xlfn.IFS(H1552=7,1,H1552=1,1),0)</f>
        <v>0</v>
      </c>
      <c r="J1552" s="2">
        <v>0</v>
      </c>
      <c r="K1552" s="2">
        <f t="shared" si="199"/>
        <v>0</v>
      </c>
      <c r="L1552" s="2">
        <f>SUMIF(E$2:E1552,E1552,K$2:K1552)</f>
        <v>4</v>
      </c>
      <c r="M1552" s="2">
        <f>IF(AND(market_calendar[[#This Row],[eq_weekly_exp_cumulative]]=3,market_calendar[[#This Row],[is_eq_weekly_exp]]=1),1,0)</f>
        <v>0</v>
      </c>
      <c r="N1552" s="2">
        <f>IF(AND(market_calendar[[#This Row],[is_eq_monthly_exp]]=1,MOD(market_calendar[[#This Row],[Month]],3)=0),1,0)</f>
        <v>0</v>
      </c>
      <c r="O1552" s="2">
        <f t="shared" si="192"/>
        <v>0</v>
      </c>
      <c r="P1552" s="2">
        <f>SUMIF(E$2:E1552,E1552,O$2:O1552)</f>
        <v>4</v>
      </c>
      <c r="Q1552" s="2">
        <f>IF(AND(market_calendar[[#This Row],[vix_weekly_exp_cumulative]]=3,market_calendar[[#This Row],[is_vix_weekly_exp]]=1),1,0)</f>
        <v>0</v>
      </c>
      <c r="R1552" s="2">
        <f>IF(AND(market_calendar[[#This Row],[is_vix_monthly_exp]]=1,MOD(market_calendar[[#This Row],[Month]],3)=0),1,0)</f>
        <v>0</v>
      </c>
    </row>
    <row r="1553" spans="1:18" x14ac:dyDescent="0.25">
      <c r="A1553">
        <v>1552</v>
      </c>
      <c r="B1553" s="1">
        <v>43921</v>
      </c>
      <c r="C1553" s="2">
        <f t="shared" si="193"/>
        <v>2020</v>
      </c>
      <c r="D1553" s="2">
        <f t="shared" si="194"/>
        <v>3</v>
      </c>
      <c r="E1553" s="2" t="str">
        <f t="shared" si="195"/>
        <v>2020-3</v>
      </c>
      <c r="F1553" s="2">
        <f t="shared" si="196"/>
        <v>31</v>
      </c>
      <c r="G1553" s="2">
        <f t="shared" si="197"/>
        <v>14</v>
      </c>
      <c r="H1553" s="2">
        <f t="shared" si="198"/>
        <v>3</v>
      </c>
      <c r="I1553" s="2" cm="1">
        <f t="array" ref="I1553">_xlfn.IFNA(_xlfn.IFS(H1553=7,1,H1553=1,1),0)</f>
        <v>0</v>
      </c>
      <c r="J1553" s="2">
        <v>0</v>
      </c>
      <c r="K1553" s="2">
        <f t="shared" si="199"/>
        <v>0</v>
      </c>
      <c r="L1553" s="2">
        <f>SUMIF(E$2:E1553,E1553,K$2:K1553)</f>
        <v>4</v>
      </c>
      <c r="M1553" s="2">
        <f>IF(AND(market_calendar[[#This Row],[eq_weekly_exp_cumulative]]=3,market_calendar[[#This Row],[is_eq_weekly_exp]]=1),1,0)</f>
        <v>0</v>
      </c>
      <c r="N1553" s="2">
        <f>IF(AND(market_calendar[[#This Row],[is_eq_monthly_exp]]=1,MOD(market_calendar[[#This Row],[Month]],3)=0),1,0)</f>
        <v>0</v>
      </c>
      <c r="O1553" s="2">
        <f t="shared" si="192"/>
        <v>1</v>
      </c>
      <c r="P1553" s="2">
        <f>SUMIF(E$2:E1553,E1553,O$2:O1553)</f>
        <v>5</v>
      </c>
      <c r="Q1553" s="2">
        <f>IF(AND(market_calendar[[#This Row],[vix_weekly_exp_cumulative]]=3,market_calendar[[#This Row],[is_vix_weekly_exp]]=1),1,0)</f>
        <v>0</v>
      </c>
      <c r="R1553" s="2">
        <f>IF(AND(market_calendar[[#This Row],[is_vix_monthly_exp]]=1,MOD(market_calendar[[#This Row],[Month]],3)=0),1,0)</f>
        <v>0</v>
      </c>
    </row>
    <row r="1554" spans="1:18" x14ac:dyDescent="0.25">
      <c r="A1554">
        <v>1553</v>
      </c>
      <c r="B1554" s="1">
        <v>43922</v>
      </c>
      <c r="C1554" s="2">
        <f t="shared" si="193"/>
        <v>2020</v>
      </c>
      <c r="D1554" s="2">
        <f t="shared" si="194"/>
        <v>4</v>
      </c>
      <c r="E1554" s="2" t="str">
        <f t="shared" si="195"/>
        <v>2020-4</v>
      </c>
      <c r="F1554" s="2">
        <f t="shared" si="196"/>
        <v>1</v>
      </c>
      <c r="G1554" s="2">
        <f t="shared" si="197"/>
        <v>14</v>
      </c>
      <c r="H1554" s="2">
        <f t="shared" si="198"/>
        <v>4</v>
      </c>
      <c r="I1554" s="2" cm="1">
        <f t="array" ref="I1554">_xlfn.IFNA(_xlfn.IFS(H1554=7,1,H1554=1,1),0)</f>
        <v>0</v>
      </c>
      <c r="J1554" s="2">
        <v>0</v>
      </c>
      <c r="K1554" s="2">
        <f t="shared" si="199"/>
        <v>0</v>
      </c>
      <c r="L1554" s="2">
        <f>SUMIF(E$2:E1554,E1554,K$2:K1554)</f>
        <v>0</v>
      </c>
      <c r="M1554" s="2">
        <f>IF(AND(market_calendar[[#This Row],[eq_weekly_exp_cumulative]]=3,market_calendar[[#This Row],[is_eq_weekly_exp]]=1),1,0)</f>
        <v>0</v>
      </c>
      <c r="N1554" s="2">
        <f>IF(AND(market_calendar[[#This Row],[is_eq_monthly_exp]]=1,MOD(market_calendar[[#This Row],[Month]],3)=0),1,0)</f>
        <v>0</v>
      </c>
      <c r="O1554" s="2">
        <f t="shared" si="192"/>
        <v>0</v>
      </c>
      <c r="P1554" s="2">
        <f>SUMIF(E$2:E1554,E1554,O$2:O1554)</f>
        <v>0</v>
      </c>
      <c r="Q1554" s="2">
        <f>IF(AND(market_calendar[[#This Row],[vix_weekly_exp_cumulative]]=3,market_calendar[[#This Row],[is_vix_weekly_exp]]=1),1,0)</f>
        <v>0</v>
      </c>
      <c r="R1554" s="2">
        <f>IF(AND(market_calendar[[#This Row],[is_vix_monthly_exp]]=1,MOD(market_calendar[[#This Row],[Month]],3)=0),1,0)</f>
        <v>0</v>
      </c>
    </row>
    <row r="1555" spans="1:18" x14ac:dyDescent="0.25">
      <c r="A1555">
        <v>1554</v>
      </c>
      <c r="B1555" s="1">
        <v>43923</v>
      </c>
      <c r="C1555" s="2">
        <f t="shared" si="193"/>
        <v>2020</v>
      </c>
      <c r="D1555" s="2">
        <f t="shared" si="194"/>
        <v>4</v>
      </c>
      <c r="E1555" s="2" t="str">
        <f t="shared" si="195"/>
        <v>2020-4</v>
      </c>
      <c r="F1555" s="2">
        <f t="shared" si="196"/>
        <v>2</v>
      </c>
      <c r="G1555" s="2">
        <f t="shared" si="197"/>
        <v>14</v>
      </c>
      <c r="H1555" s="2">
        <f t="shared" si="198"/>
        <v>5</v>
      </c>
      <c r="I1555" s="2" cm="1">
        <f t="array" ref="I1555">_xlfn.IFNA(_xlfn.IFS(H1555=7,1,H1555=1,1),0)</f>
        <v>0</v>
      </c>
      <c r="J1555" s="2">
        <v>0</v>
      </c>
      <c r="K1555" s="2">
        <f t="shared" si="199"/>
        <v>0</v>
      </c>
      <c r="L1555" s="2">
        <f>SUMIF(E$2:E1555,E1555,K$2:K1555)</f>
        <v>0</v>
      </c>
      <c r="M1555" s="2">
        <f>IF(AND(market_calendar[[#This Row],[eq_weekly_exp_cumulative]]=3,market_calendar[[#This Row],[is_eq_weekly_exp]]=1),1,0)</f>
        <v>0</v>
      </c>
      <c r="N1555" s="2">
        <f>IF(AND(market_calendar[[#This Row],[is_eq_monthly_exp]]=1,MOD(market_calendar[[#This Row],[Month]],3)=0),1,0)</f>
        <v>0</v>
      </c>
      <c r="O1555" s="2">
        <f t="shared" si="192"/>
        <v>0</v>
      </c>
      <c r="P1555" s="2">
        <f>SUMIF(E$2:E1555,E1555,O$2:O1555)</f>
        <v>0</v>
      </c>
      <c r="Q1555" s="2">
        <f>IF(AND(market_calendar[[#This Row],[vix_weekly_exp_cumulative]]=3,market_calendar[[#This Row],[is_vix_weekly_exp]]=1),1,0)</f>
        <v>0</v>
      </c>
      <c r="R1555" s="2">
        <f>IF(AND(market_calendar[[#This Row],[is_vix_monthly_exp]]=1,MOD(market_calendar[[#This Row],[Month]],3)=0),1,0)</f>
        <v>0</v>
      </c>
    </row>
    <row r="1556" spans="1:18" x14ac:dyDescent="0.25">
      <c r="A1556">
        <v>1555</v>
      </c>
      <c r="B1556" s="1">
        <v>43924</v>
      </c>
      <c r="C1556" s="2">
        <f t="shared" si="193"/>
        <v>2020</v>
      </c>
      <c r="D1556" s="2">
        <f t="shared" si="194"/>
        <v>4</v>
      </c>
      <c r="E1556" s="2" t="str">
        <f t="shared" si="195"/>
        <v>2020-4</v>
      </c>
      <c r="F1556" s="2">
        <f t="shared" si="196"/>
        <v>3</v>
      </c>
      <c r="G1556" s="2">
        <f t="shared" si="197"/>
        <v>14</v>
      </c>
      <c r="H1556" s="2">
        <f t="shared" si="198"/>
        <v>6</v>
      </c>
      <c r="I1556" s="2" cm="1">
        <f t="array" ref="I1556">_xlfn.IFNA(_xlfn.IFS(H1556=7,1,H1556=1,1),0)</f>
        <v>0</v>
      </c>
      <c r="J1556" s="2">
        <v>0</v>
      </c>
      <c r="K1556" s="2">
        <f t="shared" si="199"/>
        <v>1</v>
      </c>
      <c r="L1556" s="2">
        <f>SUMIF(E$2:E1556,E1556,K$2:K1556)</f>
        <v>1</v>
      </c>
      <c r="M1556" s="2">
        <f>IF(AND(market_calendar[[#This Row],[eq_weekly_exp_cumulative]]=3,market_calendar[[#This Row],[is_eq_weekly_exp]]=1),1,0)</f>
        <v>0</v>
      </c>
      <c r="N1556" s="2">
        <f>IF(AND(market_calendar[[#This Row],[is_eq_monthly_exp]]=1,MOD(market_calendar[[#This Row],[Month]],3)=0),1,0)</f>
        <v>0</v>
      </c>
      <c r="O1556" s="2">
        <f t="shared" si="192"/>
        <v>0</v>
      </c>
      <c r="P1556" s="2">
        <f>SUMIF(E$2:E1556,E1556,O$2:O1556)</f>
        <v>0</v>
      </c>
      <c r="Q1556" s="2">
        <f>IF(AND(market_calendar[[#This Row],[vix_weekly_exp_cumulative]]=3,market_calendar[[#This Row],[is_vix_weekly_exp]]=1),1,0)</f>
        <v>0</v>
      </c>
      <c r="R1556" s="2">
        <f>IF(AND(market_calendar[[#This Row],[is_vix_monthly_exp]]=1,MOD(market_calendar[[#This Row],[Month]],3)=0),1,0)</f>
        <v>0</v>
      </c>
    </row>
    <row r="1557" spans="1:18" x14ac:dyDescent="0.25">
      <c r="A1557">
        <v>1556</v>
      </c>
      <c r="B1557" s="1">
        <v>43925</v>
      </c>
      <c r="C1557" s="2">
        <f t="shared" si="193"/>
        <v>2020</v>
      </c>
      <c r="D1557" s="2">
        <f t="shared" si="194"/>
        <v>4</v>
      </c>
      <c r="E1557" s="2" t="str">
        <f t="shared" si="195"/>
        <v>2020-4</v>
      </c>
      <c r="F1557" s="2">
        <f t="shared" si="196"/>
        <v>4</v>
      </c>
      <c r="G1557" s="2">
        <f t="shared" si="197"/>
        <v>14</v>
      </c>
      <c r="H1557" s="2">
        <f t="shared" si="198"/>
        <v>7</v>
      </c>
      <c r="I1557" s="2" cm="1">
        <f t="array" ref="I1557">_xlfn.IFNA(_xlfn.IFS(H1557=7,1,H1557=1,1),0)</f>
        <v>1</v>
      </c>
      <c r="J1557" s="2">
        <v>0</v>
      </c>
      <c r="K1557" s="2">
        <f t="shared" si="199"/>
        <v>0</v>
      </c>
      <c r="L1557" s="2">
        <f>SUMIF(E$2:E1557,E1557,K$2:K1557)</f>
        <v>1</v>
      </c>
      <c r="M1557" s="2">
        <f>IF(AND(market_calendar[[#This Row],[eq_weekly_exp_cumulative]]=3,market_calendar[[#This Row],[is_eq_weekly_exp]]=1),1,0)</f>
        <v>0</v>
      </c>
      <c r="N1557" s="2">
        <f>IF(AND(market_calendar[[#This Row],[is_eq_monthly_exp]]=1,MOD(market_calendar[[#This Row],[Month]],3)=0),1,0)</f>
        <v>0</v>
      </c>
      <c r="O1557" s="2">
        <f t="shared" si="192"/>
        <v>0</v>
      </c>
      <c r="P1557" s="2">
        <f>SUMIF(E$2:E1557,E1557,O$2:O1557)</f>
        <v>0</v>
      </c>
      <c r="Q1557" s="2">
        <f>IF(AND(market_calendar[[#This Row],[vix_weekly_exp_cumulative]]=3,market_calendar[[#This Row],[is_vix_weekly_exp]]=1),1,0)</f>
        <v>0</v>
      </c>
      <c r="R1557" s="2">
        <f>IF(AND(market_calendar[[#This Row],[is_vix_monthly_exp]]=1,MOD(market_calendar[[#This Row],[Month]],3)=0),1,0)</f>
        <v>0</v>
      </c>
    </row>
    <row r="1558" spans="1:18" x14ac:dyDescent="0.25">
      <c r="A1558">
        <v>1557</v>
      </c>
      <c r="B1558" s="1">
        <v>43926</v>
      </c>
      <c r="C1558" s="2">
        <f t="shared" si="193"/>
        <v>2020</v>
      </c>
      <c r="D1558" s="2">
        <f t="shared" si="194"/>
        <v>4</v>
      </c>
      <c r="E1558" s="2" t="str">
        <f t="shared" si="195"/>
        <v>2020-4</v>
      </c>
      <c r="F1558" s="2">
        <f t="shared" si="196"/>
        <v>5</v>
      </c>
      <c r="G1558" s="2">
        <f t="shared" si="197"/>
        <v>15</v>
      </c>
      <c r="H1558" s="2">
        <f t="shared" si="198"/>
        <v>1</v>
      </c>
      <c r="I1558" s="2" cm="1">
        <f t="array" ref="I1558">_xlfn.IFNA(_xlfn.IFS(H1558=7,1,H1558=1,1),0)</f>
        <v>1</v>
      </c>
      <c r="J1558" s="2">
        <v>0</v>
      </c>
      <c r="K1558" s="2">
        <f t="shared" si="199"/>
        <v>0</v>
      </c>
      <c r="L1558" s="2">
        <f>SUMIF(E$2:E1558,E1558,K$2:K1558)</f>
        <v>1</v>
      </c>
      <c r="M1558" s="2">
        <f>IF(AND(market_calendar[[#This Row],[eq_weekly_exp_cumulative]]=3,market_calendar[[#This Row],[is_eq_weekly_exp]]=1),1,0)</f>
        <v>0</v>
      </c>
      <c r="N1558" s="2">
        <f>IF(AND(market_calendar[[#This Row],[is_eq_monthly_exp]]=1,MOD(market_calendar[[#This Row],[Month]],3)=0),1,0)</f>
        <v>0</v>
      </c>
      <c r="O1558" s="2">
        <f t="shared" si="192"/>
        <v>0</v>
      </c>
      <c r="P1558" s="2">
        <f>SUMIF(E$2:E1558,E1558,O$2:O1558)</f>
        <v>0</v>
      </c>
      <c r="Q1558" s="2">
        <f>IF(AND(market_calendar[[#This Row],[vix_weekly_exp_cumulative]]=3,market_calendar[[#This Row],[is_vix_weekly_exp]]=1),1,0)</f>
        <v>0</v>
      </c>
      <c r="R1558" s="2">
        <f>IF(AND(market_calendar[[#This Row],[is_vix_monthly_exp]]=1,MOD(market_calendar[[#This Row],[Month]],3)=0),1,0)</f>
        <v>0</v>
      </c>
    </row>
    <row r="1559" spans="1:18" x14ac:dyDescent="0.25">
      <c r="A1559">
        <v>1558</v>
      </c>
      <c r="B1559" s="1">
        <v>43927</v>
      </c>
      <c r="C1559" s="2">
        <f t="shared" si="193"/>
        <v>2020</v>
      </c>
      <c r="D1559" s="2">
        <f t="shared" si="194"/>
        <v>4</v>
      </c>
      <c r="E1559" s="2" t="str">
        <f t="shared" si="195"/>
        <v>2020-4</v>
      </c>
      <c r="F1559" s="2">
        <f t="shared" si="196"/>
        <v>6</v>
      </c>
      <c r="G1559" s="2">
        <f t="shared" si="197"/>
        <v>15</v>
      </c>
      <c r="H1559" s="2">
        <f t="shared" si="198"/>
        <v>2</v>
      </c>
      <c r="I1559" s="2" cm="1">
        <f t="array" ref="I1559">_xlfn.IFNA(_xlfn.IFS(H1559=7,1,H1559=1,1),0)</f>
        <v>0</v>
      </c>
      <c r="J1559" s="2">
        <v>0</v>
      </c>
      <c r="K1559" s="2">
        <f t="shared" si="199"/>
        <v>0</v>
      </c>
      <c r="L1559" s="2">
        <f>SUMIF(E$2:E1559,E1559,K$2:K1559)</f>
        <v>1</v>
      </c>
      <c r="M1559" s="2">
        <f>IF(AND(market_calendar[[#This Row],[eq_weekly_exp_cumulative]]=3,market_calendar[[#This Row],[is_eq_weekly_exp]]=1),1,0)</f>
        <v>0</v>
      </c>
      <c r="N1559" s="2">
        <f>IF(AND(market_calendar[[#This Row],[is_eq_monthly_exp]]=1,MOD(market_calendar[[#This Row],[Month]],3)=0),1,0)</f>
        <v>0</v>
      </c>
      <c r="O1559" s="2">
        <f t="shared" si="192"/>
        <v>0</v>
      </c>
      <c r="P1559" s="2">
        <f>SUMIF(E$2:E1559,E1559,O$2:O1559)</f>
        <v>0</v>
      </c>
      <c r="Q1559" s="2">
        <f>IF(AND(market_calendar[[#This Row],[vix_weekly_exp_cumulative]]=3,market_calendar[[#This Row],[is_vix_weekly_exp]]=1),1,0)</f>
        <v>0</v>
      </c>
      <c r="R1559" s="2">
        <f>IF(AND(market_calendar[[#This Row],[is_vix_monthly_exp]]=1,MOD(market_calendar[[#This Row],[Month]],3)=0),1,0)</f>
        <v>0</v>
      </c>
    </row>
    <row r="1560" spans="1:18" x14ac:dyDescent="0.25">
      <c r="A1560">
        <v>1559</v>
      </c>
      <c r="B1560" s="1">
        <v>43928</v>
      </c>
      <c r="C1560" s="2">
        <f t="shared" si="193"/>
        <v>2020</v>
      </c>
      <c r="D1560" s="2">
        <f t="shared" si="194"/>
        <v>4</v>
      </c>
      <c r="E1560" s="2" t="str">
        <f t="shared" si="195"/>
        <v>2020-4</v>
      </c>
      <c r="F1560" s="2">
        <f t="shared" si="196"/>
        <v>7</v>
      </c>
      <c r="G1560" s="2">
        <f t="shared" si="197"/>
        <v>15</v>
      </c>
      <c r="H1560" s="2">
        <f t="shared" si="198"/>
        <v>3</v>
      </c>
      <c r="I1560" s="2" cm="1">
        <f t="array" ref="I1560">_xlfn.IFNA(_xlfn.IFS(H1560=7,1,H1560=1,1),0)</f>
        <v>0</v>
      </c>
      <c r="J1560" s="2">
        <v>0</v>
      </c>
      <c r="K1560" s="2">
        <f t="shared" si="199"/>
        <v>0</v>
      </c>
      <c r="L1560" s="2">
        <f>SUMIF(E$2:E1560,E1560,K$2:K1560)</f>
        <v>1</v>
      </c>
      <c r="M1560" s="2">
        <f>IF(AND(market_calendar[[#This Row],[eq_weekly_exp_cumulative]]=3,market_calendar[[#This Row],[is_eq_weekly_exp]]=1),1,0)</f>
        <v>0</v>
      </c>
      <c r="N1560" s="2">
        <f>IF(AND(market_calendar[[#This Row],[is_eq_monthly_exp]]=1,MOD(market_calendar[[#This Row],[Month]],3)=0),1,0)</f>
        <v>0</v>
      </c>
      <c r="O1560" s="2">
        <f t="shared" si="192"/>
        <v>1</v>
      </c>
      <c r="P1560" s="2">
        <f>SUMIF(E$2:E1560,E1560,O$2:O1560)</f>
        <v>1</v>
      </c>
      <c r="Q1560" s="2">
        <f>IF(AND(market_calendar[[#This Row],[vix_weekly_exp_cumulative]]=3,market_calendar[[#This Row],[is_vix_weekly_exp]]=1),1,0)</f>
        <v>0</v>
      </c>
      <c r="R1560" s="2">
        <f>IF(AND(market_calendar[[#This Row],[is_vix_monthly_exp]]=1,MOD(market_calendar[[#This Row],[Month]],3)=0),1,0)</f>
        <v>0</v>
      </c>
    </row>
    <row r="1561" spans="1:18" x14ac:dyDescent="0.25">
      <c r="A1561">
        <v>1560</v>
      </c>
      <c r="B1561" s="1">
        <v>43929</v>
      </c>
      <c r="C1561" s="2">
        <f t="shared" si="193"/>
        <v>2020</v>
      </c>
      <c r="D1561" s="2">
        <f t="shared" si="194"/>
        <v>4</v>
      </c>
      <c r="E1561" s="2" t="str">
        <f t="shared" si="195"/>
        <v>2020-4</v>
      </c>
      <c r="F1561" s="2">
        <f t="shared" si="196"/>
        <v>8</v>
      </c>
      <c r="G1561" s="2">
        <f t="shared" si="197"/>
        <v>15</v>
      </c>
      <c r="H1561" s="2">
        <f t="shared" si="198"/>
        <v>4</v>
      </c>
      <c r="I1561" s="2" cm="1">
        <f t="array" ref="I1561">_xlfn.IFNA(_xlfn.IFS(H1561=7,1,H1561=1,1),0)</f>
        <v>0</v>
      </c>
      <c r="J1561" s="2">
        <v>0</v>
      </c>
      <c r="K1561" s="2">
        <f t="shared" si="199"/>
        <v>0</v>
      </c>
      <c r="L1561" s="2">
        <f>SUMIF(E$2:E1561,E1561,K$2:K1561)</f>
        <v>1</v>
      </c>
      <c r="M1561" s="2">
        <f>IF(AND(market_calendar[[#This Row],[eq_weekly_exp_cumulative]]=3,market_calendar[[#This Row],[is_eq_weekly_exp]]=1),1,0)</f>
        <v>0</v>
      </c>
      <c r="N1561" s="2">
        <f>IF(AND(market_calendar[[#This Row],[is_eq_monthly_exp]]=1,MOD(market_calendar[[#This Row],[Month]],3)=0),1,0)</f>
        <v>0</v>
      </c>
      <c r="O1561" s="2">
        <f t="shared" si="192"/>
        <v>0</v>
      </c>
      <c r="P1561" s="2">
        <f>SUMIF(E$2:E1561,E1561,O$2:O1561)</f>
        <v>1</v>
      </c>
      <c r="Q1561" s="2">
        <f>IF(AND(market_calendar[[#This Row],[vix_weekly_exp_cumulative]]=3,market_calendar[[#This Row],[is_vix_weekly_exp]]=1),1,0)</f>
        <v>0</v>
      </c>
      <c r="R1561" s="2">
        <f>IF(AND(market_calendar[[#This Row],[is_vix_monthly_exp]]=1,MOD(market_calendar[[#This Row],[Month]],3)=0),1,0)</f>
        <v>0</v>
      </c>
    </row>
    <row r="1562" spans="1:18" x14ac:dyDescent="0.25">
      <c r="A1562">
        <v>1561</v>
      </c>
      <c r="B1562" s="1">
        <v>43930</v>
      </c>
      <c r="C1562" s="2">
        <f t="shared" si="193"/>
        <v>2020</v>
      </c>
      <c r="D1562" s="2">
        <f t="shared" si="194"/>
        <v>4</v>
      </c>
      <c r="E1562" s="2" t="str">
        <f t="shared" si="195"/>
        <v>2020-4</v>
      </c>
      <c r="F1562" s="2">
        <f t="shared" si="196"/>
        <v>9</v>
      </c>
      <c r="G1562" s="2">
        <f t="shared" si="197"/>
        <v>15</v>
      </c>
      <c r="H1562" s="2">
        <f t="shared" si="198"/>
        <v>5</v>
      </c>
      <c r="I1562" s="2" cm="1">
        <f t="array" ref="I1562">_xlfn.IFNA(_xlfn.IFS(H1562=7,1,H1562=1,1),0)</f>
        <v>0</v>
      </c>
      <c r="J1562" s="2">
        <v>0</v>
      </c>
      <c r="K1562" s="2">
        <f t="shared" si="199"/>
        <v>0</v>
      </c>
      <c r="L1562" s="2">
        <f>SUMIF(E$2:E1562,E1562,K$2:K1562)</f>
        <v>1</v>
      </c>
      <c r="M1562" s="2">
        <f>IF(AND(market_calendar[[#This Row],[eq_weekly_exp_cumulative]]=3,market_calendar[[#This Row],[is_eq_weekly_exp]]=1),1,0)</f>
        <v>0</v>
      </c>
      <c r="N1562" s="2">
        <f>IF(AND(market_calendar[[#This Row],[is_eq_monthly_exp]]=1,MOD(market_calendar[[#This Row],[Month]],3)=0),1,0)</f>
        <v>0</v>
      </c>
      <c r="O1562" s="2">
        <f t="shared" si="192"/>
        <v>0</v>
      </c>
      <c r="P1562" s="2">
        <f>SUMIF(E$2:E1562,E1562,O$2:O1562)</f>
        <v>1</v>
      </c>
      <c r="Q1562" s="2">
        <f>IF(AND(market_calendar[[#This Row],[vix_weekly_exp_cumulative]]=3,market_calendar[[#This Row],[is_vix_weekly_exp]]=1),1,0)</f>
        <v>0</v>
      </c>
      <c r="R1562" s="2">
        <f>IF(AND(market_calendar[[#This Row],[is_vix_monthly_exp]]=1,MOD(market_calendar[[#This Row],[Month]],3)=0),1,0)</f>
        <v>0</v>
      </c>
    </row>
    <row r="1563" spans="1:18" x14ac:dyDescent="0.25">
      <c r="A1563">
        <v>1562</v>
      </c>
      <c r="B1563" s="1">
        <v>43931</v>
      </c>
      <c r="C1563" s="2">
        <f t="shared" si="193"/>
        <v>2020</v>
      </c>
      <c r="D1563" s="2">
        <f t="shared" si="194"/>
        <v>4</v>
      </c>
      <c r="E1563" s="2" t="str">
        <f t="shared" si="195"/>
        <v>2020-4</v>
      </c>
      <c r="F1563" s="2">
        <f t="shared" si="196"/>
        <v>10</v>
      </c>
      <c r="G1563" s="2">
        <f t="shared" si="197"/>
        <v>15</v>
      </c>
      <c r="H1563" s="2">
        <f t="shared" si="198"/>
        <v>6</v>
      </c>
      <c r="I1563" s="2" cm="1">
        <f t="array" ref="I1563">_xlfn.IFNA(_xlfn.IFS(H1563=7,1,H1563=1,1),0)</f>
        <v>0</v>
      </c>
      <c r="J1563" s="2">
        <v>0</v>
      </c>
      <c r="K1563" s="2">
        <f t="shared" si="199"/>
        <v>1</v>
      </c>
      <c r="L1563" s="2">
        <f>SUMIF(E$2:E1563,E1563,K$2:K1563)</f>
        <v>2</v>
      </c>
      <c r="M1563" s="2">
        <f>IF(AND(market_calendar[[#This Row],[eq_weekly_exp_cumulative]]=3,market_calendar[[#This Row],[is_eq_weekly_exp]]=1),1,0)</f>
        <v>0</v>
      </c>
      <c r="N1563" s="2">
        <f>IF(AND(market_calendar[[#This Row],[is_eq_monthly_exp]]=1,MOD(market_calendar[[#This Row],[Month]],3)=0),1,0)</f>
        <v>0</v>
      </c>
      <c r="O1563" s="2">
        <f t="shared" si="192"/>
        <v>0</v>
      </c>
      <c r="P1563" s="2">
        <f>SUMIF(E$2:E1563,E1563,O$2:O1563)</f>
        <v>1</v>
      </c>
      <c r="Q1563" s="2">
        <f>IF(AND(market_calendar[[#This Row],[vix_weekly_exp_cumulative]]=3,market_calendar[[#This Row],[is_vix_weekly_exp]]=1),1,0)</f>
        <v>0</v>
      </c>
      <c r="R1563" s="2">
        <f>IF(AND(market_calendar[[#This Row],[is_vix_monthly_exp]]=1,MOD(market_calendar[[#This Row],[Month]],3)=0),1,0)</f>
        <v>0</v>
      </c>
    </row>
    <row r="1564" spans="1:18" x14ac:dyDescent="0.25">
      <c r="A1564">
        <v>1563</v>
      </c>
      <c r="B1564" s="1">
        <v>43932</v>
      </c>
      <c r="C1564" s="2">
        <f t="shared" si="193"/>
        <v>2020</v>
      </c>
      <c r="D1564" s="2">
        <f t="shared" si="194"/>
        <v>4</v>
      </c>
      <c r="E1564" s="2" t="str">
        <f t="shared" si="195"/>
        <v>2020-4</v>
      </c>
      <c r="F1564" s="2">
        <f t="shared" si="196"/>
        <v>11</v>
      </c>
      <c r="G1564" s="2">
        <f t="shared" si="197"/>
        <v>15</v>
      </c>
      <c r="H1564" s="2">
        <f t="shared" si="198"/>
        <v>7</v>
      </c>
      <c r="I1564" s="2" cm="1">
        <f t="array" ref="I1564">_xlfn.IFNA(_xlfn.IFS(H1564=7,1,H1564=1,1),0)</f>
        <v>1</v>
      </c>
      <c r="J1564" s="2">
        <v>0</v>
      </c>
      <c r="K1564" s="2">
        <f t="shared" si="199"/>
        <v>0</v>
      </c>
      <c r="L1564" s="2">
        <f>SUMIF(E$2:E1564,E1564,K$2:K1564)</f>
        <v>2</v>
      </c>
      <c r="M1564" s="2">
        <f>IF(AND(market_calendar[[#This Row],[eq_weekly_exp_cumulative]]=3,market_calendar[[#This Row],[is_eq_weekly_exp]]=1),1,0)</f>
        <v>0</v>
      </c>
      <c r="N1564" s="2">
        <f>IF(AND(market_calendar[[#This Row],[is_eq_monthly_exp]]=1,MOD(market_calendar[[#This Row],[Month]],3)=0),1,0)</f>
        <v>0</v>
      </c>
      <c r="O1564" s="2">
        <f t="shared" si="192"/>
        <v>0</v>
      </c>
      <c r="P1564" s="2">
        <f>SUMIF(E$2:E1564,E1564,O$2:O1564)</f>
        <v>1</v>
      </c>
      <c r="Q1564" s="2">
        <f>IF(AND(market_calendar[[#This Row],[vix_weekly_exp_cumulative]]=3,market_calendar[[#This Row],[is_vix_weekly_exp]]=1),1,0)</f>
        <v>0</v>
      </c>
      <c r="R1564" s="2">
        <f>IF(AND(market_calendar[[#This Row],[is_vix_monthly_exp]]=1,MOD(market_calendar[[#This Row],[Month]],3)=0),1,0)</f>
        <v>0</v>
      </c>
    </row>
    <row r="1565" spans="1:18" x14ac:dyDescent="0.25">
      <c r="A1565">
        <v>1564</v>
      </c>
      <c r="B1565" s="1">
        <v>43933</v>
      </c>
      <c r="C1565" s="2">
        <f t="shared" si="193"/>
        <v>2020</v>
      </c>
      <c r="D1565" s="2">
        <f t="shared" si="194"/>
        <v>4</v>
      </c>
      <c r="E1565" s="2" t="str">
        <f t="shared" si="195"/>
        <v>2020-4</v>
      </c>
      <c r="F1565" s="2">
        <f t="shared" si="196"/>
        <v>12</v>
      </c>
      <c r="G1565" s="2">
        <f t="shared" si="197"/>
        <v>16</v>
      </c>
      <c r="H1565" s="2">
        <f t="shared" si="198"/>
        <v>1</v>
      </c>
      <c r="I1565" s="2" cm="1">
        <f t="array" ref="I1565">_xlfn.IFNA(_xlfn.IFS(H1565=7,1,H1565=1,1),0)</f>
        <v>1</v>
      </c>
      <c r="J1565" s="2">
        <v>0</v>
      </c>
      <c r="K1565" s="2">
        <f t="shared" si="199"/>
        <v>0</v>
      </c>
      <c r="L1565" s="2">
        <f>SUMIF(E$2:E1565,E1565,K$2:K1565)</f>
        <v>2</v>
      </c>
      <c r="M1565" s="2">
        <f>IF(AND(market_calendar[[#This Row],[eq_weekly_exp_cumulative]]=3,market_calendar[[#This Row],[is_eq_weekly_exp]]=1),1,0)</f>
        <v>0</v>
      </c>
      <c r="N1565" s="2">
        <f>IF(AND(market_calendar[[#This Row],[is_eq_monthly_exp]]=1,MOD(market_calendar[[#This Row],[Month]],3)=0),1,0)</f>
        <v>0</v>
      </c>
      <c r="O1565" s="2">
        <f t="shared" si="192"/>
        <v>0</v>
      </c>
      <c r="P1565" s="2">
        <f>SUMIF(E$2:E1565,E1565,O$2:O1565)</f>
        <v>1</v>
      </c>
      <c r="Q1565" s="2">
        <f>IF(AND(market_calendar[[#This Row],[vix_weekly_exp_cumulative]]=3,market_calendar[[#This Row],[is_vix_weekly_exp]]=1),1,0)</f>
        <v>0</v>
      </c>
      <c r="R1565" s="2">
        <f>IF(AND(market_calendar[[#This Row],[is_vix_monthly_exp]]=1,MOD(market_calendar[[#This Row],[Month]],3)=0),1,0)</f>
        <v>0</v>
      </c>
    </row>
    <row r="1566" spans="1:18" x14ac:dyDescent="0.25">
      <c r="A1566">
        <v>1565</v>
      </c>
      <c r="B1566" s="1">
        <v>43934</v>
      </c>
      <c r="C1566" s="2">
        <f t="shared" si="193"/>
        <v>2020</v>
      </c>
      <c r="D1566" s="2">
        <f t="shared" si="194"/>
        <v>4</v>
      </c>
      <c r="E1566" s="2" t="str">
        <f t="shared" si="195"/>
        <v>2020-4</v>
      </c>
      <c r="F1566" s="2">
        <f t="shared" si="196"/>
        <v>13</v>
      </c>
      <c r="G1566" s="2">
        <f t="shared" si="197"/>
        <v>16</v>
      </c>
      <c r="H1566" s="2">
        <f t="shared" si="198"/>
        <v>2</v>
      </c>
      <c r="I1566" s="2" cm="1">
        <f t="array" ref="I1566">_xlfn.IFNA(_xlfn.IFS(H1566=7,1,H1566=1,1),0)</f>
        <v>0</v>
      </c>
      <c r="J1566" s="2">
        <v>0</v>
      </c>
      <c r="K1566" s="2">
        <f t="shared" si="199"/>
        <v>0</v>
      </c>
      <c r="L1566" s="2">
        <f>SUMIF(E$2:E1566,E1566,K$2:K1566)</f>
        <v>2</v>
      </c>
      <c r="M1566" s="2">
        <f>IF(AND(market_calendar[[#This Row],[eq_weekly_exp_cumulative]]=3,market_calendar[[#This Row],[is_eq_weekly_exp]]=1),1,0)</f>
        <v>0</v>
      </c>
      <c r="N1566" s="2">
        <f>IF(AND(market_calendar[[#This Row],[is_eq_monthly_exp]]=1,MOD(market_calendar[[#This Row],[Month]],3)=0),1,0)</f>
        <v>0</v>
      </c>
      <c r="O1566" s="2">
        <f t="shared" si="192"/>
        <v>0</v>
      </c>
      <c r="P1566" s="2">
        <f>SUMIF(E$2:E1566,E1566,O$2:O1566)</f>
        <v>1</v>
      </c>
      <c r="Q1566" s="2">
        <f>IF(AND(market_calendar[[#This Row],[vix_weekly_exp_cumulative]]=3,market_calendar[[#This Row],[is_vix_weekly_exp]]=1),1,0)</f>
        <v>0</v>
      </c>
      <c r="R1566" s="2">
        <f>IF(AND(market_calendar[[#This Row],[is_vix_monthly_exp]]=1,MOD(market_calendar[[#This Row],[Month]],3)=0),1,0)</f>
        <v>0</v>
      </c>
    </row>
    <row r="1567" spans="1:18" x14ac:dyDescent="0.25">
      <c r="A1567">
        <v>1566</v>
      </c>
      <c r="B1567" s="1">
        <v>43935</v>
      </c>
      <c r="C1567" s="2">
        <f t="shared" si="193"/>
        <v>2020</v>
      </c>
      <c r="D1567" s="2">
        <f t="shared" si="194"/>
        <v>4</v>
      </c>
      <c r="E1567" s="2" t="str">
        <f t="shared" si="195"/>
        <v>2020-4</v>
      </c>
      <c r="F1567" s="2">
        <f t="shared" si="196"/>
        <v>14</v>
      </c>
      <c r="G1567" s="2">
        <f t="shared" si="197"/>
        <v>16</v>
      </c>
      <c r="H1567" s="2">
        <f t="shared" si="198"/>
        <v>3</v>
      </c>
      <c r="I1567" s="2" cm="1">
        <f t="array" ref="I1567">_xlfn.IFNA(_xlfn.IFS(H1567=7,1,H1567=1,1),0)</f>
        <v>0</v>
      </c>
      <c r="J1567" s="2">
        <v>0</v>
      </c>
      <c r="K1567" s="2">
        <f t="shared" si="199"/>
        <v>0</v>
      </c>
      <c r="L1567" s="2">
        <f>SUMIF(E$2:E1567,E1567,K$2:K1567)</f>
        <v>2</v>
      </c>
      <c r="M1567" s="2">
        <f>IF(AND(market_calendar[[#This Row],[eq_weekly_exp_cumulative]]=3,market_calendar[[#This Row],[is_eq_weekly_exp]]=1),1,0)</f>
        <v>0</v>
      </c>
      <c r="N1567" s="2">
        <f>IF(AND(market_calendar[[#This Row],[is_eq_monthly_exp]]=1,MOD(market_calendar[[#This Row],[Month]],3)=0),1,0)</f>
        <v>0</v>
      </c>
      <c r="O1567" s="2">
        <f t="shared" si="192"/>
        <v>1</v>
      </c>
      <c r="P1567" s="2">
        <f>SUMIF(E$2:E1567,E1567,O$2:O1567)</f>
        <v>2</v>
      </c>
      <c r="Q1567" s="2">
        <f>IF(AND(market_calendar[[#This Row],[vix_weekly_exp_cumulative]]=3,market_calendar[[#This Row],[is_vix_weekly_exp]]=1),1,0)</f>
        <v>0</v>
      </c>
      <c r="R1567" s="2">
        <f>IF(AND(market_calendar[[#This Row],[is_vix_monthly_exp]]=1,MOD(market_calendar[[#This Row],[Month]],3)=0),1,0)</f>
        <v>0</v>
      </c>
    </row>
    <row r="1568" spans="1:18" x14ac:dyDescent="0.25">
      <c r="A1568">
        <v>1567</v>
      </c>
      <c r="B1568" s="1">
        <v>43936</v>
      </c>
      <c r="C1568" s="2">
        <f t="shared" si="193"/>
        <v>2020</v>
      </c>
      <c r="D1568" s="2">
        <f t="shared" si="194"/>
        <v>4</v>
      </c>
      <c r="E1568" s="2" t="str">
        <f t="shared" si="195"/>
        <v>2020-4</v>
      </c>
      <c r="F1568" s="2">
        <f t="shared" si="196"/>
        <v>15</v>
      </c>
      <c r="G1568" s="2">
        <f t="shared" si="197"/>
        <v>16</v>
      </c>
      <c r="H1568" s="2">
        <f t="shared" si="198"/>
        <v>4</v>
      </c>
      <c r="I1568" s="2" cm="1">
        <f t="array" ref="I1568">_xlfn.IFNA(_xlfn.IFS(H1568=7,1,H1568=1,1),0)</f>
        <v>0</v>
      </c>
      <c r="J1568" s="2">
        <v>0</v>
      </c>
      <c r="K1568" s="2">
        <f t="shared" si="199"/>
        <v>0</v>
      </c>
      <c r="L1568" s="2">
        <f>SUMIF(E$2:E1568,E1568,K$2:K1568)</f>
        <v>2</v>
      </c>
      <c r="M1568" s="2">
        <f>IF(AND(market_calendar[[#This Row],[eq_weekly_exp_cumulative]]=3,market_calendar[[#This Row],[is_eq_weekly_exp]]=1),1,0)</f>
        <v>0</v>
      </c>
      <c r="N1568" s="2">
        <f>IF(AND(market_calendar[[#This Row],[is_eq_monthly_exp]]=1,MOD(market_calendar[[#This Row],[Month]],3)=0),1,0)</f>
        <v>0</v>
      </c>
      <c r="O1568" s="2">
        <f t="shared" si="192"/>
        <v>0</v>
      </c>
      <c r="P1568" s="2">
        <f>SUMIF(E$2:E1568,E1568,O$2:O1568)</f>
        <v>2</v>
      </c>
      <c r="Q1568" s="2">
        <f>IF(AND(market_calendar[[#This Row],[vix_weekly_exp_cumulative]]=3,market_calendar[[#This Row],[is_vix_weekly_exp]]=1),1,0)</f>
        <v>0</v>
      </c>
      <c r="R1568" s="2">
        <f>IF(AND(market_calendar[[#This Row],[is_vix_monthly_exp]]=1,MOD(market_calendar[[#This Row],[Month]],3)=0),1,0)</f>
        <v>0</v>
      </c>
    </row>
    <row r="1569" spans="1:18" x14ac:dyDescent="0.25">
      <c r="A1569">
        <v>1568</v>
      </c>
      <c r="B1569" s="1">
        <v>43937</v>
      </c>
      <c r="C1569" s="2">
        <f t="shared" si="193"/>
        <v>2020</v>
      </c>
      <c r="D1569" s="2">
        <f t="shared" si="194"/>
        <v>4</v>
      </c>
      <c r="E1569" s="2" t="str">
        <f t="shared" si="195"/>
        <v>2020-4</v>
      </c>
      <c r="F1569" s="2">
        <f t="shared" si="196"/>
        <v>16</v>
      </c>
      <c r="G1569" s="2">
        <f t="shared" si="197"/>
        <v>16</v>
      </c>
      <c r="H1569" s="2">
        <f t="shared" si="198"/>
        <v>5</v>
      </c>
      <c r="I1569" s="2" cm="1">
        <f t="array" ref="I1569">_xlfn.IFNA(_xlfn.IFS(H1569=7,1,H1569=1,1),0)</f>
        <v>0</v>
      </c>
      <c r="J1569" s="2">
        <v>0</v>
      </c>
      <c r="K1569" s="2">
        <f t="shared" si="199"/>
        <v>0</v>
      </c>
      <c r="L1569" s="2">
        <f>SUMIF(E$2:E1569,E1569,K$2:K1569)</f>
        <v>2</v>
      </c>
      <c r="M1569" s="2">
        <f>IF(AND(market_calendar[[#This Row],[eq_weekly_exp_cumulative]]=3,market_calendar[[#This Row],[is_eq_weekly_exp]]=1),1,0)</f>
        <v>0</v>
      </c>
      <c r="N1569" s="2">
        <f>IF(AND(market_calendar[[#This Row],[is_eq_monthly_exp]]=1,MOD(market_calendar[[#This Row],[Month]],3)=0),1,0)</f>
        <v>0</v>
      </c>
      <c r="O1569" s="2">
        <f t="shared" si="192"/>
        <v>0</v>
      </c>
      <c r="P1569" s="2">
        <f>SUMIF(E$2:E1569,E1569,O$2:O1569)</f>
        <v>2</v>
      </c>
      <c r="Q1569" s="2">
        <f>IF(AND(market_calendar[[#This Row],[vix_weekly_exp_cumulative]]=3,market_calendar[[#This Row],[is_vix_weekly_exp]]=1),1,0)</f>
        <v>0</v>
      </c>
      <c r="R1569" s="2">
        <f>IF(AND(market_calendar[[#This Row],[is_vix_monthly_exp]]=1,MOD(market_calendar[[#This Row],[Month]],3)=0),1,0)</f>
        <v>0</v>
      </c>
    </row>
    <row r="1570" spans="1:18" x14ac:dyDescent="0.25">
      <c r="A1570">
        <v>1569</v>
      </c>
      <c r="B1570" s="1">
        <v>43938</v>
      </c>
      <c r="C1570" s="2">
        <f t="shared" si="193"/>
        <v>2020</v>
      </c>
      <c r="D1570" s="2">
        <f t="shared" si="194"/>
        <v>4</v>
      </c>
      <c r="E1570" s="2" t="str">
        <f t="shared" si="195"/>
        <v>2020-4</v>
      </c>
      <c r="F1570" s="2">
        <f t="shared" si="196"/>
        <v>17</v>
      </c>
      <c r="G1570" s="2">
        <f t="shared" si="197"/>
        <v>16</v>
      </c>
      <c r="H1570" s="2">
        <f t="shared" si="198"/>
        <v>6</v>
      </c>
      <c r="I1570" s="2" cm="1">
        <f t="array" ref="I1570">_xlfn.IFNA(_xlfn.IFS(H1570=7,1,H1570=1,1),0)</f>
        <v>0</v>
      </c>
      <c r="J1570" s="2">
        <v>0</v>
      </c>
      <c r="K1570" s="2">
        <f t="shared" si="199"/>
        <v>1</v>
      </c>
      <c r="L1570" s="2">
        <f>SUMIF(E$2:E1570,E1570,K$2:K1570)</f>
        <v>3</v>
      </c>
      <c r="M1570" s="2">
        <f>IF(AND(market_calendar[[#This Row],[eq_weekly_exp_cumulative]]=3,market_calendar[[#This Row],[is_eq_weekly_exp]]=1),1,0)</f>
        <v>1</v>
      </c>
      <c r="N1570" s="2">
        <f>IF(AND(market_calendar[[#This Row],[is_eq_monthly_exp]]=1,MOD(market_calendar[[#This Row],[Month]],3)=0),1,0)</f>
        <v>0</v>
      </c>
      <c r="O1570" s="2">
        <f t="shared" si="192"/>
        <v>0</v>
      </c>
      <c r="P1570" s="2">
        <f>SUMIF(E$2:E1570,E1570,O$2:O1570)</f>
        <v>2</v>
      </c>
      <c r="Q1570" s="2">
        <f>IF(AND(market_calendar[[#This Row],[vix_weekly_exp_cumulative]]=3,market_calendar[[#This Row],[is_vix_weekly_exp]]=1),1,0)</f>
        <v>0</v>
      </c>
      <c r="R1570" s="2">
        <f>IF(AND(market_calendar[[#This Row],[is_vix_monthly_exp]]=1,MOD(market_calendar[[#This Row],[Month]],3)=0),1,0)</f>
        <v>0</v>
      </c>
    </row>
    <row r="1571" spans="1:18" x14ac:dyDescent="0.25">
      <c r="A1571">
        <v>1570</v>
      </c>
      <c r="B1571" s="1">
        <v>43939</v>
      </c>
      <c r="C1571" s="2">
        <f t="shared" si="193"/>
        <v>2020</v>
      </c>
      <c r="D1571" s="2">
        <f t="shared" si="194"/>
        <v>4</v>
      </c>
      <c r="E1571" s="2" t="str">
        <f t="shared" si="195"/>
        <v>2020-4</v>
      </c>
      <c r="F1571" s="2">
        <f t="shared" si="196"/>
        <v>18</v>
      </c>
      <c r="G1571" s="2">
        <f t="shared" si="197"/>
        <v>16</v>
      </c>
      <c r="H1571" s="2">
        <f t="shared" si="198"/>
        <v>7</v>
      </c>
      <c r="I1571" s="2" cm="1">
        <f t="array" ref="I1571">_xlfn.IFNA(_xlfn.IFS(H1571=7,1,H1571=1,1),0)</f>
        <v>1</v>
      </c>
      <c r="J1571" s="2">
        <v>0</v>
      </c>
      <c r="K1571" s="2">
        <f t="shared" si="199"/>
        <v>0</v>
      </c>
      <c r="L1571" s="2">
        <f>SUMIF(E$2:E1571,E1571,K$2:K1571)</f>
        <v>3</v>
      </c>
      <c r="M1571" s="2">
        <f>IF(AND(market_calendar[[#This Row],[eq_weekly_exp_cumulative]]=3,market_calendar[[#This Row],[is_eq_weekly_exp]]=1),1,0)</f>
        <v>0</v>
      </c>
      <c r="N1571" s="2">
        <f>IF(AND(market_calendar[[#This Row],[is_eq_monthly_exp]]=1,MOD(market_calendar[[#This Row],[Month]],3)=0),1,0)</f>
        <v>0</v>
      </c>
      <c r="O1571" s="2">
        <f t="shared" si="192"/>
        <v>0</v>
      </c>
      <c r="P1571" s="2">
        <f>SUMIF(E$2:E1571,E1571,O$2:O1571)</f>
        <v>2</v>
      </c>
      <c r="Q1571" s="2">
        <f>IF(AND(market_calendar[[#This Row],[vix_weekly_exp_cumulative]]=3,market_calendar[[#This Row],[is_vix_weekly_exp]]=1),1,0)</f>
        <v>0</v>
      </c>
      <c r="R1571" s="2">
        <f>IF(AND(market_calendar[[#This Row],[is_vix_monthly_exp]]=1,MOD(market_calendar[[#This Row],[Month]],3)=0),1,0)</f>
        <v>0</v>
      </c>
    </row>
    <row r="1572" spans="1:18" x14ac:dyDescent="0.25">
      <c r="A1572">
        <v>1571</v>
      </c>
      <c r="B1572" s="1">
        <v>43940</v>
      </c>
      <c r="C1572" s="2">
        <f t="shared" si="193"/>
        <v>2020</v>
      </c>
      <c r="D1572" s="2">
        <f t="shared" si="194"/>
        <v>4</v>
      </c>
      <c r="E1572" s="2" t="str">
        <f t="shared" si="195"/>
        <v>2020-4</v>
      </c>
      <c r="F1572" s="2">
        <f t="shared" si="196"/>
        <v>19</v>
      </c>
      <c r="G1572" s="2">
        <f t="shared" si="197"/>
        <v>17</v>
      </c>
      <c r="H1572" s="2">
        <f t="shared" si="198"/>
        <v>1</v>
      </c>
      <c r="I1572" s="2" cm="1">
        <f t="array" ref="I1572">_xlfn.IFNA(_xlfn.IFS(H1572=7,1,H1572=1,1),0)</f>
        <v>1</v>
      </c>
      <c r="J1572" s="2">
        <v>0</v>
      </c>
      <c r="K1572" s="2">
        <f t="shared" si="199"/>
        <v>0</v>
      </c>
      <c r="L1572" s="2">
        <f>SUMIF(E$2:E1572,E1572,K$2:K1572)</f>
        <v>3</v>
      </c>
      <c r="M1572" s="2">
        <f>IF(AND(market_calendar[[#This Row],[eq_weekly_exp_cumulative]]=3,market_calendar[[#This Row],[is_eq_weekly_exp]]=1),1,0)</f>
        <v>0</v>
      </c>
      <c r="N1572" s="2">
        <f>IF(AND(market_calendar[[#This Row],[is_eq_monthly_exp]]=1,MOD(market_calendar[[#This Row],[Month]],3)=0),1,0)</f>
        <v>0</v>
      </c>
      <c r="O1572" s="2">
        <f t="shared" si="192"/>
        <v>0</v>
      </c>
      <c r="P1572" s="2">
        <f>SUMIF(E$2:E1572,E1572,O$2:O1572)</f>
        <v>2</v>
      </c>
      <c r="Q1572" s="2">
        <f>IF(AND(market_calendar[[#This Row],[vix_weekly_exp_cumulative]]=3,market_calendar[[#This Row],[is_vix_weekly_exp]]=1),1,0)</f>
        <v>0</v>
      </c>
      <c r="R1572" s="2">
        <f>IF(AND(market_calendar[[#This Row],[is_vix_monthly_exp]]=1,MOD(market_calendar[[#This Row],[Month]],3)=0),1,0)</f>
        <v>0</v>
      </c>
    </row>
    <row r="1573" spans="1:18" x14ac:dyDescent="0.25">
      <c r="A1573">
        <v>1572</v>
      </c>
      <c r="B1573" s="1">
        <v>43941</v>
      </c>
      <c r="C1573" s="2">
        <f t="shared" si="193"/>
        <v>2020</v>
      </c>
      <c r="D1573" s="2">
        <f t="shared" si="194"/>
        <v>4</v>
      </c>
      <c r="E1573" s="2" t="str">
        <f t="shared" si="195"/>
        <v>2020-4</v>
      </c>
      <c r="F1573" s="2">
        <f t="shared" si="196"/>
        <v>20</v>
      </c>
      <c r="G1573" s="2">
        <f t="shared" si="197"/>
        <v>17</v>
      </c>
      <c r="H1573" s="2">
        <f t="shared" si="198"/>
        <v>2</v>
      </c>
      <c r="I1573" s="2" cm="1">
        <f t="array" ref="I1573">_xlfn.IFNA(_xlfn.IFS(H1573=7,1,H1573=1,1),0)</f>
        <v>0</v>
      </c>
      <c r="J1573" s="2">
        <v>0</v>
      </c>
      <c r="K1573" s="2">
        <f t="shared" si="199"/>
        <v>0</v>
      </c>
      <c r="L1573" s="2">
        <f>SUMIF(E$2:E1573,E1573,K$2:K1573)</f>
        <v>3</v>
      </c>
      <c r="M1573" s="2">
        <f>IF(AND(market_calendar[[#This Row],[eq_weekly_exp_cumulative]]=3,market_calendar[[#This Row],[is_eq_weekly_exp]]=1),1,0)</f>
        <v>0</v>
      </c>
      <c r="N1573" s="2">
        <f>IF(AND(market_calendar[[#This Row],[is_eq_monthly_exp]]=1,MOD(market_calendar[[#This Row],[Month]],3)=0),1,0)</f>
        <v>0</v>
      </c>
      <c r="O1573" s="2">
        <f t="shared" si="192"/>
        <v>0</v>
      </c>
      <c r="P1573" s="2">
        <f>SUMIF(E$2:E1573,E1573,O$2:O1573)</f>
        <v>2</v>
      </c>
      <c r="Q1573" s="2">
        <f>IF(AND(market_calendar[[#This Row],[vix_weekly_exp_cumulative]]=3,market_calendar[[#This Row],[is_vix_weekly_exp]]=1),1,0)</f>
        <v>0</v>
      </c>
      <c r="R1573" s="2">
        <f>IF(AND(market_calendar[[#This Row],[is_vix_monthly_exp]]=1,MOD(market_calendar[[#This Row],[Month]],3)=0),1,0)</f>
        <v>0</v>
      </c>
    </row>
    <row r="1574" spans="1:18" x14ac:dyDescent="0.25">
      <c r="A1574">
        <v>1573</v>
      </c>
      <c r="B1574" s="1">
        <v>43942</v>
      </c>
      <c r="C1574" s="2">
        <f t="shared" si="193"/>
        <v>2020</v>
      </c>
      <c r="D1574" s="2">
        <f t="shared" si="194"/>
        <v>4</v>
      </c>
      <c r="E1574" s="2" t="str">
        <f t="shared" si="195"/>
        <v>2020-4</v>
      </c>
      <c r="F1574" s="2">
        <f t="shared" si="196"/>
        <v>21</v>
      </c>
      <c r="G1574" s="2">
        <f t="shared" si="197"/>
        <v>17</v>
      </c>
      <c r="H1574" s="2">
        <f t="shared" si="198"/>
        <v>3</v>
      </c>
      <c r="I1574" s="2" cm="1">
        <f t="array" ref="I1574">_xlfn.IFNA(_xlfn.IFS(H1574=7,1,H1574=1,1),0)</f>
        <v>0</v>
      </c>
      <c r="J1574" s="2">
        <v>0</v>
      </c>
      <c r="K1574" s="2">
        <f t="shared" si="199"/>
        <v>0</v>
      </c>
      <c r="L1574" s="2">
        <f>SUMIF(E$2:E1574,E1574,K$2:K1574)</f>
        <v>3</v>
      </c>
      <c r="M1574" s="2">
        <f>IF(AND(market_calendar[[#This Row],[eq_weekly_exp_cumulative]]=3,market_calendar[[#This Row],[is_eq_weekly_exp]]=1),1,0)</f>
        <v>0</v>
      </c>
      <c r="N1574" s="2">
        <f>IF(AND(market_calendar[[#This Row],[is_eq_monthly_exp]]=1,MOD(market_calendar[[#This Row],[Month]],3)=0),1,0)</f>
        <v>0</v>
      </c>
      <c r="O1574" s="2">
        <f t="shared" si="192"/>
        <v>1</v>
      </c>
      <c r="P1574" s="2">
        <f>SUMIF(E$2:E1574,E1574,O$2:O1574)</f>
        <v>3</v>
      </c>
      <c r="Q1574" s="2">
        <f>IF(AND(market_calendar[[#This Row],[vix_weekly_exp_cumulative]]=3,market_calendar[[#This Row],[is_vix_weekly_exp]]=1),1,0)</f>
        <v>1</v>
      </c>
      <c r="R1574" s="2">
        <f>IF(AND(market_calendar[[#This Row],[is_vix_monthly_exp]]=1,MOD(market_calendar[[#This Row],[Month]],3)=0),1,0)</f>
        <v>0</v>
      </c>
    </row>
    <row r="1575" spans="1:18" x14ac:dyDescent="0.25">
      <c r="A1575">
        <v>1574</v>
      </c>
      <c r="B1575" s="1">
        <v>43943</v>
      </c>
      <c r="C1575" s="2">
        <f t="shared" si="193"/>
        <v>2020</v>
      </c>
      <c r="D1575" s="2">
        <f t="shared" si="194"/>
        <v>4</v>
      </c>
      <c r="E1575" s="2" t="str">
        <f t="shared" si="195"/>
        <v>2020-4</v>
      </c>
      <c r="F1575" s="2">
        <f t="shared" si="196"/>
        <v>22</v>
      </c>
      <c r="G1575" s="2">
        <f t="shared" si="197"/>
        <v>17</v>
      </c>
      <c r="H1575" s="2">
        <f t="shared" si="198"/>
        <v>4</v>
      </c>
      <c r="I1575" s="2" cm="1">
        <f t="array" ref="I1575">_xlfn.IFNA(_xlfn.IFS(H1575=7,1,H1575=1,1),0)</f>
        <v>0</v>
      </c>
      <c r="J1575" s="2">
        <v>0</v>
      </c>
      <c r="K1575" s="2">
        <f t="shared" si="199"/>
        <v>0</v>
      </c>
      <c r="L1575" s="2">
        <f>SUMIF(E$2:E1575,E1575,K$2:K1575)</f>
        <v>3</v>
      </c>
      <c r="M1575" s="2">
        <f>IF(AND(market_calendar[[#This Row],[eq_weekly_exp_cumulative]]=3,market_calendar[[#This Row],[is_eq_weekly_exp]]=1),1,0)</f>
        <v>0</v>
      </c>
      <c r="N1575" s="2">
        <f>IF(AND(market_calendar[[#This Row],[is_eq_monthly_exp]]=1,MOD(market_calendar[[#This Row],[Month]],3)=0),1,0)</f>
        <v>0</v>
      </c>
      <c r="O1575" s="2">
        <f t="shared" si="192"/>
        <v>0</v>
      </c>
      <c r="P1575" s="2">
        <f>SUMIF(E$2:E1575,E1575,O$2:O1575)</f>
        <v>3</v>
      </c>
      <c r="Q1575" s="2">
        <f>IF(AND(market_calendar[[#This Row],[vix_weekly_exp_cumulative]]=3,market_calendar[[#This Row],[is_vix_weekly_exp]]=1),1,0)</f>
        <v>0</v>
      </c>
      <c r="R1575" s="2">
        <f>IF(AND(market_calendar[[#This Row],[is_vix_monthly_exp]]=1,MOD(market_calendar[[#This Row],[Month]],3)=0),1,0)</f>
        <v>0</v>
      </c>
    </row>
    <row r="1576" spans="1:18" x14ac:dyDescent="0.25">
      <c r="A1576">
        <v>1575</v>
      </c>
      <c r="B1576" s="1">
        <v>43944</v>
      </c>
      <c r="C1576" s="2">
        <f t="shared" si="193"/>
        <v>2020</v>
      </c>
      <c r="D1576" s="2">
        <f t="shared" si="194"/>
        <v>4</v>
      </c>
      <c r="E1576" s="2" t="str">
        <f t="shared" si="195"/>
        <v>2020-4</v>
      </c>
      <c r="F1576" s="2">
        <f t="shared" si="196"/>
        <v>23</v>
      </c>
      <c r="G1576" s="2">
        <f t="shared" si="197"/>
        <v>17</v>
      </c>
      <c r="H1576" s="2">
        <f t="shared" si="198"/>
        <v>5</v>
      </c>
      <c r="I1576" s="2" cm="1">
        <f t="array" ref="I1576">_xlfn.IFNA(_xlfn.IFS(H1576=7,1,H1576=1,1),0)</f>
        <v>0</v>
      </c>
      <c r="J1576" s="2">
        <v>0</v>
      </c>
      <c r="K1576" s="2">
        <f t="shared" si="199"/>
        <v>0</v>
      </c>
      <c r="L1576" s="2">
        <f>SUMIF(E$2:E1576,E1576,K$2:K1576)</f>
        <v>3</v>
      </c>
      <c r="M1576" s="2">
        <f>IF(AND(market_calendar[[#This Row],[eq_weekly_exp_cumulative]]=3,market_calendar[[#This Row],[is_eq_weekly_exp]]=1),1,0)</f>
        <v>0</v>
      </c>
      <c r="N1576" s="2">
        <f>IF(AND(market_calendar[[#This Row],[is_eq_monthly_exp]]=1,MOD(market_calendar[[#This Row],[Month]],3)=0),1,0)</f>
        <v>0</v>
      </c>
      <c r="O1576" s="2">
        <f t="shared" si="192"/>
        <v>0</v>
      </c>
      <c r="P1576" s="2">
        <f>SUMIF(E$2:E1576,E1576,O$2:O1576)</f>
        <v>3</v>
      </c>
      <c r="Q1576" s="2">
        <f>IF(AND(market_calendar[[#This Row],[vix_weekly_exp_cumulative]]=3,market_calendar[[#This Row],[is_vix_weekly_exp]]=1),1,0)</f>
        <v>0</v>
      </c>
      <c r="R1576" s="2">
        <f>IF(AND(market_calendar[[#This Row],[is_vix_monthly_exp]]=1,MOD(market_calendar[[#This Row],[Month]],3)=0),1,0)</f>
        <v>0</v>
      </c>
    </row>
    <row r="1577" spans="1:18" x14ac:dyDescent="0.25">
      <c r="A1577">
        <v>1576</v>
      </c>
      <c r="B1577" s="1">
        <v>43945</v>
      </c>
      <c r="C1577" s="2">
        <f t="shared" si="193"/>
        <v>2020</v>
      </c>
      <c r="D1577" s="2">
        <f t="shared" si="194"/>
        <v>4</v>
      </c>
      <c r="E1577" s="2" t="str">
        <f t="shared" si="195"/>
        <v>2020-4</v>
      </c>
      <c r="F1577" s="2">
        <f t="shared" si="196"/>
        <v>24</v>
      </c>
      <c r="G1577" s="2">
        <f t="shared" si="197"/>
        <v>17</v>
      </c>
      <c r="H1577" s="2">
        <f t="shared" si="198"/>
        <v>6</v>
      </c>
      <c r="I1577" s="2" cm="1">
        <f t="array" ref="I1577">_xlfn.IFNA(_xlfn.IFS(H1577=7,1,H1577=1,1),0)</f>
        <v>0</v>
      </c>
      <c r="J1577" s="2">
        <v>0</v>
      </c>
      <c r="K1577" s="2">
        <f t="shared" si="199"/>
        <v>1</v>
      </c>
      <c r="L1577" s="2">
        <f>SUMIF(E$2:E1577,E1577,K$2:K1577)</f>
        <v>4</v>
      </c>
      <c r="M1577" s="2">
        <f>IF(AND(market_calendar[[#This Row],[eq_weekly_exp_cumulative]]=3,market_calendar[[#This Row],[is_eq_weekly_exp]]=1),1,0)</f>
        <v>0</v>
      </c>
      <c r="N1577" s="2">
        <f>IF(AND(market_calendar[[#This Row],[is_eq_monthly_exp]]=1,MOD(market_calendar[[#This Row],[Month]],3)=0),1,0)</f>
        <v>0</v>
      </c>
      <c r="O1577" s="2">
        <f t="shared" si="192"/>
        <v>0</v>
      </c>
      <c r="P1577" s="2">
        <f>SUMIF(E$2:E1577,E1577,O$2:O1577)</f>
        <v>3</v>
      </c>
      <c r="Q1577" s="2">
        <f>IF(AND(market_calendar[[#This Row],[vix_weekly_exp_cumulative]]=3,market_calendar[[#This Row],[is_vix_weekly_exp]]=1),1,0)</f>
        <v>0</v>
      </c>
      <c r="R1577" s="2">
        <f>IF(AND(market_calendar[[#This Row],[is_vix_monthly_exp]]=1,MOD(market_calendar[[#This Row],[Month]],3)=0),1,0)</f>
        <v>0</v>
      </c>
    </row>
    <row r="1578" spans="1:18" x14ac:dyDescent="0.25">
      <c r="A1578">
        <v>1577</v>
      </c>
      <c r="B1578" s="1">
        <v>43946</v>
      </c>
      <c r="C1578" s="2">
        <f t="shared" si="193"/>
        <v>2020</v>
      </c>
      <c r="D1578" s="2">
        <f t="shared" si="194"/>
        <v>4</v>
      </c>
      <c r="E1578" s="2" t="str">
        <f t="shared" si="195"/>
        <v>2020-4</v>
      </c>
      <c r="F1578" s="2">
        <f t="shared" si="196"/>
        <v>25</v>
      </c>
      <c r="G1578" s="2">
        <f t="shared" si="197"/>
        <v>17</v>
      </c>
      <c r="H1578" s="2">
        <f t="shared" si="198"/>
        <v>7</v>
      </c>
      <c r="I1578" s="2" cm="1">
        <f t="array" ref="I1578">_xlfn.IFNA(_xlfn.IFS(H1578=7,1,H1578=1,1),0)</f>
        <v>1</v>
      </c>
      <c r="J1578" s="2">
        <v>0</v>
      </c>
      <c r="K1578" s="2">
        <f t="shared" si="199"/>
        <v>0</v>
      </c>
      <c r="L1578" s="2">
        <f>SUMIF(E$2:E1578,E1578,K$2:K1578)</f>
        <v>4</v>
      </c>
      <c r="M1578" s="2">
        <f>IF(AND(market_calendar[[#This Row],[eq_weekly_exp_cumulative]]=3,market_calendar[[#This Row],[is_eq_weekly_exp]]=1),1,0)</f>
        <v>0</v>
      </c>
      <c r="N1578" s="2">
        <f>IF(AND(market_calendar[[#This Row],[is_eq_monthly_exp]]=1,MOD(market_calendar[[#This Row],[Month]],3)=0),1,0)</f>
        <v>0</v>
      </c>
      <c r="O1578" s="2">
        <f t="shared" si="192"/>
        <v>0</v>
      </c>
      <c r="P1578" s="2">
        <f>SUMIF(E$2:E1578,E1578,O$2:O1578)</f>
        <v>3</v>
      </c>
      <c r="Q1578" s="2">
        <f>IF(AND(market_calendar[[#This Row],[vix_weekly_exp_cumulative]]=3,market_calendar[[#This Row],[is_vix_weekly_exp]]=1),1,0)</f>
        <v>0</v>
      </c>
      <c r="R1578" s="2">
        <f>IF(AND(market_calendar[[#This Row],[is_vix_monthly_exp]]=1,MOD(market_calendar[[#This Row],[Month]],3)=0),1,0)</f>
        <v>0</v>
      </c>
    </row>
    <row r="1579" spans="1:18" x14ac:dyDescent="0.25">
      <c r="A1579">
        <v>1578</v>
      </c>
      <c r="B1579" s="1">
        <v>43947</v>
      </c>
      <c r="C1579" s="2">
        <f t="shared" si="193"/>
        <v>2020</v>
      </c>
      <c r="D1579" s="2">
        <f t="shared" si="194"/>
        <v>4</v>
      </c>
      <c r="E1579" s="2" t="str">
        <f t="shared" si="195"/>
        <v>2020-4</v>
      </c>
      <c r="F1579" s="2">
        <f t="shared" si="196"/>
        <v>26</v>
      </c>
      <c r="G1579" s="2">
        <f t="shared" si="197"/>
        <v>18</v>
      </c>
      <c r="H1579" s="2">
        <f t="shared" si="198"/>
        <v>1</v>
      </c>
      <c r="I1579" s="2" cm="1">
        <f t="array" ref="I1579">_xlfn.IFNA(_xlfn.IFS(H1579=7,1,H1579=1,1),0)</f>
        <v>1</v>
      </c>
      <c r="J1579" s="2">
        <v>0</v>
      </c>
      <c r="K1579" s="2">
        <f t="shared" si="199"/>
        <v>0</v>
      </c>
      <c r="L1579" s="2">
        <f>SUMIF(E$2:E1579,E1579,K$2:K1579)</f>
        <v>4</v>
      </c>
      <c r="M1579" s="2">
        <f>IF(AND(market_calendar[[#This Row],[eq_weekly_exp_cumulative]]=3,market_calendar[[#This Row],[is_eq_weekly_exp]]=1),1,0)</f>
        <v>0</v>
      </c>
      <c r="N1579" s="2">
        <f>IF(AND(market_calendar[[#This Row],[is_eq_monthly_exp]]=1,MOD(market_calendar[[#This Row],[Month]],3)=0),1,0)</f>
        <v>0</v>
      </c>
      <c r="O1579" s="2">
        <f t="shared" si="192"/>
        <v>0</v>
      </c>
      <c r="P1579" s="2">
        <f>SUMIF(E$2:E1579,E1579,O$2:O1579)</f>
        <v>3</v>
      </c>
      <c r="Q1579" s="2">
        <f>IF(AND(market_calendar[[#This Row],[vix_weekly_exp_cumulative]]=3,market_calendar[[#This Row],[is_vix_weekly_exp]]=1),1,0)</f>
        <v>0</v>
      </c>
      <c r="R1579" s="2">
        <f>IF(AND(market_calendar[[#This Row],[is_vix_monthly_exp]]=1,MOD(market_calendar[[#This Row],[Month]],3)=0),1,0)</f>
        <v>0</v>
      </c>
    </row>
    <row r="1580" spans="1:18" x14ac:dyDescent="0.25">
      <c r="A1580">
        <v>1579</v>
      </c>
      <c r="B1580" s="1">
        <v>43948</v>
      </c>
      <c r="C1580" s="2">
        <f t="shared" si="193"/>
        <v>2020</v>
      </c>
      <c r="D1580" s="2">
        <f t="shared" si="194"/>
        <v>4</v>
      </c>
      <c r="E1580" s="2" t="str">
        <f t="shared" si="195"/>
        <v>2020-4</v>
      </c>
      <c r="F1580" s="2">
        <f t="shared" si="196"/>
        <v>27</v>
      </c>
      <c r="G1580" s="2">
        <f t="shared" si="197"/>
        <v>18</v>
      </c>
      <c r="H1580" s="2">
        <f t="shared" si="198"/>
        <v>2</v>
      </c>
      <c r="I1580" s="2" cm="1">
        <f t="array" ref="I1580">_xlfn.IFNA(_xlfn.IFS(H1580=7,1,H1580=1,1),0)</f>
        <v>0</v>
      </c>
      <c r="J1580" s="2">
        <v>0</v>
      </c>
      <c r="K1580" s="2">
        <f t="shared" si="199"/>
        <v>0</v>
      </c>
      <c r="L1580" s="2">
        <f>SUMIF(E$2:E1580,E1580,K$2:K1580)</f>
        <v>4</v>
      </c>
      <c r="M1580" s="2">
        <f>IF(AND(market_calendar[[#This Row],[eq_weekly_exp_cumulative]]=3,market_calendar[[#This Row],[is_eq_weekly_exp]]=1),1,0)</f>
        <v>0</v>
      </c>
      <c r="N1580" s="2">
        <f>IF(AND(market_calendar[[#This Row],[is_eq_monthly_exp]]=1,MOD(market_calendar[[#This Row],[Month]],3)=0),1,0)</f>
        <v>0</v>
      </c>
      <c r="O1580" s="2">
        <f t="shared" si="192"/>
        <v>0</v>
      </c>
      <c r="P1580" s="2">
        <f>SUMIF(E$2:E1580,E1580,O$2:O1580)</f>
        <v>3</v>
      </c>
      <c r="Q1580" s="2">
        <f>IF(AND(market_calendar[[#This Row],[vix_weekly_exp_cumulative]]=3,market_calendar[[#This Row],[is_vix_weekly_exp]]=1),1,0)</f>
        <v>0</v>
      </c>
      <c r="R1580" s="2">
        <f>IF(AND(market_calendar[[#This Row],[is_vix_monthly_exp]]=1,MOD(market_calendar[[#This Row],[Month]],3)=0),1,0)</f>
        <v>0</v>
      </c>
    </row>
    <row r="1581" spans="1:18" x14ac:dyDescent="0.25">
      <c r="A1581">
        <v>1580</v>
      </c>
      <c r="B1581" s="1">
        <v>43949</v>
      </c>
      <c r="C1581" s="2">
        <f t="shared" si="193"/>
        <v>2020</v>
      </c>
      <c r="D1581" s="2">
        <f t="shared" si="194"/>
        <v>4</v>
      </c>
      <c r="E1581" s="2" t="str">
        <f t="shared" si="195"/>
        <v>2020-4</v>
      </c>
      <c r="F1581" s="2">
        <f t="shared" si="196"/>
        <v>28</v>
      </c>
      <c r="G1581" s="2">
        <f t="shared" si="197"/>
        <v>18</v>
      </c>
      <c r="H1581" s="2">
        <f t="shared" si="198"/>
        <v>3</v>
      </c>
      <c r="I1581" s="2" cm="1">
        <f t="array" ref="I1581">_xlfn.IFNA(_xlfn.IFS(H1581=7,1,H1581=1,1),0)</f>
        <v>0</v>
      </c>
      <c r="J1581" s="2">
        <v>0</v>
      </c>
      <c r="K1581" s="2">
        <f t="shared" si="199"/>
        <v>0</v>
      </c>
      <c r="L1581" s="2">
        <f>SUMIF(E$2:E1581,E1581,K$2:K1581)</f>
        <v>4</v>
      </c>
      <c r="M1581" s="2">
        <f>IF(AND(market_calendar[[#This Row],[eq_weekly_exp_cumulative]]=3,market_calendar[[#This Row],[is_eq_weekly_exp]]=1),1,0)</f>
        <v>0</v>
      </c>
      <c r="N1581" s="2">
        <f>IF(AND(market_calendar[[#This Row],[is_eq_monthly_exp]]=1,MOD(market_calendar[[#This Row],[Month]],3)=0),1,0)</f>
        <v>0</v>
      </c>
      <c r="O1581" s="2">
        <f t="shared" si="192"/>
        <v>1</v>
      </c>
      <c r="P1581" s="2">
        <f>SUMIF(E$2:E1581,E1581,O$2:O1581)</f>
        <v>4</v>
      </c>
      <c r="Q1581" s="2">
        <f>IF(AND(market_calendar[[#This Row],[vix_weekly_exp_cumulative]]=3,market_calendar[[#This Row],[is_vix_weekly_exp]]=1),1,0)</f>
        <v>0</v>
      </c>
      <c r="R1581" s="2">
        <f>IF(AND(market_calendar[[#This Row],[is_vix_monthly_exp]]=1,MOD(market_calendar[[#This Row],[Month]],3)=0),1,0)</f>
        <v>0</v>
      </c>
    </row>
    <row r="1582" spans="1:18" x14ac:dyDescent="0.25">
      <c r="A1582">
        <v>1581</v>
      </c>
      <c r="B1582" s="1">
        <v>43950</v>
      </c>
      <c r="C1582" s="2">
        <f t="shared" si="193"/>
        <v>2020</v>
      </c>
      <c r="D1582" s="2">
        <f t="shared" si="194"/>
        <v>4</v>
      </c>
      <c r="E1582" s="2" t="str">
        <f t="shared" si="195"/>
        <v>2020-4</v>
      </c>
      <c r="F1582" s="2">
        <f t="shared" si="196"/>
        <v>29</v>
      </c>
      <c r="G1582" s="2">
        <f t="shared" si="197"/>
        <v>18</v>
      </c>
      <c r="H1582" s="2">
        <f t="shared" si="198"/>
        <v>4</v>
      </c>
      <c r="I1582" s="2" cm="1">
        <f t="array" ref="I1582">_xlfn.IFNA(_xlfn.IFS(H1582=7,1,H1582=1,1),0)</f>
        <v>0</v>
      </c>
      <c r="J1582" s="2">
        <v>0</v>
      </c>
      <c r="K1582" s="2">
        <f t="shared" si="199"/>
        <v>0</v>
      </c>
      <c r="L1582" s="2">
        <f>SUMIF(E$2:E1582,E1582,K$2:K1582)</f>
        <v>4</v>
      </c>
      <c r="M1582" s="2">
        <f>IF(AND(market_calendar[[#This Row],[eq_weekly_exp_cumulative]]=3,market_calendar[[#This Row],[is_eq_weekly_exp]]=1),1,0)</f>
        <v>0</v>
      </c>
      <c r="N1582" s="2">
        <f>IF(AND(market_calendar[[#This Row],[is_eq_monthly_exp]]=1,MOD(market_calendar[[#This Row],[Month]],3)=0),1,0)</f>
        <v>0</v>
      </c>
      <c r="O1582" s="2">
        <f t="shared" si="192"/>
        <v>0</v>
      </c>
      <c r="P1582" s="2">
        <f>SUMIF(E$2:E1582,E1582,O$2:O1582)</f>
        <v>4</v>
      </c>
      <c r="Q1582" s="2">
        <f>IF(AND(market_calendar[[#This Row],[vix_weekly_exp_cumulative]]=3,market_calendar[[#This Row],[is_vix_weekly_exp]]=1),1,0)</f>
        <v>0</v>
      </c>
      <c r="R1582" s="2">
        <f>IF(AND(market_calendar[[#This Row],[is_vix_monthly_exp]]=1,MOD(market_calendar[[#This Row],[Month]],3)=0),1,0)</f>
        <v>0</v>
      </c>
    </row>
    <row r="1583" spans="1:18" x14ac:dyDescent="0.25">
      <c r="A1583">
        <v>1582</v>
      </c>
      <c r="B1583" s="1">
        <v>43951</v>
      </c>
      <c r="C1583" s="2">
        <f t="shared" si="193"/>
        <v>2020</v>
      </c>
      <c r="D1583" s="2">
        <f t="shared" si="194"/>
        <v>4</v>
      </c>
      <c r="E1583" s="2" t="str">
        <f t="shared" si="195"/>
        <v>2020-4</v>
      </c>
      <c r="F1583" s="2">
        <f t="shared" si="196"/>
        <v>30</v>
      </c>
      <c r="G1583" s="2">
        <f t="shared" si="197"/>
        <v>18</v>
      </c>
      <c r="H1583" s="2">
        <f t="shared" si="198"/>
        <v>5</v>
      </c>
      <c r="I1583" s="2" cm="1">
        <f t="array" ref="I1583">_xlfn.IFNA(_xlfn.IFS(H1583=7,1,H1583=1,1),0)</f>
        <v>0</v>
      </c>
      <c r="J1583" s="2">
        <v>0</v>
      </c>
      <c r="K1583" s="2">
        <f t="shared" si="199"/>
        <v>0</v>
      </c>
      <c r="L1583" s="2">
        <f>SUMIF(E$2:E1583,E1583,K$2:K1583)</f>
        <v>4</v>
      </c>
      <c r="M1583" s="2">
        <f>IF(AND(market_calendar[[#This Row],[eq_weekly_exp_cumulative]]=3,market_calendar[[#This Row],[is_eq_weekly_exp]]=1),1,0)</f>
        <v>0</v>
      </c>
      <c r="N1583" s="2">
        <f>IF(AND(market_calendar[[#This Row],[is_eq_monthly_exp]]=1,MOD(market_calendar[[#This Row],[Month]],3)=0),1,0)</f>
        <v>0</v>
      </c>
      <c r="O1583" s="2">
        <f t="shared" si="192"/>
        <v>0</v>
      </c>
      <c r="P1583" s="2">
        <f>SUMIF(E$2:E1583,E1583,O$2:O1583)</f>
        <v>4</v>
      </c>
      <c r="Q1583" s="2">
        <f>IF(AND(market_calendar[[#This Row],[vix_weekly_exp_cumulative]]=3,market_calendar[[#This Row],[is_vix_weekly_exp]]=1),1,0)</f>
        <v>0</v>
      </c>
      <c r="R1583" s="2">
        <f>IF(AND(market_calendar[[#This Row],[is_vix_monthly_exp]]=1,MOD(market_calendar[[#This Row],[Month]],3)=0),1,0)</f>
        <v>0</v>
      </c>
    </row>
    <row r="1584" spans="1:18" x14ac:dyDescent="0.25">
      <c r="A1584">
        <v>1583</v>
      </c>
      <c r="B1584" s="1">
        <v>43952</v>
      </c>
      <c r="C1584" s="2">
        <f t="shared" si="193"/>
        <v>2020</v>
      </c>
      <c r="D1584" s="2">
        <f t="shared" si="194"/>
        <v>5</v>
      </c>
      <c r="E1584" s="2" t="str">
        <f t="shared" si="195"/>
        <v>2020-5</v>
      </c>
      <c r="F1584" s="2">
        <f t="shared" si="196"/>
        <v>1</v>
      </c>
      <c r="G1584" s="2">
        <f t="shared" si="197"/>
        <v>18</v>
      </c>
      <c r="H1584" s="2">
        <f t="shared" si="198"/>
        <v>6</v>
      </c>
      <c r="I1584" s="2" cm="1">
        <f t="array" ref="I1584">_xlfn.IFNA(_xlfn.IFS(H1584=7,1,H1584=1,1),0)</f>
        <v>0</v>
      </c>
      <c r="J1584" s="2">
        <v>0</v>
      </c>
      <c r="K1584" s="2">
        <f t="shared" si="199"/>
        <v>1</v>
      </c>
      <c r="L1584" s="2">
        <f>SUMIF(E$2:E1584,E1584,K$2:K1584)</f>
        <v>1</v>
      </c>
      <c r="M1584" s="2">
        <f>IF(AND(market_calendar[[#This Row],[eq_weekly_exp_cumulative]]=3,market_calendar[[#This Row],[is_eq_weekly_exp]]=1),1,0)</f>
        <v>0</v>
      </c>
      <c r="N1584" s="2">
        <f>IF(AND(market_calendar[[#This Row],[is_eq_monthly_exp]]=1,MOD(market_calendar[[#This Row],[Month]],3)=0),1,0)</f>
        <v>0</v>
      </c>
      <c r="O1584" s="2">
        <f t="shared" si="192"/>
        <v>0</v>
      </c>
      <c r="P1584" s="2">
        <f>SUMIF(E$2:E1584,E1584,O$2:O1584)</f>
        <v>0</v>
      </c>
      <c r="Q1584" s="2">
        <f>IF(AND(market_calendar[[#This Row],[vix_weekly_exp_cumulative]]=3,market_calendar[[#This Row],[is_vix_weekly_exp]]=1),1,0)</f>
        <v>0</v>
      </c>
      <c r="R1584" s="2">
        <f>IF(AND(market_calendar[[#This Row],[is_vix_monthly_exp]]=1,MOD(market_calendar[[#This Row],[Month]],3)=0),1,0)</f>
        <v>0</v>
      </c>
    </row>
    <row r="1585" spans="1:18" x14ac:dyDescent="0.25">
      <c r="A1585">
        <v>1584</v>
      </c>
      <c r="B1585" s="1">
        <v>43953</v>
      </c>
      <c r="C1585" s="2">
        <f t="shared" si="193"/>
        <v>2020</v>
      </c>
      <c r="D1585" s="2">
        <f t="shared" si="194"/>
        <v>5</v>
      </c>
      <c r="E1585" s="2" t="str">
        <f t="shared" si="195"/>
        <v>2020-5</v>
      </c>
      <c r="F1585" s="2">
        <f t="shared" si="196"/>
        <v>2</v>
      </c>
      <c r="G1585" s="2">
        <f t="shared" si="197"/>
        <v>18</v>
      </c>
      <c r="H1585" s="2">
        <f t="shared" si="198"/>
        <v>7</v>
      </c>
      <c r="I1585" s="2" cm="1">
        <f t="array" ref="I1585">_xlfn.IFNA(_xlfn.IFS(H1585=7,1,H1585=1,1),0)</f>
        <v>1</v>
      </c>
      <c r="J1585" s="2">
        <v>0</v>
      </c>
      <c r="K1585" s="2">
        <f t="shared" si="199"/>
        <v>0</v>
      </c>
      <c r="L1585" s="2">
        <f>SUMIF(E$2:E1585,E1585,K$2:K1585)</f>
        <v>1</v>
      </c>
      <c r="M1585" s="2">
        <f>IF(AND(market_calendar[[#This Row],[eq_weekly_exp_cumulative]]=3,market_calendar[[#This Row],[is_eq_weekly_exp]]=1),1,0)</f>
        <v>0</v>
      </c>
      <c r="N1585" s="2">
        <f>IF(AND(market_calendar[[#This Row],[is_eq_monthly_exp]]=1,MOD(market_calendar[[#This Row],[Month]],3)=0),1,0)</f>
        <v>0</v>
      </c>
      <c r="O1585" s="2">
        <f t="shared" si="192"/>
        <v>0</v>
      </c>
      <c r="P1585" s="2">
        <f>SUMIF(E$2:E1585,E1585,O$2:O1585)</f>
        <v>0</v>
      </c>
      <c r="Q1585" s="2">
        <f>IF(AND(market_calendar[[#This Row],[vix_weekly_exp_cumulative]]=3,market_calendar[[#This Row],[is_vix_weekly_exp]]=1),1,0)</f>
        <v>0</v>
      </c>
      <c r="R1585" s="2">
        <f>IF(AND(market_calendar[[#This Row],[is_vix_monthly_exp]]=1,MOD(market_calendar[[#This Row],[Month]],3)=0),1,0)</f>
        <v>0</v>
      </c>
    </row>
    <row r="1586" spans="1:18" x14ac:dyDescent="0.25">
      <c r="A1586">
        <v>1585</v>
      </c>
      <c r="B1586" s="1">
        <v>43954</v>
      </c>
      <c r="C1586" s="2">
        <f t="shared" si="193"/>
        <v>2020</v>
      </c>
      <c r="D1586" s="2">
        <f t="shared" si="194"/>
        <v>5</v>
      </c>
      <c r="E1586" s="2" t="str">
        <f t="shared" si="195"/>
        <v>2020-5</v>
      </c>
      <c r="F1586" s="2">
        <f t="shared" si="196"/>
        <v>3</v>
      </c>
      <c r="G1586" s="2">
        <f t="shared" si="197"/>
        <v>19</v>
      </c>
      <c r="H1586" s="2">
        <f t="shared" si="198"/>
        <v>1</v>
      </c>
      <c r="I1586" s="2" cm="1">
        <f t="array" ref="I1586">_xlfn.IFNA(_xlfn.IFS(H1586=7,1,H1586=1,1),0)</f>
        <v>1</v>
      </c>
      <c r="J1586" s="2">
        <v>0</v>
      </c>
      <c r="K1586" s="2">
        <f t="shared" si="199"/>
        <v>0</v>
      </c>
      <c r="L1586" s="2">
        <f>SUMIF(E$2:E1586,E1586,K$2:K1586)</f>
        <v>1</v>
      </c>
      <c r="M1586" s="2">
        <f>IF(AND(market_calendar[[#This Row],[eq_weekly_exp_cumulative]]=3,market_calendar[[#This Row],[is_eq_weekly_exp]]=1),1,0)</f>
        <v>0</v>
      </c>
      <c r="N1586" s="2">
        <f>IF(AND(market_calendar[[#This Row],[is_eq_monthly_exp]]=1,MOD(market_calendar[[#This Row],[Month]],3)=0),1,0)</f>
        <v>0</v>
      </c>
      <c r="O1586" s="2">
        <f t="shared" si="192"/>
        <v>0</v>
      </c>
      <c r="P1586" s="2">
        <f>SUMIF(E$2:E1586,E1586,O$2:O1586)</f>
        <v>0</v>
      </c>
      <c r="Q1586" s="2">
        <f>IF(AND(market_calendar[[#This Row],[vix_weekly_exp_cumulative]]=3,market_calendar[[#This Row],[is_vix_weekly_exp]]=1),1,0)</f>
        <v>0</v>
      </c>
      <c r="R1586" s="2">
        <f>IF(AND(market_calendar[[#This Row],[is_vix_monthly_exp]]=1,MOD(market_calendar[[#This Row],[Month]],3)=0),1,0)</f>
        <v>0</v>
      </c>
    </row>
    <row r="1587" spans="1:18" x14ac:dyDescent="0.25">
      <c r="A1587">
        <v>1586</v>
      </c>
      <c r="B1587" s="1">
        <v>43955</v>
      </c>
      <c r="C1587" s="2">
        <f t="shared" si="193"/>
        <v>2020</v>
      </c>
      <c r="D1587" s="2">
        <f t="shared" si="194"/>
        <v>5</v>
      </c>
      <c r="E1587" s="2" t="str">
        <f t="shared" si="195"/>
        <v>2020-5</v>
      </c>
      <c r="F1587" s="2">
        <f t="shared" si="196"/>
        <v>4</v>
      </c>
      <c r="G1587" s="2">
        <f t="shared" si="197"/>
        <v>19</v>
      </c>
      <c r="H1587" s="2">
        <f t="shared" si="198"/>
        <v>2</v>
      </c>
      <c r="I1587" s="2" cm="1">
        <f t="array" ref="I1587">_xlfn.IFNA(_xlfn.IFS(H1587=7,1,H1587=1,1),0)</f>
        <v>0</v>
      </c>
      <c r="J1587" s="2">
        <v>0</v>
      </c>
      <c r="K1587" s="2">
        <f t="shared" si="199"/>
        <v>0</v>
      </c>
      <c r="L1587" s="2">
        <f>SUMIF(E$2:E1587,E1587,K$2:K1587)</f>
        <v>1</v>
      </c>
      <c r="M1587" s="2">
        <f>IF(AND(market_calendar[[#This Row],[eq_weekly_exp_cumulative]]=3,market_calendar[[#This Row],[is_eq_weekly_exp]]=1),1,0)</f>
        <v>0</v>
      </c>
      <c r="N1587" s="2">
        <f>IF(AND(market_calendar[[#This Row],[is_eq_monthly_exp]]=1,MOD(market_calendar[[#This Row],[Month]],3)=0),1,0)</f>
        <v>0</v>
      </c>
      <c r="O1587" s="2">
        <f t="shared" si="192"/>
        <v>0</v>
      </c>
      <c r="P1587" s="2">
        <f>SUMIF(E$2:E1587,E1587,O$2:O1587)</f>
        <v>0</v>
      </c>
      <c r="Q1587" s="2">
        <f>IF(AND(market_calendar[[#This Row],[vix_weekly_exp_cumulative]]=3,market_calendar[[#This Row],[is_vix_weekly_exp]]=1),1,0)</f>
        <v>0</v>
      </c>
      <c r="R1587" s="2">
        <f>IF(AND(market_calendar[[#This Row],[is_vix_monthly_exp]]=1,MOD(market_calendar[[#This Row],[Month]],3)=0),1,0)</f>
        <v>0</v>
      </c>
    </row>
    <row r="1588" spans="1:18" x14ac:dyDescent="0.25">
      <c r="A1588">
        <v>1587</v>
      </c>
      <c r="B1588" s="1">
        <v>43956</v>
      </c>
      <c r="C1588" s="2">
        <f t="shared" si="193"/>
        <v>2020</v>
      </c>
      <c r="D1588" s="2">
        <f t="shared" si="194"/>
        <v>5</v>
      </c>
      <c r="E1588" s="2" t="str">
        <f t="shared" si="195"/>
        <v>2020-5</v>
      </c>
      <c r="F1588" s="2">
        <f t="shared" si="196"/>
        <v>5</v>
      </c>
      <c r="G1588" s="2">
        <f t="shared" si="197"/>
        <v>19</v>
      </c>
      <c r="H1588" s="2">
        <f t="shared" si="198"/>
        <v>3</v>
      </c>
      <c r="I1588" s="2" cm="1">
        <f t="array" ref="I1588">_xlfn.IFNA(_xlfn.IFS(H1588=7,1,H1588=1,1),0)</f>
        <v>0</v>
      </c>
      <c r="J1588" s="2">
        <v>0</v>
      </c>
      <c r="K1588" s="2">
        <f t="shared" si="199"/>
        <v>0</v>
      </c>
      <c r="L1588" s="2">
        <f>SUMIF(E$2:E1588,E1588,K$2:K1588)</f>
        <v>1</v>
      </c>
      <c r="M1588" s="2">
        <f>IF(AND(market_calendar[[#This Row],[eq_weekly_exp_cumulative]]=3,market_calendar[[#This Row],[is_eq_weekly_exp]]=1),1,0)</f>
        <v>0</v>
      </c>
      <c r="N1588" s="2">
        <f>IF(AND(market_calendar[[#This Row],[is_eq_monthly_exp]]=1,MOD(market_calendar[[#This Row],[Month]],3)=0),1,0)</f>
        <v>0</v>
      </c>
      <c r="O1588" s="2">
        <f t="shared" si="192"/>
        <v>1</v>
      </c>
      <c r="P1588" s="2">
        <f>SUMIF(E$2:E1588,E1588,O$2:O1588)</f>
        <v>1</v>
      </c>
      <c r="Q1588" s="2">
        <f>IF(AND(market_calendar[[#This Row],[vix_weekly_exp_cumulative]]=3,market_calendar[[#This Row],[is_vix_weekly_exp]]=1),1,0)</f>
        <v>0</v>
      </c>
      <c r="R1588" s="2">
        <f>IF(AND(market_calendar[[#This Row],[is_vix_monthly_exp]]=1,MOD(market_calendar[[#This Row],[Month]],3)=0),1,0)</f>
        <v>0</v>
      </c>
    </row>
    <row r="1589" spans="1:18" x14ac:dyDescent="0.25">
      <c r="A1589">
        <v>1588</v>
      </c>
      <c r="B1589" s="1">
        <v>43957</v>
      </c>
      <c r="C1589" s="2">
        <f t="shared" si="193"/>
        <v>2020</v>
      </c>
      <c r="D1589" s="2">
        <f t="shared" si="194"/>
        <v>5</v>
      </c>
      <c r="E1589" s="2" t="str">
        <f t="shared" si="195"/>
        <v>2020-5</v>
      </c>
      <c r="F1589" s="2">
        <f t="shared" si="196"/>
        <v>6</v>
      </c>
      <c r="G1589" s="2">
        <f t="shared" si="197"/>
        <v>19</v>
      </c>
      <c r="H1589" s="2">
        <f t="shared" si="198"/>
        <v>4</v>
      </c>
      <c r="I1589" s="2" cm="1">
        <f t="array" ref="I1589">_xlfn.IFNA(_xlfn.IFS(H1589=7,1,H1589=1,1),0)</f>
        <v>0</v>
      </c>
      <c r="J1589" s="2">
        <v>0</v>
      </c>
      <c r="K1589" s="2">
        <f t="shared" si="199"/>
        <v>0</v>
      </c>
      <c r="L1589" s="2">
        <f>SUMIF(E$2:E1589,E1589,K$2:K1589)</f>
        <v>1</v>
      </c>
      <c r="M1589" s="2">
        <f>IF(AND(market_calendar[[#This Row],[eq_weekly_exp_cumulative]]=3,market_calendar[[#This Row],[is_eq_weekly_exp]]=1),1,0)</f>
        <v>0</v>
      </c>
      <c r="N1589" s="2">
        <f>IF(AND(market_calendar[[#This Row],[is_eq_monthly_exp]]=1,MOD(market_calendar[[#This Row],[Month]],3)=0),1,0)</f>
        <v>0</v>
      </c>
      <c r="O1589" s="2">
        <f t="shared" si="192"/>
        <v>0</v>
      </c>
      <c r="P1589" s="2">
        <f>SUMIF(E$2:E1589,E1589,O$2:O1589)</f>
        <v>1</v>
      </c>
      <c r="Q1589" s="2">
        <f>IF(AND(market_calendar[[#This Row],[vix_weekly_exp_cumulative]]=3,market_calendar[[#This Row],[is_vix_weekly_exp]]=1),1,0)</f>
        <v>0</v>
      </c>
      <c r="R1589" s="2">
        <f>IF(AND(market_calendar[[#This Row],[is_vix_monthly_exp]]=1,MOD(market_calendar[[#This Row],[Month]],3)=0),1,0)</f>
        <v>0</v>
      </c>
    </row>
    <row r="1590" spans="1:18" x14ac:dyDescent="0.25">
      <c r="A1590">
        <v>1589</v>
      </c>
      <c r="B1590" s="1">
        <v>43958</v>
      </c>
      <c r="C1590" s="2">
        <f t="shared" si="193"/>
        <v>2020</v>
      </c>
      <c r="D1590" s="2">
        <f t="shared" si="194"/>
        <v>5</v>
      </c>
      <c r="E1590" s="2" t="str">
        <f t="shared" si="195"/>
        <v>2020-5</v>
      </c>
      <c r="F1590" s="2">
        <f t="shared" si="196"/>
        <v>7</v>
      </c>
      <c r="G1590" s="2">
        <f t="shared" si="197"/>
        <v>19</v>
      </c>
      <c r="H1590" s="2">
        <f t="shared" si="198"/>
        <v>5</v>
      </c>
      <c r="I1590" s="2" cm="1">
        <f t="array" ref="I1590">_xlfn.IFNA(_xlfn.IFS(H1590=7,1,H1590=1,1),0)</f>
        <v>0</v>
      </c>
      <c r="J1590" s="2">
        <v>0</v>
      </c>
      <c r="K1590" s="2">
        <f t="shared" si="199"/>
        <v>0</v>
      </c>
      <c r="L1590" s="2">
        <f>SUMIF(E$2:E1590,E1590,K$2:K1590)</f>
        <v>1</v>
      </c>
      <c r="M1590" s="2">
        <f>IF(AND(market_calendar[[#This Row],[eq_weekly_exp_cumulative]]=3,market_calendar[[#This Row],[is_eq_weekly_exp]]=1),1,0)</f>
        <v>0</v>
      </c>
      <c r="N1590" s="2">
        <f>IF(AND(market_calendar[[#This Row],[is_eq_monthly_exp]]=1,MOD(market_calendar[[#This Row],[Month]],3)=0),1,0)</f>
        <v>0</v>
      </c>
      <c r="O1590" s="2">
        <f t="shared" si="192"/>
        <v>0</v>
      </c>
      <c r="P1590" s="2">
        <f>SUMIF(E$2:E1590,E1590,O$2:O1590)</f>
        <v>1</v>
      </c>
      <c r="Q1590" s="2">
        <f>IF(AND(market_calendar[[#This Row],[vix_weekly_exp_cumulative]]=3,market_calendar[[#This Row],[is_vix_weekly_exp]]=1),1,0)</f>
        <v>0</v>
      </c>
      <c r="R1590" s="2">
        <f>IF(AND(market_calendar[[#This Row],[is_vix_monthly_exp]]=1,MOD(market_calendar[[#This Row],[Month]],3)=0),1,0)</f>
        <v>0</v>
      </c>
    </row>
    <row r="1591" spans="1:18" x14ac:dyDescent="0.25">
      <c r="A1591">
        <v>1590</v>
      </c>
      <c r="B1591" s="1">
        <v>43959</v>
      </c>
      <c r="C1591" s="2">
        <f t="shared" si="193"/>
        <v>2020</v>
      </c>
      <c r="D1591" s="2">
        <f t="shared" si="194"/>
        <v>5</v>
      </c>
      <c r="E1591" s="2" t="str">
        <f t="shared" si="195"/>
        <v>2020-5</v>
      </c>
      <c r="F1591" s="2">
        <f t="shared" si="196"/>
        <v>8</v>
      </c>
      <c r="G1591" s="2">
        <f t="shared" si="197"/>
        <v>19</v>
      </c>
      <c r="H1591" s="2">
        <f t="shared" si="198"/>
        <v>6</v>
      </c>
      <c r="I1591" s="2" cm="1">
        <f t="array" ref="I1591">_xlfn.IFNA(_xlfn.IFS(H1591=7,1,H1591=1,1),0)</f>
        <v>0</v>
      </c>
      <c r="J1591" s="2">
        <v>0</v>
      </c>
      <c r="K1591" s="2">
        <f t="shared" si="199"/>
        <v>1</v>
      </c>
      <c r="L1591" s="2">
        <f>SUMIF(E$2:E1591,E1591,K$2:K1591)</f>
        <v>2</v>
      </c>
      <c r="M1591" s="2">
        <f>IF(AND(market_calendar[[#This Row],[eq_weekly_exp_cumulative]]=3,market_calendar[[#This Row],[is_eq_weekly_exp]]=1),1,0)</f>
        <v>0</v>
      </c>
      <c r="N1591" s="2">
        <f>IF(AND(market_calendar[[#This Row],[is_eq_monthly_exp]]=1,MOD(market_calendar[[#This Row],[Month]],3)=0),1,0)</f>
        <v>0</v>
      </c>
      <c r="O1591" s="2">
        <f t="shared" si="192"/>
        <v>0</v>
      </c>
      <c r="P1591" s="2">
        <f>SUMIF(E$2:E1591,E1591,O$2:O1591)</f>
        <v>1</v>
      </c>
      <c r="Q1591" s="2">
        <f>IF(AND(market_calendar[[#This Row],[vix_weekly_exp_cumulative]]=3,market_calendar[[#This Row],[is_vix_weekly_exp]]=1),1,0)</f>
        <v>0</v>
      </c>
      <c r="R1591" s="2">
        <f>IF(AND(market_calendar[[#This Row],[is_vix_monthly_exp]]=1,MOD(market_calendar[[#This Row],[Month]],3)=0),1,0)</f>
        <v>0</v>
      </c>
    </row>
    <row r="1592" spans="1:18" x14ac:dyDescent="0.25">
      <c r="A1592">
        <v>1591</v>
      </c>
      <c r="B1592" s="1">
        <v>43960</v>
      </c>
      <c r="C1592" s="2">
        <f t="shared" si="193"/>
        <v>2020</v>
      </c>
      <c r="D1592" s="2">
        <f t="shared" si="194"/>
        <v>5</v>
      </c>
      <c r="E1592" s="2" t="str">
        <f t="shared" si="195"/>
        <v>2020-5</v>
      </c>
      <c r="F1592" s="2">
        <f t="shared" si="196"/>
        <v>9</v>
      </c>
      <c r="G1592" s="2">
        <f t="shared" si="197"/>
        <v>19</v>
      </c>
      <c r="H1592" s="2">
        <f t="shared" si="198"/>
        <v>7</v>
      </c>
      <c r="I1592" s="2" cm="1">
        <f t="array" ref="I1592">_xlfn.IFNA(_xlfn.IFS(H1592=7,1,H1592=1,1),0)</f>
        <v>1</v>
      </c>
      <c r="J1592" s="2">
        <v>0</v>
      </c>
      <c r="K1592" s="2">
        <f t="shared" si="199"/>
        <v>0</v>
      </c>
      <c r="L1592" s="2">
        <f>SUMIF(E$2:E1592,E1592,K$2:K1592)</f>
        <v>2</v>
      </c>
      <c r="M1592" s="2">
        <f>IF(AND(market_calendar[[#This Row],[eq_weekly_exp_cumulative]]=3,market_calendar[[#This Row],[is_eq_weekly_exp]]=1),1,0)</f>
        <v>0</v>
      </c>
      <c r="N1592" s="2">
        <f>IF(AND(market_calendar[[#This Row],[is_eq_monthly_exp]]=1,MOD(market_calendar[[#This Row],[Month]],3)=0),1,0)</f>
        <v>0</v>
      </c>
      <c r="O1592" s="2">
        <f t="shared" si="192"/>
        <v>0</v>
      </c>
      <c r="P1592" s="2">
        <f>SUMIF(E$2:E1592,E1592,O$2:O1592)</f>
        <v>1</v>
      </c>
      <c r="Q1592" s="2">
        <f>IF(AND(market_calendar[[#This Row],[vix_weekly_exp_cumulative]]=3,market_calendar[[#This Row],[is_vix_weekly_exp]]=1),1,0)</f>
        <v>0</v>
      </c>
      <c r="R1592" s="2">
        <f>IF(AND(market_calendar[[#This Row],[is_vix_monthly_exp]]=1,MOD(market_calendar[[#This Row],[Month]],3)=0),1,0)</f>
        <v>0</v>
      </c>
    </row>
    <row r="1593" spans="1:18" x14ac:dyDescent="0.25">
      <c r="A1593">
        <v>1592</v>
      </c>
      <c r="B1593" s="1">
        <v>43961</v>
      </c>
      <c r="C1593" s="2">
        <f t="shared" si="193"/>
        <v>2020</v>
      </c>
      <c r="D1593" s="2">
        <f t="shared" si="194"/>
        <v>5</v>
      </c>
      <c r="E1593" s="2" t="str">
        <f t="shared" si="195"/>
        <v>2020-5</v>
      </c>
      <c r="F1593" s="2">
        <f t="shared" si="196"/>
        <v>10</v>
      </c>
      <c r="G1593" s="2">
        <f t="shared" si="197"/>
        <v>20</v>
      </c>
      <c r="H1593" s="2">
        <f t="shared" si="198"/>
        <v>1</v>
      </c>
      <c r="I1593" s="2" cm="1">
        <f t="array" ref="I1593">_xlfn.IFNA(_xlfn.IFS(H1593=7,1,H1593=1,1),0)</f>
        <v>1</v>
      </c>
      <c r="J1593" s="2">
        <v>0</v>
      </c>
      <c r="K1593" s="2">
        <f t="shared" si="199"/>
        <v>0</v>
      </c>
      <c r="L1593" s="2">
        <f>SUMIF(E$2:E1593,E1593,K$2:K1593)</f>
        <v>2</v>
      </c>
      <c r="M1593" s="2">
        <f>IF(AND(market_calendar[[#This Row],[eq_weekly_exp_cumulative]]=3,market_calendar[[#This Row],[is_eq_weekly_exp]]=1),1,0)</f>
        <v>0</v>
      </c>
      <c r="N1593" s="2">
        <f>IF(AND(market_calendar[[#This Row],[is_eq_monthly_exp]]=1,MOD(market_calendar[[#This Row],[Month]],3)=0),1,0)</f>
        <v>0</v>
      </c>
      <c r="O1593" s="2">
        <f t="shared" si="192"/>
        <v>0</v>
      </c>
      <c r="P1593" s="2">
        <f>SUMIF(E$2:E1593,E1593,O$2:O1593)</f>
        <v>1</v>
      </c>
      <c r="Q1593" s="2">
        <f>IF(AND(market_calendar[[#This Row],[vix_weekly_exp_cumulative]]=3,market_calendar[[#This Row],[is_vix_weekly_exp]]=1),1,0)</f>
        <v>0</v>
      </c>
      <c r="R1593" s="2">
        <f>IF(AND(market_calendar[[#This Row],[is_vix_monthly_exp]]=1,MOD(market_calendar[[#This Row],[Month]],3)=0),1,0)</f>
        <v>0</v>
      </c>
    </row>
    <row r="1594" spans="1:18" x14ac:dyDescent="0.25">
      <c r="A1594">
        <v>1593</v>
      </c>
      <c r="B1594" s="1">
        <v>43962</v>
      </c>
      <c r="C1594" s="2">
        <f t="shared" si="193"/>
        <v>2020</v>
      </c>
      <c r="D1594" s="2">
        <f t="shared" si="194"/>
        <v>5</v>
      </c>
      <c r="E1594" s="2" t="str">
        <f t="shared" si="195"/>
        <v>2020-5</v>
      </c>
      <c r="F1594" s="2">
        <f t="shared" si="196"/>
        <v>11</v>
      </c>
      <c r="G1594" s="2">
        <f t="shared" si="197"/>
        <v>20</v>
      </c>
      <c r="H1594" s="2">
        <f t="shared" si="198"/>
        <v>2</v>
      </c>
      <c r="I1594" s="2" cm="1">
        <f t="array" ref="I1594">_xlfn.IFNA(_xlfn.IFS(H1594=7,1,H1594=1,1),0)</f>
        <v>0</v>
      </c>
      <c r="J1594" s="2">
        <v>0</v>
      </c>
      <c r="K1594" s="2">
        <f t="shared" si="199"/>
        <v>0</v>
      </c>
      <c r="L1594" s="2">
        <f>SUMIF(E$2:E1594,E1594,K$2:K1594)</f>
        <v>2</v>
      </c>
      <c r="M1594" s="2">
        <f>IF(AND(market_calendar[[#This Row],[eq_weekly_exp_cumulative]]=3,market_calendar[[#This Row],[is_eq_weekly_exp]]=1),1,0)</f>
        <v>0</v>
      </c>
      <c r="N1594" s="2">
        <f>IF(AND(market_calendar[[#This Row],[is_eq_monthly_exp]]=1,MOD(market_calendar[[#This Row],[Month]],3)=0),1,0)</f>
        <v>0</v>
      </c>
      <c r="O1594" s="2">
        <f t="shared" si="192"/>
        <v>0</v>
      </c>
      <c r="P1594" s="2">
        <f>SUMIF(E$2:E1594,E1594,O$2:O1594)</f>
        <v>1</v>
      </c>
      <c r="Q1594" s="2">
        <f>IF(AND(market_calendar[[#This Row],[vix_weekly_exp_cumulative]]=3,market_calendar[[#This Row],[is_vix_weekly_exp]]=1),1,0)</f>
        <v>0</v>
      </c>
      <c r="R1594" s="2">
        <f>IF(AND(market_calendar[[#This Row],[is_vix_monthly_exp]]=1,MOD(market_calendar[[#This Row],[Month]],3)=0),1,0)</f>
        <v>0</v>
      </c>
    </row>
    <row r="1595" spans="1:18" x14ac:dyDescent="0.25">
      <c r="A1595">
        <v>1594</v>
      </c>
      <c r="B1595" s="1">
        <v>43963</v>
      </c>
      <c r="C1595" s="2">
        <f t="shared" si="193"/>
        <v>2020</v>
      </c>
      <c r="D1595" s="2">
        <f t="shared" si="194"/>
        <v>5</v>
      </c>
      <c r="E1595" s="2" t="str">
        <f t="shared" si="195"/>
        <v>2020-5</v>
      </c>
      <c r="F1595" s="2">
        <f t="shared" si="196"/>
        <v>12</v>
      </c>
      <c r="G1595" s="2">
        <f t="shared" si="197"/>
        <v>20</v>
      </c>
      <c r="H1595" s="2">
        <f t="shared" si="198"/>
        <v>3</v>
      </c>
      <c r="I1595" s="2" cm="1">
        <f t="array" ref="I1595">_xlfn.IFNA(_xlfn.IFS(H1595=7,1,H1595=1,1),0)</f>
        <v>0</v>
      </c>
      <c r="J1595" s="2">
        <v>0</v>
      </c>
      <c r="K1595" s="2">
        <f t="shared" si="199"/>
        <v>0</v>
      </c>
      <c r="L1595" s="2">
        <f>SUMIF(E$2:E1595,E1595,K$2:K1595)</f>
        <v>2</v>
      </c>
      <c r="M1595" s="2">
        <f>IF(AND(market_calendar[[#This Row],[eq_weekly_exp_cumulative]]=3,market_calendar[[#This Row],[is_eq_weekly_exp]]=1),1,0)</f>
        <v>0</v>
      </c>
      <c r="N1595" s="2">
        <f>IF(AND(market_calendar[[#This Row],[is_eq_monthly_exp]]=1,MOD(market_calendar[[#This Row],[Month]],3)=0),1,0)</f>
        <v>0</v>
      </c>
      <c r="O1595" s="2">
        <f t="shared" si="192"/>
        <v>1</v>
      </c>
      <c r="P1595" s="2">
        <f>SUMIF(E$2:E1595,E1595,O$2:O1595)</f>
        <v>2</v>
      </c>
      <c r="Q1595" s="2">
        <f>IF(AND(market_calendar[[#This Row],[vix_weekly_exp_cumulative]]=3,market_calendar[[#This Row],[is_vix_weekly_exp]]=1),1,0)</f>
        <v>0</v>
      </c>
      <c r="R1595" s="2">
        <f>IF(AND(market_calendar[[#This Row],[is_vix_monthly_exp]]=1,MOD(market_calendar[[#This Row],[Month]],3)=0),1,0)</f>
        <v>0</v>
      </c>
    </row>
    <row r="1596" spans="1:18" x14ac:dyDescent="0.25">
      <c r="A1596">
        <v>1595</v>
      </c>
      <c r="B1596" s="1">
        <v>43964</v>
      </c>
      <c r="C1596" s="2">
        <f t="shared" si="193"/>
        <v>2020</v>
      </c>
      <c r="D1596" s="2">
        <f t="shared" si="194"/>
        <v>5</v>
      </c>
      <c r="E1596" s="2" t="str">
        <f t="shared" si="195"/>
        <v>2020-5</v>
      </c>
      <c r="F1596" s="2">
        <f t="shared" si="196"/>
        <v>13</v>
      </c>
      <c r="G1596" s="2">
        <f t="shared" si="197"/>
        <v>20</v>
      </c>
      <c r="H1596" s="2">
        <f t="shared" si="198"/>
        <v>4</v>
      </c>
      <c r="I1596" s="2" cm="1">
        <f t="array" ref="I1596">_xlfn.IFNA(_xlfn.IFS(H1596=7,1,H1596=1,1),0)</f>
        <v>0</v>
      </c>
      <c r="J1596" s="2">
        <v>0</v>
      </c>
      <c r="K1596" s="2">
        <f t="shared" si="199"/>
        <v>0</v>
      </c>
      <c r="L1596" s="2">
        <f>SUMIF(E$2:E1596,E1596,K$2:K1596)</f>
        <v>2</v>
      </c>
      <c r="M1596" s="2">
        <f>IF(AND(market_calendar[[#This Row],[eq_weekly_exp_cumulative]]=3,market_calendar[[#This Row],[is_eq_weekly_exp]]=1),1,0)</f>
        <v>0</v>
      </c>
      <c r="N1596" s="2">
        <f>IF(AND(market_calendar[[#This Row],[is_eq_monthly_exp]]=1,MOD(market_calendar[[#This Row],[Month]],3)=0),1,0)</f>
        <v>0</v>
      </c>
      <c r="O1596" s="2">
        <f t="shared" si="192"/>
        <v>0</v>
      </c>
      <c r="P1596" s="2">
        <f>SUMIF(E$2:E1596,E1596,O$2:O1596)</f>
        <v>2</v>
      </c>
      <c r="Q1596" s="2">
        <f>IF(AND(market_calendar[[#This Row],[vix_weekly_exp_cumulative]]=3,market_calendar[[#This Row],[is_vix_weekly_exp]]=1),1,0)</f>
        <v>0</v>
      </c>
      <c r="R1596" s="2">
        <f>IF(AND(market_calendar[[#This Row],[is_vix_monthly_exp]]=1,MOD(market_calendar[[#This Row],[Month]],3)=0),1,0)</f>
        <v>0</v>
      </c>
    </row>
    <row r="1597" spans="1:18" x14ac:dyDescent="0.25">
      <c r="A1597">
        <v>1596</v>
      </c>
      <c r="B1597" s="1">
        <v>43965</v>
      </c>
      <c r="C1597" s="2">
        <f t="shared" si="193"/>
        <v>2020</v>
      </c>
      <c r="D1597" s="2">
        <f t="shared" si="194"/>
        <v>5</v>
      </c>
      <c r="E1597" s="2" t="str">
        <f t="shared" si="195"/>
        <v>2020-5</v>
      </c>
      <c r="F1597" s="2">
        <f t="shared" si="196"/>
        <v>14</v>
      </c>
      <c r="G1597" s="2">
        <f t="shared" si="197"/>
        <v>20</v>
      </c>
      <c r="H1597" s="2">
        <f t="shared" si="198"/>
        <v>5</v>
      </c>
      <c r="I1597" s="2" cm="1">
        <f t="array" ref="I1597">_xlfn.IFNA(_xlfn.IFS(H1597=7,1,H1597=1,1),0)</f>
        <v>0</v>
      </c>
      <c r="J1597" s="2">
        <v>0</v>
      </c>
      <c r="K1597" s="2">
        <f t="shared" si="199"/>
        <v>0</v>
      </c>
      <c r="L1597" s="2">
        <f>SUMIF(E$2:E1597,E1597,K$2:K1597)</f>
        <v>2</v>
      </c>
      <c r="M1597" s="2">
        <f>IF(AND(market_calendar[[#This Row],[eq_weekly_exp_cumulative]]=3,market_calendar[[#This Row],[is_eq_weekly_exp]]=1),1,0)</f>
        <v>0</v>
      </c>
      <c r="N1597" s="2">
        <f>IF(AND(market_calendar[[#This Row],[is_eq_monthly_exp]]=1,MOD(market_calendar[[#This Row],[Month]],3)=0),1,0)</f>
        <v>0</v>
      </c>
      <c r="O1597" s="2">
        <f t="shared" si="192"/>
        <v>0</v>
      </c>
      <c r="P1597" s="2">
        <f>SUMIF(E$2:E1597,E1597,O$2:O1597)</f>
        <v>2</v>
      </c>
      <c r="Q1597" s="2">
        <f>IF(AND(market_calendar[[#This Row],[vix_weekly_exp_cumulative]]=3,market_calendar[[#This Row],[is_vix_weekly_exp]]=1),1,0)</f>
        <v>0</v>
      </c>
      <c r="R1597" s="2">
        <f>IF(AND(market_calendar[[#This Row],[is_vix_monthly_exp]]=1,MOD(market_calendar[[#This Row],[Month]],3)=0),1,0)</f>
        <v>0</v>
      </c>
    </row>
    <row r="1598" spans="1:18" x14ac:dyDescent="0.25">
      <c r="A1598">
        <v>1597</v>
      </c>
      <c r="B1598" s="1">
        <v>43966</v>
      </c>
      <c r="C1598" s="2">
        <f t="shared" si="193"/>
        <v>2020</v>
      </c>
      <c r="D1598" s="2">
        <f t="shared" si="194"/>
        <v>5</v>
      </c>
      <c r="E1598" s="2" t="str">
        <f t="shared" si="195"/>
        <v>2020-5</v>
      </c>
      <c r="F1598" s="2">
        <f t="shared" si="196"/>
        <v>15</v>
      </c>
      <c r="G1598" s="2">
        <f t="shared" si="197"/>
        <v>20</v>
      </c>
      <c r="H1598" s="2">
        <f t="shared" si="198"/>
        <v>6</v>
      </c>
      <c r="I1598" s="2" cm="1">
        <f t="array" ref="I1598">_xlfn.IFNA(_xlfn.IFS(H1598=7,1,H1598=1,1),0)</f>
        <v>0</v>
      </c>
      <c r="J1598" s="2">
        <v>0</v>
      </c>
      <c r="K1598" s="2">
        <f t="shared" si="199"/>
        <v>1</v>
      </c>
      <c r="L1598" s="2">
        <f>SUMIF(E$2:E1598,E1598,K$2:K1598)</f>
        <v>3</v>
      </c>
      <c r="M1598" s="2">
        <f>IF(AND(market_calendar[[#This Row],[eq_weekly_exp_cumulative]]=3,market_calendar[[#This Row],[is_eq_weekly_exp]]=1),1,0)</f>
        <v>1</v>
      </c>
      <c r="N1598" s="2">
        <f>IF(AND(market_calendar[[#This Row],[is_eq_monthly_exp]]=1,MOD(market_calendar[[#This Row],[Month]],3)=0),1,0)</f>
        <v>0</v>
      </c>
      <c r="O1598" s="2">
        <f t="shared" si="192"/>
        <v>0</v>
      </c>
      <c r="P1598" s="2">
        <f>SUMIF(E$2:E1598,E1598,O$2:O1598)</f>
        <v>2</v>
      </c>
      <c r="Q1598" s="2">
        <f>IF(AND(market_calendar[[#This Row],[vix_weekly_exp_cumulative]]=3,market_calendar[[#This Row],[is_vix_weekly_exp]]=1),1,0)</f>
        <v>0</v>
      </c>
      <c r="R1598" s="2">
        <f>IF(AND(market_calendar[[#This Row],[is_vix_monthly_exp]]=1,MOD(market_calendar[[#This Row],[Month]],3)=0),1,0)</f>
        <v>0</v>
      </c>
    </row>
    <row r="1599" spans="1:18" x14ac:dyDescent="0.25">
      <c r="A1599">
        <v>1598</v>
      </c>
      <c r="B1599" s="1">
        <v>43967</v>
      </c>
      <c r="C1599" s="2">
        <f t="shared" si="193"/>
        <v>2020</v>
      </c>
      <c r="D1599" s="2">
        <f t="shared" si="194"/>
        <v>5</v>
      </c>
      <c r="E1599" s="2" t="str">
        <f t="shared" si="195"/>
        <v>2020-5</v>
      </c>
      <c r="F1599" s="2">
        <f t="shared" si="196"/>
        <v>16</v>
      </c>
      <c r="G1599" s="2">
        <f t="shared" si="197"/>
        <v>20</v>
      </c>
      <c r="H1599" s="2">
        <f t="shared" si="198"/>
        <v>7</v>
      </c>
      <c r="I1599" s="2" cm="1">
        <f t="array" ref="I1599">_xlfn.IFNA(_xlfn.IFS(H1599=7,1,H1599=1,1),0)</f>
        <v>1</v>
      </c>
      <c r="J1599" s="2">
        <v>0</v>
      </c>
      <c r="K1599" s="2">
        <f t="shared" si="199"/>
        <v>0</v>
      </c>
      <c r="L1599" s="2">
        <f>SUMIF(E$2:E1599,E1599,K$2:K1599)</f>
        <v>3</v>
      </c>
      <c r="M1599" s="2">
        <f>IF(AND(market_calendar[[#This Row],[eq_weekly_exp_cumulative]]=3,market_calendar[[#This Row],[is_eq_weekly_exp]]=1),1,0)</f>
        <v>0</v>
      </c>
      <c r="N1599" s="2">
        <f>IF(AND(market_calendar[[#This Row],[is_eq_monthly_exp]]=1,MOD(market_calendar[[#This Row],[Month]],3)=0),1,0)</f>
        <v>0</v>
      </c>
      <c r="O1599" s="2">
        <f t="shared" si="192"/>
        <v>0</v>
      </c>
      <c r="P1599" s="2">
        <f>SUMIF(E$2:E1599,E1599,O$2:O1599)</f>
        <v>2</v>
      </c>
      <c r="Q1599" s="2">
        <f>IF(AND(market_calendar[[#This Row],[vix_weekly_exp_cumulative]]=3,market_calendar[[#This Row],[is_vix_weekly_exp]]=1),1,0)</f>
        <v>0</v>
      </c>
      <c r="R1599" s="2">
        <f>IF(AND(market_calendar[[#This Row],[is_vix_monthly_exp]]=1,MOD(market_calendar[[#This Row],[Month]],3)=0),1,0)</f>
        <v>0</v>
      </c>
    </row>
    <row r="1600" spans="1:18" x14ac:dyDescent="0.25">
      <c r="A1600">
        <v>1599</v>
      </c>
      <c r="B1600" s="1">
        <v>43968</v>
      </c>
      <c r="C1600" s="2">
        <f t="shared" si="193"/>
        <v>2020</v>
      </c>
      <c r="D1600" s="2">
        <f t="shared" si="194"/>
        <v>5</v>
      </c>
      <c r="E1600" s="2" t="str">
        <f t="shared" si="195"/>
        <v>2020-5</v>
      </c>
      <c r="F1600" s="2">
        <f t="shared" si="196"/>
        <v>17</v>
      </c>
      <c r="G1600" s="2">
        <f t="shared" si="197"/>
        <v>21</v>
      </c>
      <c r="H1600" s="2">
        <f t="shared" si="198"/>
        <v>1</v>
      </c>
      <c r="I1600" s="2" cm="1">
        <f t="array" ref="I1600">_xlfn.IFNA(_xlfn.IFS(H1600=7,1,H1600=1,1),0)</f>
        <v>1</v>
      </c>
      <c r="J1600" s="2">
        <v>0</v>
      </c>
      <c r="K1600" s="2">
        <f t="shared" si="199"/>
        <v>0</v>
      </c>
      <c r="L1600" s="2">
        <f>SUMIF(E$2:E1600,E1600,K$2:K1600)</f>
        <v>3</v>
      </c>
      <c r="M1600" s="2">
        <f>IF(AND(market_calendar[[#This Row],[eq_weekly_exp_cumulative]]=3,market_calendar[[#This Row],[is_eq_weekly_exp]]=1),1,0)</f>
        <v>0</v>
      </c>
      <c r="N1600" s="2">
        <f>IF(AND(market_calendar[[#This Row],[is_eq_monthly_exp]]=1,MOD(market_calendar[[#This Row],[Month]],3)=0),1,0)</f>
        <v>0</v>
      </c>
      <c r="O1600" s="2">
        <f t="shared" si="192"/>
        <v>0</v>
      </c>
      <c r="P1600" s="2">
        <f>SUMIF(E$2:E1600,E1600,O$2:O1600)</f>
        <v>2</v>
      </c>
      <c r="Q1600" s="2">
        <f>IF(AND(market_calendar[[#This Row],[vix_weekly_exp_cumulative]]=3,market_calendar[[#This Row],[is_vix_weekly_exp]]=1),1,0)</f>
        <v>0</v>
      </c>
      <c r="R1600" s="2">
        <f>IF(AND(market_calendar[[#This Row],[is_vix_monthly_exp]]=1,MOD(market_calendar[[#This Row],[Month]],3)=0),1,0)</f>
        <v>0</v>
      </c>
    </row>
    <row r="1601" spans="1:18" x14ac:dyDescent="0.25">
      <c r="A1601">
        <v>1600</v>
      </c>
      <c r="B1601" s="1">
        <v>43969</v>
      </c>
      <c r="C1601" s="2">
        <f t="shared" si="193"/>
        <v>2020</v>
      </c>
      <c r="D1601" s="2">
        <f t="shared" si="194"/>
        <v>5</v>
      </c>
      <c r="E1601" s="2" t="str">
        <f t="shared" si="195"/>
        <v>2020-5</v>
      </c>
      <c r="F1601" s="2">
        <f t="shared" si="196"/>
        <v>18</v>
      </c>
      <c r="G1601" s="2">
        <f t="shared" si="197"/>
        <v>21</v>
      </c>
      <c r="H1601" s="2">
        <f t="shared" si="198"/>
        <v>2</v>
      </c>
      <c r="I1601" s="2" cm="1">
        <f t="array" ref="I1601">_xlfn.IFNA(_xlfn.IFS(H1601=7,1,H1601=1,1),0)</f>
        <v>0</v>
      </c>
      <c r="J1601" s="2">
        <v>0</v>
      </c>
      <c r="K1601" s="2">
        <f t="shared" si="199"/>
        <v>0</v>
      </c>
      <c r="L1601" s="2">
        <f>SUMIF(E$2:E1601,E1601,K$2:K1601)</f>
        <v>3</v>
      </c>
      <c r="M1601" s="2">
        <f>IF(AND(market_calendar[[#This Row],[eq_weekly_exp_cumulative]]=3,market_calendar[[#This Row],[is_eq_weekly_exp]]=1),1,0)</f>
        <v>0</v>
      </c>
      <c r="N1601" s="2">
        <f>IF(AND(market_calendar[[#This Row],[is_eq_monthly_exp]]=1,MOD(market_calendar[[#This Row],[Month]],3)=0),1,0)</f>
        <v>0</v>
      </c>
      <c r="O1601" s="2">
        <f t="shared" si="192"/>
        <v>0</v>
      </c>
      <c r="P1601" s="2">
        <f>SUMIF(E$2:E1601,E1601,O$2:O1601)</f>
        <v>2</v>
      </c>
      <c r="Q1601" s="2">
        <f>IF(AND(market_calendar[[#This Row],[vix_weekly_exp_cumulative]]=3,market_calendar[[#This Row],[is_vix_weekly_exp]]=1),1,0)</f>
        <v>0</v>
      </c>
      <c r="R1601" s="2">
        <f>IF(AND(market_calendar[[#This Row],[is_vix_monthly_exp]]=1,MOD(market_calendar[[#This Row],[Month]],3)=0),1,0)</f>
        <v>0</v>
      </c>
    </row>
    <row r="1602" spans="1:18" x14ac:dyDescent="0.25">
      <c r="A1602">
        <v>1601</v>
      </c>
      <c r="B1602" s="1">
        <v>43970</v>
      </c>
      <c r="C1602" s="2">
        <f t="shared" si="193"/>
        <v>2020</v>
      </c>
      <c r="D1602" s="2">
        <f t="shared" si="194"/>
        <v>5</v>
      </c>
      <c r="E1602" s="2" t="str">
        <f t="shared" si="195"/>
        <v>2020-5</v>
      </c>
      <c r="F1602" s="2">
        <f t="shared" si="196"/>
        <v>19</v>
      </c>
      <c r="G1602" s="2">
        <f t="shared" si="197"/>
        <v>21</v>
      </c>
      <c r="H1602" s="2">
        <f t="shared" si="198"/>
        <v>3</v>
      </c>
      <c r="I1602" s="2" cm="1">
        <f t="array" ref="I1602">_xlfn.IFNA(_xlfn.IFS(H1602=7,1,H1602=1,1),0)</f>
        <v>0</v>
      </c>
      <c r="J1602" s="2">
        <v>0</v>
      </c>
      <c r="K1602" s="2">
        <f t="shared" si="199"/>
        <v>0</v>
      </c>
      <c r="L1602" s="2">
        <f>SUMIF(E$2:E1602,E1602,K$2:K1602)</f>
        <v>3</v>
      </c>
      <c r="M1602" s="2">
        <f>IF(AND(market_calendar[[#This Row],[eq_weekly_exp_cumulative]]=3,market_calendar[[#This Row],[is_eq_weekly_exp]]=1),1,0)</f>
        <v>0</v>
      </c>
      <c r="N1602" s="2">
        <f>IF(AND(market_calendar[[#This Row],[is_eq_monthly_exp]]=1,MOD(market_calendar[[#This Row],[Month]],3)=0),1,0)</f>
        <v>0</v>
      </c>
      <c r="O1602" s="2">
        <f t="shared" ref="O1602:O1665" si="200">IF(H1602=3,1,0)</f>
        <v>1</v>
      </c>
      <c r="P1602" s="2">
        <f>SUMIF(E$2:E1602,E1602,O$2:O1602)</f>
        <v>3</v>
      </c>
      <c r="Q1602" s="2">
        <f>IF(AND(market_calendar[[#This Row],[vix_weekly_exp_cumulative]]=3,market_calendar[[#This Row],[is_vix_weekly_exp]]=1),1,0)</f>
        <v>1</v>
      </c>
      <c r="R1602" s="2">
        <f>IF(AND(market_calendar[[#This Row],[is_vix_monthly_exp]]=1,MOD(market_calendar[[#This Row],[Month]],3)=0),1,0)</f>
        <v>0</v>
      </c>
    </row>
    <row r="1603" spans="1:18" x14ac:dyDescent="0.25">
      <c r="A1603">
        <v>1602</v>
      </c>
      <c r="B1603" s="1">
        <v>43971</v>
      </c>
      <c r="C1603" s="2">
        <f t="shared" ref="C1603:C1666" si="201">YEAR(B1603)</f>
        <v>2020</v>
      </c>
      <c r="D1603" s="2">
        <f t="shared" ref="D1603:D1666" si="202">MONTH(B1603)</f>
        <v>5</v>
      </c>
      <c r="E1603" s="2" t="str">
        <f t="shared" ref="E1603:E1666" si="203">_xlfn.CONCAT(YEAR(B1603),"-",MONTH(B1603))</f>
        <v>2020-5</v>
      </c>
      <c r="F1603" s="2">
        <f t="shared" ref="F1603:F1666" si="204">DAY(B1603)</f>
        <v>20</v>
      </c>
      <c r="G1603" s="2">
        <f t="shared" ref="G1603:G1666" si="205">WEEKNUM(B1603)</f>
        <v>21</v>
      </c>
      <c r="H1603" s="2">
        <f t="shared" ref="H1603:H1666" si="206">WEEKDAY(B1603)</f>
        <v>4</v>
      </c>
      <c r="I1603" s="2" cm="1">
        <f t="array" ref="I1603">_xlfn.IFNA(_xlfn.IFS(H1603=7,1,H1603=1,1),0)</f>
        <v>0</v>
      </c>
      <c r="J1603" s="2">
        <v>0</v>
      </c>
      <c r="K1603" s="2">
        <f t="shared" ref="K1603:K1666" si="207">IF(H1603=6,1,0)</f>
        <v>0</v>
      </c>
      <c r="L1603" s="2">
        <f>SUMIF(E$2:E1603,E1603,K$2:K1603)</f>
        <v>3</v>
      </c>
      <c r="M1603" s="2">
        <f>IF(AND(market_calendar[[#This Row],[eq_weekly_exp_cumulative]]=3,market_calendar[[#This Row],[is_eq_weekly_exp]]=1),1,0)</f>
        <v>0</v>
      </c>
      <c r="N1603" s="2">
        <f>IF(AND(market_calendar[[#This Row],[is_eq_monthly_exp]]=1,MOD(market_calendar[[#This Row],[Month]],3)=0),1,0)</f>
        <v>0</v>
      </c>
      <c r="O1603" s="2">
        <f t="shared" si="200"/>
        <v>0</v>
      </c>
      <c r="P1603" s="2">
        <f>SUMIF(E$2:E1603,E1603,O$2:O1603)</f>
        <v>3</v>
      </c>
      <c r="Q1603" s="2">
        <f>IF(AND(market_calendar[[#This Row],[vix_weekly_exp_cumulative]]=3,market_calendar[[#This Row],[is_vix_weekly_exp]]=1),1,0)</f>
        <v>0</v>
      </c>
      <c r="R1603" s="2">
        <f>IF(AND(market_calendar[[#This Row],[is_vix_monthly_exp]]=1,MOD(market_calendar[[#This Row],[Month]],3)=0),1,0)</f>
        <v>0</v>
      </c>
    </row>
    <row r="1604" spans="1:18" x14ac:dyDescent="0.25">
      <c r="A1604">
        <v>1603</v>
      </c>
      <c r="B1604" s="1">
        <v>43972</v>
      </c>
      <c r="C1604" s="2">
        <f t="shared" si="201"/>
        <v>2020</v>
      </c>
      <c r="D1604" s="2">
        <f t="shared" si="202"/>
        <v>5</v>
      </c>
      <c r="E1604" s="2" t="str">
        <f t="shared" si="203"/>
        <v>2020-5</v>
      </c>
      <c r="F1604" s="2">
        <f t="shared" si="204"/>
        <v>21</v>
      </c>
      <c r="G1604" s="2">
        <f t="shared" si="205"/>
        <v>21</v>
      </c>
      <c r="H1604" s="2">
        <f t="shared" si="206"/>
        <v>5</v>
      </c>
      <c r="I1604" s="2" cm="1">
        <f t="array" ref="I1604">_xlfn.IFNA(_xlfn.IFS(H1604=7,1,H1604=1,1),0)</f>
        <v>0</v>
      </c>
      <c r="J1604" s="2">
        <v>0</v>
      </c>
      <c r="K1604" s="2">
        <f t="shared" si="207"/>
        <v>0</v>
      </c>
      <c r="L1604" s="2">
        <f>SUMIF(E$2:E1604,E1604,K$2:K1604)</f>
        <v>3</v>
      </c>
      <c r="M1604" s="2">
        <f>IF(AND(market_calendar[[#This Row],[eq_weekly_exp_cumulative]]=3,market_calendar[[#This Row],[is_eq_weekly_exp]]=1),1,0)</f>
        <v>0</v>
      </c>
      <c r="N1604" s="2">
        <f>IF(AND(market_calendar[[#This Row],[is_eq_monthly_exp]]=1,MOD(market_calendar[[#This Row],[Month]],3)=0),1,0)</f>
        <v>0</v>
      </c>
      <c r="O1604" s="2">
        <f t="shared" si="200"/>
        <v>0</v>
      </c>
      <c r="P1604" s="2">
        <f>SUMIF(E$2:E1604,E1604,O$2:O1604)</f>
        <v>3</v>
      </c>
      <c r="Q1604" s="2">
        <f>IF(AND(market_calendar[[#This Row],[vix_weekly_exp_cumulative]]=3,market_calendar[[#This Row],[is_vix_weekly_exp]]=1),1,0)</f>
        <v>0</v>
      </c>
      <c r="R1604" s="2">
        <f>IF(AND(market_calendar[[#This Row],[is_vix_monthly_exp]]=1,MOD(market_calendar[[#This Row],[Month]],3)=0),1,0)</f>
        <v>0</v>
      </c>
    </row>
    <row r="1605" spans="1:18" x14ac:dyDescent="0.25">
      <c r="A1605">
        <v>1604</v>
      </c>
      <c r="B1605" s="1">
        <v>43973</v>
      </c>
      <c r="C1605" s="2">
        <f t="shared" si="201"/>
        <v>2020</v>
      </c>
      <c r="D1605" s="2">
        <f t="shared" si="202"/>
        <v>5</v>
      </c>
      <c r="E1605" s="2" t="str">
        <f t="shared" si="203"/>
        <v>2020-5</v>
      </c>
      <c r="F1605" s="2">
        <f t="shared" si="204"/>
        <v>22</v>
      </c>
      <c r="G1605" s="2">
        <f t="shared" si="205"/>
        <v>21</v>
      </c>
      <c r="H1605" s="2">
        <f t="shared" si="206"/>
        <v>6</v>
      </c>
      <c r="I1605" s="2" cm="1">
        <f t="array" ref="I1605">_xlfn.IFNA(_xlfn.IFS(H1605=7,1,H1605=1,1),0)</f>
        <v>0</v>
      </c>
      <c r="J1605" s="2">
        <v>0</v>
      </c>
      <c r="K1605" s="2">
        <f t="shared" si="207"/>
        <v>1</v>
      </c>
      <c r="L1605" s="2">
        <f>SUMIF(E$2:E1605,E1605,K$2:K1605)</f>
        <v>4</v>
      </c>
      <c r="M1605" s="2">
        <f>IF(AND(market_calendar[[#This Row],[eq_weekly_exp_cumulative]]=3,market_calendar[[#This Row],[is_eq_weekly_exp]]=1),1,0)</f>
        <v>0</v>
      </c>
      <c r="N1605" s="2">
        <f>IF(AND(market_calendar[[#This Row],[is_eq_monthly_exp]]=1,MOD(market_calendar[[#This Row],[Month]],3)=0),1,0)</f>
        <v>0</v>
      </c>
      <c r="O1605" s="2">
        <f t="shared" si="200"/>
        <v>0</v>
      </c>
      <c r="P1605" s="2">
        <f>SUMIF(E$2:E1605,E1605,O$2:O1605)</f>
        <v>3</v>
      </c>
      <c r="Q1605" s="2">
        <f>IF(AND(market_calendar[[#This Row],[vix_weekly_exp_cumulative]]=3,market_calendar[[#This Row],[is_vix_weekly_exp]]=1),1,0)</f>
        <v>0</v>
      </c>
      <c r="R1605" s="2">
        <f>IF(AND(market_calendar[[#This Row],[is_vix_monthly_exp]]=1,MOD(market_calendar[[#This Row],[Month]],3)=0),1,0)</f>
        <v>0</v>
      </c>
    </row>
    <row r="1606" spans="1:18" x14ac:dyDescent="0.25">
      <c r="A1606">
        <v>1605</v>
      </c>
      <c r="B1606" s="1">
        <v>43974</v>
      </c>
      <c r="C1606" s="2">
        <f t="shared" si="201"/>
        <v>2020</v>
      </c>
      <c r="D1606" s="2">
        <f t="shared" si="202"/>
        <v>5</v>
      </c>
      <c r="E1606" s="2" t="str">
        <f t="shared" si="203"/>
        <v>2020-5</v>
      </c>
      <c r="F1606" s="2">
        <f t="shared" si="204"/>
        <v>23</v>
      </c>
      <c r="G1606" s="2">
        <f t="shared" si="205"/>
        <v>21</v>
      </c>
      <c r="H1606" s="2">
        <f t="shared" si="206"/>
        <v>7</v>
      </c>
      <c r="I1606" s="2" cm="1">
        <f t="array" ref="I1606">_xlfn.IFNA(_xlfn.IFS(H1606=7,1,H1606=1,1),0)</f>
        <v>1</v>
      </c>
      <c r="J1606" s="2">
        <v>0</v>
      </c>
      <c r="K1606" s="2">
        <f t="shared" si="207"/>
        <v>0</v>
      </c>
      <c r="L1606" s="2">
        <f>SUMIF(E$2:E1606,E1606,K$2:K1606)</f>
        <v>4</v>
      </c>
      <c r="M1606" s="2">
        <f>IF(AND(market_calendar[[#This Row],[eq_weekly_exp_cumulative]]=3,market_calendar[[#This Row],[is_eq_weekly_exp]]=1),1,0)</f>
        <v>0</v>
      </c>
      <c r="N1606" s="2">
        <f>IF(AND(market_calendar[[#This Row],[is_eq_monthly_exp]]=1,MOD(market_calendar[[#This Row],[Month]],3)=0),1,0)</f>
        <v>0</v>
      </c>
      <c r="O1606" s="2">
        <f t="shared" si="200"/>
        <v>0</v>
      </c>
      <c r="P1606" s="2">
        <f>SUMIF(E$2:E1606,E1606,O$2:O1606)</f>
        <v>3</v>
      </c>
      <c r="Q1606" s="2">
        <f>IF(AND(market_calendar[[#This Row],[vix_weekly_exp_cumulative]]=3,market_calendar[[#This Row],[is_vix_weekly_exp]]=1),1,0)</f>
        <v>0</v>
      </c>
      <c r="R1606" s="2">
        <f>IF(AND(market_calendar[[#This Row],[is_vix_monthly_exp]]=1,MOD(market_calendar[[#This Row],[Month]],3)=0),1,0)</f>
        <v>0</v>
      </c>
    </row>
    <row r="1607" spans="1:18" x14ac:dyDescent="0.25">
      <c r="A1607">
        <v>1606</v>
      </c>
      <c r="B1607" s="1">
        <v>43975</v>
      </c>
      <c r="C1607" s="2">
        <f t="shared" si="201"/>
        <v>2020</v>
      </c>
      <c r="D1607" s="2">
        <f t="shared" si="202"/>
        <v>5</v>
      </c>
      <c r="E1607" s="2" t="str">
        <f t="shared" si="203"/>
        <v>2020-5</v>
      </c>
      <c r="F1607" s="2">
        <f t="shared" si="204"/>
        <v>24</v>
      </c>
      <c r="G1607" s="2">
        <f t="shared" si="205"/>
        <v>22</v>
      </c>
      <c r="H1607" s="2">
        <f t="shared" si="206"/>
        <v>1</v>
      </c>
      <c r="I1607" s="2" cm="1">
        <f t="array" ref="I1607">_xlfn.IFNA(_xlfn.IFS(H1607=7,1,H1607=1,1),0)</f>
        <v>1</v>
      </c>
      <c r="J1607" s="2">
        <v>0</v>
      </c>
      <c r="K1607" s="2">
        <f t="shared" si="207"/>
        <v>0</v>
      </c>
      <c r="L1607" s="2">
        <f>SUMIF(E$2:E1607,E1607,K$2:K1607)</f>
        <v>4</v>
      </c>
      <c r="M1607" s="2">
        <f>IF(AND(market_calendar[[#This Row],[eq_weekly_exp_cumulative]]=3,market_calendar[[#This Row],[is_eq_weekly_exp]]=1),1,0)</f>
        <v>0</v>
      </c>
      <c r="N1607" s="2">
        <f>IF(AND(market_calendar[[#This Row],[is_eq_monthly_exp]]=1,MOD(market_calendar[[#This Row],[Month]],3)=0),1,0)</f>
        <v>0</v>
      </c>
      <c r="O1607" s="2">
        <f t="shared" si="200"/>
        <v>0</v>
      </c>
      <c r="P1607" s="2">
        <f>SUMIF(E$2:E1607,E1607,O$2:O1607)</f>
        <v>3</v>
      </c>
      <c r="Q1607" s="2">
        <f>IF(AND(market_calendar[[#This Row],[vix_weekly_exp_cumulative]]=3,market_calendar[[#This Row],[is_vix_weekly_exp]]=1),1,0)</f>
        <v>0</v>
      </c>
      <c r="R1607" s="2">
        <f>IF(AND(market_calendar[[#This Row],[is_vix_monthly_exp]]=1,MOD(market_calendar[[#This Row],[Month]],3)=0),1,0)</f>
        <v>0</v>
      </c>
    </row>
    <row r="1608" spans="1:18" x14ac:dyDescent="0.25">
      <c r="A1608">
        <v>1607</v>
      </c>
      <c r="B1608" s="1">
        <v>43976</v>
      </c>
      <c r="C1608" s="2">
        <f t="shared" si="201"/>
        <v>2020</v>
      </c>
      <c r="D1608" s="2">
        <f t="shared" si="202"/>
        <v>5</v>
      </c>
      <c r="E1608" s="2" t="str">
        <f t="shared" si="203"/>
        <v>2020-5</v>
      </c>
      <c r="F1608" s="2">
        <f t="shared" si="204"/>
        <v>25</v>
      </c>
      <c r="G1608" s="2">
        <f t="shared" si="205"/>
        <v>22</v>
      </c>
      <c r="H1608" s="2">
        <f t="shared" si="206"/>
        <v>2</v>
      </c>
      <c r="I1608" s="2" cm="1">
        <f t="array" ref="I1608">_xlfn.IFNA(_xlfn.IFS(H1608=7,1,H1608=1,1),0)</f>
        <v>0</v>
      </c>
      <c r="J1608" s="2">
        <v>0</v>
      </c>
      <c r="K1608" s="2">
        <f t="shared" si="207"/>
        <v>0</v>
      </c>
      <c r="L1608" s="2">
        <f>SUMIF(E$2:E1608,E1608,K$2:K1608)</f>
        <v>4</v>
      </c>
      <c r="M1608" s="2">
        <f>IF(AND(market_calendar[[#This Row],[eq_weekly_exp_cumulative]]=3,market_calendar[[#This Row],[is_eq_weekly_exp]]=1),1,0)</f>
        <v>0</v>
      </c>
      <c r="N1608" s="2">
        <f>IF(AND(market_calendar[[#This Row],[is_eq_monthly_exp]]=1,MOD(market_calendar[[#This Row],[Month]],3)=0),1,0)</f>
        <v>0</v>
      </c>
      <c r="O1608" s="2">
        <f t="shared" si="200"/>
        <v>0</v>
      </c>
      <c r="P1608" s="2">
        <f>SUMIF(E$2:E1608,E1608,O$2:O1608)</f>
        <v>3</v>
      </c>
      <c r="Q1608" s="2">
        <f>IF(AND(market_calendar[[#This Row],[vix_weekly_exp_cumulative]]=3,market_calendar[[#This Row],[is_vix_weekly_exp]]=1),1,0)</f>
        <v>0</v>
      </c>
      <c r="R1608" s="2">
        <f>IF(AND(market_calendar[[#This Row],[is_vix_monthly_exp]]=1,MOD(market_calendar[[#This Row],[Month]],3)=0),1,0)</f>
        <v>0</v>
      </c>
    </row>
    <row r="1609" spans="1:18" x14ac:dyDescent="0.25">
      <c r="A1609">
        <v>1608</v>
      </c>
      <c r="B1609" s="1">
        <v>43977</v>
      </c>
      <c r="C1609" s="2">
        <f t="shared" si="201"/>
        <v>2020</v>
      </c>
      <c r="D1609" s="2">
        <f t="shared" si="202"/>
        <v>5</v>
      </c>
      <c r="E1609" s="2" t="str">
        <f t="shared" si="203"/>
        <v>2020-5</v>
      </c>
      <c r="F1609" s="2">
        <f t="shared" si="204"/>
        <v>26</v>
      </c>
      <c r="G1609" s="2">
        <f t="shared" si="205"/>
        <v>22</v>
      </c>
      <c r="H1609" s="2">
        <f t="shared" si="206"/>
        <v>3</v>
      </c>
      <c r="I1609" s="2" cm="1">
        <f t="array" ref="I1609">_xlfn.IFNA(_xlfn.IFS(H1609=7,1,H1609=1,1),0)</f>
        <v>0</v>
      </c>
      <c r="J1609" s="2">
        <v>0</v>
      </c>
      <c r="K1609" s="2">
        <f t="shared" si="207"/>
        <v>0</v>
      </c>
      <c r="L1609" s="2">
        <f>SUMIF(E$2:E1609,E1609,K$2:K1609)</f>
        <v>4</v>
      </c>
      <c r="M1609" s="2">
        <f>IF(AND(market_calendar[[#This Row],[eq_weekly_exp_cumulative]]=3,market_calendar[[#This Row],[is_eq_weekly_exp]]=1),1,0)</f>
        <v>0</v>
      </c>
      <c r="N1609" s="2">
        <f>IF(AND(market_calendar[[#This Row],[is_eq_monthly_exp]]=1,MOD(market_calendar[[#This Row],[Month]],3)=0),1,0)</f>
        <v>0</v>
      </c>
      <c r="O1609" s="2">
        <f t="shared" si="200"/>
        <v>1</v>
      </c>
      <c r="P1609" s="2">
        <f>SUMIF(E$2:E1609,E1609,O$2:O1609)</f>
        <v>4</v>
      </c>
      <c r="Q1609" s="2">
        <f>IF(AND(market_calendar[[#This Row],[vix_weekly_exp_cumulative]]=3,market_calendar[[#This Row],[is_vix_weekly_exp]]=1),1,0)</f>
        <v>0</v>
      </c>
      <c r="R1609" s="2">
        <f>IF(AND(market_calendar[[#This Row],[is_vix_monthly_exp]]=1,MOD(market_calendar[[#This Row],[Month]],3)=0),1,0)</f>
        <v>0</v>
      </c>
    </row>
    <row r="1610" spans="1:18" x14ac:dyDescent="0.25">
      <c r="A1610">
        <v>1609</v>
      </c>
      <c r="B1610" s="1">
        <v>43978</v>
      </c>
      <c r="C1610" s="2">
        <f t="shared" si="201"/>
        <v>2020</v>
      </c>
      <c r="D1610" s="2">
        <f t="shared" si="202"/>
        <v>5</v>
      </c>
      <c r="E1610" s="2" t="str">
        <f t="shared" si="203"/>
        <v>2020-5</v>
      </c>
      <c r="F1610" s="2">
        <f t="shared" si="204"/>
        <v>27</v>
      </c>
      <c r="G1610" s="2">
        <f t="shared" si="205"/>
        <v>22</v>
      </c>
      <c r="H1610" s="2">
        <f t="shared" si="206"/>
        <v>4</v>
      </c>
      <c r="I1610" s="2" cm="1">
        <f t="array" ref="I1610">_xlfn.IFNA(_xlfn.IFS(H1610=7,1,H1610=1,1),0)</f>
        <v>0</v>
      </c>
      <c r="J1610" s="2">
        <v>0</v>
      </c>
      <c r="K1610" s="2">
        <f t="shared" si="207"/>
        <v>0</v>
      </c>
      <c r="L1610" s="2">
        <f>SUMIF(E$2:E1610,E1610,K$2:K1610)</f>
        <v>4</v>
      </c>
      <c r="M1610" s="2">
        <f>IF(AND(market_calendar[[#This Row],[eq_weekly_exp_cumulative]]=3,market_calendar[[#This Row],[is_eq_weekly_exp]]=1),1,0)</f>
        <v>0</v>
      </c>
      <c r="N1610" s="2">
        <f>IF(AND(market_calendar[[#This Row],[is_eq_monthly_exp]]=1,MOD(market_calendar[[#This Row],[Month]],3)=0),1,0)</f>
        <v>0</v>
      </c>
      <c r="O1610" s="2">
        <f t="shared" si="200"/>
        <v>0</v>
      </c>
      <c r="P1610" s="2">
        <f>SUMIF(E$2:E1610,E1610,O$2:O1610)</f>
        <v>4</v>
      </c>
      <c r="Q1610" s="2">
        <f>IF(AND(market_calendar[[#This Row],[vix_weekly_exp_cumulative]]=3,market_calendar[[#This Row],[is_vix_weekly_exp]]=1),1,0)</f>
        <v>0</v>
      </c>
      <c r="R1610" s="2">
        <f>IF(AND(market_calendar[[#This Row],[is_vix_monthly_exp]]=1,MOD(market_calendar[[#This Row],[Month]],3)=0),1,0)</f>
        <v>0</v>
      </c>
    </row>
    <row r="1611" spans="1:18" x14ac:dyDescent="0.25">
      <c r="A1611">
        <v>1610</v>
      </c>
      <c r="B1611" s="1">
        <v>43979</v>
      </c>
      <c r="C1611" s="2">
        <f t="shared" si="201"/>
        <v>2020</v>
      </c>
      <c r="D1611" s="2">
        <f t="shared" si="202"/>
        <v>5</v>
      </c>
      <c r="E1611" s="2" t="str">
        <f t="shared" si="203"/>
        <v>2020-5</v>
      </c>
      <c r="F1611" s="2">
        <f t="shared" si="204"/>
        <v>28</v>
      </c>
      <c r="G1611" s="2">
        <f t="shared" si="205"/>
        <v>22</v>
      </c>
      <c r="H1611" s="2">
        <f t="shared" si="206"/>
        <v>5</v>
      </c>
      <c r="I1611" s="2" cm="1">
        <f t="array" ref="I1611">_xlfn.IFNA(_xlfn.IFS(H1611=7,1,H1611=1,1),0)</f>
        <v>0</v>
      </c>
      <c r="J1611" s="2">
        <v>0</v>
      </c>
      <c r="K1611" s="2">
        <f t="shared" si="207"/>
        <v>0</v>
      </c>
      <c r="L1611" s="2">
        <f>SUMIF(E$2:E1611,E1611,K$2:K1611)</f>
        <v>4</v>
      </c>
      <c r="M1611" s="2">
        <f>IF(AND(market_calendar[[#This Row],[eq_weekly_exp_cumulative]]=3,market_calendar[[#This Row],[is_eq_weekly_exp]]=1),1,0)</f>
        <v>0</v>
      </c>
      <c r="N1611" s="2">
        <f>IF(AND(market_calendar[[#This Row],[is_eq_monthly_exp]]=1,MOD(market_calendar[[#This Row],[Month]],3)=0),1,0)</f>
        <v>0</v>
      </c>
      <c r="O1611" s="2">
        <f t="shared" si="200"/>
        <v>0</v>
      </c>
      <c r="P1611" s="2">
        <f>SUMIF(E$2:E1611,E1611,O$2:O1611)</f>
        <v>4</v>
      </c>
      <c r="Q1611" s="2">
        <f>IF(AND(market_calendar[[#This Row],[vix_weekly_exp_cumulative]]=3,market_calendar[[#This Row],[is_vix_weekly_exp]]=1),1,0)</f>
        <v>0</v>
      </c>
      <c r="R1611" s="2">
        <f>IF(AND(market_calendar[[#This Row],[is_vix_monthly_exp]]=1,MOD(market_calendar[[#This Row],[Month]],3)=0),1,0)</f>
        <v>0</v>
      </c>
    </row>
    <row r="1612" spans="1:18" x14ac:dyDescent="0.25">
      <c r="A1612">
        <v>1611</v>
      </c>
      <c r="B1612" s="1">
        <v>43980</v>
      </c>
      <c r="C1612" s="2">
        <f t="shared" si="201"/>
        <v>2020</v>
      </c>
      <c r="D1612" s="2">
        <f t="shared" si="202"/>
        <v>5</v>
      </c>
      <c r="E1612" s="2" t="str">
        <f t="shared" si="203"/>
        <v>2020-5</v>
      </c>
      <c r="F1612" s="2">
        <f t="shared" si="204"/>
        <v>29</v>
      </c>
      <c r="G1612" s="2">
        <f t="shared" si="205"/>
        <v>22</v>
      </c>
      <c r="H1612" s="2">
        <f t="shared" si="206"/>
        <v>6</v>
      </c>
      <c r="I1612" s="2" cm="1">
        <f t="array" ref="I1612">_xlfn.IFNA(_xlfn.IFS(H1612=7,1,H1612=1,1),0)</f>
        <v>0</v>
      </c>
      <c r="J1612" s="2">
        <v>0</v>
      </c>
      <c r="K1612" s="2">
        <f t="shared" si="207"/>
        <v>1</v>
      </c>
      <c r="L1612" s="2">
        <f>SUMIF(E$2:E1612,E1612,K$2:K1612)</f>
        <v>5</v>
      </c>
      <c r="M1612" s="2">
        <f>IF(AND(market_calendar[[#This Row],[eq_weekly_exp_cumulative]]=3,market_calendar[[#This Row],[is_eq_weekly_exp]]=1),1,0)</f>
        <v>0</v>
      </c>
      <c r="N1612" s="2">
        <f>IF(AND(market_calendar[[#This Row],[is_eq_monthly_exp]]=1,MOD(market_calendar[[#This Row],[Month]],3)=0),1,0)</f>
        <v>0</v>
      </c>
      <c r="O1612" s="2">
        <f t="shared" si="200"/>
        <v>0</v>
      </c>
      <c r="P1612" s="2">
        <f>SUMIF(E$2:E1612,E1612,O$2:O1612)</f>
        <v>4</v>
      </c>
      <c r="Q1612" s="2">
        <f>IF(AND(market_calendar[[#This Row],[vix_weekly_exp_cumulative]]=3,market_calendar[[#This Row],[is_vix_weekly_exp]]=1),1,0)</f>
        <v>0</v>
      </c>
      <c r="R1612" s="2">
        <f>IF(AND(market_calendar[[#This Row],[is_vix_monthly_exp]]=1,MOD(market_calendar[[#This Row],[Month]],3)=0),1,0)</f>
        <v>0</v>
      </c>
    </row>
    <row r="1613" spans="1:18" x14ac:dyDescent="0.25">
      <c r="A1613">
        <v>1612</v>
      </c>
      <c r="B1613" s="1">
        <v>43981</v>
      </c>
      <c r="C1613" s="2">
        <f t="shared" si="201"/>
        <v>2020</v>
      </c>
      <c r="D1613" s="2">
        <f t="shared" si="202"/>
        <v>5</v>
      </c>
      <c r="E1613" s="2" t="str">
        <f t="shared" si="203"/>
        <v>2020-5</v>
      </c>
      <c r="F1613" s="2">
        <f t="shared" si="204"/>
        <v>30</v>
      </c>
      <c r="G1613" s="2">
        <f t="shared" si="205"/>
        <v>22</v>
      </c>
      <c r="H1613" s="2">
        <f t="shared" si="206"/>
        <v>7</v>
      </c>
      <c r="I1613" s="2" cm="1">
        <f t="array" ref="I1613">_xlfn.IFNA(_xlfn.IFS(H1613=7,1,H1613=1,1),0)</f>
        <v>1</v>
      </c>
      <c r="J1613" s="2">
        <v>0</v>
      </c>
      <c r="K1613" s="2">
        <f t="shared" si="207"/>
        <v>0</v>
      </c>
      <c r="L1613" s="2">
        <f>SUMIF(E$2:E1613,E1613,K$2:K1613)</f>
        <v>5</v>
      </c>
      <c r="M1613" s="2">
        <f>IF(AND(market_calendar[[#This Row],[eq_weekly_exp_cumulative]]=3,market_calendar[[#This Row],[is_eq_weekly_exp]]=1),1,0)</f>
        <v>0</v>
      </c>
      <c r="N1613" s="2">
        <f>IF(AND(market_calendar[[#This Row],[is_eq_monthly_exp]]=1,MOD(market_calendar[[#This Row],[Month]],3)=0),1,0)</f>
        <v>0</v>
      </c>
      <c r="O1613" s="2">
        <f t="shared" si="200"/>
        <v>0</v>
      </c>
      <c r="P1613" s="2">
        <f>SUMIF(E$2:E1613,E1613,O$2:O1613)</f>
        <v>4</v>
      </c>
      <c r="Q1613" s="2">
        <f>IF(AND(market_calendar[[#This Row],[vix_weekly_exp_cumulative]]=3,market_calendar[[#This Row],[is_vix_weekly_exp]]=1),1,0)</f>
        <v>0</v>
      </c>
      <c r="R1613" s="2">
        <f>IF(AND(market_calendar[[#This Row],[is_vix_monthly_exp]]=1,MOD(market_calendar[[#This Row],[Month]],3)=0),1,0)</f>
        <v>0</v>
      </c>
    </row>
    <row r="1614" spans="1:18" x14ac:dyDescent="0.25">
      <c r="A1614">
        <v>1613</v>
      </c>
      <c r="B1614" s="1">
        <v>43982</v>
      </c>
      <c r="C1614" s="2">
        <f t="shared" si="201"/>
        <v>2020</v>
      </c>
      <c r="D1614" s="2">
        <f t="shared" si="202"/>
        <v>5</v>
      </c>
      <c r="E1614" s="2" t="str">
        <f t="shared" si="203"/>
        <v>2020-5</v>
      </c>
      <c r="F1614" s="2">
        <f t="shared" si="204"/>
        <v>31</v>
      </c>
      <c r="G1614" s="2">
        <f t="shared" si="205"/>
        <v>23</v>
      </c>
      <c r="H1614" s="2">
        <f t="shared" si="206"/>
        <v>1</v>
      </c>
      <c r="I1614" s="2" cm="1">
        <f t="array" ref="I1614">_xlfn.IFNA(_xlfn.IFS(H1614=7,1,H1614=1,1),0)</f>
        <v>1</v>
      </c>
      <c r="J1614" s="2">
        <v>0</v>
      </c>
      <c r="K1614" s="2">
        <f t="shared" si="207"/>
        <v>0</v>
      </c>
      <c r="L1614" s="2">
        <f>SUMIF(E$2:E1614,E1614,K$2:K1614)</f>
        <v>5</v>
      </c>
      <c r="M1614" s="2">
        <f>IF(AND(market_calendar[[#This Row],[eq_weekly_exp_cumulative]]=3,market_calendar[[#This Row],[is_eq_weekly_exp]]=1),1,0)</f>
        <v>0</v>
      </c>
      <c r="N1614" s="2">
        <f>IF(AND(market_calendar[[#This Row],[is_eq_monthly_exp]]=1,MOD(market_calendar[[#This Row],[Month]],3)=0),1,0)</f>
        <v>0</v>
      </c>
      <c r="O1614" s="2">
        <f t="shared" si="200"/>
        <v>0</v>
      </c>
      <c r="P1614" s="2">
        <f>SUMIF(E$2:E1614,E1614,O$2:O1614)</f>
        <v>4</v>
      </c>
      <c r="Q1614" s="2">
        <f>IF(AND(market_calendar[[#This Row],[vix_weekly_exp_cumulative]]=3,market_calendar[[#This Row],[is_vix_weekly_exp]]=1),1,0)</f>
        <v>0</v>
      </c>
      <c r="R1614" s="2">
        <f>IF(AND(market_calendar[[#This Row],[is_vix_monthly_exp]]=1,MOD(market_calendar[[#This Row],[Month]],3)=0),1,0)</f>
        <v>0</v>
      </c>
    </row>
    <row r="1615" spans="1:18" x14ac:dyDescent="0.25">
      <c r="A1615">
        <v>1614</v>
      </c>
      <c r="B1615" s="1">
        <v>43983</v>
      </c>
      <c r="C1615" s="2">
        <f t="shared" si="201"/>
        <v>2020</v>
      </c>
      <c r="D1615" s="2">
        <f t="shared" si="202"/>
        <v>6</v>
      </c>
      <c r="E1615" s="2" t="str">
        <f t="shared" si="203"/>
        <v>2020-6</v>
      </c>
      <c r="F1615" s="2">
        <f t="shared" si="204"/>
        <v>1</v>
      </c>
      <c r="G1615" s="2">
        <f t="shared" si="205"/>
        <v>23</v>
      </c>
      <c r="H1615" s="2">
        <f t="shared" si="206"/>
        <v>2</v>
      </c>
      <c r="I1615" s="2" cm="1">
        <f t="array" ref="I1615">_xlfn.IFNA(_xlfn.IFS(H1615=7,1,H1615=1,1),0)</f>
        <v>0</v>
      </c>
      <c r="J1615" s="2">
        <v>0</v>
      </c>
      <c r="K1615" s="2">
        <f t="shared" si="207"/>
        <v>0</v>
      </c>
      <c r="L1615" s="2">
        <f>SUMIF(E$2:E1615,E1615,K$2:K1615)</f>
        <v>0</v>
      </c>
      <c r="M1615" s="2">
        <f>IF(AND(market_calendar[[#This Row],[eq_weekly_exp_cumulative]]=3,market_calendar[[#This Row],[is_eq_weekly_exp]]=1),1,0)</f>
        <v>0</v>
      </c>
      <c r="N1615" s="2">
        <f>IF(AND(market_calendar[[#This Row],[is_eq_monthly_exp]]=1,MOD(market_calendar[[#This Row],[Month]],3)=0),1,0)</f>
        <v>0</v>
      </c>
      <c r="O1615" s="2">
        <f t="shared" si="200"/>
        <v>0</v>
      </c>
      <c r="P1615" s="2">
        <f>SUMIF(E$2:E1615,E1615,O$2:O1615)</f>
        <v>0</v>
      </c>
      <c r="Q1615" s="2">
        <f>IF(AND(market_calendar[[#This Row],[vix_weekly_exp_cumulative]]=3,market_calendar[[#This Row],[is_vix_weekly_exp]]=1),1,0)</f>
        <v>0</v>
      </c>
      <c r="R1615" s="2">
        <f>IF(AND(market_calendar[[#This Row],[is_vix_monthly_exp]]=1,MOD(market_calendar[[#This Row],[Month]],3)=0),1,0)</f>
        <v>0</v>
      </c>
    </row>
    <row r="1616" spans="1:18" x14ac:dyDescent="0.25">
      <c r="A1616">
        <v>1615</v>
      </c>
      <c r="B1616" s="1">
        <v>43984</v>
      </c>
      <c r="C1616" s="2">
        <f t="shared" si="201"/>
        <v>2020</v>
      </c>
      <c r="D1616" s="2">
        <f t="shared" si="202"/>
        <v>6</v>
      </c>
      <c r="E1616" s="2" t="str">
        <f t="shared" si="203"/>
        <v>2020-6</v>
      </c>
      <c r="F1616" s="2">
        <f t="shared" si="204"/>
        <v>2</v>
      </c>
      <c r="G1616" s="2">
        <f t="shared" si="205"/>
        <v>23</v>
      </c>
      <c r="H1616" s="2">
        <f t="shared" si="206"/>
        <v>3</v>
      </c>
      <c r="I1616" s="2" cm="1">
        <f t="array" ref="I1616">_xlfn.IFNA(_xlfn.IFS(H1616=7,1,H1616=1,1),0)</f>
        <v>0</v>
      </c>
      <c r="J1616" s="2">
        <v>0</v>
      </c>
      <c r="K1616" s="2">
        <f t="shared" si="207"/>
        <v>0</v>
      </c>
      <c r="L1616" s="2">
        <f>SUMIF(E$2:E1616,E1616,K$2:K1616)</f>
        <v>0</v>
      </c>
      <c r="M1616" s="2">
        <f>IF(AND(market_calendar[[#This Row],[eq_weekly_exp_cumulative]]=3,market_calendar[[#This Row],[is_eq_weekly_exp]]=1),1,0)</f>
        <v>0</v>
      </c>
      <c r="N1616" s="2">
        <f>IF(AND(market_calendar[[#This Row],[is_eq_monthly_exp]]=1,MOD(market_calendar[[#This Row],[Month]],3)=0),1,0)</f>
        <v>0</v>
      </c>
      <c r="O1616" s="2">
        <f t="shared" si="200"/>
        <v>1</v>
      </c>
      <c r="P1616" s="2">
        <f>SUMIF(E$2:E1616,E1616,O$2:O1616)</f>
        <v>1</v>
      </c>
      <c r="Q1616" s="2">
        <f>IF(AND(market_calendar[[#This Row],[vix_weekly_exp_cumulative]]=3,market_calendar[[#This Row],[is_vix_weekly_exp]]=1),1,0)</f>
        <v>0</v>
      </c>
      <c r="R1616" s="2">
        <f>IF(AND(market_calendar[[#This Row],[is_vix_monthly_exp]]=1,MOD(market_calendar[[#This Row],[Month]],3)=0),1,0)</f>
        <v>0</v>
      </c>
    </row>
    <row r="1617" spans="1:18" x14ac:dyDescent="0.25">
      <c r="A1617">
        <v>1616</v>
      </c>
      <c r="B1617" s="1">
        <v>43985</v>
      </c>
      <c r="C1617" s="2">
        <f t="shared" si="201"/>
        <v>2020</v>
      </c>
      <c r="D1617" s="2">
        <f t="shared" si="202"/>
        <v>6</v>
      </c>
      <c r="E1617" s="2" t="str">
        <f t="shared" si="203"/>
        <v>2020-6</v>
      </c>
      <c r="F1617" s="2">
        <f t="shared" si="204"/>
        <v>3</v>
      </c>
      <c r="G1617" s="2">
        <f t="shared" si="205"/>
        <v>23</v>
      </c>
      <c r="H1617" s="2">
        <f t="shared" si="206"/>
        <v>4</v>
      </c>
      <c r="I1617" s="2" cm="1">
        <f t="array" ref="I1617">_xlfn.IFNA(_xlfn.IFS(H1617=7,1,H1617=1,1),0)</f>
        <v>0</v>
      </c>
      <c r="J1617" s="2">
        <v>0</v>
      </c>
      <c r="K1617" s="2">
        <f t="shared" si="207"/>
        <v>0</v>
      </c>
      <c r="L1617" s="2">
        <f>SUMIF(E$2:E1617,E1617,K$2:K1617)</f>
        <v>0</v>
      </c>
      <c r="M1617" s="2">
        <f>IF(AND(market_calendar[[#This Row],[eq_weekly_exp_cumulative]]=3,market_calendar[[#This Row],[is_eq_weekly_exp]]=1),1,0)</f>
        <v>0</v>
      </c>
      <c r="N1617" s="2">
        <f>IF(AND(market_calendar[[#This Row],[is_eq_monthly_exp]]=1,MOD(market_calendar[[#This Row],[Month]],3)=0),1,0)</f>
        <v>0</v>
      </c>
      <c r="O1617" s="2">
        <f t="shared" si="200"/>
        <v>0</v>
      </c>
      <c r="P1617" s="2">
        <f>SUMIF(E$2:E1617,E1617,O$2:O1617)</f>
        <v>1</v>
      </c>
      <c r="Q1617" s="2">
        <f>IF(AND(market_calendar[[#This Row],[vix_weekly_exp_cumulative]]=3,market_calendar[[#This Row],[is_vix_weekly_exp]]=1),1,0)</f>
        <v>0</v>
      </c>
      <c r="R1617" s="2">
        <f>IF(AND(market_calendar[[#This Row],[is_vix_monthly_exp]]=1,MOD(market_calendar[[#This Row],[Month]],3)=0),1,0)</f>
        <v>0</v>
      </c>
    </row>
    <row r="1618" spans="1:18" x14ac:dyDescent="0.25">
      <c r="A1618">
        <v>1617</v>
      </c>
      <c r="B1618" s="1">
        <v>43986</v>
      </c>
      <c r="C1618" s="2">
        <f t="shared" si="201"/>
        <v>2020</v>
      </c>
      <c r="D1618" s="2">
        <f t="shared" si="202"/>
        <v>6</v>
      </c>
      <c r="E1618" s="2" t="str">
        <f t="shared" si="203"/>
        <v>2020-6</v>
      </c>
      <c r="F1618" s="2">
        <f t="shared" si="204"/>
        <v>4</v>
      </c>
      <c r="G1618" s="2">
        <f t="shared" si="205"/>
        <v>23</v>
      </c>
      <c r="H1618" s="2">
        <f t="shared" si="206"/>
        <v>5</v>
      </c>
      <c r="I1618" s="2" cm="1">
        <f t="array" ref="I1618">_xlfn.IFNA(_xlfn.IFS(H1618=7,1,H1618=1,1),0)</f>
        <v>0</v>
      </c>
      <c r="J1618" s="2">
        <v>0</v>
      </c>
      <c r="K1618" s="2">
        <f t="shared" si="207"/>
        <v>0</v>
      </c>
      <c r="L1618" s="2">
        <f>SUMIF(E$2:E1618,E1618,K$2:K1618)</f>
        <v>0</v>
      </c>
      <c r="M1618" s="2">
        <f>IF(AND(market_calendar[[#This Row],[eq_weekly_exp_cumulative]]=3,market_calendar[[#This Row],[is_eq_weekly_exp]]=1),1,0)</f>
        <v>0</v>
      </c>
      <c r="N1618" s="2">
        <f>IF(AND(market_calendar[[#This Row],[is_eq_monthly_exp]]=1,MOD(market_calendar[[#This Row],[Month]],3)=0),1,0)</f>
        <v>0</v>
      </c>
      <c r="O1618" s="2">
        <f t="shared" si="200"/>
        <v>0</v>
      </c>
      <c r="P1618" s="2">
        <f>SUMIF(E$2:E1618,E1618,O$2:O1618)</f>
        <v>1</v>
      </c>
      <c r="Q1618" s="2">
        <f>IF(AND(market_calendar[[#This Row],[vix_weekly_exp_cumulative]]=3,market_calendar[[#This Row],[is_vix_weekly_exp]]=1),1,0)</f>
        <v>0</v>
      </c>
      <c r="R1618" s="2">
        <f>IF(AND(market_calendar[[#This Row],[is_vix_monthly_exp]]=1,MOD(market_calendar[[#This Row],[Month]],3)=0),1,0)</f>
        <v>0</v>
      </c>
    </row>
    <row r="1619" spans="1:18" x14ac:dyDescent="0.25">
      <c r="A1619">
        <v>1618</v>
      </c>
      <c r="B1619" s="1">
        <v>43987</v>
      </c>
      <c r="C1619" s="2">
        <f t="shared" si="201"/>
        <v>2020</v>
      </c>
      <c r="D1619" s="2">
        <f t="shared" si="202"/>
        <v>6</v>
      </c>
      <c r="E1619" s="2" t="str">
        <f t="shared" si="203"/>
        <v>2020-6</v>
      </c>
      <c r="F1619" s="2">
        <f t="shared" si="204"/>
        <v>5</v>
      </c>
      <c r="G1619" s="2">
        <f t="shared" si="205"/>
        <v>23</v>
      </c>
      <c r="H1619" s="2">
        <f t="shared" si="206"/>
        <v>6</v>
      </c>
      <c r="I1619" s="2" cm="1">
        <f t="array" ref="I1619">_xlfn.IFNA(_xlfn.IFS(H1619=7,1,H1619=1,1),0)</f>
        <v>0</v>
      </c>
      <c r="J1619" s="2">
        <v>0</v>
      </c>
      <c r="K1619" s="2">
        <f t="shared" si="207"/>
        <v>1</v>
      </c>
      <c r="L1619" s="2">
        <f>SUMIF(E$2:E1619,E1619,K$2:K1619)</f>
        <v>1</v>
      </c>
      <c r="M1619" s="2">
        <f>IF(AND(market_calendar[[#This Row],[eq_weekly_exp_cumulative]]=3,market_calendar[[#This Row],[is_eq_weekly_exp]]=1),1,0)</f>
        <v>0</v>
      </c>
      <c r="N1619" s="2">
        <f>IF(AND(market_calendar[[#This Row],[is_eq_monthly_exp]]=1,MOD(market_calendar[[#This Row],[Month]],3)=0),1,0)</f>
        <v>0</v>
      </c>
      <c r="O1619" s="2">
        <f t="shared" si="200"/>
        <v>0</v>
      </c>
      <c r="P1619" s="2">
        <f>SUMIF(E$2:E1619,E1619,O$2:O1619)</f>
        <v>1</v>
      </c>
      <c r="Q1619" s="2">
        <f>IF(AND(market_calendar[[#This Row],[vix_weekly_exp_cumulative]]=3,market_calendar[[#This Row],[is_vix_weekly_exp]]=1),1,0)</f>
        <v>0</v>
      </c>
      <c r="R1619" s="2">
        <f>IF(AND(market_calendar[[#This Row],[is_vix_monthly_exp]]=1,MOD(market_calendar[[#This Row],[Month]],3)=0),1,0)</f>
        <v>0</v>
      </c>
    </row>
    <row r="1620" spans="1:18" x14ac:dyDescent="0.25">
      <c r="A1620">
        <v>1619</v>
      </c>
      <c r="B1620" s="1">
        <v>43988</v>
      </c>
      <c r="C1620" s="2">
        <f t="shared" si="201"/>
        <v>2020</v>
      </c>
      <c r="D1620" s="2">
        <f t="shared" si="202"/>
        <v>6</v>
      </c>
      <c r="E1620" s="2" t="str">
        <f t="shared" si="203"/>
        <v>2020-6</v>
      </c>
      <c r="F1620" s="2">
        <f t="shared" si="204"/>
        <v>6</v>
      </c>
      <c r="G1620" s="2">
        <f t="shared" si="205"/>
        <v>23</v>
      </c>
      <c r="H1620" s="2">
        <f t="shared" si="206"/>
        <v>7</v>
      </c>
      <c r="I1620" s="2" cm="1">
        <f t="array" ref="I1620">_xlfn.IFNA(_xlfn.IFS(H1620=7,1,H1620=1,1),0)</f>
        <v>1</v>
      </c>
      <c r="J1620" s="2">
        <v>0</v>
      </c>
      <c r="K1620" s="2">
        <f t="shared" si="207"/>
        <v>0</v>
      </c>
      <c r="L1620" s="2">
        <f>SUMIF(E$2:E1620,E1620,K$2:K1620)</f>
        <v>1</v>
      </c>
      <c r="M1620" s="2">
        <f>IF(AND(market_calendar[[#This Row],[eq_weekly_exp_cumulative]]=3,market_calendar[[#This Row],[is_eq_weekly_exp]]=1),1,0)</f>
        <v>0</v>
      </c>
      <c r="N1620" s="2">
        <f>IF(AND(market_calendar[[#This Row],[is_eq_monthly_exp]]=1,MOD(market_calendar[[#This Row],[Month]],3)=0),1,0)</f>
        <v>0</v>
      </c>
      <c r="O1620" s="2">
        <f t="shared" si="200"/>
        <v>0</v>
      </c>
      <c r="P1620" s="2">
        <f>SUMIF(E$2:E1620,E1620,O$2:O1620)</f>
        <v>1</v>
      </c>
      <c r="Q1620" s="2">
        <f>IF(AND(market_calendar[[#This Row],[vix_weekly_exp_cumulative]]=3,market_calendar[[#This Row],[is_vix_weekly_exp]]=1),1,0)</f>
        <v>0</v>
      </c>
      <c r="R1620" s="2">
        <f>IF(AND(market_calendar[[#This Row],[is_vix_monthly_exp]]=1,MOD(market_calendar[[#This Row],[Month]],3)=0),1,0)</f>
        <v>0</v>
      </c>
    </row>
    <row r="1621" spans="1:18" x14ac:dyDescent="0.25">
      <c r="A1621">
        <v>1620</v>
      </c>
      <c r="B1621" s="1">
        <v>43989</v>
      </c>
      <c r="C1621" s="2">
        <f t="shared" si="201"/>
        <v>2020</v>
      </c>
      <c r="D1621" s="2">
        <f t="shared" si="202"/>
        <v>6</v>
      </c>
      <c r="E1621" s="2" t="str">
        <f t="shared" si="203"/>
        <v>2020-6</v>
      </c>
      <c r="F1621" s="2">
        <f t="shared" si="204"/>
        <v>7</v>
      </c>
      <c r="G1621" s="2">
        <f t="shared" si="205"/>
        <v>24</v>
      </c>
      <c r="H1621" s="2">
        <f t="shared" si="206"/>
        <v>1</v>
      </c>
      <c r="I1621" s="2" cm="1">
        <f t="array" ref="I1621">_xlfn.IFNA(_xlfn.IFS(H1621=7,1,H1621=1,1),0)</f>
        <v>1</v>
      </c>
      <c r="J1621" s="2">
        <v>0</v>
      </c>
      <c r="K1621" s="2">
        <f t="shared" si="207"/>
        <v>0</v>
      </c>
      <c r="L1621" s="2">
        <f>SUMIF(E$2:E1621,E1621,K$2:K1621)</f>
        <v>1</v>
      </c>
      <c r="M1621" s="2">
        <f>IF(AND(market_calendar[[#This Row],[eq_weekly_exp_cumulative]]=3,market_calendar[[#This Row],[is_eq_weekly_exp]]=1),1,0)</f>
        <v>0</v>
      </c>
      <c r="N1621" s="2">
        <f>IF(AND(market_calendar[[#This Row],[is_eq_monthly_exp]]=1,MOD(market_calendar[[#This Row],[Month]],3)=0),1,0)</f>
        <v>0</v>
      </c>
      <c r="O1621" s="2">
        <f t="shared" si="200"/>
        <v>0</v>
      </c>
      <c r="P1621" s="2">
        <f>SUMIF(E$2:E1621,E1621,O$2:O1621)</f>
        <v>1</v>
      </c>
      <c r="Q1621" s="2">
        <f>IF(AND(market_calendar[[#This Row],[vix_weekly_exp_cumulative]]=3,market_calendar[[#This Row],[is_vix_weekly_exp]]=1),1,0)</f>
        <v>0</v>
      </c>
      <c r="R1621" s="2">
        <f>IF(AND(market_calendar[[#This Row],[is_vix_monthly_exp]]=1,MOD(market_calendar[[#This Row],[Month]],3)=0),1,0)</f>
        <v>0</v>
      </c>
    </row>
    <row r="1622" spans="1:18" x14ac:dyDescent="0.25">
      <c r="A1622">
        <v>1621</v>
      </c>
      <c r="B1622" s="1">
        <v>43990</v>
      </c>
      <c r="C1622" s="2">
        <f t="shared" si="201"/>
        <v>2020</v>
      </c>
      <c r="D1622" s="2">
        <f t="shared" si="202"/>
        <v>6</v>
      </c>
      <c r="E1622" s="2" t="str">
        <f t="shared" si="203"/>
        <v>2020-6</v>
      </c>
      <c r="F1622" s="2">
        <f t="shared" si="204"/>
        <v>8</v>
      </c>
      <c r="G1622" s="2">
        <f t="shared" si="205"/>
        <v>24</v>
      </c>
      <c r="H1622" s="2">
        <f t="shared" si="206"/>
        <v>2</v>
      </c>
      <c r="I1622" s="2" cm="1">
        <f t="array" ref="I1622">_xlfn.IFNA(_xlfn.IFS(H1622=7,1,H1622=1,1),0)</f>
        <v>0</v>
      </c>
      <c r="J1622" s="2">
        <v>0</v>
      </c>
      <c r="K1622" s="2">
        <f t="shared" si="207"/>
        <v>0</v>
      </c>
      <c r="L1622" s="2">
        <f>SUMIF(E$2:E1622,E1622,K$2:K1622)</f>
        <v>1</v>
      </c>
      <c r="M1622" s="2">
        <f>IF(AND(market_calendar[[#This Row],[eq_weekly_exp_cumulative]]=3,market_calendar[[#This Row],[is_eq_weekly_exp]]=1),1,0)</f>
        <v>0</v>
      </c>
      <c r="N1622" s="2">
        <f>IF(AND(market_calendar[[#This Row],[is_eq_monthly_exp]]=1,MOD(market_calendar[[#This Row],[Month]],3)=0),1,0)</f>
        <v>0</v>
      </c>
      <c r="O1622" s="2">
        <f t="shared" si="200"/>
        <v>0</v>
      </c>
      <c r="P1622" s="2">
        <f>SUMIF(E$2:E1622,E1622,O$2:O1622)</f>
        <v>1</v>
      </c>
      <c r="Q1622" s="2">
        <f>IF(AND(market_calendar[[#This Row],[vix_weekly_exp_cumulative]]=3,market_calendar[[#This Row],[is_vix_weekly_exp]]=1),1,0)</f>
        <v>0</v>
      </c>
      <c r="R1622" s="2">
        <f>IF(AND(market_calendar[[#This Row],[is_vix_monthly_exp]]=1,MOD(market_calendar[[#This Row],[Month]],3)=0),1,0)</f>
        <v>0</v>
      </c>
    </row>
    <row r="1623" spans="1:18" x14ac:dyDescent="0.25">
      <c r="A1623">
        <v>1622</v>
      </c>
      <c r="B1623" s="1">
        <v>43991</v>
      </c>
      <c r="C1623" s="2">
        <f t="shared" si="201"/>
        <v>2020</v>
      </c>
      <c r="D1623" s="2">
        <f t="shared" si="202"/>
        <v>6</v>
      </c>
      <c r="E1623" s="2" t="str">
        <f t="shared" si="203"/>
        <v>2020-6</v>
      </c>
      <c r="F1623" s="2">
        <f t="shared" si="204"/>
        <v>9</v>
      </c>
      <c r="G1623" s="2">
        <f t="shared" si="205"/>
        <v>24</v>
      </c>
      <c r="H1623" s="2">
        <f t="shared" si="206"/>
        <v>3</v>
      </c>
      <c r="I1623" s="2" cm="1">
        <f t="array" ref="I1623">_xlfn.IFNA(_xlfn.IFS(H1623=7,1,H1623=1,1),0)</f>
        <v>0</v>
      </c>
      <c r="J1623" s="2">
        <v>0</v>
      </c>
      <c r="K1623" s="2">
        <f t="shared" si="207"/>
        <v>0</v>
      </c>
      <c r="L1623" s="2">
        <f>SUMIF(E$2:E1623,E1623,K$2:K1623)</f>
        <v>1</v>
      </c>
      <c r="M1623" s="2">
        <f>IF(AND(market_calendar[[#This Row],[eq_weekly_exp_cumulative]]=3,market_calendar[[#This Row],[is_eq_weekly_exp]]=1),1,0)</f>
        <v>0</v>
      </c>
      <c r="N1623" s="2">
        <f>IF(AND(market_calendar[[#This Row],[is_eq_monthly_exp]]=1,MOD(market_calendar[[#This Row],[Month]],3)=0),1,0)</f>
        <v>0</v>
      </c>
      <c r="O1623" s="2">
        <f t="shared" si="200"/>
        <v>1</v>
      </c>
      <c r="P1623" s="2">
        <f>SUMIF(E$2:E1623,E1623,O$2:O1623)</f>
        <v>2</v>
      </c>
      <c r="Q1623" s="2">
        <f>IF(AND(market_calendar[[#This Row],[vix_weekly_exp_cumulative]]=3,market_calendar[[#This Row],[is_vix_weekly_exp]]=1),1,0)</f>
        <v>0</v>
      </c>
      <c r="R1623" s="2">
        <f>IF(AND(market_calendar[[#This Row],[is_vix_monthly_exp]]=1,MOD(market_calendar[[#This Row],[Month]],3)=0),1,0)</f>
        <v>0</v>
      </c>
    </row>
    <row r="1624" spans="1:18" x14ac:dyDescent="0.25">
      <c r="A1624">
        <v>1623</v>
      </c>
      <c r="B1624" s="1">
        <v>43992</v>
      </c>
      <c r="C1624" s="2">
        <f t="shared" si="201"/>
        <v>2020</v>
      </c>
      <c r="D1624" s="2">
        <f t="shared" si="202"/>
        <v>6</v>
      </c>
      <c r="E1624" s="2" t="str">
        <f t="shared" si="203"/>
        <v>2020-6</v>
      </c>
      <c r="F1624" s="2">
        <f t="shared" si="204"/>
        <v>10</v>
      </c>
      <c r="G1624" s="2">
        <f t="shared" si="205"/>
        <v>24</v>
      </c>
      <c r="H1624" s="2">
        <f t="shared" si="206"/>
        <v>4</v>
      </c>
      <c r="I1624" s="2" cm="1">
        <f t="array" ref="I1624">_xlfn.IFNA(_xlfn.IFS(H1624=7,1,H1624=1,1),0)</f>
        <v>0</v>
      </c>
      <c r="J1624" s="2">
        <v>0</v>
      </c>
      <c r="K1624" s="2">
        <f t="shared" si="207"/>
        <v>0</v>
      </c>
      <c r="L1624" s="2">
        <f>SUMIF(E$2:E1624,E1624,K$2:K1624)</f>
        <v>1</v>
      </c>
      <c r="M1624" s="2">
        <f>IF(AND(market_calendar[[#This Row],[eq_weekly_exp_cumulative]]=3,market_calendar[[#This Row],[is_eq_weekly_exp]]=1),1,0)</f>
        <v>0</v>
      </c>
      <c r="N1624" s="2">
        <f>IF(AND(market_calendar[[#This Row],[is_eq_monthly_exp]]=1,MOD(market_calendar[[#This Row],[Month]],3)=0),1,0)</f>
        <v>0</v>
      </c>
      <c r="O1624" s="2">
        <f t="shared" si="200"/>
        <v>0</v>
      </c>
      <c r="P1624" s="2">
        <f>SUMIF(E$2:E1624,E1624,O$2:O1624)</f>
        <v>2</v>
      </c>
      <c r="Q1624" s="2">
        <f>IF(AND(market_calendar[[#This Row],[vix_weekly_exp_cumulative]]=3,market_calendar[[#This Row],[is_vix_weekly_exp]]=1),1,0)</f>
        <v>0</v>
      </c>
      <c r="R1624" s="2">
        <f>IF(AND(market_calendar[[#This Row],[is_vix_monthly_exp]]=1,MOD(market_calendar[[#This Row],[Month]],3)=0),1,0)</f>
        <v>0</v>
      </c>
    </row>
    <row r="1625" spans="1:18" x14ac:dyDescent="0.25">
      <c r="A1625">
        <v>1624</v>
      </c>
      <c r="B1625" s="1">
        <v>43993</v>
      </c>
      <c r="C1625" s="2">
        <f t="shared" si="201"/>
        <v>2020</v>
      </c>
      <c r="D1625" s="2">
        <f t="shared" si="202"/>
        <v>6</v>
      </c>
      <c r="E1625" s="2" t="str">
        <f t="shared" si="203"/>
        <v>2020-6</v>
      </c>
      <c r="F1625" s="2">
        <f t="shared" si="204"/>
        <v>11</v>
      </c>
      <c r="G1625" s="2">
        <f t="shared" si="205"/>
        <v>24</v>
      </c>
      <c r="H1625" s="2">
        <f t="shared" si="206"/>
        <v>5</v>
      </c>
      <c r="I1625" s="2" cm="1">
        <f t="array" ref="I1625">_xlfn.IFNA(_xlfn.IFS(H1625=7,1,H1625=1,1),0)</f>
        <v>0</v>
      </c>
      <c r="J1625" s="2">
        <v>0</v>
      </c>
      <c r="K1625" s="2">
        <f t="shared" si="207"/>
        <v>0</v>
      </c>
      <c r="L1625" s="2">
        <f>SUMIF(E$2:E1625,E1625,K$2:K1625)</f>
        <v>1</v>
      </c>
      <c r="M1625" s="2">
        <f>IF(AND(market_calendar[[#This Row],[eq_weekly_exp_cumulative]]=3,market_calendar[[#This Row],[is_eq_weekly_exp]]=1),1,0)</f>
        <v>0</v>
      </c>
      <c r="N1625" s="2">
        <f>IF(AND(market_calendar[[#This Row],[is_eq_monthly_exp]]=1,MOD(market_calendar[[#This Row],[Month]],3)=0),1,0)</f>
        <v>0</v>
      </c>
      <c r="O1625" s="2">
        <f t="shared" si="200"/>
        <v>0</v>
      </c>
      <c r="P1625" s="2">
        <f>SUMIF(E$2:E1625,E1625,O$2:O1625)</f>
        <v>2</v>
      </c>
      <c r="Q1625" s="2">
        <f>IF(AND(market_calendar[[#This Row],[vix_weekly_exp_cumulative]]=3,market_calendar[[#This Row],[is_vix_weekly_exp]]=1),1,0)</f>
        <v>0</v>
      </c>
      <c r="R1625" s="2">
        <f>IF(AND(market_calendar[[#This Row],[is_vix_monthly_exp]]=1,MOD(market_calendar[[#This Row],[Month]],3)=0),1,0)</f>
        <v>0</v>
      </c>
    </row>
    <row r="1626" spans="1:18" x14ac:dyDescent="0.25">
      <c r="A1626">
        <v>1625</v>
      </c>
      <c r="B1626" s="1">
        <v>43994</v>
      </c>
      <c r="C1626" s="2">
        <f t="shared" si="201"/>
        <v>2020</v>
      </c>
      <c r="D1626" s="2">
        <f t="shared" si="202"/>
        <v>6</v>
      </c>
      <c r="E1626" s="2" t="str">
        <f t="shared" si="203"/>
        <v>2020-6</v>
      </c>
      <c r="F1626" s="2">
        <f t="shared" si="204"/>
        <v>12</v>
      </c>
      <c r="G1626" s="2">
        <f t="shared" si="205"/>
        <v>24</v>
      </c>
      <c r="H1626" s="2">
        <f t="shared" si="206"/>
        <v>6</v>
      </c>
      <c r="I1626" s="2" cm="1">
        <f t="array" ref="I1626">_xlfn.IFNA(_xlfn.IFS(H1626=7,1,H1626=1,1),0)</f>
        <v>0</v>
      </c>
      <c r="J1626" s="2">
        <v>0</v>
      </c>
      <c r="K1626" s="2">
        <f t="shared" si="207"/>
        <v>1</v>
      </c>
      <c r="L1626" s="2">
        <f>SUMIF(E$2:E1626,E1626,K$2:K1626)</f>
        <v>2</v>
      </c>
      <c r="M1626" s="2">
        <f>IF(AND(market_calendar[[#This Row],[eq_weekly_exp_cumulative]]=3,market_calendar[[#This Row],[is_eq_weekly_exp]]=1),1,0)</f>
        <v>0</v>
      </c>
      <c r="N1626" s="2">
        <f>IF(AND(market_calendar[[#This Row],[is_eq_monthly_exp]]=1,MOD(market_calendar[[#This Row],[Month]],3)=0),1,0)</f>
        <v>0</v>
      </c>
      <c r="O1626" s="2">
        <f t="shared" si="200"/>
        <v>0</v>
      </c>
      <c r="P1626" s="2">
        <f>SUMIF(E$2:E1626,E1626,O$2:O1626)</f>
        <v>2</v>
      </c>
      <c r="Q1626" s="2">
        <f>IF(AND(market_calendar[[#This Row],[vix_weekly_exp_cumulative]]=3,market_calendar[[#This Row],[is_vix_weekly_exp]]=1),1,0)</f>
        <v>0</v>
      </c>
      <c r="R1626" s="2">
        <f>IF(AND(market_calendar[[#This Row],[is_vix_monthly_exp]]=1,MOD(market_calendar[[#This Row],[Month]],3)=0),1,0)</f>
        <v>0</v>
      </c>
    </row>
    <row r="1627" spans="1:18" x14ac:dyDescent="0.25">
      <c r="A1627">
        <v>1626</v>
      </c>
      <c r="B1627" s="1">
        <v>43995</v>
      </c>
      <c r="C1627" s="2">
        <f t="shared" si="201"/>
        <v>2020</v>
      </c>
      <c r="D1627" s="2">
        <f t="shared" si="202"/>
        <v>6</v>
      </c>
      <c r="E1627" s="2" t="str">
        <f t="shared" si="203"/>
        <v>2020-6</v>
      </c>
      <c r="F1627" s="2">
        <f t="shared" si="204"/>
        <v>13</v>
      </c>
      <c r="G1627" s="2">
        <f t="shared" si="205"/>
        <v>24</v>
      </c>
      <c r="H1627" s="2">
        <f t="shared" si="206"/>
        <v>7</v>
      </c>
      <c r="I1627" s="2" cm="1">
        <f t="array" ref="I1627">_xlfn.IFNA(_xlfn.IFS(H1627=7,1,H1627=1,1),0)</f>
        <v>1</v>
      </c>
      <c r="J1627" s="2">
        <v>0</v>
      </c>
      <c r="K1627" s="2">
        <f t="shared" si="207"/>
        <v>0</v>
      </c>
      <c r="L1627" s="2">
        <f>SUMIF(E$2:E1627,E1627,K$2:K1627)</f>
        <v>2</v>
      </c>
      <c r="M1627" s="2">
        <f>IF(AND(market_calendar[[#This Row],[eq_weekly_exp_cumulative]]=3,market_calendar[[#This Row],[is_eq_weekly_exp]]=1),1,0)</f>
        <v>0</v>
      </c>
      <c r="N1627" s="2">
        <f>IF(AND(market_calendar[[#This Row],[is_eq_monthly_exp]]=1,MOD(market_calendar[[#This Row],[Month]],3)=0),1,0)</f>
        <v>0</v>
      </c>
      <c r="O1627" s="2">
        <f t="shared" si="200"/>
        <v>0</v>
      </c>
      <c r="P1627" s="2">
        <f>SUMIF(E$2:E1627,E1627,O$2:O1627)</f>
        <v>2</v>
      </c>
      <c r="Q1627" s="2">
        <f>IF(AND(market_calendar[[#This Row],[vix_weekly_exp_cumulative]]=3,market_calendar[[#This Row],[is_vix_weekly_exp]]=1),1,0)</f>
        <v>0</v>
      </c>
      <c r="R1627" s="2">
        <f>IF(AND(market_calendar[[#This Row],[is_vix_monthly_exp]]=1,MOD(market_calendar[[#This Row],[Month]],3)=0),1,0)</f>
        <v>0</v>
      </c>
    </row>
    <row r="1628" spans="1:18" x14ac:dyDescent="0.25">
      <c r="A1628">
        <v>1627</v>
      </c>
      <c r="B1628" s="1">
        <v>43996</v>
      </c>
      <c r="C1628" s="2">
        <f t="shared" si="201"/>
        <v>2020</v>
      </c>
      <c r="D1628" s="2">
        <f t="shared" si="202"/>
        <v>6</v>
      </c>
      <c r="E1628" s="2" t="str">
        <f t="shared" si="203"/>
        <v>2020-6</v>
      </c>
      <c r="F1628" s="2">
        <f t="shared" si="204"/>
        <v>14</v>
      </c>
      <c r="G1628" s="2">
        <f t="shared" si="205"/>
        <v>25</v>
      </c>
      <c r="H1628" s="2">
        <f t="shared" si="206"/>
        <v>1</v>
      </c>
      <c r="I1628" s="2" cm="1">
        <f t="array" ref="I1628">_xlfn.IFNA(_xlfn.IFS(H1628=7,1,H1628=1,1),0)</f>
        <v>1</v>
      </c>
      <c r="J1628" s="2">
        <v>0</v>
      </c>
      <c r="K1628" s="2">
        <f t="shared" si="207"/>
        <v>0</v>
      </c>
      <c r="L1628" s="2">
        <f>SUMIF(E$2:E1628,E1628,K$2:K1628)</f>
        <v>2</v>
      </c>
      <c r="M1628" s="2">
        <f>IF(AND(market_calendar[[#This Row],[eq_weekly_exp_cumulative]]=3,market_calendar[[#This Row],[is_eq_weekly_exp]]=1),1,0)</f>
        <v>0</v>
      </c>
      <c r="N1628" s="2">
        <f>IF(AND(market_calendar[[#This Row],[is_eq_monthly_exp]]=1,MOD(market_calendar[[#This Row],[Month]],3)=0),1,0)</f>
        <v>0</v>
      </c>
      <c r="O1628" s="2">
        <f t="shared" si="200"/>
        <v>0</v>
      </c>
      <c r="P1628" s="2">
        <f>SUMIF(E$2:E1628,E1628,O$2:O1628)</f>
        <v>2</v>
      </c>
      <c r="Q1628" s="2">
        <f>IF(AND(market_calendar[[#This Row],[vix_weekly_exp_cumulative]]=3,market_calendar[[#This Row],[is_vix_weekly_exp]]=1),1,0)</f>
        <v>0</v>
      </c>
      <c r="R1628" s="2">
        <f>IF(AND(market_calendar[[#This Row],[is_vix_monthly_exp]]=1,MOD(market_calendar[[#This Row],[Month]],3)=0),1,0)</f>
        <v>0</v>
      </c>
    </row>
    <row r="1629" spans="1:18" x14ac:dyDescent="0.25">
      <c r="A1629">
        <v>1628</v>
      </c>
      <c r="B1629" s="1">
        <v>43997</v>
      </c>
      <c r="C1629" s="2">
        <f t="shared" si="201"/>
        <v>2020</v>
      </c>
      <c r="D1629" s="2">
        <f t="shared" si="202"/>
        <v>6</v>
      </c>
      <c r="E1629" s="2" t="str">
        <f t="shared" si="203"/>
        <v>2020-6</v>
      </c>
      <c r="F1629" s="2">
        <f t="shared" si="204"/>
        <v>15</v>
      </c>
      <c r="G1629" s="2">
        <f t="shared" si="205"/>
        <v>25</v>
      </c>
      <c r="H1629" s="2">
        <f t="shared" si="206"/>
        <v>2</v>
      </c>
      <c r="I1629" s="2" cm="1">
        <f t="array" ref="I1629">_xlfn.IFNA(_xlfn.IFS(H1629=7,1,H1629=1,1),0)</f>
        <v>0</v>
      </c>
      <c r="J1629" s="2">
        <v>0</v>
      </c>
      <c r="K1629" s="2">
        <f t="shared" si="207"/>
        <v>0</v>
      </c>
      <c r="L1629" s="2">
        <f>SUMIF(E$2:E1629,E1629,K$2:K1629)</f>
        <v>2</v>
      </c>
      <c r="M1629" s="2">
        <f>IF(AND(market_calendar[[#This Row],[eq_weekly_exp_cumulative]]=3,market_calendar[[#This Row],[is_eq_weekly_exp]]=1),1,0)</f>
        <v>0</v>
      </c>
      <c r="N1629" s="2">
        <f>IF(AND(market_calendar[[#This Row],[is_eq_monthly_exp]]=1,MOD(market_calendar[[#This Row],[Month]],3)=0),1,0)</f>
        <v>0</v>
      </c>
      <c r="O1629" s="2">
        <f t="shared" si="200"/>
        <v>0</v>
      </c>
      <c r="P1629" s="2">
        <f>SUMIF(E$2:E1629,E1629,O$2:O1629)</f>
        <v>2</v>
      </c>
      <c r="Q1629" s="2">
        <f>IF(AND(market_calendar[[#This Row],[vix_weekly_exp_cumulative]]=3,market_calendar[[#This Row],[is_vix_weekly_exp]]=1),1,0)</f>
        <v>0</v>
      </c>
      <c r="R1629" s="2">
        <f>IF(AND(market_calendar[[#This Row],[is_vix_monthly_exp]]=1,MOD(market_calendar[[#This Row],[Month]],3)=0),1,0)</f>
        <v>0</v>
      </c>
    </row>
    <row r="1630" spans="1:18" x14ac:dyDescent="0.25">
      <c r="A1630">
        <v>1629</v>
      </c>
      <c r="B1630" s="1">
        <v>43998</v>
      </c>
      <c r="C1630" s="2">
        <f t="shared" si="201"/>
        <v>2020</v>
      </c>
      <c r="D1630" s="2">
        <f t="shared" si="202"/>
        <v>6</v>
      </c>
      <c r="E1630" s="2" t="str">
        <f t="shared" si="203"/>
        <v>2020-6</v>
      </c>
      <c r="F1630" s="2">
        <f t="shared" si="204"/>
        <v>16</v>
      </c>
      <c r="G1630" s="2">
        <f t="shared" si="205"/>
        <v>25</v>
      </c>
      <c r="H1630" s="2">
        <f t="shared" si="206"/>
        <v>3</v>
      </c>
      <c r="I1630" s="2" cm="1">
        <f t="array" ref="I1630">_xlfn.IFNA(_xlfn.IFS(H1630=7,1,H1630=1,1),0)</f>
        <v>0</v>
      </c>
      <c r="J1630" s="2">
        <v>0</v>
      </c>
      <c r="K1630" s="2">
        <f t="shared" si="207"/>
        <v>0</v>
      </c>
      <c r="L1630" s="2">
        <f>SUMIF(E$2:E1630,E1630,K$2:K1630)</f>
        <v>2</v>
      </c>
      <c r="M1630" s="2">
        <f>IF(AND(market_calendar[[#This Row],[eq_weekly_exp_cumulative]]=3,market_calendar[[#This Row],[is_eq_weekly_exp]]=1),1,0)</f>
        <v>0</v>
      </c>
      <c r="N1630" s="2">
        <f>IF(AND(market_calendar[[#This Row],[is_eq_monthly_exp]]=1,MOD(market_calendar[[#This Row],[Month]],3)=0),1,0)</f>
        <v>0</v>
      </c>
      <c r="O1630" s="2">
        <f t="shared" si="200"/>
        <v>1</v>
      </c>
      <c r="P1630" s="2">
        <f>SUMIF(E$2:E1630,E1630,O$2:O1630)</f>
        <v>3</v>
      </c>
      <c r="Q1630" s="2">
        <f>IF(AND(market_calendar[[#This Row],[vix_weekly_exp_cumulative]]=3,market_calendar[[#This Row],[is_vix_weekly_exp]]=1),1,0)</f>
        <v>1</v>
      </c>
      <c r="R1630" s="2">
        <f>IF(AND(market_calendar[[#This Row],[is_vix_monthly_exp]]=1,MOD(market_calendar[[#This Row],[Month]],3)=0),1,0)</f>
        <v>1</v>
      </c>
    </row>
    <row r="1631" spans="1:18" x14ac:dyDescent="0.25">
      <c r="A1631">
        <v>1630</v>
      </c>
      <c r="B1631" s="1">
        <v>43999</v>
      </c>
      <c r="C1631" s="2">
        <f t="shared" si="201"/>
        <v>2020</v>
      </c>
      <c r="D1631" s="2">
        <f t="shared" si="202"/>
        <v>6</v>
      </c>
      <c r="E1631" s="2" t="str">
        <f t="shared" si="203"/>
        <v>2020-6</v>
      </c>
      <c r="F1631" s="2">
        <f t="shared" si="204"/>
        <v>17</v>
      </c>
      <c r="G1631" s="2">
        <f t="shared" si="205"/>
        <v>25</v>
      </c>
      <c r="H1631" s="2">
        <f t="shared" si="206"/>
        <v>4</v>
      </c>
      <c r="I1631" s="2" cm="1">
        <f t="array" ref="I1631">_xlfn.IFNA(_xlfn.IFS(H1631=7,1,H1631=1,1),0)</f>
        <v>0</v>
      </c>
      <c r="J1631" s="2">
        <v>0</v>
      </c>
      <c r="K1631" s="2">
        <f t="shared" si="207"/>
        <v>0</v>
      </c>
      <c r="L1631" s="2">
        <f>SUMIF(E$2:E1631,E1631,K$2:K1631)</f>
        <v>2</v>
      </c>
      <c r="M1631" s="2">
        <f>IF(AND(market_calendar[[#This Row],[eq_weekly_exp_cumulative]]=3,market_calendar[[#This Row],[is_eq_weekly_exp]]=1),1,0)</f>
        <v>0</v>
      </c>
      <c r="N1631" s="2">
        <f>IF(AND(market_calendar[[#This Row],[is_eq_monthly_exp]]=1,MOD(market_calendar[[#This Row],[Month]],3)=0),1,0)</f>
        <v>0</v>
      </c>
      <c r="O1631" s="2">
        <f t="shared" si="200"/>
        <v>0</v>
      </c>
      <c r="P1631" s="2">
        <f>SUMIF(E$2:E1631,E1631,O$2:O1631)</f>
        <v>3</v>
      </c>
      <c r="Q1631" s="2">
        <f>IF(AND(market_calendar[[#This Row],[vix_weekly_exp_cumulative]]=3,market_calendar[[#This Row],[is_vix_weekly_exp]]=1),1,0)</f>
        <v>0</v>
      </c>
      <c r="R1631" s="2">
        <f>IF(AND(market_calendar[[#This Row],[is_vix_monthly_exp]]=1,MOD(market_calendar[[#This Row],[Month]],3)=0),1,0)</f>
        <v>0</v>
      </c>
    </row>
    <row r="1632" spans="1:18" x14ac:dyDescent="0.25">
      <c r="A1632">
        <v>1631</v>
      </c>
      <c r="B1632" s="1">
        <v>44000</v>
      </c>
      <c r="C1632" s="2">
        <f t="shared" si="201"/>
        <v>2020</v>
      </c>
      <c r="D1632" s="2">
        <f t="shared" si="202"/>
        <v>6</v>
      </c>
      <c r="E1632" s="2" t="str">
        <f t="shared" si="203"/>
        <v>2020-6</v>
      </c>
      <c r="F1632" s="2">
        <f t="shared" si="204"/>
        <v>18</v>
      </c>
      <c r="G1632" s="2">
        <f t="shared" si="205"/>
        <v>25</v>
      </c>
      <c r="H1632" s="2">
        <f t="shared" si="206"/>
        <v>5</v>
      </c>
      <c r="I1632" s="2" cm="1">
        <f t="array" ref="I1632">_xlfn.IFNA(_xlfn.IFS(H1632=7,1,H1632=1,1),0)</f>
        <v>0</v>
      </c>
      <c r="J1632" s="2">
        <v>0</v>
      </c>
      <c r="K1632" s="2">
        <f t="shared" si="207"/>
        <v>0</v>
      </c>
      <c r="L1632" s="2">
        <f>SUMIF(E$2:E1632,E1632,K$2:K1632)</f>
        <v>2</v>
      </c>
      <c r="M1632" s="2">
        <f>IF(AND(market_calendar[[#This Row],[eq_weekly_exp_cumulative]]=3,market_calendar[[#This Row],[is_eq_weekly_exp]]=1),1,0)</f>
        <v>0</v>
      </c>
      <c r="N1632" s="2">
        <f>IF(AND(market_calendar[[#This Row],[is_eq_monthly_exp]]=1,MOD(market_calendar[[#This Row],[Month]],3)=0),1,0)</f>
        <v>0</v>
      </c>
      <c r="O1632" s="2">
        <f t="shared" si="200"/>
        <v>0</v>
      </c>
      <c r="P1632" s="2">
        <f>SUMIF(E$2:E1632,E1632,O$2:O1632)</f>
        <v>3</v>
      </c>
      <c r="Q1632" s="2">
        <f>IF(AND(market_calendar[[#This Row],[vix_weekly_exp_cumulative]]=3,market_calendar[[#This Row],[is_vix_weekly_exp]]=1),1,0)</f>
        <v>0</v>
      </c>
      <c r="R1632" s="2">
        <f>IF(AND(market_calendar[[#This Row],[is_vix_monthly_exp]]=1,MOD(market_calendar[[#This Row],[Month]],3)=0),1,0)</f>
        <v>0</v>
      </c>
    </row>
    <row r="1633" spans="1:18" x14ac:dyDescent="0.25">
      <c r="A1633">
        <v>1632</v>
      </c>
      <c r="B1633" s="1">
        <v>44001</v>
      </c>
      <c r="C1633" s="2">
        <f t="shared" si="201"/>
        <v>2020</v>
      </c>
      <c r="D1633" s="2">
        <f t="shared" si="202"/>
        <v>6</v>
      </c>
      <c r="E1633" s="2" t="str">
        <f t="shared" si="203"/>
        <v>2020-6</v>
      </c>
      <c r="F1633" s="2">
        <f t="shared" si="204"/>
        <v>19</v>
      </c>
      <c r="G1633" s="2">
        <f t="shared" si="205"/>
        <v>25</v>
      </c>
      <c r="H1633" s="2">
        <f t="shared" si="206"/>
        <v>6</v>
      </c>
      <c r="I1633" s="2" cm="1">
        <f t="array" ref="I1633">_xlfn.IFNA(_xlfn.IFS(H1633=7,1,H1633=1,1),0)</f>
        <v>0</v>
      </c>
      <c r="J1633" s="2">
        <v>0</v>
      </c>
      <c r="K1633" s="2">
        <f t="shared" si="207"/>
        <v>1</v>
      </c>
      <c r="L1633" s="2">
        <f>SUMIF(E$2:E1633,E1633,K$2:K1633)</f>
        <v>3</v>
      </c>
      <c r="M1633" s="2">
        <f>IF(AND(market_calendar[[#This Row],[eq_weekly_exp_cumulative]]=3,market_calendar[[#This Row],[is_eq_weekly_exp]]=1),1,0)</f>
        <v>1</v>
      </c>
      <c r="N1633" s="2">
        <f>IF(AND(market_calendar[[#This Row],[is_eq_monthly_exp]]=1,MOD(market_calendar[[#This Row],[Month]],3)=0),1,0)</f>
        <v>1</v>
      </c>
      <c r="O1633" s="2">
        <f t="shared" si="200"/>
        <v>0</v>
      </c>
      <c r="P1633" s="2">
        <f>SUMIF(E$2:E1633,E1633,O$2:O1633)</f>
        <v>3</v>
      </c>
      <c r="Q1633" s="2">
        <f>IF(AND(market_calendar[[#This Row],[vix_weekly_exp_cumulative]]=3,market_calendar[[#This Row],[is_vix_weekly_exp]]=1),1,0)</f>
        <v>0</v>
      </c>
      <c r="R1633" s="2">
        <f>IF(AND(market_calendar[[#This Row],[is_vix_monthly_exp]]=1,MOD(market_calendar[[#This Row],[Month]],3)=0),1,0)</f>
        <v>0</v>
      </c>
    </row>
    <row r="1634" spans="1:18" x14ac:dyDescent="0.25">
      <c r="A1634">
        <v>1633</v>
      </c>
      <c r="B1634" s="1">
        <v>44002</v>
      </c>
      <c r="C1634" s="2">
        <f t="shared" si="201"/>
        <v>2020</v>
      </c>
      <c r="D1634" s="2">
        <f t="shared" si="202"/>
        <v>6</v>
      </c>
      <c r="E1634" s="2" t="str">
        <f t="shared" si="203"/>
        <v>2020-6</v>
      </c>
      <c r="F1634" s="2">
        <f t="shared" si="204"/>
        <v>20</v>
      </c>
      <c r="G1634" s="2">
        <f t="shared" si="205"/>
        <v>25</v>
      </c>
      <c r="H1634" s="2">
        <f t="shared" si="206"/>
        <v>7</v>
      </c>
      <c r="I1634" s="2" cm="1">
        <f t="array" ref="I1634">_xlfn.IFNA(_xlfn.IFS(H1634=7,1,H1634=1,1),0)</f>
        <v>1</v>
      </c>
      <c r="J1634" s="2">
        <v>0</v>
      </c>
      <c r="K1634" s="2">
        <f t="shared" si="207"/>
        <v>0</v>
      </c>
      <c r="L1634" s="2">
        <f>SUMIF(E$2:E1634,E1634,K$2:K1634)</f>
        <v>3</v>
      </c>
      <c r="M1634" s="2">
        <f>IF(AND(market_calendar[[#This Row],[eq_weekly_exp_cumulative]]=3,market_calendar[[#This Row],[is_eq_weekly_exp]]=1),1,0)</f>
        <v>0</v>
      </c>
      <c r="N1634" s="2">
        <f>IF(AND(market_calendar[[#This Row],[is_eq_monthly_exp]]=1,MOD(market_calendar[[#This Row],[Month]],3)=0),1,0)</f>
        <v>0</v>
      </c>
      <c r="O1634" s="2">
        <f t="shared" si="200"/>
        <v>0</v>
      </c>
      <c r="P1634" s="2">
        <f>SUMIF(E$2:E1634,E1634,O$2:O1634)</f>
        <v>3</v>
      </c>
      <c r="Q1634" s="2">
        <f>IF(AND(market_calendar[[#This Row],[vix_weekly_exp_cumulative]]=3,market_calendar[[#This Row],[is_vix_weekly_exp]]=1),1,0)</f>
        <v>0</v>
      </c>
      <c r="R1634" s="2">
        <f>IF(AND(market_calendar[[#This Row],[is_vix_monthly_exp]]=1,MOD(market_calendar[[#This Row],[Month]],3)=0),1,0)</f>
        <v>0</v>
      </c>
    </row>
    <row r="1635" spans="1:18" x14ac:dyDescent="0.25">
      <c r="A1635">
        <v>1634</v>
      </c>
      <c r="B1635" s="1">
        <v>44003</v>
      </c>
      <c r="C1635" s="2">
        <f t="shared" si="201"/>
        <v>2020</v>
      </c>
      <c r="D1635" s="2">
        <f t="shared" si="202"/>
        <v>6</v>
      </c>
      <c r="E1635" s="2" t="str">
        <f t="shared" si="203"/>
        <v>2020-6</v>
      </c>
      <c r="F1635" s="2">
        <f t="shared" si="204"/>
        <v>21</v>
      </c>
      <c r="G1635" s="2">
        <f t="shared" si="205"/>
        <v>26</v>
      </c>
      <c r="H1635" s="2">
        <f t="shared" si="206"/>
        <v>1</v>
      </c>
      <c r="I1635" s="2" cm="1">
        <f t="array" ref="I1635">_xlfn.IFNA(_xlfn.IFS(H1635=7,1,H1635=1,1),0)</f>
        <v>1</v>
      </c>
      <c r="J1635" s="2">
        <v>0</v>
      </c>
      <c r="K1635" s="2">
        <f t="shared" si="207"/>
        <v>0</v>
      </c>
      <c r="L1635" s="2">
        <f>SUMIF(E$2:E1635,E1635,K$2:K1635)</f>
        <v>3</v>
      </c>
      <c r="M1635" s="2">
        <f>IF(AND(market_calendar[[#This Row],[eq_weekly_exp_cumulative]]=3,market_calendar[[#This Row],[is_eq_weekly_exp]]=1),1,0)</f>
        <v>0</v>
      </c>
      <c r="N1635" s="2">
        <f>IF(AND(market_calendar[[#This Row],[is_eq_monthly_exp]]=1,MOD(market_calendar[[#This Row],[Month]],3)=0),1,0)</f>
        <v>0</v>
      </c>
      <c r="O1635" s="2">
        <f t="shared" si="200"/>
        <v>0</v>
      </c>
      <c r="P1635" s="2">
        <f>SUMIF(E$2:E1635,E1635,O$2:O1635)</f>
        <v>3</v>
      </c>
      <c r="Q1635" s="2">
        <f>IF(AND(market_calendar[[#This Row],[vix_weekly_exp_cumulative]]=3,market_calendar[[#This Row],[is_vix_weekly_exp]]=1),1,0)</f>
        <v>0</v>
      </c>
      <c r="R1635" s="2">
        <f>IF(AND(market_calendar[[#This Row],[is_vix_monthly_exp]]=1,MOD(market_calendar[[#This Row],[Month]],3)=0),1,0)</f>
        <v>0</v>
      </c>
    </row>
    <row r="1636" spans="1:18" x14ac:dyDescent="0.25">
      <c r="A1636">
        <v>1635</v>
      </c>
      <c r="B1636" s="1">
        <v>44004</v>
      </c>
      <c r="C1636" s="2">
        <f t="shared" si="201"/>
        <v>2020</v>
      </c>
      <c r="D1636" s="2">
        <f t="shared" si="202"/>
        <v>6</v>
      </c>
      <c r="E1636" s="2" t="str">
        <f t="shared" si="203"/>
        <v>2020-6</v>
      </c>
      <c r="F1636" s="2">
        <f t="shared" si="204"/>
        <v>22</v>
      </c>
      <c r="G1636" s="2">
        <f t="shared" si="205"/>
        <v>26</v>
      </c>
      <c r="H1636" s="2">
        <f t="shared" si="206"/>
        <v>2</v>
      </c>
      <c r="I1636" s="2" cm="1">
        <f t="array" ref="I1636">_xlfn.IFNA(_xlfn.IFS(H1636=7,1,H1636=1,1),0)</f>
        <v>0</v>
      </c>
      <c r="J1636" s="2">
        <v>0</v>
      </c>
      <c r="K1636" s="2">
        <f t="shared" si="207"/>
        <v>0</v>
      </c>
      <c r="L1636" s="2">
        <f>SUMIF(E$2:E1636,E1636,K$2:K1636)</f>
        <v>3</v>
      </c>
      <c r="M1636" s="2">
        <f>IF(AND(market_calendar[[#This Row],[eq_weekly_exp_cumulative]]=3,market_calendar[[#This Row],[is_eq_weekly_exp]]=1),1,0)</f>
        <v>0</v>
      </c>
      <c r="N1636" s="2">
        <f>IF(AND(market_calendar[[#This Row],[is_eq_monthly_exp]]=1,MOD(market_calendar[[#This Row],[Month]],3)=0),1,0)</f>
        <v>0</v>
      </c>
      <c r="O1636" s="2">
        <f t="shared" si="200"/>
        <v>0</v>
      </c>
      <c r="P1636" s="2">
        <f>SUMIF(E$2:E1636,E1636,O$2:O1636)</f>
        <v>3</v>
      </c>
      <c r="Q1636" s="2">
        <f>IF(AND(market_calendar[[#This Row],[vix_weekly_exp_cumulative]]=3,market_calendar[[#This Row],[is_vix_weekly_exp]]=1),1,0)</f>
        <v>0</v>
      </c>
      <c r="R1636" s="2">
        <f>IF(AND(market_calendar[[#This Row],[is_vix_monthly_exp]]=1,MOD(market_calendar[[#This Row],[Month]],3)=0),1,0)</f>
        <v>0</v>
      </c>
    </row>
    <row r="1637" spans="1:18" x14ac:dyDescent="0.25">
      <c r="A1637">
        <v>1636</v>
      </c>
      <c r="B1637" s="1">
        <v>44005</v>
      </c>
      <c r="C1637" s="2">
        <f t="shared" si="201"/>
        <v>2020</v>
      </c>
      <c r="D1637" s="2">
        <f t="shared" si="202"/>
        <v>6</v>
      </c>
      <c r="E1637" s="2" t="str">
        <f t="shared" si="203"/>
        <v>2020-6</v>
      </c>
      <c r="F1637" s="2">
        <f t="shared" si="204"/>
        <v>23</v>
      </c>
      <c r="G1637" s="2">
        <f t="shared" si="205"/>
        <v>26</v>
      </c>
      <c r="H1637" s="2">
        <f t="shared" si="206"/>
        <v>3</v>
      </c>
      <c r="I1637" s="2" cm="1">
        <f t="array" ref="I1637">_xlfn.IFNA(_xlfn.IFS(H1637=7,1,H1637=1,1),0)</f>
        <v>0</v>
      </c>
      <c r="J1637" s="2">
        <v>0</v>
      </c>
      <c r="K1637" s="2">
        <f t="shared" si="207"/>
        <v>0</v>
      </c>
      <c r="L1637" s="2">
        <f>SUMIF(E$2:E1637,E1637,K$2:K1637)</f>
        <v>3</v>
      </c>
      <c r="M1637" s="2">
        <f>IF(AND(market_calendar[[#This Row],[eq_weekly_exp_cumulative]]=3,market_calendar[[#This Row],[is_eq_weekly_exp]]=1),1,0)</f>
        <v>0</v>
      </c>
      <c r="N1637" s="2">
        <f>IF(AND(market_calendar[[#This Row],[is_eq_monthly_exp]]=1,MOD(market_calendar[[#This Row],[Month]],3)=0),1,0)</f>
        <v>0</v>
      </c>
      <c r="O1637" s="2">
        <f t="shared" si="200"/>
        <v>1</v>
      </c>
      <c r="P1637" s="2">
        <f>SUMIF(E$2:E1637,E1637,O$2:O1637)</f>
        <v>4</v>
      </c>
      <c r="Q1637" s="2">
        <f>IF(AND(market_calendar[[#This Row],[vix_weekly_exp_cumulative]]=3,market_calendar[[#This Row],[is_vix_weekly_exp]]=1),1,0)</f>
        <v>0</v>
      </c>
      <c r="R1637" s="2">
        <f>IF(AND(market_calendar[[#This Row],[is_vix_monthly_exp]]=1,MOD(market_calendar[[#This Row],[Month]],3)=0),1,0)</f>
        <v>0</v>
      </c>
    </row>
    <row r="1638" spans="1:18" x14ac:dyDescent="0.25">
      <c r="A1638">
        <v>1637</v>
      </c>
      <c r="B1638" s="1">
        <v>44006</v>
      </c>
      <c r="C1638" s="2">
        <f t="shared" si="201"/>
        <v>2020</v>
      </c>
      <c r="D1638" s="2">
        <f t="shared" si="202"/>
        <v>6</v>
      </c>
      <c r="E1638" s="2" t="str">
        <f t="shared" si="203"/>
        <v>2020-6</v>
      </c>
      <c r="F1638" s="2">
        <f t="shared" si="204"/>
        <v>24</v>
      </c>
      <c r="G1638" s="2">
        <f t="shared" si="205"/>
        <v>26</v>
      </c>
      <c r="H1638" s="2">
        <f t="shared" si="206"/>
        <v>4</v>
      </c>
      <c r="I1638" s="2" cm="1">
        <f t="array" ref="I1638">_xlfn.IFNA(_xlfn.IFS(H1638=7,1,H1638=1,1),0)</f>
        <v>0</v>
      </c>
      <c r="J1638" s="2">
        <v>0</v>
      </c>
      <c r="K1638" s="2">
        <f t="shared" si="207"/>
        <v>0</v>
      </c>
      <c r="L1638" s="2">
        <f>SUMIF(E$2:E1638,E1638,K$2:K1638)</f>
        <v>3</v>
      </c>
      <c r="M1638" s="2">
        <f>IF(AND(market_calendar[[#This Row],[eq_weekly_exp_cumulative]]=3,market_calendar[[#This Row],[is_eq_weekly_exp]]=1),1,0)</f>
        <v>0</v>
      </c>
      <c r="N1638" s="2">
        <f>IF(AND(market_calendar[[#This Row],[is_eq_monthly_exp]]=1,MOD(market_calendar[[#This Row],[Month]],3)=0),1,0)</f>
        <v>0</v>
      </c>
      <c r="O1638" s="2">
        <f t="shared" si="200"/>
        <v>0</v>
      </c>
      <c r="P1638" s="2">
        <f>SUMIF(E$2:E1638,E1638,O$2:O1638)</f>
        <v>4</v>
      </c>
      <c r="Q1638" s="2">
        <f>IF(AND(market_calendar[[#This Row],[vix_weekly_exp_cumulative]]=3,market_calendar[[#This Row],[is_vix_weekly_exp]]=1),1,0)</f>
        <v>0</v>
      </c>
      <c r="R1638" s="2">
        <f>IF(AND(market_calendar[[#This Row],[is_vix_monthly_exp]]=1,MOD(market_calendar[[#This Row],[Month]],3)=0),1,0)</f>
        <v>0</v>
      </c>
    </row>
    <row r="1639" spans="1:18" x14ac:dyDescent="0.25">
      <c r="A1639">
        <v>1638</v>
      </c>
      <c r="B1639" s="1">
        <v>44007</v>
      </c>
      <c r="C1639" s="2">
        <f t="shared" si="201"/>
        <v>2020</v>
      </c>
      <c r="D1639" s="2">
        <f t="shared" si="202"/>
        <v>6</v>
      </c>
      <c r="E1639" s="2" t="str">
        <f t="shared" si="203"/>
        <v>2020-6</v>
      </c>
      <c r="F1639" s="2">
        <f t="shared" si="204"/>
        <v>25</v>
      </c>
      <c r="G1639" s="2">
        <f t="shared" si="205"/>
        <v>26</v>
      </c>
      <c r="H1639" s="2">
        <f t="shared" si="206"/>
        <v>5</v>
      </c>
      <c r="I1639" s="2" cm="1">
        <f t="array" ref="I1639">_xlfn.IFNA(_xlfn.IFS(H1639=7,1,H1639=1,1),0)</f>
        <v>0</v>
      </c>
      <c r="J1639" s="2">
        <v>0</v>
      </c>
      <c r="K1639" s="2">
        <f t="shared" si="207"/>
        <v>0</v>
      </c>
      <c r="L1639" s="2">
        <f>SUMIF(E$2:E1639,E1639,K$2:K1639)</f>
        <v>3</v>
      </c>
      <c r="M1639" s="2">
        <f>IF(AND(market_calendar[[#This Row],[eq_weekly_exp_cumulative]]=3,market_calendar[[#This Row],[is_eq_weekly_exp]]=1),1,0)</f>
        <v>0</v>
      </c>
      <c r="N1639" s="2">
        <f>IF(AND(market_calendar[[#This Row],[is_eq_monthly_exp]]=1,MOD(market_calendar[[#This Row],[Month]],3)=0),1,0)</f>
        <v>0</v>
      </c>
      <c r="O1639" s="2">
        <f t="shared" si="200"/>
        <v>0</v>
      </c>
      <c r="P1639" s="2">
        <f>SUMIF(E$2:E1639,E1639,O$2:O1639)</f>
        <v>4</v>
      </c>
      <c r="Q1639" s="2">
        <f>IF(AND(market_calendar[[#This Row],[vix_weekly_exp_cumulative]]=3,market_calendar[[#This Row],[is_vix_weekly_exp]]=1),1,0)</f>
        <v>0</v>
      </c>
      <c r="R1639" s="2">
        <f>IF(AND(market_calendar[[#This Row],[is_vix_monthly_exp]]=1,MOD(market_calendar[[#This Row],[Month]],3)=0),1,0)</f>
        <v>0</v>
      </c>
    </row>
    <row r="1640" spans="1:18" x14ac:dyDescent="0.25">
      <c r="A1640">
        <v>1639</v>
      </c>
      <c r="B1640" s="1">
        <v>44008</v>
      </c>
      <c r="C1640" s="2">
        <f t="shared" si="201"/>
        <v>2020</v>
      </c>
      <c r="D1640" s="2">
        <f t="shared" si="202"/>
        <v>6</v>
      </c>
      <c r="E1640" s="2" t="str">
        <f t="shared" si="203"/>
        <v>2020-6</v>
      </c>
      <c r="F1640" s="2">
        <f t="shared" si="204"/>
        <v>26</v>
      </c>
      <c r="G1640" s="2">
        <f t="shared" si="205"/>
        <v>26</v>
      </c>
      <c r="H1640" s="2">
        <f t="shared" si="206"/>
        <v>6</v>
      </c>
      <c r="I1640" s="2" cm="1">
        <f t="array" ref="I1640">_xlfn.IFNA(_xlfn.IFS(H1640=7,1,H1640=1,1),0)</f>
        <v>0</v>
      </c>
      <c r="J1640" s="2">
        <v>0</v>
      </c>
      <c r="K1640" s="2">
        <f t="shared" si="207"/>
        <v>1</v>
      </c>
      <c r="L1640" s="2">
        <f>SUMIF(E$2:E1640,E1640,K$2:K1640)</f>
        <v>4</v>
      </c>
      <c r="M1640" s="2">
        <f>IF(AND(market_calendar[[#This Row],[eq_weekly_exp_cumulative]]=3,market_calendar[[#This Row],[is_eq_weekly_exp]]=1),1,0)</f>
        <v>0</v>
      </c>
      <c r="N1640" s="2">
        <f>IF(AND(market_calendar[[#This Row],[is_eq_monthly_exp]]=1,MOD(market_calendar[[#This Row],[Month]],3)=0),1,0)</f>
        <v>0</v>
      </c>
      <c r="O1640" s="2">
        <f t="shared" si="200"/>
        <v>0</v>
      </c>
      <c r="P1640" s="2">
        <f>SUMIF(E$2:E1640,E1640,O$2:O1640)</f>
        <v>4</v>
      </c>
      <c r="Q1640" s="2">
        <f>IF(AND(market_calendar[[#This Row],[vix_weekly_exp_cumulative]]=3,market_calendar[[#This Row],[is_vix_weekly_exp]]=1),1,0)</f>
        <v>0</v>
      </c>
      <c r="R1640" s="2">
        <f>IF(AND(market_calendar[[#This Row],[is_vix_monthly_exp]]=1,MOD(market_calendar[[#This Row],[Month]],3)=0),1,0)</f>
        <v>0</v>
      </c>
    </row>
    <row r="1641" spans="1:18" x14ac:dyDescent="0.25">
      <c r="A1641">
        <v>1640</v>
      </c>
      <c r="B1641" s="1">
        <v>44009</v>
      </c>
      <c r="C1641" s="2">
        <f t="shared" si="201"/>
        <v>2020</v>
      </c>
      <c r="D1641" s="2">
        <f t="shared" si="202"/>
        <v>6</v>
      </c>
      <c r="E1641" s="2" t="str">
        <f t="shared" si="203"/>
        <v>2020-6</v>
      </c>
      <c r="F1641" s="2">
        <f t="shared" si="204"/>
        <v>27</v>
      </c>
      <c r="G1641" s="2">
        <f t="shared" si="205"/>
        <v>26</v>
      </c>
      <c r="H1641" s="2">
        <f t="shared" si="206"/>
        <v>7</v>
      </c>
      <c r="I1641" s="2" cm="1">
        <f t="array" ref="I1641">_xlfn.IFNA(_xlfn.IFS(H1641=7,1,H1641=1,1),0)</f>
        <v>1</v>
      </c>
      <c r="J1641" s="2">
        <v>0</v>
      </c>
      <c r="K1641" s="2">
        <f t="shared" si="207"/>
        <v>0</v>
      </c>
      <c r="L1641" s="2">
        <f>SUMIF(E$2:E1641,E1641,K$2:K1641)</f>
        <v>4</v>
      </c>
      <c r="M1641" s="2">
        <f>IF(AND(market_calendar[[#This Row],[eq_weekly_exp_cumulative]]=3,market_calendar[[#This Row],[is_eq_weekly_exp]]=1),1,0)</f>
        <v>0</v>
      </c>
      <c r="N1641" s="2">
        <f>IF(AND(market_calendar[[#This Row],[is_eq_monthly_exp]]=1,MOD(market_calendar[[#This Row],[Month]],3)=0),1,0)</f>
        <v>0</v>
      </c>
      <c r="O1641" s="2">
        <f t="shared" si="200"/>
        <v>0</v>
      </c>
      <c r="P1641" s="2">
        <f>SUMIF(E$2:E1641,E1641,O$2:O1641)</f>
        <v>4</v>
      </c>
      <c r="Q1641" s="2">
        <f>IF(AND(market_calendar[[#This Row],[vix_weekly_exp_cumulative]]=3,market_calendar[[#This Row],[is_vix_weekly_exp]]=1),1,0)</f>
        <v>0</v>
      </c>
      <c r="R1641" s="2">
        <f>IF(AND(market_calendar[[#This Row],[is_vix_monthly_exp]]=1,MOD(market_calendar[[#This Row],[Month]],3)=0),1,0)</f>
        <v>0</v>
      </c>
    </row>
    <row r="1642" spans="1:18" x14ac:dyDescent="0.25">
      <c r="A1642">
        <v>1641</v>
      </c>
      <c r="B1642" s="1">
        <v>44010</v>
      </c>
      <c r="C1642" s="2">
        <f t="shared" si="201"/>
        <v>2020</v>
      </c>
      <c r="D1642" s="2">
        <f t="shared" si="202"/>
        <v>6</v>
      </c>
      <c r="E1642" s="2" t="str">
        <f t="shared" si="203"/>
        <v>2020-6</v>
      </c>
      <c r="F1642" s="2">
        <f t="shared" si="204"/>
        <v>28</v>
      </c>
      <c r="G1642" s="2">
        <f t="shared" si="205"/>
        <v>27</v>
      </c>
      <c r="H1642" s="2">
        <f t="shared" si="206"/>
        <v>1</v>
      </c>
      <c r="I1642" s="2" cm="1">
        <f t="array" ref="I1642">_xlfn.IFNA(_xlfn.IFS(H1642=7,1,H1642=1,1),0)</f>
        <v>1</v>
      </c>
      <c r="J1642" s="2">
        <v>0</v>
      </c>
      <c r="K1642" s="2">
        <f t="shared" si="207"/>
        <v>0</v>
      </c>
      <c r="L1642" s="2">
        <f>SUMIF(E$2:E1642,E1642,K$2:K1642)</f>
        <v>4</v>
      </c>
      <c r="M1642" s="2">
        <f>IF(AND(market_calendar[[#This Row],[eq_weekly_exp_cumulative]]=3,market_calendar[[#This Row],[is_eq_weekly_exp]]=1),1,0)</f>
        <v>0</v>
      </c>
      <c r="N1642" s="2">
        <f>IF(AND(market_calendar[[#This Row],[is_eq_monthly_exp]]=1,MOD(market_calendar[[#This Row],[Month]],3)=0),1,0)</f>
        <v>0</v>
      </c>
      <c r="O1642" s="2">
        <f t="shared" si="200"/>
        <v>0</v>
      </c>
      <c r="P1642" s="2">
        <f>SUMIF(E$2:E1642,E1642,O$2:O1642)</f>
        <v>4</v>
      </c>
      <c r="Q1642" s="2">
        <f>IF(AND(market_calendar[[#This Row],[vix_weekly_exp_cumulative]]=3,market_calendar[[#This Row],[is_vix_weekly_exp]]=1),1,0)</f>
        <v>0</v>
      </c>
      <c r="R1642" s="2">
        <f>IF(AND(market_calendar[[#This Row],[is_vix_monthly_exp]]=1,MOD(market_calendar[[#This Row],[Month]],3)=0),1,0)</f>
        <v>0</v>
      </c>
    </row>
    <row r="1643" spans="1:18" x14ac:dyDescent="0.25">
      <c r="A1643">
        <v>1642</v>
      </c>
      <c r="B1643" s="1">
        <v>44011</v>
      </c>
      <c r="C1643" s="2">
        <f t="shared" si="201"/>
        <v>2020</v>
      </c>
      <c r="D1643" s="2">
        <f t="shared" si="202"/>
        <v>6</v>
      </c>
      <c r="E1643" s="2" t="str">
        <f t="shared" si="203"/>
        <v>2020-6</v>
      </c>
      <c r="F1643" s="2">
        <f t="shared" si="204"/>
        <v>29</v>
      </c>
      <c r="G1643" s="2">
        <f t="shared" si="205"/>
        <v>27</v>
      </c>
      <c r="H1643" s="2">
        <f t="shared" si="206"/>
        <v>2</v>
      </c>
      <c r="I1643" s="2" cm="1">
        <f t="array" ref="I1643">_xlfn.IFNA(_xlfn.IFS(H1643=7,1,H1643=1,1),0)</f>
        <v>0</v>
      </c>
      <c r="J1643" s="2">
        <v>0</v>
      </c>
      <c r="K1643" s="2">
        <f t="shared" si="207"/>
        <v>0</v>
      </c>
      <c r="L1643" s="2">
        <f>SUMIF(E$2:E1643,E1643,K$2:K1643)</f>
        <v>4</v>
      </c>
      <c r="M1643" s="2">
        <f>IF(AND(market_calendar[[#This Row],[eq_weekly_exp_cumulative]]=3,market_calendar[[#This Row],[is_eq_weekly_exp]]=1),1,0)</f>
        <v>0</v>
      </c>
      <c r="N1643" s="2">
        <f>IF(AND(market_calendar[[#This Row],[is_eq_monthly_exp]]=1,MOD(market_calendar[[#This Row],[Month]],3)=0),1,0)</f>
        <v>0</v>
      </c>
      <c r="O1643" s="2">
        <f t="shared" si="200"/>
        <v>0</v>
      </c>
      <c r="P1643" s="2">
        <f>SUMIF(E$2:E1643,E1643,O$2:O1643)</f>
        <v>4</v>
      </c>
      <c r="Q1643" s="2">
        <f>IF(AND(market_calendar[[#This Row],[vix_weekly_exp_cumulative]]=3,market_calendar[[#This Row],[is_vix_weekly_exp]]=1),1,0)</f>
        <v>0</v>
      </c>
      <c r="R1643" s="2">
        <f>IF(AND(market_calendar[[#This Row],[is_vix_monthly_exp]]=1,MOD(market_calendar[[#This Row],[Month]],3)=0),1,0)</f>
        <v>0</v>
      </c>
    </row>
    <row r="1644" spans="1:18" x14ac:dyDescent="0.25">
      <c r="A1644">
        <v>1643</v>
      </c>
      <c r="B1644" s="1">
        <v>44012</v>
      </c>
      <c r="C1644" s="2">
        <f t="shared" si="201"/>
        <v>2020</v>
      </c>
      <c r="D1644" s="2">
        <f t="shared" si="202"/>
        <v>6</v>
      </c>
      <c r="E1644" s="2" t="str">
        <f t="shared" si="203"/>
        <v>2020-6</v>
      </c>
      <c r="F1644" s="2">
        <f t="shared" si="204"/>
        <v>30</v>
      </c>
      <c r="G1644" s="2">
        <f t="shared" si="205"/>
        <v>27</v>
      </c>
      <c r="H1644" s="2">
        <f t="shared" si="206"/>
        <v>3</v>
      </c>
      <c r="I1644" s="2" cm="1">
        <f t="array" ref="I1644">_xlfn.IFNA(_xlfn.IFS(H1644=7,1,H1644=1,1),0)</f>
        <v>0</v>
      </c>
      <c r="J1644" s="2">
        <v>0</v>
      </c>
      <c r="K1644" s="2">
        <f t="shared" si="207"/>
        <v>0</v>
      </c>
      <c r="L1644" s="2">
        <f>SUMIF(E$2:E1644,E1644,K$2:K1644)</f>
        <v>4</v>
      </c>
      <c r="M1644" s="2">
        <f>IF(AND(market_calendar[[#This Row],[eq_weekly_exp_cumulative]]=3,market_calendar[[#This Row],[is_eq_weekly_exp]]=1),1,0)</f>
        <v>0</v>
      </c>
      <c r="N1644" s="2">
        <f>IF(AND(market_calendar[[#This Row],[is_eq_monthly_exp]]=1,MOD(market_calendar[[#This Row],[Month]],3)=0),1,0)</f>
        <v>0</v>
      </c>
      <c r="O1644" s="2">
        <f t="shared" si="200"/>
        <v>1</v>
      </c>
      <c r="P1644" s="2">
        <f>SUMIF(E$2:E1644,E1644,O$2:O1644)</f>
        <v>5</v>
      </c>
      <c r="Q1644" s="2">
        <f>IF(AND(market_calendar[[#This Row],[vix_weekly_exp_cumulative]]=3,market_calendar[[#This Row],[is_vix_weekly_exp]]=1),1,0)</f>
        <v>0</v>
      </c>
      <c r="R1644" s="2">
        <f>IF(AND(market_calendar[[#This Row],[is_vix_monthly_exp]]=1,MOD(market_calendar[[#This Row],[Month]],3)=0),1,0)</f>
        <v>0</v>
      </c>
    </row>
    <row r="1645" spans="1:18" x14ac:dyDescent="0.25">
      <c r="A1645">
        <v>1644</v>
      </c>
      <c r="B1645" s="1">
        <v>44013</v>
      </c>
      <c r="C1645" s="2">
        <f t="shared" si="201"/>
        <v>2020</v>
      </c>
      <c r="D1645" s="2">
        <f t="shared" si="202"/>
        <v>7</v>
      </c>
      <c r="E1645" s="2" t="str">
        <f t="shared" si="203"/>
        <v>2020-7</v>
      </c>
      <c r="F1645" s="2">
        <f t="shared" si="204"/>
        <v>1</v>
      </c>
      <c r="G1645" s="2">
        <f t="shared" si="205"/>
        <v>27</v>
      </c>
      <c r="H1645" s="2">
        <f t="shared" si="206"/>
        <v>4</v>
      </c>
      <c r="I1645" s="2" cm="1">
        <f t="array" ref="I1645">_xlfn.IFNA(_xlfn.IFS(H1645=7,1,H1645=1,1),0)</f>
        <v>0</v>
      </c>
      <c r="J1645" s="2">
        <v>0</v>
      </c>
      <c r="K1645" s="2">
        <f t="shared" si="207"/>
        <v>0</v>
      </c>
      <c r="L1645" s="2">
        <f>SUMIF(E$2:E1645,E1645,K$2:K1645)</f>
        <v>0</v>
      </c>
      <c r="M1645" s="2">
        <f>IF(AND(market_calendar[[#This Row],[eq_weekly_exp_cumulative]]=3,market_calendar[[#This Row],[is_eq_weekly_exp]]=1),1,0)</f>
        <v>0</v>
      </c>
      <c r="N1645" s="2">
        <f>IF(AND(market_calendar[[#This Row],[is_eq_monthly_exp]]=1,MOD(market_calendar[[#This Row],[Month]],3)=0),1,0)</f>
        <v>0</v>
      </c>
      <c r="O1645" s="2">
        <f t="shared" si="200"/>
        <v>0</v>
      </c>
      <c r="P1645" s="2">
        <f>SUMIF(E$2:E1645,E1645,O$2:O1645)</f>
        <v>0</v>
      </c>
      <c r="Q1645" s="2">
        <f>IF(AND(market_calendar[[#This Row],[vix_weekly_exp_cumulative]]=3,market_calendar[[#This Row],[is_vix_weekly_exp]]=1),1,0)</f>
        <v>0</v>
      </c>
      <c r="R1645" s="2">
        <f>IF(AND(market_calendar[[#This Row],[is_vix_monthly_exp]]=1,MOD(market_calendar[[#This Row],[Month]],3)=0),1,0)</f>
        <v>0</v>
      </c>
    </row>
    <row r="1646" spans="1:18" x14ac:dyDescent="0.25">
      <c r="A1646">
        <v>1645</v>
      </c>
      <c r="B1646" s="1">
        <v>44014</v>
      </c>
      <c r="C1646" s="2">
        <f t="shared" si="201"/>
        <v>2020</v>
      </c>
      <c r="D1646" s="2">
        <f t="shared" si="202"/>
        <v>7</v>
      </c>
      <c r="E1646" s="2" t="str">
        <f t="shared" si="203"/>
        <v>2020-7</v>
      </c>
      <c r="F1646" s="2">
        <f t="shared" si="204"/>
        <v>2</v>
      </c>
      <c r="G1646" s="2">
        <f t="shared" si="205"/>
        <v>27</v>
      </c>
      <c r="H1646" s="2">
        <f t="shared" si="206"/>
        <v>5</v>
      </c>
      <c r="I1646" s="2" cm="1">
        <f t="array" ref="I1646">_xlfn.IFNA(_xlfn.IFS(H1646=7,1,H1646=1,1),0)</f>
        <v>0</v>
      </c>
      <c r="J1646" s="2">
        <v>0</v>
      </c>
      <c r="K1646" s="2">
        <f t="shared" si="207"/>
        <v>0</v>
      </c>
      <c r="L1646" s="2">
        <f>SUMIF(E$2:E1646,E1646,K$2:K1646)</f>
        <v>0</v>
      </c>
      <c r="M1646" s="2">
        <f>IF(AND(market_calendar[[#This Row],[eq_weekly_exp_cumulative]]=3,market_calendar[[#This Row],[is_eq_weekly_exp]]=1),1,0)</f>
        <v>0</v>
      </c>
      <c r="N1646" s="2">
        <f>IF(AND(market_calendar[[#This Row],[is_eq_monthly_exp]]=1,MOD(market_calendar[[#This Row],[Month]],3)=0),1,0)</f>
        <v>0</v>
      </c>
      <c r="O1646" s="2">
        <f t="shared" si="200"/>
        <v>0</v>
      </c>
      <c r="P1646" s="2">
        <f>SUMIF(E$2:E1646,E1646,O$2:O1646)</f>
        <v>0</v>
      </c>
      <c r="Q1646" s="2">
        <f>IF(AND(market_calendar[[#This Row],[vix_weekly_exp_cumulative]]=3,market_calendar[[#This Row],[is_vix_weekly_exp]]=1),1,0)</f>
        <v>0</v>
      </c>
      <c r="R1646" s="2">
        <f>IF(AND(market_calendar[[#This Row],[is_vix_monthly_exp]]=1,MOD(market_calendar[[#This Row],[Month]],3)=0),1,0)</f>
        <v>0</v>
      </c>
    </row>
    <row r="1647" spans="1:18" x14ac:dyDescent="0.25">
      <c r="A1647">
        <v>1646</v>
      </c>
      <c r="B1647" s="1">
        <v>44015</v>
      </c>
      <c r="C1647" s="2">
        <f t="shared" si="201"/>
        <v>2020</v>
      </c>
      <c r="D1647" s="2">
        <f t="shared" si="202"/>
        <v>7</v>
      </c>
      <c r="E1647" s="2" t="str">
        <f t="shared" si="203"/>
        <v>2020-7</v>
      </c>
      <c r="F1647" s="2">
        <f t="shared" si="204"/>
        <v>3</v>
      </c>
      <c r="G1647" s="2">
        <f t="shared" si="205"/>
        <v>27</v>
      </c>
      <c r="H1647" s="2">
        <f t="shared" si="206"/>
        <v>6</v>
      </c>
      <c r="I1647" s="2" cm="1">
        <f t="array" ref="I1647">_xlfn.IFNA(_xlfn.IFS(H1647=7,1,H1647=1,1),0)</f>
        <v>0</v>
      </c>
      <c r="J1647" s="2">
        <v>0</v>
      </c>
      <c r="K1647" s="2">
        <f t="shared" si="207"/>
        <v>1</v>
      </c>
      <c r="L1647" s="2">
        <f>SUMIF(E$2:E1647,E1647,K$2:K1647)</f>
        <v>1</v>
      </c>
      <c r="M1647" s="2">
        <f>IF(AND(market_calendar[[#This Row],[eq_weekly_exp_cumulative]]=3,market_calendar[[#This Row],[is_eq_weekly_exp]]=1),1,0)</f>
        <v>0</v>
      </c>
      <c r="N1647" s="2">
        <f>IF(AND(market_calendar[[#This Row],[is_eq_monthly_exp]]=1,MOD(market_calendar[[#This Row],[Month]],3)=0),1,0)</f>
        <v>0</v>
      </c>
      <c r="O1647" s="2">
        <f t="shared" si="200"/>
        <v>0</v>
      </c>
      <c r="P1647" s="2">
        <f>SUMIF(E$2:E1647,E1647,O$2:O1647)</f>
        <v>0</v>
      </c>
      <c r="Q1647" s="2">
        <f>IF(AND(market_calendar[[#This Row],[vix_weekly_exp_cumulative]]=3,market_calendar[[#This Row],[is_vix_weekly_exp]]=1),1,0)</f>
        <v>0</v>
      </c>
      <c r="R1647" s="2">
        <f>IF(AND(market_calendar[[#This Row],[is_vix_monthly_exp]]=1,MOD(market_calendar[[#This Row],[Month]],3)=0),1,0)</f>
        <v>0</v>
      </c>
    </row>
    <row r="1648" spans="1:18" x14ac:dyDescent="0.25">
      <c r="A1648">
        <v>1647</v>
      </c>
      <c r="B1648" s="1">
        <v>44016</v>
      </c>
      <c r="C1648" s="2">
        <f t="shared" si="201"/>
        <v>2020</v>
      </c>
      <c r="D1648" s="2">
        <f t="shared" si="202"/>
        <v>7</v>
      </c>
      <c r="E1648" s="2" t="str">
        <f t="shared" si="203"/>
        <v>2020-7</v>
      </c>
      <c r="F1648" s="2">
        <f t="shared" si="204"/>
        <v>4</v>
      </c>
      <c r="G1648" s="2">
        <f t="shared" si="205"/>
        <v>27</v>
      </c>
      <c r="H1648" s="2">
        <f t="shared" si="206"/>
        <v>7</v>
      </c>
      <c r="I1648" s="2" cm="1">
        <f t="array" ref="I1648">_xlfn.IFNA(_xlfn.IFS(H1648=7,1,H1648=1,1),0)</f>
        <v>1</v>
      </c>
      <c r="J1648" s="2">
        <v>0</v>
      </c>
      <c r="K1648" s="2">
        <f t="shared" si="207"/>
        <v>0</v>
      </c>
      <c r="L1648" s="2">
        <f>SUMIF(E$2:E1648,E1648,K$2:K1648)</f>
        <v>1</v>
      </c>
      <c r="M1648" s="2">
        <f>IF(AND(market_calendar[[#This Row],[eq_weekly_exp_cumulative]]=3,market_calendar[[#This Row],[is_eq_weekly_exp]]=1),1,0)</f>
        <v>0</v>
      </c>
      <c r="N1648" s="2">
        <f>IF(AND(market_calendar[[#This Row],[is_eq_monthly_exp]]=1,MOD(market_calendar[[#This Row],[Month]],3)=0),1,0)</f>
        <v>0</v>
      </c>
      <c r="O1648" s="2">
        <f t="shared" si="200"/>
        <v>0</v>
      </c>
      <c r="P1648" s="2">
        <f>SUMIF(E$2:E1648,E1648,O$2:O1648)</f>
        <v>0</v>
      </c>
      <c r="Q1648" s="2">
        <f>IF(AND(market_calendar[[#This Row],[vix_weekly_exp_cumulative]]=3,market_calendar[[#This Row],[is_vix_weekly_exp]]=1),1,0)</f>
        <v>0</v>
      </c>
      <c r="R1648" s="2">
        <f>IF(AND(market_calendar[[#This Row],[is_vix_monthly_exp]]=1,MOD(market_calendar[[#This Row],[Month]],3)=0),1,0)</f>
        <v>0</v>
      </c>
    </row>
    <row r="1649" spans="1:18" x14ac:dyDescent="0.25">
      <c r="A1649">
        <v>1648</v>
      </c>
      <c r="B1649" s="1">
        <v>44017</v>
      </c>
      <c r="C1649" s="2">
        <f t="shared" si="201"/>
        <v>2020</v>
      </c>
      <c r="D1649" s="2">
        <f t="shared" si="202"/>
        <v>7</v>
      </c>
      <c r="E1649" s="2" t="str">
        <f t="shared" si="203"/>
        <v>2020-7</v>
      </c>
      <c r="F1649" s="2">
        <f t="shared" si="204"/>
        <v>5</v>
      </c>
      <c r="G1649" s="2">
        <f t="shared" si="205"/>
        <v>28</v>
      </c>
      <c r="H1649" s="2">
        <f t="shared" si="206"/>
        <v>1</v>
      </c>
      <c r="I1649" s="2" cm="1">
        <f t="array" ref="I1649">_xlfn.IFNA(_xlfn.IFS(H1649=7,1,H1649=1,1),0)</f>
        <v>1</v>
      </c>
      <c r="J1649" s="2">
        <v>0</v>
      </c>
      <c r="K1649" s="2">
        <f t="shared" si="207"/>
        <v>0</v>
      </c>
      <c r="L1649" s="2">
        <f>SUMIF(E$2:E1649,E1649,K$2:K1649)</f>
        <v>1</v>
      </c>
      <c r="M1649" s="2">
        <f>IF(AND(market_calendar[[#This Row],[eq_weekly_exp_cumulative]]=3,market_calendar[[#This Row],[is_eq_weekly_exp]]=1),1,0)</f>
        <v>0</v>
      </c>
      <c r="N1649" s="2">
        <f>IF(AND(market_calendar[[#This Row],[is_eq_monthly_exp]]=1,MOD(market_calendar[[#This Row],[Month]],3)=0),1,0)</f>
        <v>0</v>
      </c>
      <c r="O1649" s="2">
        <f t="shared" si="200"/>
        <v>0</v>
      </c>
      <c r="P1649" s="2">
        <f>SUMIF(E$2:E1649,E1649,O$2:O1649)</f>
        <v>0</v>
      </c>
      <c r="Q1649" s="2">
        <f>IF(AND(market_calendar[[#This Row],[vix_weekly_exp_cumulative]]=3,market_calendar[[#This Row],[is_vix_weekly_exp]]=1),1,0)</f>
        <v>0</v>
      </c>
      <c r="R1649" s="2">
        <f>IF(AND(market_calendar[[#This Row],[is_vix_monthly_exp]]=1,MOD(market_calendar[[#This Row],[Month]],3)=0),1,0)</f>
        <v>0</v>
      </c>
    </row>
    <row r="1650" spans="1:18" x14ac:dyDescent="0.25">
      <c r="A1650">
        <v>1649</v>
      </c>
      <c r="B1650" s="1">
        <v>44018</v>
      </c>
      <c r="C1650" s="2">
        <f t="shared" si="201"/>
        <v>2020</v>
      </c>
      <c r="D1650" s="2">
        <f t="shared" si="202"/>
        <v>7</v>
      </c>
      <c r="E1650" s="2" t="str">
        <f t="shared" si="203"/>
        <v>2020-7</v>
      </c>
      <c r="F1650" s="2">
        <f t="shared" si="204"/>
        <v>6</v>
      </c>
      <c r="G1650" s="2">
        <f t="shared" si="205"/>
        <v>28</v>
      </c>
      <c r="H1650" s="2">
        <f t="shared" si="206"/>
        <v>2</v>
      </c>
      <c r="I1650" s="2" cm="1">
        <f t="array" ref="I1650">_xlfn.IFNA(_xlfn.IFS(H1650=7,1,H1650=1,1),0)</f>
        <v>0</v>
      </c>
      <c r="J1650" s="2">
        <v>0</v>
      </c>
      <c r="K1650" s="2">
        <f t="shared" si="207"/>
        <v>0</v>
      </c>
      <c r="L1650" s="2">
        <f>SUMIF(E$2:E1650,E1650,K$2:K1650)</f>
        <v>1</v>
      </c>
      <c r="M1650" s="2">
        <f>IF(AND(market_calendar[[#This Row],[eq_weekly_exp_cumulative]]=3,market_calendar[[#This Row],[is_eq_weekly_exp]]=1),1,0)</f>
        <v>0</v>
      </c>
      <c r="N1650" s="2">
        <f>IF(AND(market_calendar[[#This Row],[is_eq_monthly_exp]]=1,MOD(market_calendar[[#This Row],[Month]],3)=0),1,0)</f>
        <v>0</v>
      </c>
      <c r="O1650" s="2">
        <f t="shared" si="200"/>
        <v>0</v>
      </c>
      <c r="P1650" s="2">
        <f>SUMIF(E$2:E1650,E1650,O$2:O1650)</f>
        <v>0</v>
      </c>
      <c r="Q1650" s="2">
        <f>IF(AND(market_calendar[[#This Row],[vix_weekly_exp_cumulative]]=3,market_calendar[[#This Row],[is_vix_weekly_exp]]=1),1,0)</f>
        <v>0</v>
      </c>
      <c r="R1650" s="2">
        <f>IF(AND(market_calendar[[#This Row],[is_vix_monthly_exp]]=1,MOD(market_calendar[[#This Row],[Month]],3)=0),1,0)</f>
        <v>0</v>
      </c>
    </row>
    <row r="1651" spans="1:18" x14ac:dyDescent="0.25">
      <c r="A1651">
        <v>1650</v>
      </c>
      <c r="B1651" s="1">
        <v>44019</v>
      </c>
      <c r="C1651" s="2">
        <f t="shared" si="201"/>
        <v>2020</v>
      </c>
      <c r="D1651" s="2">
        <f t="shared" si="202"/>
        <v>7</v>
      </c>
      <c r="E1651" s="2" t="str">
        <f t="shared" si="203"/>
        <v>2020-7</v>
      </c>
      <c r="F1651" s="2">
        <f t="shared" si="204"/>
        <v>7</v>
      </c>
      <c r="G1651" s="2">
        <f t="shared" si="205"/>
        <v>28</v>
      </c>
      <c r="H1651" s="2">
        <f t="shared" si="206"/>
        <v>3</v>
      </c>
      <c r="I1651" s="2" cm="1">
        <f t="array" ref="I1651">_xlfn.IFNA(_xlfn.IFS(H1651=7,1,H1651=1,1),0)</f>
        <v>0</v>
      </c>
      <c r="J1651" s="2">
        <v>0</v>
      </c>
      <c r="K1651" s="2">
        <f t="shared" si="207"/>
        <v>0</v>
      </c>
      <c r="L1651" s="2">
        <f>SUMIF(E$2:E1651,E1651,K$2:K1651)</f>
        <v>1</v>
      </c>
      <c r="M1651" s="2">
        <f>IF(AND(market_calendar[[#This Row],[eq_weekly_exp_cumulative]]=3,market_calendar[[#This Row],[is_eq_weekly_exp]]=1),1,0)</f>
        <v>0</v>
      </c>
      <c r="N1651" s="2">
        <f>IF(AND(market_calendar[[#This Row],[is_eq_monthly_exp]]=1,MOD(market_calendar[[#This Row],[Month]],3)=0),1,0)</f>
        <v>0</v>
      </c>
      <c r="O1651" s="2">
        <f t="shared" si="200"/>
        <v>1</v>
      </c>
      <c r="P1651" s="2">
        <f>SUMIF(E$2:E1651,E1651,O$2:O1651)</f>
        <v>1</v>
      </c>
      <c r="Q1651" s="2">
        <f>IF(AND(market_calendar[[#This Row],[vix_weekly_exp_cumulative]]=3,market_calendar[[#This Row],[is_vix_weekly_exp]]=1),1,0)</f>
        <v>0</v>
      </c>
      <c r="R1651" s="2">
        <f>IF(AND(market_calendar[[#This Row],[is_vix_monthly_exp]]=1,MOD(market_calendar[[#This Row],[Month]],3)=0),1,0)</f>
        <v>0</v>
      </c>
    </row>
    <row r="1652" spans="1:18" x14ac:dyDescent="0.25">
      <c r="A1652">
        <v>1651</v>
      </c>
      <c r="B1652" s="1">
        <v>44020</v>
      </c>
      <c r="C1652" s="2">
        <f t="shared" si="201"/>
        <v>2020</v>
      </c>
      <c r="D1652" s="2">
        <f t="shared" si="202"/>
        <v>7</v>
      </c>
      <c r="E1652" s="2" t="str">
        <f t="shared" si="203"/>
        <v>2020-7</v>
      </c>
      <c r="F1652" s="2">
        <f t="shared" si="204"/>
        <v>8</v>
      </c>
      <c r="G1652" s="2">
        <f t="shared" si="205"/>
        <v>28</v>
      </c>
      <c r="H1652" s="2">
        <f t="shared" si="206"/>
        <v>4</v>
      </c>
      <c r="I1652" s="2" cm="1">
        <f t="array" ref="I1652">_xlfn.IFNA(_xlfn.IFS(H1652=7,1,H1652=1,1),0)</f>
        <v>0</v>
      </c>
      <c r="J1652" s="2">
        <v>0</v>
      </c>
      <c r="K1652" s="2">
        <f t="shared" si="207"/>
        <v>0</v>
      </c>
      <c r="L1652" s="2">
        <f>SUMIF(E$2:E1652,E1652,K$2:K1652)</f>
        <v>1</v>
      </c>
      <c r="M1652" s="2">
        <f>IF(AND(market_calendar[[#This Row],[eq_weekly_exp_cumulative]]=3,market_calendar[[#This Row],[is_eq_weekly_exp]]=1),1,0)</f>
        <v>0</v>
      </c>
      <c r="N1652" s="2">
        <f>IF(AND(market_calendar[[#This Row],[is_eq_monthly_exp]]=1,MOD(market_calendar[[#This Row],[Month]],3)=0),1,0)</f>
        <v>0</v>
      </c>
      <c r="O1652" s="2">
        <f t="shared" si="200"/>
        <v>0</v>
      </c>
      <c r="P1652" s="2">
        <f>SUMIF(E$2:E1652,E1652,O$2:O1652)</f>
        <v>1</v>
      </c>
      <c r="Q1652" s="2">
        <f>IF(AND(market_calendar[[#This Row],[vix_weekly_exp_cumulative]]=3,market_calendar[[#This Row],[is_vix_weekly_exp]]=1),1,0)</f>
        <v>0</v>
      </c>
      <c r="R1652" s="2">
        <f>IF(AND(market_calendar[[#This Row],[is_vix_monthly_exp]]=1,MOD(market_calendar[[#This Row],[Month]],3)=0),1,0)</f>
        <v>0</v>
      </c>
    </row>
    <row r="1653" spans="1:18" x14ac:dyDescent="0.25">
      <c r="A1653">
        <v>1652</v>
      </c>
      <c r="B1653" s="1">
        <v>44021</v>
      </c>
      <c r="C1653" s="2">
        <f t="shared" si="201"/>
        <v>2020</v>
      </c>
      <c r="D1653" s="2">
        <f t="shared" si="202"/>
        <v>7</v>
      </c>
      <c r="E1653" s="2" t="str">
        <f t="shared" si="203"/>
        <v>2020-7</v>
      </c>
      <c r="F1653" s="2">
        <f t="shared" si="204"/>
        <v>9</v>
      </c>
      <c r="G1653" s="2">
        <f t="shared" si="205"/>
        <v>28</v>
      </c>
      <c r="H1653" s="2">
        <f t="shared" si="206"/>
        <v>5</v>
      </c>
      <c r="I1653" s="2" cm="1">
        <f t="array" ref="I1653">_xlfn.IFNA(_xlfn.IFS(H1653=7,1,H1653=1,1),0)</f>
        <v>0</v>
      </c>
      <c r="J1653" s="2">
        <v>0</v>
      </c>
      <c r="K1653" s="2">
        <f t="shared" si="207"/>
        <v>0</v>
      </c>
      <c r="L1653" s="2">
        <f>SUMIF(E$2:E1653,E1653,K$2:K1653)</f>
        <v>1</v>
      </c>
      <c r="M1653" s="2">
        <f>IF(AND(market_calendar[[#This Row],[eq_weekly_exp_cumulative]]=3,market_calendar[[#This Row],[is_eq_weekly_exp]]=1),1,0)</f>
        <v>0</v>
      </c>
      <c r="N1653" s="2">
        <f>IF(AND(market_calendar[[#This Row],[is_eq_monthly_exp]]=1,MOD(market_calendar[[#This Row],[Month]],3)=0),1,0)</f>
        <v>0</v>
      </c>
      <c r="O1653" s="2">
        <f t="shared" si="200"/>
        <v>0</v>
      </c>
      <c r="P1653" s="2">
        <f>SUMIF(E$2:E1653,E1653,O$2:O1653)</f>
        <v>1</v>
      </c>
      <c r="Q1653" s="2">
        <f>IF(AND(market_calendar[[#This Row],[vix_weekly_exp_cumulative]]=3,market_calendar[[#This Row],[is_vix_weekly_exp]]=1),1,0)</f>
        <v>0</v>
      </c>
      <c r="R1653" s="2">
        <f>IF(AND(market_calendar[[#This Row],[is_vix_monthly_exp]]=1,MOD(market_calendar[[#This Row],[Month]],3)=0),1,0)</f>
        <v>0</v>
      </c>
    </row>
    <row r="1654" spans="1:18" x14ac:dyDescent="0.25">
      <c r="A1654">
        <v>1653</v>
      </c>
      <c r="B1654" s="1">
        <v>44022</v>
      </c>
      <c r="C1654" s="2">
        <f t="shared" si="201"/>
        <v>2020</v>
      </c>
      <c r="D1654" s="2">
        <f t="shared" si="202"/>
        <v>7</v>
      </c>
      <c r="E1654" s="2" t="str">
        <f t="shared" si="203"/>
        <v>2020-7</v>
      </c>
      <c r="F1654" s="2">
        <f t="shared" si="204"/>
        <v>10</v>
      </c>
      <c r="G1654" s="2">
        <f t="shared" si="205"/>
        <v>28</v>
      </c>
      <c r="H1654" s="2">
        <f t="shared" si="206"/>
        <v>6</v>
      </c>
      <c r="I1654" s="2" cm="1">
        <f t="array" ref="I1654">_xlfn.IFNA(_xlfn.IFS(H1654=7,1,H1654=1,1),0)</f>
        <v>0</v>
      </c>
      <c r="J1654" s="2">
        <v>0</v>
      </c>
      <c r="K1654" s="2">
        <f t="shared" si="207"/>
        <v>1</v>
      </c>
      <c r="L1654" s="2">
        <f>SUMIF(E$2:E1654,E1654,K$2:K1654)</f>
        <v>2</v>
      </c>
      <c r="M1654" s="2">
        <f>IF(AND(market_calendar[[#This Row],[eq_weekly_exp_cumulative]]=3,market_calendar[[#This Row],[is_eq_weekly_exp]]=1),1,0)</f>
        <v>0</v>
      </c>
      <c r="N1654" s="2">
        <f>IF(AND(market_calendar[[#This Row],[is_eq_monthly_exp]]=1,MOD(market_calendar[[#This Row],[Month]],3)=0),1,0)</f>
        <v>0</v>
      </c>
      <c r="O1654" s="2">
        <f t="shared" si="200"/>
        <v>0</v>
      </c>
      <c r="P1654" s="2">
        <f>SUMIF(E$2:E1654,E1654,O$2:O1654)</f>
        <v>1</v>
      </c>
      <c r="Q1654" s="2">
        <f>IF(AND(market_calendar[[#This Row],[vix_weekly_exp_cumulative]]=3,market_calendar[[#This Row],[is_vix_weekly_exp]]=1),1,0)</f>
        <v>0</v>
      </c>
      <c r="R1654" s="2">
        <f>IF(AND(market_calendar[[#This Row],[is_vix_monthly_exp]]=1,MOD(market_calendar[[#This Row],[Month]],3)=0),1,0)</f>
        <v>0</v>
      </c>
    </row>
    <row r="1655" spans="1:18" x14ac:dyDescent="0.25">
      <c r="A1655">
        <v>1654</v>
      </c>
      <c r="B1655" s="1">
        <v>44023</v>
      </c>
      <c r="C1655" s="2">
        <f t="shared" si="201"/>
        <v>2020</v>
      </c>
      <c r="D1655" s="2">
        <f t="shared" si="202"/>
        <v>7</v>
      </c>
      <c r="E1655" s="2" t="str">
        <f t="shared" si="203"/>
        <v>2020-7</v>
      </c>
      <c r="F1655" s="2">
        <f t="shared" si="204"/>
        <v>11</v>
      </c>
      <c r="G1655" s="2">
        <f t="shared" si="205"/>
        <v>28</v>
      </c>
      <c r="H1655" s="2">
        <f t="shared" si="206"/>
        <v>7</v>
      </c>
      <c r="I1655" s="2" cm="1">
        <f t="array" ref="I1655">_xlfn.IFNA(_xlfn.IFS(H1655=7,1,H1655=1,1),0)</f>
        <v>1</v>
      </c>
      <c r="J1655" s="2">
        <v>0</v>
      </c>
      <c r="K1655" s="2">
        <f t="shared" si="207"/>
        <v>0</v>
      </c>
      <c r="L1655" s="2">
        <f>SUMIF(E$2:E1655,E1655,K$2:K1655)</f>
        <v>2</v>
      </c>
      <c r="M1655" s="2">
        <f>IF(AND(market_calendar[[#This Row],[eq_weekly_exp_cumulative]]=3,market_calendar[[#This Row],[is_eq_weekly_exp]]=1),1,0)</f>
        <v>0</v>
      </c>
      <c r="N1655" s="2">
        <f>IF(AND(market_calendar[[#This Row],[is_eq_monthly_exp]]=1,MOD(market_calendar[[#This Row],[Month]],3)=0),1,0)</f>
        <v>0</v>
      </c>
      <c r="O1655" s="2">
        <f t="shared" si="200"/>
        <v>0</v>
      </c>
      <c r="P1655" s="2">
        <f>SUMIF(E$2:E1655,E1655,O$2:O1655)</f>
        <v>1</v>
      </c>
      <c r="Q1655" s="2">
        <f>IF(AND(market_calendar[[#This Row],[vix_weekly_exp_cumulative]]=3,market_calendar[[#This Row],[is_vix_weekly_exp]]=1),1,0)</f>
        <v>0</v>
      </c>
      <c r="R1655" s="2">
        <f>IF(AND(market_calendar[[#This Row],[is_vix_monthly_exp]]=1,MOD(market_calendar[[#This Row],[Month]],3)=0),1,0)</f>
        <v>0</v>
      </c>
    </row>
    <row r="1656" spans="1:18" x14ac:dyDescent="0.25">
      <c r="A1656">
        <v>1655</v>
      </c>
      <c r="B1656" s="1">
        <v>44024</v>
      </c>
      <c r="C1656" s="2">
        <f t="shared" si="201"/>
        <v>2020</v>
      </c>
      <c r="D1656" s="2">
        <f t="shared" si="202"/>
        <v>7</v>
      </c>
      <c r="E1656" s="2" t="str">
        <f t="shared" si="203"/>
        <v>2020-7</v>
      </c>
      <c r="F1656" s="2">
        <f t="shared" si="204"/>
        <v>12</v>
      </c>
      <c r="G1656" s="2">
        <f t="shared" si="205"/>
        <v>29</v>
      </c>
      <c r="H1656" s="2">
        <f t="shared" si="206"/>
        <v>1</v>
      </c>
      <c r="I1656" s="2" cm="1">
        <f t="array" ref="I1656">_xlfn.IFNA(_xlfn.IFS(H1656=7,1,H1656=1,1),0)</f>
        <v>1</v>
      </c>
      <c r="J1656" s="2">
        <v>0</v>
      </c>
      <c r="K1656" s="2">
        <f t="shared" si="207"/>
        <v>0</v>
      </c>
      <c r="L1656" s="2">
        <f>SUMIF(E$2:E1656,E1656,K$2:K1656)</f>
        <v>2</v>
      </c>
      <c r="M1656" s="2">
        <f>IF(AND(market_calendar[[#This Row],[eq_weekly_exp_cumulative]]=3,market_calendar[[#This Row],[is_eq_weekly_exp]]=1),1,0)</f>
        <v>0</v>
      </c>
      <c r="N1656" s="2">
        <f>IF(AND(market_calendar[[#This Row],[is_eq_monthly_exp]]=1,MOD(market_calendar[[#This Row],[Month]],3)=0),1,0)</f>
        <v>0</v>
      </c>
      <c r="O1656" s="2">
        <f t="shared" si="200"/>
        <v>0</v>
      </c>
      <c r="P1656" s="2">
        <f>SUMIF(E$2:E1656,E1656,O$2:O1656)</f>
        <v>1</v>
      </c>
      <c r="Q1656" s="2">
        <f>IF(AND(market_calendar[[#This Row],[vix_weekly_exp_cumulative]]=3,market_calendar[[#This Row],[is_vix_weekly_exp]]=1),1,0)</f>
        <v>0</v>
      </c>
      <c r="R1656" s="2">
        <f>IF(AND(market_calendar[[#This Row],[is_vix_monthly_exp]]=1,MOD(market_calendar[[#This Row],[Month]],3)=0),1,0)</f>
        <v>0</v>
      </c>
    </row>
    <row r="1657" spans="1:18" x14ac:dyDescent="0.25">
      <c r="A1657">
        <v>1656</v>
      </c>
      <c r="B1657" s="1">
        <v>44025</v>
      </c>
      <c r="C1657" s="2">
        <f t="shared" si="201"/>
        <v>2020</v>
      </c>
      <c r="D1657" s="2">
        <f t="shared" si="202"/>
        <v>7</v>
      </c>
      <c r="E1657" s="2" t="str">
        <f t="shared" si="203"/>
        <v>2020-7</v>
      </c>
      <c r="F1657" s="2">
        <f t="shared" si="204"/>
        <v>13</v>
      </c>
      <c r="G1657" s="2">
        <f t="shared" si="205"/>
        <v>29</v>
      </c>
      <c r="H1657" s="2">
        <f t="shared" si="206"/>
        <v>2</v>
      </c>
      <c r="I1657" s="2" cm="1">
        <f t="array" ref="I1657">_xlfn.IFNA(_xlfn.IFS(H1657=7,1,H1657=1,1),0)</f>
        <v>0</v>
      </c>
      <c r="J1657" s="2">
        <v>0</v>
      </c>
      <c r="K1657" s="2">
        <f t="shared" si="207"/>
        <v>0</v>
      </c>
      <c r="L1657" s="2">
        <f>SUMIF(E$2:E1657,E1657,K$2:K1657)</f>
        <v>2</v>
      </c>
      <c r="M1657" s="2">
        <f>IF(AND(market_calendar[[#This Row],[eq_weekly_exp_cumulative]]=3,market_calendar[[#This Row],[is_eq_weekly_exp]]=1),1,0)</f>
        <v>0</v>
      </c>
      <c r="N1657" s="2">
        <f>IF(AND(market_calendar[[#This Row],[is_eq_monthly_exp]]=1,MOD(market_calendar[[#This Row],[Month]],3)=0),1,0)</f>
        <v>0</v>
      </c>
      <c r="O1657" s="2">
        <f t="shared" si="200"/>
        <v>0</v>
      </c>
      <c r="P1657" s="2">
        <f>SUMIF(E$2:E1657,E1657,O$2:O1657)</f>
        <v>1</v>
      </c>
      <c r="Q1657" s="2">
        <f>IF(AND(market_calendar[[#This Row],[vix_weekly_exp_cumulative]]=3,market_calendar[[#This Row],[is_vix_weekly_exp]]=1),1,0)</f>
        <v>0</v>
      </c>
      <c r="R1657" s="2">
        <f>IF(AND(market_calendar[[#This Row],[is_vix_monthly_exp]]=1,MOD(market_calendar[[#This Row],[Month]],3)=0),1,0)</f>
        <v>0</v>
      </c>
    </row>
    <row r="1658" spans="1:18" x14ac:dyDescent="0.25">
      <c r="A1658">
        <v>1657</v>
      </c>
      <c r="B1658" s="1">
        <v>44026</v>
      </c>
      <c r="C1658" s="2">
        <f t="shared" si="201"/>
        <v>2020</v>
      </c>
      <c r="D1658" s="2">
        <f t="shared" si="202"/>
        <v>7</v>
      </c>
      <c r="E1658" s="2" t="str">
        <f t="shared" si="203"/>
        <v>2020-7</v>
      </c>
      <c r="F1658" s="2">
        <f t="shared" si="204"/>
        <v>14</v>
      </c>
      <c r="G1658" s="2">
        <f t="shared" si="205"/>
        <v>29</v>
      </c>
      <c r="H1658" s="2">
        <f t="shared" si="206"/>
        <v>3</v>
      </c>
      <c r="I1658" s="2" cm="1">
        <f t="array" ref="I1658">_xlfn.IFNA(_xlfn.IFS(H1658=7,1,H1658=1,1),0)</f>
        <v>0</v>
      </c>
      <c r="J1658" s="2">
        <v>0</v>
      </c>
      <c r="K1658" s="2">
        <f t="shared" si="207"/>
        <v>0</v>
      </c>
      <c r="L1658" s="2">
        <f>SUMIF(E$2:E1658,E1658,K$2:K1658)</f>
        <v>2</v>
      </c>
      <c r="M1658" s="2">
        <f>IF(AND(market_calendar[[#This Row],[eq_weekly_exp_cumulative]]=3,market_calendar[[#This Row],[is_eq_weekly_exp]]=1),1,0)</f>
        <v>0</v>
      </c>
      <c r="N1658" s="2">
        <f>IF(AND(market_calendar[[#This Row],[is_eq_monthly_exp]]=1,MOD(market_calendar[[#This Row],[Month]],3)=0),1,0)</f>
        <v>0</v>
      </c>
      <c r="O1658" s="2">
        <f t="shared" si="200"/>
        <v>1</v>
      </c>
      <c r="P1658" s="2">
        <f>SUMIF(E$2:E1658,E1658,O$2:O1658)</f>
        <v>2</v>
      </c>
      <c r="Q1658" s="2">
        <f>IF(AND(market_calendar[[#This Row],[vix_weekly_exp_cumulative]]=3,market_calendar[[#This Row],[is_vix_weekly_exp]]=1),1,0)</f>
        <v>0</v>
      </c>
      <c r="R1658" s="2">
        <f>IF(AND(market_calendar[[#This Row],[is_vix_monthly_exp]]=1,MOD(market_calendar[[#This Row],[Month]],3)=0),1,0)</f>
        <v>0</v>
      </c>
    </row>
    <row r="1659" spans="1:18" x14ac:dyDescent="0.25">
      <c r="A1659">
        <v>1658</v>
      </c>
      <c r="B1659" s="1">
        <v>44027</v>
      </c>
      <c r="C1659" s="2">
        <f t="shared" si="201"/>
        <v>2020</v>
      </c>
      <c r="D1659" s="2">
        <f t="shared" si="202"/>
        <v>7</v>
      </c>
      <c r="E1659" s="2" t="str">
        <f t="shared" si="203"/>
        <v>2020-7</v>
      </c>
      <c r="F1659" s="2">
        <f t="shared" si="204"/>
        <v>15</v>
      </c>
      <c r="G1659" s="2">
        <f t="shared" si="205"/>
        <v>29</v>
      </c>
      <c r="H1659" s="2">
        <f t="shared" si="206"/>
        <v>4</v>
      </c>
      <c r="I1659" s="2" cm="1">
        <f t="array" ref="I1659">_xlfn.IFNA(_xlfn.IFS(H1659=7,1,H1659=1,1),0)</f>
        <v>0</v>
      </c>
      <c r="J1659" s="2">
        <v>0</v>
      </c>
      <c r="K1659" s="2">
        <f t="shared" si="207"/>
        <v>0</v>
      </c>
      <c r="L1659" s="2">
        <f>SUMIF(E$2:E1659,E1659,K$2:K1659)</f>
        <v>2</v>
      </c>
      <c r="M1659" s="2">
        <f>IF(AND(market_calendar[[#This Row],[eq_weekly_exp_cumulative]]=3,market_calendar[[#This Row],[is_eq_weekly_exp]]=1),1,0)</f>
        <v>0</v>
      </c>
      <c r="N1659" s="2">
        <f>IF(AND(market_calendar[[#This Row],[is_eq_monthly_exp]]=1,MOD(market_calendar[[#This Row],[Month]],3)=0),1,0)</f>
        <v>0</v>
      </c>
      <c r="O1659" s="2">
        <f t="shared" si="200"/>
        <v>0</v>
      </c>
      <c r="P1659" s="2">
        <f>SUMIF(E$2:E1659,E1659,O$2:O1659)</f>
        <v>2</v>
      </c>
      <c r="Q1659" s="2">
        <f>IF(AND(market_calendar[[#This Row],[vix_weekly_exp_cumulative]]=3,market_calendar[[#This Row],[is_vix_weekly_exp]]=1),1,0)</f>
        <v>0</v>
      </c>
      <c r="R1659" s="2">
        <f>IF(AND(market_calendar[[#This Row],[is_vix_monthly_exp]]=1,MOD(market_calendar[[#This Row],[Month]],3)=0),1,0)</f>
        <v>0</v>
      </c>
    </row>
    <row r="1660" spans="1:18" x14ac:dyDescent="0.25">
      <c r="A1660">
        <v>1659</v>
      </c>
      <c r="B1660" s="1">
        <v>44028</v>
      </c>
      <c r="C1660" s="2">
        <f t="shared" si="201"/>
        <v>2020</v>
      </c>
      <c r="D1660" s="2">
        <f t="shared" si="202"/>
        <v>7</v>
      </c>
      <c r="E1660" s="2" t="str">
        <f t="shared" si="203"/>
        <v>2020-7</v>
      </c>
      <c r="F1660" s="2">
        <f t="shared" si="204"/>
        <v>16</v>
      </c>
      <c r="G1660" s="2">
        <f t="shared" si="205"/>
        <v>29</v>
      </c>
      <c r="H1660" s="2">
        <f t="shared" si="206"/>
        <v>5</v>
      </c>
      <c r="I1660" s="2" cm="1">
        <f t="array" ref="I1660">_xlfn.IFNA(_xlfn.IFS(H1660=7,1,H1660=1,1),0)</f>
        <v>0</v>
      </c>
      <c r="J1660" s="2">
        <v>0</v>
      </c>
      <c r="K1660" s="2">
        <f t="shared" si="207"/>
        <v>0</v>
      </c>
      <c r="L1660" s="2">
        <f>SUMIF(E$2:E1660,E1660,K$2:K1660)</f>
        <v>2</v>
      </c>
      <c r="M1660" s="2">
        <f>IF(AND(market_calendar[[#This Row],[eq_weekly_exp_cumulative]]=3,market_calendar[[#This Row],[is_eq_weekly_exp]]=1),1,0)</f>
        <v>0</v>
      </c>
      <c r="N1660" s="2">
        <f>IF(AND(market_calendar[[#This Row],[is_eq_monthly_exp]]=1,MOD(market_calendar[[#This Row],[Month]],3)=0),1,0)</f>
        <v>0</v>
      </c>
      <c r="O1660" s="2">
        <f t="shared" si="200"/>
        <v>0</v>
      </c>
      <c r="P1660" s="2">
        <f>SUMIF(E$2:E1660,E1660,O$2:O1660)</f>
        <v>2</v>
      </c>
      <c r="Q1660" s="2">
        <f>IF(AND(market_calendar[[#This Row],[vix_weekly_exp_cumulative]]=3,market_calendar[[#This Row],[is_vix_weekly_exp]]=1),1,0)</f>
        <v>0</v>
      </c>
      <c r="R1660" s="2">
        <f>IF(AND(market_calendar[[#This Row],[is_vix_monthly_exp]]=1,MOD(market_calendar[[#This Row],[Month]],3)=0),1,0)</f>
        <v>0</v>
      </c>
    </row>
    <row r="1661" spans="1:18" x14ac:dyDescent="0.25">
      <c r="A1661">
        <v>1660</v>
      </c>
      <c r="B1661" s="1">
        <v>44029</v>
      </c>
      <c r="C1661" s="2">
        <f t="shared" si="201"/>
        <v>2020</v>
      </c>
      <c r="D1661" s="2">
        <f t="shared" si="202"/>
        <v>7</v>
      </c>
      <c r="E1661" s="2" t="str">
        <f t="shared" si="203"/>
        <v>2020-7</v>
      </c>
      <c r="F1661" s="2">
        <f t="shared" si="204"/>
        <v>17</v>
      </c>
      <c r="G1661" s="2">
        <f t="shared" si="205"/>
        <v>29</v>
      </c>
      <c r="H1661" s="2">
        <f t="shared" si="206"/>
        <v>6</v>
      </c>
      <c r="I1661" s="2" cm="1">
        <f t="array" ref="I1661">_xlfn.IFNA(_xlfn.IFS(H1661=7,1,H1661=1,1),0)</f>
        <v>0</v>
      </c>
      <c r="J1661" s="2">
        <v>0</v>
      </c>
      <c r="K1661" s="2">
        <f t="shared" si="207"/>
        <v>1</v>
      </c>
      <c r="L1661" s="2">
        <f>SUMIF(E$2:E1661,E1661,K$2:K1661)</f>
        <v>3</v>
      </c>
      <c r="M1661" s="2">
        <f>IF(AND(market_calendar[[#This Row],[eq_weekly_exp_cumulative]]=3,market_calendar[[#This Row],[is_eq_weekly_exp]]=1),1,0)</f>
        <v>1</v>
      </c>
      <c r="N1661" s="2">
        <f>IF(AND(market_calendar[[#This Row],[is_eq_monthly_exp]]=1,MOD(market_calendar[[#This Row],[Month]],3)=0),1,0)</f>
        <v>0</v>
      </c>
      <c r="O1661" s="2">
        <f t="shared" si="200"/>
        <v>0</v>
      </c>
      <c r="P1661" s="2">
        <f>SUMIF(E$2:E1661,E1661,O$2:O1661)</f>
        <v>2</v>
      </c>
      <c r="Q1661" s="2">
        <f>IF(AND(market_calendar[[#This Row],[vix_weekly_exp_cumulative]]=3,market_calendar[[#This Row],[is_vix_weekly_exp]]=1),1,0)</f>
        <v>0</v>
      </c>
      <c r="R1661" s="2">
        <f>IF(AND(market_calendar[[#This Row],[is_vix_monthly_exp]]=1,MOD(market_calendar[[#This Row],[Month]],3)=0),1,0)</f>
        <v>0</v>
      </c>
    </row>
    <row r="1662" spans="1:18" x14ac:dyDescent="0.25">
      <c r="A1662">
        <v>1661</v>
      </c>
      <c r="B1662" s="1">
        <v>44030</v>
      </c>
      <c r="C1662" s="2">
        <f t="shared" si="201"/>
        <v>2020</v>
      </c>
      <c r="D1662" s="2">
        <f t="shared" si="202"/>
        <v>7</v>
      </c>
      <c r="E1662" s="2" t="str">
        <f t="shared" si="203"/>
        <v>2020-7</v>
      </c>
      <c r="F1662" s="2">
        <f t="shared" si="204"/>
        <v>18</v>
      </c>
      <c r="G1662" s="2">
        <f t="shared" si="205"/>
        <v>29</v>
      </c>
      <c r="H1662" s="2">
        <f t="shared" si="206"/>
        <v>7</v>
      </c>
      <c r="I1662" s="2" cm="1">
        <f t="array" ref="I1662">_xlfn.IFNA(_xlfn.IFS(H1662=7,1,H1662=1,1),0)</f>
        <v>1</v>
      </c>
      <c r="J1662" s="2">
        <v>0</v>
      </c>
      <c r="K1662" s="2">
        <f t="shared" si="207"/>
        <v>0</v>
      </c>
      <c r="L1662" s="2">
        <f>SUMIF(E$2:E1662,E1662,K$2:K1662)</f>
        <v>3</v>
      </c>
      <c r="M1662" s="2">
        <f>IF(AND(market_calendar[[#This Row],[eq_weekly_exp_cumulative]]=3,market_calendar[[#This Row],[is_eq_weekly_exp]]=1),1,0)</f>
        <v>0</v>
      </c>
      <c r="N1662" s="2">
        <f>IF(AND(market_calendar[[#This Row],[is_eq_monthly_exp]]=1,MOD(market_calendar[[#This Row],[Month]],3)=0),1,0)</f>
        <v>0</v>
      </c>
      <c r="O1662" s="2">
        <f t="shared" si="200"/>
        <v>0</v>
      </c>
      <c r="P1662" s="2">
        <f>SUMIF(E$2:E1662,E1662,O$2:O1662)</f>
        <v>2</v>
      </c>
      <c r="Q1662" s="2">
        <f>IF(AND(market_calendar[[#This Row],[vix_weekly_exp_cumulative]]=3,market_calendar[[#This Row],[is_vix_weekly_exp]]=1),1,0)</f>
        <v>0</v>
      </c>
      <c r="R1662" s="2">
        <f>IF(AND(market_calendar[[#This Row],[is_vix_monthly_exp]]=1,MOD(market_calendar[[#This Row],[Month]],3)=0),1,0)</f>
        <v>0</v>
      </c>
    </row>
    <row r="1663" spans="1:18" x14ac:dyDescent="0.25">
      <c r="A1663">
        <v>1662</v>
      </c>
      <c r="B1663" s="1">
        <v>44031</v>
      </c>
      <c r="C1663" s="2">
        <f t="shared" si="201"/>
        <v>2020</v>
      </c>
      <c r="D1663" s="2">
        <f t="shared" si="202"/>
        <v>7</v>
      </c>
      <c r="E1663" s="2" t="str">
        <f t="shared" si="203"/>
        <v>2020-7</v>
      </c>
      <c r="F1663" s="2">
        <f t="shared" si="204"/>
        <v>19</v>
      </c>
      <c r="G1663" s="2">
        <f t="shared" si="205"/>
        <v>30</v>
      </c>
      <c r="H1663" s="2">
        <f t="shared" si="206"/>
        <v>1</v>
      </c>
      <c r="I1663" s="2" cm="1">
        <f t="array" ref="I1663">_xlfn.IFNA(_xlfn.IFS(H1663=7,1,H1663=1,1),0)</f>
        <v>1</v>
      </c>
      <c r="J1663" s="2">
        <v>0</v>
      </c>
      <c r="K1663" s="2">
        <f t="shared" si="207"/>
        <v>0</v>
      </c>
      <c r="L1663" s="2">
        <f>SUMIF(E$2:E1663,E1663,K$2:K1663)</f>
        <v>3</v>
      </c>
      <c r="M1663" s="2">
        <f>IF(AND(market_calendar[[#This Row],[eq_weekly_exp_cumulative]]=3,market_calendar[[#This Row],[is_eq_weekly_exp]]=1),1,0)</f>
        <v>0</v>
      </c>
      <c r="N1663" s="2">
        <f>IF(AND(market_calendar[[#This Row],[is_eq_monthly_exp]]=1,MOD(market_calendar[[#This Row],[Month]],3)=0),1,0)</f>
        <v>0</v>
      </c>
      <c r="O1663" s="2">
        <f t="shared" si="200"/>
        <v>0</v>
      </c>
      <c r="P1663" s="2">
        <f>SUMIF(E$2:E1663,E1663,O$2:O1663)</f>
        <v>2</v>
      </c>
      <c r="Q1663" s="2">
        <f>IF(AND(market_calendar[[#This Row],[vix_weekly_exp_cumulative]]=3,market_calendar[[#This Row],[is_vix_weekly_exp]]=1),1,0)</f>
        <v>0</v>
      </c>
      <c r="R1663" s="2">
        <f>IF(AND(market_calendar[[#This Row],[is_vix_monthly_exp]]=1,MOD(market_calendar[[#This Row],[Month]],3)=0),1,0)</f>
        <v>0</v>
      </c>
    </row>
    <row r="1664" spans="1:18" x14ac:dyDescent="0.25">
      <c r="A1664">
        <v>1663</v>
      </c>
      <c r="B1664" s="1">
        <v>44032</v>
      </c>
      <c r="C1664" s="2">
        <f t="shared" si="201"/>
        <v>2020</v>
      </c>
      <c r="D1664" s="2">
        <f t="shared" si="202"/>
        <v>7</v>
      </c>
      <c r="E1664" s="2" t="str">
        <f t="shared" si="203"/>
        <v>2020-7</v>
      </c>
      <c r="F1664" s="2">
        <f t="shared" si="204"/>
        <v>20</v>
      </c>
      <c r="G1664" s="2">
        <f t="shared" si="205"/>
        <v>30</v>
      </c>
      <c r="H1664" s="2">
        <f t="shared" si="206"/>
        <v>2</v>
      </c>
      <c r="I1664" s="2" cm="1">
        <f t="array" ref="I1664">_xlfn.IFNA(_xlfn.IFS(H1664=7,1,H1664=1,1),0)</f>
        <v>0</v>
      </c>
      <c r="J1664" s="2">
        <v>0</v>
      </c>
      <c r="K1664" s="2">
        <f t="shared" si="207"/>
        <v>0</v>
      </c>
      <c r="L1664" s="2">
        <f>SUMIF(E$2:E1664,E1664,K$2:K1664)</f>
        <v>3</v>
      </c>
      <c r="M1664" s="2">
        <f>IF(AND(market_calendar[[#This Row],[eq_weekly_exp_cumulative]]=3,market_calendar[[#This Row],[is_eq_weekly_exp]]=1),1,0)</f>
        <v>0</v>
      </c>
      <c r="N1664" s="2">
        <f>IF(AND(market_calendar[[#This Row],[is_eq_monthly_exp]]=1,MOD(market_calendar[[#This Row],[Month]],3)=0),1,0)</f>
        <v>0</v>
      </c>
      <c r="O1664" s="2">
        <f t="shared" si="200"/>
        <v>0</v>
      </c>
      <c r="P1664" s="2">
        <f>SUMIF(E$2:E1664,E1664,O$2:O1664)</f>
        <v>2</v>
      </c>
      <c r="Q1664" s="2">
        <f>IF(AND(market_calendar[[#This Row],[vix_weekly_exp_cumulative]]=3,market_calendar[[#This Row],[is_vix_weekly_exp]]=1),1,0)</f>
        <v>0</v>
      </c>
      <c r="R1664" s="2">
        <f>IF(AND(market_calendar[[#This Row],[is_vix_monthly_exp]]=1,MOD(market_calendar[[#This Row],[Month]],3)=0),1,0)</f>
        <v>0</v>
      </c>
    </row>
    <row r="1665" spans="1:18" x14ac:dyDescent="0.25">
      <c r="A1665">
        <v>1664</v>
      </c>
      <c r="B1665" s="1">
        <v>44033</v>
      </c>
      <c r="C1665" s="2">
        <f t="shared" si="201"/>
        <v>2020</v>
      </c>
      <c r="D1665" s="2">
        <f t="shared" si="202"/>
        <v>7</v>
      </c>
      <c r="E1665" s="2" t="str">
        <f t="shared" si="203"/>
        <v>2020-7</v>
      </c>
      <c r="F1665" s="2">
        <f t="shared" si="204"/>
        <v>21</v>
      </c>
      <c r="G1665" s="2">
        <f t="shared" si="205"/>
        <v>30</v>
      </c>
      <c r="H1665" s="2">
        <f t="shared" si="206"/>
        <v>3</v>
      </c>
      <c r="I1665" s="2" cm="1">
        <f t="array" ref="I1665">_xlfn.IFNA(_xlfn.IFS(H1665=7,1,H1665=1,1),0)</f>
        <v>0</v>
      </c>
      <c r="J1665" s="2">
        <v>0</v>
      </c>
      <c r="K1665" s="2">
        <f t="shared" si="207"/>
        <v>0</v>
      </c>
      <c r="L1665" s="2">
        <f>SUMIF(E$2:E1665,E1665,K$2:K1665)</f>
        <v>3</v>
      </c>
      <c r="M1665" s="2">
        <f>IF(AND(market_calendar[[#This Row],[eq_weekly_exp_cumulative]]=3,market_calendar[[#This Row],[is_eq_weekly_exp]]=1),1,0)</f>
        <v>0</v>
      </c>
      <c r="N1665" s="2">
        <f>IF(AND(market_calendar[[#This Row],[is_eq_monthly_exp]]=1,MOD(market_calendar[[#This Row],[Month]],3)=0),1,0)</f>
        <v>0</v>
      </c>
      <c r="O1665" s="2">
        <f t="shared" si="200"/>
        <v>1</v>
      </c>
      <c r="P1665" s="2">
        <f>SUMIF(E$2:E1665,E1665,O$2:O1665)</f>
        <v>3</v>
      </c>
      <c r="Q1665" s="2">
        <f>IF(AND(market_calendar[[#This Row],[vix_weekly_exp_cumulative]]=3,market_calendar[[#This Row],[is_vix_weekly_exp]]=1),1,0)</f>
        <v>1</v>
      </c>
      <c r="R1665" s="2">
        <f>IF(AND(market_calendar[[#This Row],[is_vix_monthly_exp]]=1,MOD(market_calendar[[#This Row],[Month]],3)=0),1,0)</f>
        <v>0</v>
      </c>
    </row>
    <row r="1666" spans="1:18" x14ac:dyDescent="0.25">
      <c r="A1666">
        <v>1665</v>
      </c>
      <c r="B1666" s="1">
        <v>44034</v>
      </c>
      <c r="C1666" s="2">
        <f t="shared" si="201"/>
        <v>2020</v>
      </c>
      <c r="D1666" s="2">
        <f t="shared" si="202"/>
        <v>7</v>
      </c>
      <c r="E1666" s="2" t="str">
        <f t="shared" si="203"/>
        <v>2020-7</v>
      </c>
      <c r="F1666" s="2">
        <f t="shared" si="204"/>
        <v>22</v>
      </c>
      <c r="G1666" s="2">
        <f t="shared" si="205"/>
        <v>30</v>
      </c>
      <c r="H1666" s="2">
        <f t="shared" si="206"/>
        <v>4</v>
      </c>
      <c r="I1666" s="2" cm="1">
        <f t="array" ref="I1666">_xlfn.IFNA(_xlfn.IFS(H1666=7,1,H1666=1,1),0)</f>
        <v>0</v>
      </c>
      <c r="J1666" s="2">
        <v>0</v>
      </c>
      <c r="K1666" s="2">
        <f t="shared" si="207"/>
        <v>0</v>
      </c>
      <c r="L1666" s="2">
        <f>SUMIF(E$2:E1666,E1666,K$2:K1666)</f>
        <v>3</v>
      </c>
      <c r="M1666" s="2">
        <f>IF(AND(market_calendar[[#This Row],[eq_weekly_exp_cumulative]]=3,market_calendar[[#This Row],[is_eq_weekly_exp]]=1),1,0)</f>
        <v>0</v>
      </c>
      <c r="N1666" s="2">
        <f>IF(AND(market_calendar[[#This Row],[is_eq_monthly_exp]]=1,MOD(market_calendar[[#This Row],[Month]],3)=0),1,0)</f>
        <v>0</v>
      </c>
      <c r="O1666" s="2">
        <f t="shared" ref="O1666:O1729" si="208">IF(H1666=3,1,0)</f>
        <v>0</v>
      </c>
      <c r="P1666" s="2">
        <f>SUMIF(E$2:E1666,E1666,O$2:O1666)</f>
        <v>3</v>
      </c>
      <c r="Q1666" s="2">
        <f>IF(AND(market_calendar[[#This Row],[vix_weekly_exp_cumulative]]=3,market_calendar[[#This Row],[is_vix_weekly_exp]]=1),1,0)</f>
        <v>0</v>
      </c>
      <c r="R1666" s="2">
        <f>IF(AND(market_calendar[[#This Row],[is_vix_monthly_exp]]=1,MOD(market_calendar[[#This Row],[Month]],3)=0),1,0)</f>
        <v>0</v>
      </c>
    </row>
    <row r="1667" spans="1:18" x14ac:dyDescent="0.25">
      <c r="A1667">
        <v>1666</v>
      </c>
      <c r="B1667" s="1">
        <v>44035</v>
      </c>
      <c r="C1667" s="2">
        <f t="shared" ref="C1667:C1730" si="209">YEAR(B1667)</f>
        <v>2020</v>
      </c>
      <c r="D1667" s="2">
        <f t="shared" ref="D1667:D1730" si="210">MONTH(B1667)</f>
        <v>7</v>
      </c>
      <c r="E1667" s="2" t="str">
        <f t="shared" ref="E1667:E1730" si="211">_xlfn.CONCAT(YEAR(B1667),"-",MONTH(B1667))</f>
        <v>2020-7</v>
      </c>
      <c r="F1667" s="2">
        <f t="shared" ref="F1667:F1730" si="212">DAY(B1667)</f>
        <v>23</v>
      </c>
      <c r="G1667" s="2">
        <f t="shared" ref="G1667:G1730" si="213">WEEKNUM(B1667)</f>
        <v>30</v>
      </c>
      <c r="H1667" s="2">
        <f t="shared" ref="H1667:H1730" si="214">WEEKDAY(B1667)</f>
        <v>5</v>
      </c>
      <c r="I1667" s="2" cm="1">
        <f t="array" ref="I1667">_xlfn.IFNA(_xlfn.IFS(H1667=7,1,H1667=1,1),0)</f>
        <v>0</v>
      </c>
      <c r="J1667" s="2">
        <v>0</v>
      </c>
      <c r="K1667" s="2">
        <f t="shared" ref="K1667:K1730" si="215">IF(H1667=6,1,0)</f>
        <v>0</v>
      </c>
      <c r="L1667" s="2">
        <f>SUMIF(E$2:E1667,E1667,K$2:K1667)</f>
        <v>3</v>
      </c>
      <c r="M1667" s="2">
        <f>IF(AND(market_calendar[[#This Row],[eq_weekly_exp_cumulative]]=3,market_calendar[[#This Row],[is_eq_weekly_exp]]=1),1,0)</f>
        <v>0</v>
      </c>
      <c r="N1667" s="2">
        <f>IF(AND(market_calendar[[#This Row],[is_eq_monthly_exp]]=1,MOD(market_calendar[[#This Row],[Month]],3)=0),1,0)</f>
        <v>0</v>
      </c>
      <c r="O1667" s="2">
        <f t="shared" si="208"/>
        <v>0</v>
      </c>
      <c r="P1667" s="2">
        <f>SUMIF(E$2:E1667,E1667,O$2:O1667)</f>
        <v>3</v>
      </c>
      <c r="Q1667" s="2">
        <f>IF(AND(market_calendar[[#This Row],[vix_weekly_exp_cumulative]]=3,market_calendar[[#This Row],[is_vix_weekly_exp]]=1),1,0)</f>
        <v>0</v>
      </c>
      <c r="R1667" s="2">
        <f>IF(AND(market_calendar[[#This Row],[is_vix_monthly_exp]]=1,MOD(market_calendar[[#This Row],[Month]],3)=0),1,0)</f>
        <v>0</v>
      </c>
    </row>
    <row r="1668" spans="1:18" x14ac:dyDescent="0.25">
      <c r="A1668">
        <v>1667</v>
      </c>
      <c r="B1668" s="1">
        <v>44036</v>
      </c>
      <c r="C1668" s="2">
        <f t="shared" si="209"/>
        <v>2020</v>
      </c>
      <c r="D1668" s="2">
        <f t="shared" si="210"/>
        <v>7</v>
      </c>
      <c r="E1668" s="2" t="str">
        <f t="shared" si="211"/>
        <v>2020-7</v>
      </c>
      <c r="F1668" s="2">
        <f t="shared" si="212"/>
        <v>24</v>
      </c>
      <c r="G1668" s="2">
        <f t="shared" si="213"/>
        <v>30</v>
      </c>
      <c r="H1668" s="2">
        <f t="shared" si="214"/>
        <v>6</v>
      </c>
      <c r="I1668" s="2" cm="1">
        <f t="array" ref="I1668">_xlfn.IFNA(_xlfn.IFS(H1668=7,1,H1668=1,1),0)</f>
        <v>0</v>
      </c>
      <c r="J1668" s="2">
        <v>0</v>
      </c>
      <c r="K1668" s="2">
        <f t="shared" si="215"/>
        <v>1</v>
      </c>
      <c r="L1668" s="2">
        <f>SUMIF(E$2:E1668,E1668,K$2:K1668)</f>
        <v>4</v>
      </c>
      <c r="M1668" s="2">
        <f>IF(AND(market_calendar[[#This Row],[eq_weekly_exp_cumulative]]=3,market_calendar[[#This Row],[is_eq_weekly_exp]]=1),1,0)</f>
        <v>0</v>
      </c>
      <c r="N1668" s="2">
        <f>IF(AND(market_calendar[[#This Row],[is_eq_monthly_exp]]=1,MOD(market_calendar[[#This Row],[Month]],3)=0),1,0)</f>
        <v>0</v>
      </c>
      <c r="O1668" s="2">
        <f t="shared" si="208"/>
        <v>0</v>
      </c>
      <c r="P1668" s="2">
        <f>SUMIF(E$2:E1668,E1668,O$2:O1668)</f>
        <v>3</v>
      </c>
      <c r="Q1668" s="2">
        <f>IF(AND(market_calendar[[#This Row],[vix_weekly_exp_cumulative]]=3,market_calendar[[#This Row],[is_vix_weekly_exp]]=1),1,0)</f>
        <v>0</v>
      </c>
      <c r="R1668" s="2">
        <f>IF(AND(market_calendar[[#This Row],[is_vix_monthly_exp]]=1,MOD(market_calendar[[#This Row],[Month]],3)=0),1,0)</f>
        <v>0</v>
      </c>
    </row>
    <row r="1669" spans="1:18" x14ac:dyDescent="0.25">
      <c r="A1669">
        <v>1668</v>
      </c>
      <c r="B1669" s="1">
        <v>44037</v>
      </c>
      <c r="C1669" s="2">
        <f t="shared" si="209"/>
        <v>2020</v>
      </c>
      <c r="D1669" s="2">
        <f t="shared" si="210"/>
        <v>7</v>
      </c>
      <c r="E1669" s="2" t="str">
        <f t="shared" si="211"/>
        <v>2020-7</v>
      </c>
      <c r="F1669" s="2">
        <f t="shared" si="212"/>
        <v>25</v>
      </c>
      <c r="G1669" s="2">
        <f t="shared" si="213"/>
        <v>30</v>
      </c>
      <c r="H1669" s="2">
        <f t="shared" si="214"/>
        <v>7</v>
      </c>
      <c r="I1669" s="2" cm="1">
        <f t="array" ref="I1669">_xlfn.IFNA(_xlfn.IFS(H1669=7,1,H1669=1,1),0)</f>
        <v>1</v>
      </c>
      <c r="J1669" s="2">
        <v>0</v>
      </c>
      <c r="K1669" s="2">
        <f t="shared" si="215"/>
        <v>0</v>
      </c>
      <c r="L1669" s="2">
        <f>SUMIF(E$2:E1669,E1669,K$2:K1669)</f>
        <v>4</v>
      </c>
      <c r="M1669" s="2">
        <f>IF(AND(market_calendar[[#This Row],[eq_weekly_exp_cumulative]]=3,market_calendar[[#This Row],[is_eq_weekly_exp]]=1),1,0)</f>
        <v>0</v>
      </c>
      <c r="N1669" s="2">
        <f>IF(AND(market_calendar[[#This Row],[is_eq_monthly_exp]]=1,MOD(market_calendar[[#This Row],[Month]],3)=0),1,0)</f>
        <v>0</v>
      </c>
      <c r="O1669" s="2">
        <f t="shared" si="208"/>
        <v>0</v>
      </c>
      <c r="P1669" s="2">
        <f>SUMIF(E$2:E1669,E1669,O$2:O1669)</f>
        <v>3</v>
      </c>
      <c r="Q1669" s="2">
        <f>IF(AND(market_calendar[[#This Row],[vix_weekly_exp_cumulative]]=3,market_calendar[[#This Row],[is_vix_weekly_exp]]=1),1,0)</f>
        <v>0</v>
      </c>
      <c r="R1669" s="2">
        <f>IF(AND(market_calendar[[#This Row],[is_vix_monthly_exp]]=1,MOD(market_calendar[[#This Row],[Month]],3)=0),1,0)</f>
        <v>0</v>
      </c>
    </row>
    <row r="1670" spans="1:18" x14ac:dyDescent="0.25">
      <c r="A1670">
        <v>1669</v>
      </c>
      <c r="B1670" s="1">
        <v>44038</v>
      </c>
      <c r="C1670" s="2">
        <f t="shared" si="209"/>
        <v>2020</v>
      </c>
      <c r="D1670" s="2">
        <f t="shared" si="210"/>
        <v>7</v>
      </c>
      <c r="E1670" s="2" t="str">
        <f t="shared" si="211"/>
        <v>2020-7</v>
      </c>
      <c r="F1670" s="2">
        <f t="shared" si="212"/>
        <v>26</v>
      </c>
      <c r="G1670" s="2">
        <f t="shared" si="213"/>
        <v>31</v>
      </c>
      <c r="H1670" s="2">
        <f t="shared" si="214"/>
        <v>1</v>
      </c>
      <c r="I1670" s="2" cm="1">
        <f t="array" ref="I1670">_xlfn.IFNA(_xlfn.IFS(H1670=7,1,H1670=1,1),0)</f>
        <v>1</v>
      </c>
      <c r="J1670" s="2">
        <v>0</v>
      </c>
      <c r="K1670" s="2">
        <f t="shared" si="215"/>
        <v>0</v>
      </c>
      <c r="L1670" s="2">
        <f>SUMIF(E$2:E1670,E1670,K$2:K1670)</f>
        <v>4</v>
      </c>
      <c r="M1670" s="2">
        <f>IF(AND(market_calendar[[#This Row],[eq_weekly_exp_cumulative]]=3,market_calendar[[#This Row],[is_eq_weekly_exp]]=1),1,0)</f>
        <v>0</v>
      </c>
      <c r="N1670" s="2">
        <f>IF(AND(market_calendar[[#This Row],[is_eq_monthly_exp]]=1,MOD(market_calendar[[#This Row],[Month]],3)=0),1,0)</f>
        <v>0</v>
      </c>
      <c r="O1670" s="2">
        <f t="shared" si="208"/>
        <v>0</v>
      </c>
      <c r="P1670" s="2">
        <f>SUMIF(E$2:E1670,E1670,O$2:O1670)</f>
        <v>3</v>
      </c>
      <c r="Q1670" s="2">
        <f>IF(AND(market_calendar[[#This Row],[vix_weekly_exp_cumulative]]=3,market_calendar[[#This Row],[is_vix_weekly_exp]]=1),1,0)</f>
        <v>0</v>
      </c>
      <c r="R1670" s="2">
        <f>IF(AND(market_calendar[[#This Row],[is_vix_monthly_exp]]=1,MOD(market_calendar[[#This Row],[Month]],3)=0),1,0)</f>
        <v>0</v>
      </c>
    </row>
    <row r="1671" spans="1:18" x14ac:dyDescent="0.25">
      <c r="A1671">
        <v>1670</v>
      </c>
      <c r="B1671" s="1">
        <v>44039</v>
      </c>
      <c r="C1671" s="2">
        <f t="shared" si="209"/>
        <v>2020</v>
      </c>
      <c r="D1671" s="2">
        <f t="shared" si="210"/>
        <v>7</v>
      </c>
      <c r="E1671" s="2" t="str">
        <f t="shared" si="211"/>
        <v>2020-7</v>
      </c>
      <c r="F1671" s="2">
        <f t="shared" si="212"/>
        <v>27</v>
      </c>
      <c r="G1671" s="2">
        <f t="shared" si="213"/>
        <v>31</v>
      </c>
      <c r="H1671" s="2">
        <f t="shared" si="214"/>
        <v>2</v>
      </c>
      <c r="I1671" s="2" cm="1">
        <f t="array" ref="I1671">_xlfn.IFNA(_xlfn.IFS(H1671=7,1,H1671=1,1),0)</f>
        <v>0</v>
      </c>
      <c r="J1671" s="2">
        <v>0</v>
      </c>
      <c r="K1671" s="2">
        <f t="shared" si="215"/>
        <v>0</v>
      </c>
      <c r="L1671" s="2">
        <f>SUMIF(E$2:E1671,E1671,K$2:K1671)</f>
        <v>4</v>
      </c>
      <c r="M1671" s="2">
        <f>IF(AND(market_calendar[[#This Row],[eq_weekly_exp_cumulative]]=3,market_calendar[[#This Row],[is_eq_weekly_exp]]=1),1,0)</f>
        <v>0</v>
      </c>
      <c r="N1671" s="2">
        <f>IF(AND(market_calendar[[#This Row],[is_eq_monthly_exp]]=1,MOD(market_calendar[[#This Row],[Month]],3)=0),1,0)</f>
        <v>0</v>
      </c>
      <c r="O1671" s="2">
        <f t="shared" si="208"/>
        <v>0</v>
      </c>
      <c r="P1671" s="2">
        <f>SUMIF(E$2:E1671,E1671,O$2:O1671)</f>
        <v>3</v>
      </c>
      <c r="Q1671" s="2">
        <f>IF(AND(market_calendar[[#This Row],[vix_weekly_exp_cumulative]]=3,market_calendar[[#This Row],[is_vix_weekly_exp]]=1),1,0)</f>
        <v>0</v>
      </c>
      <c r="R1671" s="2">
        <f>IF(AND(market_calendar[[#This Row],[is_vix_monthly_exp]]=1,MOD(market_calendar[[#This Row],[Month]],3)=0),1,0)</f>
        <v>0</v>
      </c>
    </row>
    <row r="1672" spans="1:18" x14ac:dyDescent="0.25">
      <c r="A1672">
        <v>1671</v>
      </c>
      <c r="B1672" s="1">
        <v>44040</v>
      </c>
      <c r="C1672" s="2">
        <f t="shared" si="209"/>
        <v>2020</v>
      </c>
      <c r="D1672" s="2">
        <f t="shared" si="210"/>
        <v>7</v>
      </c>
      <c r="E1672" s="2" t="str">
        <f t="shared" si="211"/>
        <v>2020-7</v>
      </c>
      <c r="F1672" s="2">
        <f t="shared" si="212"/>
        <v>28</v>
      </c>
      <c r="G1672" s="2">
        <f t="shared" si="213"/>
        <v>31</v>
      </c>
      <c r="H1672" s="2">
        <f t="shared" si="214"/>
        <v>3</v>
      </c>
      <c r="I1672" s="2" cm="1">
        <f t="array" ref="I1672">_xlfn.IFNA(_xlfn.IFS(H1672=7,1,H1672=1,1),0)</f>
        <v>0</v>
      </c>
      <c r="J1672" s="2">
        <v>0</v>
      </c>
      <c r="K1672" s="2">
        <f t="shared" si="215"/>
        <v>0</v>
      </c>
      <c r="L1672" s="2">
        <f>SUMIF(E$2:E1672,E1672,K$2:K1672)</f>
        <v>4</v>
      </c>
      <c r="M1672" s="2">
        <f>IF(AND(market_calendar[[#This Row],[eq_weekly_exp_cumulative]]=3,market_calendar[[#This Row],[is_eq_weekly_exp]]=1),1,0)</f>
        <v>0</v>
      </c>
      <c r="N1672" s="2">
        <f>IF(AND(market_calendar[[#This Row],[is_eq_monthly_exp]]=1,MOD(market_calendar[[#This Row],[Month]],3)=0),1,0)</f>
        <v>0</v>
      </c>
      <c r="O1672" s="2">
        <f t="shared" si="208"/>
        <v>1</v>
      </c>
      <c r="P1672" s="2">
        <f>SUMIF(E$2:E1672,E1672,O$2:O1672)</f>
        <v>4</v>
      </c>
      <c r="Q1672" s="2">
        <f>IF(AND(market_calendar[[#This Row],[vix_weekly_exp_cumulative]]=3,market_calendar[[#This Row],[is_vix_weekly_exp]]=1),1,0)</f>
        <v>0</v>
      </c>
      <c r="R1672" s="2">
        <f>IF(AND(market_calendar[[#This Row],[is_vix_monthly_exp]]=1,MOD(market_calendar[[#This Row],[Month]],3)=0),1,0)</f>
        <v>0</v>
      </c>
    </row>
    <row r="1673" spans="1:18" x14ac:dyDescent="0.25">
      <c r="A1673">
        <v>1672</v>
      </c>
      <c r="B1673" s="1">
        <v>44041</v>
      </c>
      <c r="C1673" s="2">
        <f t="shared" si="209"/>
        <v>2020</v>
      </c>
      <c r="D1673" s="2">
        <f t="shared" si="210"/>
        <v>7</v>
      </c>
      <c r="E1673" s="2" t="str">
        <f t="shared" si="211"/>
        <v>2020-7</v>
      </c>
      <c r="F1673" s="2">
        <f t="shared" si="212"/>
        <v>29</v>
      </c>
      <c r="G1673" s="2">
        <f t="shared" si="213"/>
        <v>31</v>
      </c>
      <c r="H1673" s="2">
        <f t="shared" si="214"/>
        <v>4</v>
      </c>
      <c r="I1673" s="2" cm="1">
        <f t="array" ref="I1673">_xlfn.IFNA(_xlfn.IFS(H1673=7,1,H1673=1,1),0)</f>
        <v>0</v>
      </c>
      <c r="J1673" s="2">
        <v>0</v>
      </c>
      <c r="K1673" s="2">
        <f t="shared" si="215"/>
        <v>0</v>
      </c>
      <c r="L1673" s="2">
        <f>SUMIF(E$2:E1673,E1673,K$2:K1673)</f>
        <v>4</v>
      </c>
      <c r="M1673" s="2">
        <f>IF(AND(market_calendar[[#This Row],[eq_weekly_exp_cumulative]]=3,market_calendar[[#This Row],[is_eq_weekly_exp]]=1),1,0)</f>
        <v>0</v>
      </c>
      <c r="N1673" s="2">
        <f>IF(AND(market_calendar[[#This Row],[is_eq_monthly_exp]]=1,MOD(market_calendar[[#This Row],[Month]],3)=0),1,0)</f>
        <v>0</v>
      </c>
      <c r="O1673" s="2">
        <f t="shared" si="208"/>
        <v>0</v>
      </c>
      <c r="P1673" s="2">
        <f>SUMIF(E$2:E1673,E1673,O$2:O1673)</f>
        <v>4</v>
      </c>
      <c r="Q1673" s="2">
        <f>IF(AND(market_calendar[[#This Row],[vix_weekly_exp_cumulative]]=3,market_calendar[[#This Row],[is_vix_weekly_exp]]=1),1,0)</f>
        <v>0</v>
      </c>
      <c r="R1673" s="2">
        <f>IF(AND(market_calendar[[#This Row],[is_vix_monthly_exp]]=1,MOD(market_calendar[[#This Row],[Month]],3)=0),1,0)</f>
        <v>0</v>
      </c>
    </row>
    <row r="1674" spans="1:18" x14ac:dyDescent="0.25">
      <c r="A1674">
        <v>1673</v>
      </c>
      <c r="B1674" s="1">
        <v>44042</v>
      </c>
      <c r="C1674" s="2">
        <f t="shared" si="209"/>
        <v>2020</v>
      </c>
      <c r="D1674" s="2">
        <f t="shared" si="210"/>
        <v>7</v>
      </c>
      <c r="E1674" s="2" t="str">
        <f t="shared" si="211"/>
        <v>2020-7</v>
      </c>
      <c r="F1674" s="2">
        <f t="shared" si="212"/>
        <v>30</v>
      </c>
      <c r="G1674" s="2">
        <f t="shared" si="213"/>
        <v>31</v>
      </c>
      <c r="H1674" s="2">
        <f t="shared" si="214"/>
        <v>5</v>
      </c>
      <c r="I1674" s="2" cm="1">
        <f t="array" ref="I1674">_xlfn.IFNA(_xlfn.IFS(H1674=7,1,H1674=1,1),0)</f>
        <v>0</v>
      </c>
      <c r="J1674" s="2">
        <v>0</v>
      </c>
      <c r="K1674" s="2">
        <f t="shared" si="215"/>
        <v>0</v>
      </c>
      <c r="L1674" s="2">
        <f>SUMIF(E$2:E1674,E1674,K$2:K1674)</f>
        <v>4</v>
      </c>
      <c r="M1674" s="2">
        <f>IF(AND(market_calendar[[#This Row],[eq_weekly_exp_cumulative]]=3,market_calendar[[#This Row],[is_eq_weekly_exp]]=1),1,0)</f>
        <v>0</v>
      </c>
      <c r="N1674" s="2">
        <f>IF(AND(market_calendar[[#This Row],[is_eq_monthly_exp]]=1,MOD(market_calendar[[#This Row],[Month]],3)=0),1,0)</f>
        <v>0</v>
      </c>
      <c r="O1674" s="2">
        <f t="shared" si="208"/>
        <v>0</v>
      </c>
      <c r="P1674" s="2">
        <f>SUMIF(E$2:E1674,E1674,O$2:O1674)</f>
        <v>4</v>
      </c>
      <c r="Q1674" s="2">
        <f>IF(AND(market_calendar[[#This Row],[vix_weekly_exp_cumulative]]=3,market_calendar[[#This Row],[is_vix_weekly_exp]]=1),1,0)</f>
        <v>0</v>
      </c>
      <c r="R1674" s="2">
        <f>IF(AND(market_calendar[[#This Row],[is_vix_monthly_exp]]=1,MOD(market_calendar[[#This Row],[Month]],3)=0),1,0)</f>
        <v>0</v>
      </c>
    </row>
    <row r="1675" spans="1:18" x14ac:dyDescent="0.25">
      <c r="A1675">
        <v>1674</v>
      </c>
      <c r="B1675" s="1">
        <v>44043</v>
      </c>
      <c r="C1675" s="2">
        <f t="shared" si="209"/>
        <v>2020</v>
      </c>
      <c r="D1675" s="2">
        <f t="shared" si="210"/>
        <v>7</v>
      </c>
      <c r="E1675" s="2" t="str">
        <f t="shared" si="211"/>
        <v>2020-7</v>
      </c>
      <c r="F1675" s="2">
        <f t="shared" si="212"/>
        <v>31</v>
      </c>
      <c r="G1675" s="2">
        <f t="shared" si="213"/>
        <v>31</v>
      </c>
      <c r="H1675" s="2">
        <f t="shared" si="214"/>
        <v>6</v>
      </c>
      <c r="I1675" s="2" cm="1">
        <f t="array" ref="I1675">_xlfn.IFNA(_xlfn.IFS(H1675=7,1,H1675=1,1),0)</f>
        <v>0</v>
      </c>
      <c r="J1675" s="2">
        <v>0</v>
      </c>
      <c r="K1675" s="2">
        <f t="shared" si="215"/>
        <v>1</v>
      </c>
      <c r="L1675" s="2">
        <f>SUMIF(E$2:E1675,E1675,K$2:K1675)</f>
        <v>5</v>
      </c>
      <c r="M1675" s="2">
        <f>IF(AND(market_calendar[[#This Row],[eq_weekly_exp_cumulative]]=3,market_calendar[[#This Row],[is_eq_weekly_exp]]=1),1,0)</f>
        <v>0</v>
      </c>
      <c r="N1675" s="2">
        <f>IF(AND(market_calendar[[#This Row],[is_eq_monthly_exp]]=1,MOD(market_calendar[[#This Row],[Month]],3)=0),1,0)</f>
        <v>0</v>
      </c>
      <c r="O1675" s="2">
        <f t="shared" si="208"/>
        <v>0</v>
      </c>
      <c r="P1675" s="2">
        <f>SUMIF(E$2:E1675,E1675,O$2:O1675)</f>
        <v>4</v>
      </c>
      <c r="Q1675" s="2">
        <f>IF(AND(market_calendar[[#This Row],[vix_weekly_exp_cumulative]]=3,market_calendar[[#This Row],[is_vix_weekly_exp]]=1),1,0)</f>
        <v>0</v>
      </c>
      <c r="R1675" s="2">
        <f>IF(AND(market_calendar[[#This Row],[is_vix_monthly_exp]]=1,MOD(market_calendar[[#This Row],[Month]],3)=0),1,0)</f>
        <v>0</v>
      </c>
    </row>
    <row r="1676" spans="1:18" x14ac:dyDescent="0.25">
      <c r="A1676">
        <v>1675</v>
      </c>
      <c r="B1676" s="1">
        <v>44044</v>
      </c>
      <c r="C1676" s="2">
        <f t="shared" si="209"/>
        <v>2020</v>
      </c>
      <c r="D1676" s="2">
        <f t="shared" si="210"/>
        <v>8</v>
      </c>
      <c r="E1676" s="2" t="str">
        <f t="shared" si="211"/>
        <v>2020-8</v>
      </c>
      <c r="F1676" s="2">
        <f t="shared" si="212"/>
        <v>1</v>
      </c>
      <c r="G1676" s="2">
        <f t="shared" si="213"/>
        <v>31</v>
      </c>
      <c r="H1676" s="2">
        <f t="shared" si="214"/>
        <v>7</v>
      </c>
      <c r="I1676" s="2" cm="1">
        <f t="array" ref="I1676">_xlfn.IFNA(_xlfn.IFS(H1676=7,1,H1676=1,1),0)</f>
        <v>1</v>
      </c>
      <c r="J1676" s="2">
        <v>0</v>
      </c>
      <c r="K1676" s="2">
        <f t="shared" si="215"/>
        <v>0</v>
      </c>
      <c r="L1676" s="2">
        <f>SUMIF(E$2:E1676,E1676,K$2:K1676)</f>
        <v>0</v>
      </c>
      <c r="M1676" s="2">
        <f>IF(AND(market_calendar[[#This Row],[eq_weekly_exp_cumulative]]=3,market_calendar[[#This Row],[is_eq_weekly_exp]]=1),1,0)</f>
        <v>0</v>
      </c>
      <c r="N1676" s="2">
        <f>IF(AND(market_calendar[[#This Row],[is_eq_monthly_exp]]=1,MOD(market_calendar[[#This Row],[Month]],3)=0),1,0)</f>
        <v>0</v>
      </c>
      <c r="O1676" s="2">
        <f t="shared" si="208"/>
        <v>0</v>
      </c>
      <c r="P1676" s="2">
        <f>SUMIF(E$2:E1676,E1676,O$2:O1676)</f>
        <v>0</v>
      </c>
      <c r="Q1676" s="2">
        <f>IF(AND(market_calendar[[#This Row],[vix_weekly_exp_cumulative]]=3,market_calendar[[#This Row],[is_vix_weekly_exp]]=1),1,0)</f>
        <v>0</v>
      </c>
      <c r="R1676" s="2">
        <f>IF(AND(market_calendar[[#This Row],[is_vix_monthly_exp]]=1,MOD(market_calendar[[#This Row],[Month]],3)=0),1,0)</f>
        <v>0</v>
      </c>
    </row>
    <row r="1677" spans="1:18" x14ac:dyDescent="0.25">
      <c r="A1677">
        <v>1676</v>
      </c>
      <c r="B1677" s="1">
        <v>44045</v>
      </c>
      <c r="C1677" s="2">
        <f t="shared" si="209"/>
        <v>2020</v>
      </c>
      <c r="D1677" s="2">
        <f t="shared" si="210"/>
        <v>8</v>
      </c>
      <c r="E1677" s="2" t="str">
        <f t="shared" si="211"/>
        <v>2020-8</v>
      </c>
      <c r="F1677" s="2">
        <f t="shared" si="212"/>
        <v>2</v>
      </c>
      <c r="G1677" s="2">
        <f t="shared" si="213"/>
        <v>32</v>
      </c>
      <c r="H1677" s="2">
        <f t="shared" si="214"/>
        <v>1</v>
      </c>
      <c r="I1677" s="2" cm="1">
        <f t="array" ref="I1677">_xlfn.IFNA(_xlfn.IFS(H1677=7,1,H1677=1,1),0)</f>
        <v>1</v>
      </c>
      <c r="J1677" s="2">
        <v>0</v>
      </c>
      <c r="K1677" s="2">
        <f t="shared" si="215"/>
        <v>0</v>
      </c>
      <c r="L1677" s="2">
        <f>SUMIF(E$2:E1677,E1677,K$2:K1677)</f>
        <v>0</v>
      </c>
      <c r="M1677" s="2">
        <f>IF(AND(market_calendar[[#This Row],[eq_weekly_exp_cumulative]]=3,market_calendar[[#This Row],[is_eq_weekly_exp]]=1),1,0)</f>
        <v>0</v>
      </c>
      <c r="N1677" s="2">
        <f>IF(AND(market_calendar[[#This Row],[is_eq_monthly_exp]]=1,MOD(market_calendar[[#This Row],[Month]],3)=0),1,0)</f>
        <v>0</v>
      </c>
      <c r="O1677" s="2">
        <f t="shared" si="208"/>
        <v>0</v>
      </c>
      <c r="P1677" s="2">
        <f>SUMIF(E$2:E1677,E1677,O$2:O1677)</f>
        <v>0</v>
      </c>
      <c r="Q1677" s="2">
        <f>IF(AND(market_calendar[[#This Row],[vix_weekly_exp_cumulative]]=3,market_calendar[[#This Row],[is_vix_weekly_exp]]=1),1,0)</f>
        <v>0</v>
      </c>
      <c r="R1677" s="2">
        <f>IF(AND(market_calendar[[#This Row],[is_vix_monthly_exp]]=1,MOD(market_calendar[[#This Row],[Month]],3)=0),1,0)</f>
        <v>0</v>
      </c>
    </row>
    <row r="1678" spans="1:18" x14ac:dyDescent="0.25">
      <c r="A1678">
        <v>1677</v>
      </c>
      <c r="B1678" s="1">
        <v>44046</v>
      </c>
      <c r="C1678" s="2">
        <f t="shared" si="209"/>
        <v>2020</v>
      </c>
      <c r="D1678" s="2">
        <f t="shared" si="210"/>
        <v>8</v>
      </c>
      <c r="E1678" s="2" t="str">
        <f t="shared" si="211"/>
        <v>2020-8</v>
      </c>
      <c r="F1678" s="2">
        <f t="shared" si="212"/>
        <v>3</v>
      </c>
      <c r="G1678" s="2">
        <f t="shared" si="213"/>
        <v>32</v>
      </c>
      <c r="H1678" s="2">
        <f t="shared" si="214"/>
        <v>2</v>
      </c>
      <c r="I1678" s="2" cm="1">
        <f t="array" ref="I1678">_xlfn.IFNA(_xlfn.IFS(H1678=7,1,H1678=1,1),0)</f>
        <v>0</v>
      </c>
      <c r="J1678" s="2">
        <v>0</v>
      </c>
      <c r="K1678" s="2">
        <f t="shared" si="215"/>
        <v>0</v>
      </c>
      <c r="L1678" s="2">
        <f>SUMIF(E$2:E1678,E1678,K$2:K1678)</f>
        <v>0</v>
      </c>
      <c r="M1678" s="2">
        <f>IF(AND(market_calendar[[#This Row],[eq_weekly_exp_cumulative]]=3,market_calendar[[#This Row],[is_eq_weekly_exp]]=1),1,0)</f>
        <v>0</v>
      </c>
      <c r="N1678" s="2">
        <f>IF(AND(market_calendar[[#This Row],[is_eq_monthly_exp]]=1,MOD(market_calendar[[#This Row],[Month]],3)=0),1,0)</f>
        <v>0</v>
      </c>
      <c r="O1678" s="2">
        <f t="shared" si="208"/>
        <v>0</v>
      </c>
      <c r="P1678" s="2">
        <f>SUMIF(E$2:E1678,E1678,O$2:O1678)</f>
        <v>0</v>
      </c>
      <c r="Q1678" s="2">
        <f>IF(AND(market_calendar[[#This Row],[vix_weekly_exp_cumulative]]=3,market_calendar[[#This Row],[is_vix_weekly_exp]]=1),1,0)</f>
        <v>0</v>
      </c>
      <c r="R1678" s="2">
        <f>IF(AND(market_calendar[[#This Row],[is_vix_monthly_exp]]=1,MOD(market_calendar[[#This Row],[Month]],3)=0),1,0)</f>
        <v>0</v>
      </c>
    </row>
    <row r="1679" spans="1:18" x14ac:dyDescent="0.25">
      <c r="A1679">
        <v>1678</v>
      </c>
      <c r="B1679" s="1">
        <v>44047</v>
      </c>
      <c r="C1679" s="2">
        <f t="shared" si="209"/>
        <v>2020</v>
      </c>
      <c r="D1679" s="2">
        <f t="shared" si="210"/>
        <v>8</v>
      </c>
      <c r="E1679" s="2" t="str">
        <f t="shared" si="211"/>
        <v>2020-8</v>
      </c>
      <c r="F1679" s="2">
        <f t="shared" si="212"/>
        <v>4</v>
      </c>
      <c r="G1679" s="2">
        <f t="shared" si="213"/>
        <v>32</v>
      </c>
      <c r="H1679" s="2">
        <f t="shared" si="214"/>
        <v>3</v>
      </c>
      <c r="I1679" s="2" cm="1">
        <f t="array" ref="I1679">_xlfn.IFNA(_xlfn.IFS(H1679=7,1,H1679=1,1),0)</f>
        <v>0</v>
      </c>
      <c r="J1679" s="2">
        <v>0</v>
      </c>
      <c r="K1679" s="2">
        <f t="shared" si="215"/>
        <v>0</v>
      </c>
      <c r="L1679" s="2">
        <f>SUMIF(E$2:E1679,E1679,K$2:K1679)</f>
        <v>0</v>
      </c>
      <c r="M1679" s="2">
        <f>IF(AND(market_calendar[[#This Row],[eq_weekly_exp_cumulative]]=3,market_calendar[[#This Row],[is_eq_weekly_exp]]=1),1,0)</f>
        <v>0</v>
      </c>
      <c r="N1679" s="2">
        <f>IF(AND(market_calendar[[#This Row],[is_eq_monthly_exp]]=1,MOD(market_calendar[[#This Row],[Month]],3)=0),1,0)</f>
        <v>0</v>
      </c>
      <c r="O1679" s="2">
        <f t="shared" si="208"/>
        <v>1</v>
      </c>
      <c r="P1679" s="2">
        <f>SUMIF(E$2:E1679,E1679,O$2:O1679)</f>
        <v>1</v>
      </c>
      <c r="Q1679" s="2">
        <f>IF(AND(market_calendar[[#This Row],[vix_weekly_exp_cumulative]]=3,market_calendar[[#This Row],[is_vix_weekly_exp]]=1),1,0)</f>
        <v>0</v>
      </c>
      <c r="R1679" s="2">
        <f>IF(AND(market_calendar[[#This Row],[is_vix_monthly_exp]]=1,MOD(market_calendar[[#This Row],[Month]],3)=0),1,0)</f>
        <v>0</v>
      </c>
    </row>
    <row r="1680" spans="1:18" x14ac:dyDescent="0.25">
      <c r="A1680">
        <v>1679</v>
      </c>
      <c r="B1680" s="1">
        <v>44048</v>
      </c>
      <c r="C1680" s="2">
        <f t="shared" si="209"/>
        <v>2020</v>
      </c>
      <c r="D1680" s="2">
        <f t="shared" si="210"/>
        <v>8</v>
      </c>
      <c r="E1680" s="2" t="str">
        <f t="shared" si="211"/>
        <v>2020-8</v>
      </c>
      <c r="F1680" s="2">
        <f t="shared" si="212"/>
        <v>5</v>
      </c>
      <c r="G1680" s="2">
        <f t="shared" si="213"/>
        <v>32</v>
      </c>
      <c r="H1680" s="2">
        <f t="shared" si="214"/>
        <v>4</v>
      </c>
      <c r="I1680" s="2" cm="1">
        <f t="array" ref="I1680">_xlfn.IFNA(_xlfn.IFS(H1680=7,1,H1680=1,1),0)</f>
        <v>0</v>
      </c>
      <c r="J1680" s="2">
        <v>0</v>
      </c>
      <c r="K1680" s="2">
        <f t="shared" si="215"/>
        <v>0</v>
      </c>
      <c r="L1680" s="2">
        <f>SUMIF(E$2:E1680,E1680,K$2:K1680)</f>
        <v>0</v>
      </c>
      <c r="M1680" s="2">
        <f>IF(AND(market_calendar[[#This Row],[eq_weekly_exp_cumulative]]=3,market_calendar[[#This Row],[is_eq_weekly_exp]]=1),1,0)</f>
        <v>0</v>
      </c>
      <c r="N1680" s="2">
        <f>IF(AND(market_calendar[[#This Row],[is_eq_monthly_exp]]=1,MOD(market_calendar[[#This Row],[Month]],3)=0),1,0)</f>
        <v>0</v>
      </c>
      <c r="O1680" s="2">
        <f t="shared" si="208"/>
        <v>0</v>
      </c>
      <c r="P1680" s="2">
        <f>SUMIF(E$2:E1680,E1680,O$2:O1680)</f>
        <v>1</v>
      </c>
      <c r="Q1680" s="2">
        <f>IF(AND(market_calendar[[#This Row],[vix_weekly_exp_cumulative]]=3,market_calendar[[#This Row],[is_vix_weekly_exp]]=1),1,0)</f>
        <v>0</v>
      </c>
      <c r="R1680" s="2">
        <f>IF(AND(market_calendar[[#This Row],[is_vix_monthly_exp]]=1,MOD(market_calendar[[#This Row],[Month]],3)=0),1,0)</f>
        <v>0</v>
      </c>
    </row>
    <row r="1681" spans="1:18" x14ac:dyDescent="0.25">
      <c r="A1681">
        <v>1680</v>
      </c>
      <c r="B1681" s="1">
        <v>44049</v>
      </c>
      <c r="C1681" s="2">
        <f t="shared" si="209"/>
        <v>2020</v>
      </c>
      <c r="D1681" s="2">
        <f t="shared" si="210"/>
        <v>8</v>
      </c>
      <c r="E1681" s="2" t="str">
        <f t="shared" si="211"/>
        <v>2020-8</v>
      </c>
      <c r="F1681" s="2">
        <f t="shared" si="212"/>
        <v>6</v>
      </c>
      <c r="G1681" s="2">
        <f t="shared" si="213"/>
        <v>32</v>
      </c>
      <c r="H1681" s="2">
        <f t="shared" si="214"/>
        <v>5</v>
      </c>
      <c r="I1681" s="2" cm="1">
        <f t="array" ref="I1681">_xlfn.IFNA(_xlfn.IFS(H1681=7,1,H1681=1,1),0)</f>
        <v>0</v>
      </c>
      <c r="J1681" s="2">
        <v>0</v>
      </c>
      <c r="K1681" s="2">
        <f t="shared" si="215"/>
        <v>0</v>
      </c>
      <c r="L1681" s="2">
        <f>SUMIF(E$2:E1681,E1681,K$2:K1681)</f>
        <v>0</v>
      </c>
      <c r="M1681" s="2">
        <f>IF(AND(market_calendar[[#This Row],[eq_weekly_exp_cumulative]]=3,market_calendar[[#This Row],[is_eq_weekly_exp]]=1),1,0)</f>
        <v>0</v>
      </c>
      <c r="N1681" s="2">
        <f>IF(AND(market_calendar[[#This Row],[is_eq_monthly_exp]]=1,MOD(market_calendar[[#This Row],[Month]],3)=0),1,0)</f>
        <v>0</v>
      </c>
      <c r="O1681" s="2">
        <f t="shared" si="208"/>
        <v>0</v>
      </c>
      <c r="P1681" s="2">
        <f>SUMIF(E$2:E1681,E1681,O$2:O1681)</f>
        <v>1</v>
      </c>
      <c r="Q1681" s="2">
        <f>IF(AND(market_calendar[[#This Row],[vix_weekly_exp_cumulative]]=3,market_calendar[[#This Row],[is_vix_weekly_exp]]=1),1,0)</f>
        <v>0</v>
      </c>
      <c r="R1681" s="2">
        <f>IF(AND(market_calendar[[#This Row],[is_vix_monthly_exp]]=1,MOD(market_calendar[[#This Row],[Month]],3)=0),1,0)</f>
        <v>0</v>
      </c>
    </row>
    <row r="1682" spans="1:18" x14ac:dyDescent="0.25">
      <c r="A1682">
        <v>1681</v>
      </c>
      <c r="B1682" s="1">
        <v>44050</v>
      </c>
      <c r="C1682" s="2">
        <f t="shared" si="209"/>
        <v>2020</v>
      </c>
      <c r="D1682" s="2">
        <f t="shared" si="210"/>
        <v>8</v>
      </c>
      <c r="E1682" s="2" t="str">
        <f t="shared" si="211"/>
        <v>2020-8</v>
      </c>
      <c r="F1682" s="2">
        <f t="shared" si="212"/>
        <v>7</v>
      </c>
      <c r="G1682" s="2">
        <f t="shared" si="213"/>
        <v>32</v>
      </c>
      <c r="H1682" s="2">
        <f t="shared" si="214"/>
        <v>6</v>
      </c>
      <c r="I1682" s="2" cm="1">
        <f t="array" ref="I1682">_xlfn.IFNA(_xlfn.IFS(H1682=7,1,H1682=1,1),0)</f>
        <v>0</v>
      </c>
      <c r="J1682" s="2">
        <v>0</v>
      </c>
      <c r="K1682" s="2">
        <f t="shared" si="215"/>
        <v>1</v>
      </c>
      <c r="L1682" s="2">
        <f>SUMIF(E$2:E1682,E1682,K$2:K1682)</f>
        <v>1</v>
      </c>
      <c r="M1682" s="2">
        <f>IF(AND(market_calendar[[#This Row],[eq_weekly_exp_cumulative]]=3,market_calendar[[#This Row],[is_eq_weekly_exp]]=1),1,0)</f>
        <v>0</v>
      </c>
      <c r="N1682" s="2">
        <f>IF(AND(market_calendar[[#This Row],[is_eq_monthly_exp]]=1,MOD(market_calendar[[#This Row],[Month]],3)=0),1,0)</f>
        <v>0</v>
      </c>
      <c r="O1682" s="2">
        <f t="shared" si="208"/>
        <v>0</v>
      </c>
      <c r="P1682" s="2">
        <f>SUMIF(E$2:E1682,E1682,O$2:O1682)</f>
        <v>1</v>
      </c>
      <c r="Q1682" s="2">
        <f>IF(AND(market_calendar[[#This Row],[vix_weekly_exp_cumulative]]=3,market_calendar[[#This Row],[is_vix_weekly_exp]]=1),1,0)</f>
        <v>0</v>
      </c>
      <c r="R1682" s="2">
        <f>IF(AND(market_calendar[[#This Row],[is_vix_monthly_exp]]=1,MOD(market_calendar[[#This Row],[Month]],3)=0),1,0)</f>
        <v>0</v>
      </c>
    </row>
    <row r="1683" spans="1:18" x14ac:dyDescent="0.25">
      <c r="A1683">
        <v>1682</v>
      </c>
      <c r="B1683" s="1">
        <v>44051</v>
      </c>
      <c r="C1683" s="2">
        <f t="shared" si="209"/>
        <v>2020</v>
      </c>
      <c r="D1683" s="2">
        <f t="shared" si="210"/>
        <v>8</v>
      </c>
      <c r="E1683" s="2" t="str">
        <f t="shared" si="211"/>
        <v>2020-8</v>
      </c>
      <c r="F1683" s="2">
        <f t="shared" si="212"/>
        <v>8</v>
      </c>
      <c r="G1683" s="2">
        <f t="shared" si="213"/>
        <v>32</v>
      </c>
      <c r="H1683" s="2">
        <f t="shared" si="214"/>
        <v>7</v>
      </c>
      <c r="I1683" s="2" cm="1">
        <f t="array" ref="I1683">_xlfn.IFNA(_xlfn.IFS(H1683=7,1,H1683=1,1),0)</f>
        <v>1</v>
      </c>
      <c r="J1683" s="2">
        <v>0</v>
      </c>
      <c r="K1683" s="2">
        <f t="shared" si="215"/>
        <v>0</v>
      </c>
      <c r="L1683" s="2">
        <f>SUMIF(E$2:E1683,E1683,K$2:K1683)</f>
        <v>1</v>
      </c>
      <c r="M1683" s="2">
        <f>IF(AND(market_calendar[[#This Row],[eq_weekly_exp_cumulative]]=3,market_calendar[[#This Row],[is_eq_weekly_exp]]=1),1,0)</f>
        <v>0</v>
      </c>
      <c r="N1683" s="2">
        <f>IF(AND(market_calendar[[#This Row],[is_eq_monthly_exp]]=1,MOD(market_calendar[[#This Row],[Month]],3)=0),1,0)</f>
        <v>0</v>
      </c>
      <c r="O1683" s="2">
        <f t="shared" si="208"/>
        <v>0</v>
      </c>
      <c r="P1683" s="2">
        <f>SUMIF(E$2:E1683,E1683,O$2:O1683)</f>
        <v>1</v>
      </c>
      <c r="Q1683" s="2">
        <f>IF(AND(market_calendar[[#This Row],[vix_weekly_exp_cumulative]]=3,market_calendar[[#This Row],[is_vix_weekly_exp]]=1),1,0)</f>
        <v>0</v>
      </c>
      <c r="R1683" s="2">
        <f>IF(AND(market_calendar[[#This Row],[is_vix_monthly_exp]]=1,MOD(market_calendar[[#This Row],[Month]],3)=0),1,0)</f>
        <v>0</v>
      </c>
    </row>
    <row r="1684" spans="1:18" x14ac:dyDescent="0.25">
      <c r="A1684">
        <v>1683</v>
      </c>
      <c r="B1684" s="1">
        <v>44052</v>
      </c>
      <c r="C1684" s="2">
        <f t="shared" si="209"/>
        <v>2020</v>
      </c>
      <c r="D1684" s="2">
        <f t="shared" si="210"/>
        <v>8</v>
      </c>
      <c r="E1684" s="2" t="str">
        <f t="shared" si="211"/>
        <v>2020-8</v>
      </c>
      <c r="F1684" s="2">
        <f t="shared" si="212"/>
        <v>9</v>
      </c>
      <c r="G1684" s="2">
        <f t="shared" si="213"/>
        <v>33</v>
      </c>
      <c r="H1684" s="2">
        <f t="shared" si="214"/>
        <v>1</v>
      </c>
      <c r="I1684" s="2" cm="1">
        <f t="array" ref="I1684">_xlfn.IFNA(_xlfn.IFS(H1684=7,1,H1684=1,1),0)</f>
        <v>1</v>
      </c>
      <c r="J1684" s="2">
        <v>0</v>
      </c>
      <c r="K1684" s="2">
        <f t="shared" si="215"/>
        <v>0</v>
      </c>
      <c r="L1684" s="2">
        <f>SUMIF(E$2:E1684,E1684,K$2:K1684)</f>
        <v>1</v>
      </c>
      <c r="M1684" s="2">
        <f>IF(AND(market_calendar[[#This Row],[eq_weekly_exp_cumulative]]=3,market_calendar[[#This Row],[is_eq_weekly_exp]]=1),1,0)</f>
        <v>0</v>
      </c>
      <c r="N1684" s="2">
        <f>IF(AND(market_calendar[[#This Row],[is_eq_monthly_exp]]=1,MOD(market_calendar[[#This Row],[Month]],3)=0),1,0)</f>
        <v>0</v>
      </c>
      <c r="O1684" s="2">
        <f t="shared" si="208"/>
        <v>0</v>
      </c>
      <c r="P1684" s="2">
        <f>SUMIF(E$2:E1684,E1684,O$2:O1684)</f>
        <v>1</v>
      </c>
      <c r="Q1684" s="2">
        <f>IF(AND(market_calendar[[#This Row],[vix_weekly_exp_cumulative]]=3,market_calendar[[#This Row],[is_vix_weekly_exp]]=1),1,0)</f>
        <v>0</v>
      </c>
      <c r="R1684" s="2">
        <f>IF(AND(market_calendar[[#This Row],[is_vix_monthly_exp]]=1,MOD(market_calendar[[#This Row],[Month]],3)=0),1,0)</f>
        <v>0</v>
      </c>
    </row>
    <row r="1685" spans="1:18" x14ac:dyDescent="0.25">
      <c r="A1685">
        <v>1684</v>
      </c>
      <c r="B1685" s="1">
        <v>44053</v>
      </c>
      <c r="C1685" s="2">
        <f t="shared" si="209"/>
        <v>2020</v>
      </c>
      <c r="D1685" s="2">
        <f t="shared" si="210"/>
        <v>8</v>
      </c>
      <c r="E1685" s="2" t="str">
        <f t="shared" si="211"/>
        <v>2020-8</v>
      </c>
      <c r="F1685" s="2">
        <f t="shared" si="212"/>
        <v>10</v>
      </c>
      <c r="G1685" s="2">
        <f t="shared" si="213"/>
        <v>33</v>
      </c>
      <c r="H1685" s="2">
        <f t="shared" si="214"/>
        <v>2</v>
      </c>
      <c r="I1685" s="2" cm="1">
        <f t="array" ref="I1685">_xlfn.IFNA(_xlfn.IFS(H1685=7,1,H1685=1,1),0)</f>
        <v>0</v>
      </c>
      <c r="J1685" s="2">
        <v>0</v>
      </c>
      <c r="K1685" s="2">
        <f t="shared" si="215"/>
        <v>0</v>
      </c>
      <c r="L1685" s="2">
        <f>SUMIF(E$2:E1685,E1685,K$2:K1685)</f>
        <v>1</v>
      </c>
      <c r="M1685" s="2">
        <f>IF(AND(market_calendar[[#This Row],[eq_weekly_exp_cumulative]]=3,market_calendar[[#This Row],[is_eq_weekly_exp]]=1),1,0)</f>
        <v>0</v>
      </c>
      <c r="N1685" s="2">
        <f>IF(AND(market_calendar[[#This Row],[is_eq_monthly_exp]]=1,MOD(market_calendar[[#This Row],[Month]],3)=0),1,0)</f>
        <v>0</v>
      </c>
      <c r="O1685" s="2">
        <f t="shared" si="208"/>
        <v>0</v>
      </c>
      <c r="P1685" s="2">
        <f>SUMIF(E$2:E1685,E1685,O$2:O1685)</f>
        <v>1</v>
      </c>
      <c r="Q1685" s="2">
        <f>IF(AND(market_calendar[[#This Row],[vix_weekly_exp_cumulative]]=3,market_calendar[[#This Row],[is_vix_weekly_exp]]=1),1,0)</f>
        <v>0</v>
      </c>
      <c r="R1685" s="2">
        <f>IF(AND(market_calendar[[#This Row],[is_vix_monthly_exp]]=1,MOD(market_calendar[[#This Row],[Month]],3)=0),1,0)</f>
        <v>0</v>
      </c>
    </row>
    <row r="1686" spans="1:18" x14ac:dyDescent="0.25">
      <c r="A1686">
        <v>1685</v>
      </c>
      <c r="B1686" s="1">
        <v>44054</v>
      </c>
      <c r="C1686" s="2">
        <f t="shared" si="209"/>
        <v>2020</v>
      </c>
      <c r="D1686" s="2">
        <f t="shared" si="210"/>
        <v>8</v>
      </c>
      <c r="E1686" s="2" t="str">
        <f t="shared" si="211"/>
        <v>2020-8</v>
      </c>
      <c r="F1686" s="2">
        <f t="shared" si="212"/>
        <v>11</v>
      </c>
      <c r="G1686" s="2">
        <f t="shared" si="213"/>
        <v>33</v>
      </c>
      <c r="H1686" s="2">
        <f t="shared" si="214"/>
        <v>3</v>
      </c>
      <c r="I1686" s="2" cm="1">
        <f t="array" ref="I1686">_xlfn.IFNA(_xlfn.IFS(H1686=7,1,H1686=1,1),0)</f>
        <v>0</v>
      </c>
      <c r="J1686" s="2">
        <v>0</v>
      </c>
      <c r="K1686" s="2">
        <f t="shared" si="215"/>
        <v>0</v>
      </c>
      <c r="L1686" s="2">
        <f>SUMIF(E$2:E1686,E1686,K$2:K1686)</f>
        <v>1</v>
      </c>
      <c r="M1686" s="2">
        <f>IF(AND(market_calendar[[#This Row],[eq_weekly_exp_cumulative]]=3,market_calendar[[#This Row],[is_eq_weekly_exp]]=1),1,0)</f>
        <v>0</v>
      </c>
      <c r="N1686" s="2">
        <f>IF(AND(market_calendar[[#This Row],[is_eq_monthly_exp]]=1,MOD(market_calendar[[#This Row],[Month]],3)=0),1,0)</f>
        <v>0</v>
      </c>
      <c r="O1686" s="2">
        <f t="shared" si="208"/>
        <v>1</v>
      </c>
      <c r="P1686" s="2">
        <f>SUMIF(E$2:E1686,E1686,O$2:O1686)</f>
        <v>2</v>
      </c>
      <c r="Q1686" s="2">
        <f>IF(AND(market_calendar[[#This Row],[vix_weekly_exp_cumulative]]=3,market_calendar[[#This Row],[is_vix_weekly_exp]]=1),1,0)</f>
        <v>0</v>
      </c>
      <c r="R1686" s="2">
        <f>IF(AND(market_calendar[[#This Row],[is_vix_monthly_exp]]=1,MOD(market_calendar[[#This Row],[Month]],3)=0),1,0)</f>
        <v>0</v>
      </c>
    </row>
    <row r="1687" spans="1:18" x14ac:dyDescent="0.25">
      <c r="A1687">
        <v>1686</v>
      </c>
      <c r="B1687" s="1">
        <v>44055</v>
      </c>
      <c r="C1687" s="2">
        <f t="shared" si="209"/>
        <v>2020</v>
      </c>
      <c r="D1687" s="2">
        <f t="shared" si="210"/>
        <v>8</v>
      </c>
      <c r="E1687" s="2" t="str">
        <f t="shared" si="211"/>
        <v>2020-8</v>
      </c>
      <c r="F1687" s="2">
        <f t="shared" si="212"/>
        <v>12</v>
      </c>
      <c r="G1687" s="2">
        <f t="shared" si="213"/>
        <v>33</v>
      </c>
      <c r="H1687" s="2">
        <f t="shared" si="214"/>
        <v>4</v>
      </c>
      <c r="I1687" s="2" cm="1">
        <f t="array" ref="I1687">_xlfn.IFNA(_xlfn.IFS(H1687=7,1,H1687=1,1),0)</f>
        <v>0</v>
      </c>
      <c r="J1687" s="2">
        <v>0</v>
      </c>
      <c r="K1687" s="2">
        <f t="shared" si="215"/>
        <v>0</v>
      </c>
      <c r="L1687" s="2">
        <f>SUMIF(E$2:E1687,E1687,K$2:K1687)</f>
        <v>1</v>
      </c>
      <c r="M1687" s="2">
        <f>IF(AND(market_calendar[[#This Row],[eq_weekly_exp_cumulative]]=3,market_calendar[[#This Row],[is_eq_weekly_exp]]=1),1,0)</f>
        <v>0</v>
      </c>
      <c r="N1687" s="2">
        <f>IF(AND(market_calendar[[#This Row],[is_eq_monthly_exp]]=1,MOD(market_calendar[[#This Row],[Month]],3)=0),1,0)</f>
        <v>0</v>
      </c>
      <c r="O1687" s="2">
        <f t="shared" si="208"/>
        <v>0</v>
      </c>
      <c r="P1687" s="2">
        <f>SUMIF(E$2:E1687,E1687,O$2:O1687)</f>
        <v>2</v>
      </c>
      <c r="Q1687" s="2">
        <f>IF(AND(market_calendar[[#This Row],[vix_weekly_exp_cumulative]]=3,market_calendar[[#This Row],[is_vix_weekly_exp]]=1),1,0)</f>
        <v>0</v>
      </c>
      <c r="R1687" s="2">
        <f>IF(AND(market_calendar[[#This Row],[is_vix_monthly_exp]]=1,MOD(market_calendar[[#This Row],[Month]],3)=0),1,0)</f>
        <v>0</v>
      </c>
    </row>
    <row r="1688" spans="1:18" x14ac:dyDescent="0.25">
      <c r="A1688">
        <v>1687</v>
      </c>
      <c r="B1688" s="1">
        <v>44056</v>
      </c>
      <c r="C1688" s="2">
        <f t="shared" si="209"/>
        <v>2020</v>
      </c>
      <c r="D1688" s="2">
        <f t="shared" si="210"/>
        <v>8</v>
      </c>
      <c r="E1688" s="2" t="str">
        <f t="shared" si="211"/>
        <v>2020-8</v>
      </c>
      <c r="F1688" s="2">
        <f t="shared" si="212"/>
        <v>13</v>
      </c>
      <c r="G1688" s="2">
        <f t="shared" si="213"/>
        <v>33</v>
      </c>
      <c r="H1688" s="2">
        <f t="shared" si="214"/>
        <v>5</v>
      </c>
      <c r="I1688" s="2" cm="1">
        <f t="array" ref="I1688">_xlfn.IFNA(_xlfn.IFS(H1688=7,1,H1688=1,1),0)</f>
        <v>0</v>
      </c>
      <c r="J1688" s="2">
        <v>0</v>
      </c>
      <c r="K1688" s="2">
        <f t="shared" si="215"/>
        <v>0</v>
      </c>
      <c r="L1688" s="2">
        <f>SUMIF(E$2:E1688,E1688,K$2:K1688)</f>
        <v>1</v>
      </c>
      <c r="M1688" s="2">
        <f>IF(AND(market_calendar[[#This Row],[eq_weekly_exp_cumulative]]=3,market_calendar[[#This Row],[is_eq_weekly_exp]]=1),1,0)</f>
        <v>0</v>
      </c>
      <c r="N1688" s="2">
        <f>IF(AND(market_calendar[[#This Row],[is_eq_monthly_exp]]=1,MOD(market_calendar[[#This Row],[Month]],3)=0),1,0)</f>
        <v>0</v>
      </c>
      <c r="O1688" s="2">
        <f t="shared" si="208"/>
        <v>0</v>
      </c>
      <c r="P1688" s="2">
        <f>SUMIF(E$2:E1688,E1688,O$2:O1688)</f>
        <v>2</v>
      </c>
      <c r="Q1688" s="2">
        <f>IF(AND(market_calendar[[#This Row],[vix_weekly_exp_cumulative]]=3,market_calendar[[#This Row],[is_vix_weekly_exp]]=1),1,0)</f>
        <v>0</v>
      </c>
      <c r="R1688" s="2">
        <f>IF(AND(market_calendar[[#This Row],[is_vix_monthly_exp]]=1,MOD(market_calendar[[#This Row],[Month]],3)=0),1,0)</f>
        <v>0</v>
      </c>
    </row>
    <row r="1689" spans="1:18" x14ac:dyDescent="0.25">
      <c r="A1689">
        <v>1688</v>
      </c>
      <c r="B1689" s="1">
        <v>44057</v>
      </c>
      <c r="C1689" s="2">
        <f t="shared" si="209"/>
        <v>2020</v>
      </c>
      <c r="D1689" s="2">
        <f t="shared" si="210"/>
        <v>8</v>
      </c>
      <c r="E1689" s="2" t="str">
        <f t="shared" si="211"/>
        <v>2020-8</v>
      </c>
      <c r="F1689" s="2">
        <f t="shared" si="212"/>
        <v>14</v>
      </c>
      <c r="G1689" s="2">
        <f t="shared" si="213"/>
        <v>33</v>
      </c>
      <c r="H1689" s="2">
        <f t="shared" si="214"/>
        <v>6</v>
      </c>
      <c r="I1689" s="2" cm="1">
        <f t="array" ref="I1689">_xlfn.IFNA(_xlfn.IFS(H1689=7,1,H1689=1,1),0)</f>
        <v>0</v>
      </c>
      <c r="J1689" s="2">
        <v>0</v>
      </c>
      <c r="K1689" s="2">
        <f t="shared" si="215"/>
        <v>1</v>
      </c>
      <c r="L1689" s="2">
        <f>SUMIF(E$2:E1689,E1689,K$2:K1689)</f>
        <v>2</v>
      </c>
      <c r="M1689" s="2">
        <f>IF(AND(market_calendar[[#This Row],[eq_weekly_exp_cumulative]]=3,market_calendar[[#This Row],[is_eq_weekly_exp]]=1),1,0)</f>
        <v>0</v>
      </c>
      <c r="N1689" s="2">
        <f>IF(AND(market_calendar[[#This Row],[is_eq_monthly_exp]]=1,MOD(market_calendar[[#This Row],[Month]],3)=0),1,0)</f>
        <v>0</v>
      </c>
      <c r="O1689" s="2">
        <f t="shared" si="208"/>
        <v>0</v>
      </c>
      <c r="P1689" s="2">
        <f>SUMIF(E$2:E1689,E1689,O$2:O1689)</f>
        <v>2</v>
      </c>
      <c r="Q1689" s="2">
        <f>IF(AND(market_calendar[[#This Row],[vix_weekly_exp_cumulative]]=3,market_calendar[[#This Row],[is_vix_weekly_exp]]=1),1,0)</f>
        <v>0</v>
      </c>
      <c r="R1689" s="2">
        <f>IF(AND(market_calendar[[#This Row],[is_vix_monthly_exp]]=1,MOD(market_calendar[[#This Row],[Month]],3)=0),1,0)</f>
        <v>0</v>
      </c>
    </row>
    <row r="1690" spans="1:18" x14ac:dyDescent="0.25">
      <c r="A1690">
        <v>1689</v>
      </c>
      <c r="B1690" s="1">
        <v>44058</v>
      </c>
      <c r="C1690" s="2">
        <f t="shared" si="209"/>
        <v>2020</v>
      </c>
      <c r="D1690" s="2">
        <f t="shared" si="210"/>
        <v>8</v>
      </c>
      <c r="E1690" s="2" t="str">
        <f t="shared" si="211"/>
        <v>2020-8</v>
      </c>
      <c r="F1690" s="2">
        <f t="shared" si="212"/>
        <v>15</v>
      </c>
      <c r="G1690" s="2">
        <f t="shared" si="213"/>
        <v>33</v>
      </c>
      <c r="H1690" s="2">
        <f t="shared" si="214"/>
        <v>7</v>
      </c>
      <c r="I1690" s="2" cm="1">
        <f t="array" ref="I1690">_xlfn.IFNA(_xlfn.IFS(H1690=7,1,H1690=1,1),0)</f>
        <v>1</v>
      </c>
      <c r="J1690" s="2">
        <v>0</v>
      </c>
      <c r="K1690" s="2">
        <f t="shared" si="215"/>
        <v>0</v>
      </c>
      <c r="L1690" s="2">
        <f>SUMIF(E$2:E1690,E1690,K$2:K1690)</f>
        <v>2</v>
      </c>
      <c r="M1690" s="2">
        <f>IF(AND(market_calendar[[#This Row],[eq_weekly_exp_cumulative]]=3,market_calendar[[#This Row],[is_eq_weekly_exp]]=1),1,0)</f>
        <v>0</v>
      </c>
      <c r="N1690" s="2">
        <f>IF(AND(market_calendar[[#This Row],[is_eq_monthly_exp]]=1,MOD(market_calendar[[#This Row],[Month]],3)=0),1,0)</f>
        <v>0</v>
      </c>
      <c r="O1690" s="2">
        <f t="shared" si="208"/>
        <v>0</v>
      </c>
      <c r="P1690" s="2">
        <f>SUMIF(E$2:E1690,E1690,O$2:O1690)</f>
        <v>2</v>
      </c>
      <c r="Q1690" s="2">
        <f>IF(AND(market_calendar[[#This Row],[vix_weekly_exp_cumulative]]=3,market_calendar[[#This Row],[is_vix_weekly_exp]]=1),1,0)</f>
        <v>0</v>
      </c>
      <c r="R1690" s="2">
        <f>IF(AND(market_calendar[[#This Row],[is_vix_monthly_exp]]=1,MOD(market_calendar[[#This Row],[Month]],3)=0),1,0)</f>
        <v>0</v>
      </c>
    </row>
    <row r="1691" spans="1:18" x14ac:dyDescent="0.25">
      <c r="A1691">
        <v>1690</v>
      </c>
      <c r="B1691" s="1">
        <v>44059</v>
      </c>
      <c r="C1691" s="2">
        <f t="shared" si="209"/>
        <v>2020</v>
      </c>
      <c r="D1691" s="2">
        <f t="shared" si="210"/>
        <v>8</v>
      </c>
      <c r="E1691" s="2" t="str">
        <f t="shared" si="211"/>
        <v>2020-8</v>
      </c>
      <c r="F1691" s="2">
        <f t="shared" si="212"/>
        <v>16</v>
      </c>
      <c r="G1691" s="2">
        <f t="shared" si="213"/>
        <v>34</v>
      </c>
      <c r="H1691" s="2">
        <f t="shared" si="214"/>
        <v>1</v>
      </c>
      <c r="I1691" s="2" cm="1">
        <f t="array" ref="I1691">_xlfn.IFNA(_xlfn.IFS(H1691=7,1,H1691=1,1),0)</f>
        <v>1</v>
      </c>
      <c r="J1691" s="2">
        <v>0</v>
      </c>
      <c r="K1691" s="2">
        <f t="shared" si="215"/>
        <v>0</v>
      </c>
      <c r="L1691" s="2">
        <f>SUMIF(E$2:E1691,E1691,K$2:K1691)</f>
        <v>2</v>
      </c>
      <c r="M1691" s="2">
        <f>IF(AND(market_calendar[[#This Row],[eq_weekly_exp_cumulative]]=3,market_calendar[[#This Row],[is_eq_weekly_exp]]=1),1,0)</f>
        <v>0</v>
      </c>
      <c r="N1691" s="2">
        <f>IF(AND(market_calendar[[#This Row],[is_eq_monthly_exp]]=1,MOD(market_calendar[[#This Row],[Month]],3)=0),1,0)</f>
        <v>0</v>
      </c>
      <c r="O1691" s="2">
        <f t="shared" si="208"/>
        <v>0</v>
      </c>
      <c r="P1691" s="2">
        <f>SUMIF(E$2:E1691,E1691,O$2:O1691)</f>
        <v>2</v>
      </c>
      <c r="Q1691" s="2">
        <f>IF(AND(market_calendar[[#This Row],[vix_weekly_exp_cumulative]]=3,market_calendar[[#This Row],[is_vix_weekly_exp]]=1),1,0)</f>
        <v>0</v>
      </c>
      <c r="R1691" s="2">
        <f>IF(AND(market_calendar[[#This Row],[is_vix_monthly_exp]]=1,MOD(market_calendar[[#This Row],[Month]],3)=0),1,0)</f>
        <v>0</v>
      </c>
    </row>
    <row r="1692" spans="1:18" x14ac:dyDescent="0.25">
      <c r="A1692">
        <v>1691</v>
      </c>
      <c r="B1692" s="1">
        <v>44060</v>
      </c>
      <c r="C1692" s="2">
        <f t="shared" si="209"/>
        <v>2020</v>
      </c>
      <c r="D1692" s="2">
        <f t="shared" si="210"/>
        <v>8</v>
      </c>
      <c r="E1692" s="2" t="str">
        <f t="shared" si="211"/>
        <v>2020-8</v>
      </c>
      <c r="F1692" s="2">
        <f t="shared" si="212"/>
        <v>17</v>
      </c>
      <c r="G1692" s="2">
        <f t="shared" si="213"/>
        <v>34</v>
      </c>
      <c r="H1692" s="2">
        <f t="shared" si="214"/>
        <v>2</v>
      </c>
      <c r="I1692" s="2" cm="1">
        <f t="array" ref="I1692">_xlfn.IFNA(_xlfn.IFS(H1692=7,1,H1692=1,1),0)</f>
        <v>0</v>
      </c>
      <c r="J1692" s="2">
        <v>0</v>
      </c>
      <c r="K1692" s="2">
        <f t="shared" si="215"/>
        <v>0</v>
      </c>
      <c r="L1692" s="2">
        <f>SUMIF(E$2:E1692,E1692,K$2:K1692)</f>
        <v>2</v>
      </c>
      <c r="M1692" s="2">
        <f>IF(AND(market_calendar[[#This Row],[eq_weekly_exp_cumulative]]=3,market_calendar[[#This Row],[is_eq_weekly_exp]]=1),1,0)</f>
        <v>0</v>
      </c>
      <c r="N1692" s="2">
        <f>IF(AND(market_calendar[[#This Row],[is_eq_monthly_exp]]=1,MOD(market_calendar[[#This Row],[Month]],3)=0),1,0)</f>
        <v>0</v>
      </c>
      <c r="O1692" s="2">
        <f t="shared" si="208"/>
        <v>0</v>
      </c>
      <c r="P1692" s="2">
        <f>SUMIF(E$2:E1692,E1692,O$2:O1692)</f>
        <v>2</v>
      </c>
      <c r="Q1692" s="2">
        <f>IF(AND(market_calendar[[#This Row],[vix_weekly_exp_cumulative]]=3,market_calendar[[#This Row],[is_vix_weekly_exp]]=1),1,0)</f>
        <v>0</v>
      </c>
      <c r="R1692" s="2">
        <f>IF(AND(market_calendar[[#This Row],[is_vix_monthly_exp]]=1,MOD(market_calendar[[#This Row],[Month]],3)=0),1,0)</f>
        <v>0</v>
      </c>
    </row>
    <row r="1693" spans="1:18" x14ac:dyDescent="0.25">
      <c r="A1693">
        <v>1692</v>
      </c>
      <c r="B1693" s="1">
        <v>44061</v>
      </c>
      <c r="C1693" s="2">
        <f t="shared" si="209"/>
        <v>2020</v>
      </c>
      <c r="D1693" s="2">
        <f t="shared" si="210"/>
        <v>8</v>
      </c>
      <c r="E1693" s="2" t="str">
        <f t="shared" si="211"/>
        <v>2020-8</v>
      </c>
      <c r="F1693" s="2">
        <f t="shared" si="212"/>
        <v>18</v>
      </c>
      <c r="G1693" s="2">
        <f t="shared" si="213"/>
        <v>34</v>
      </c>
      <c r="H1693" s="2">
        <f t="shared" si="214"/>
        <v>3</v>
      </c>
      <c r="I1693" s="2" cm="1">
        <f t="array" ref="I1693">_xlfn.IFNA(_xlfn.IFS(H1693=7,1,H1693=1,1),0)</f>
        <v>0</v>
      </c>
      <c r="J1693" s="2">
        <v>0</v>
      </c>
      <c r="K1693" s="2">
        <f t="shared" si="215"/>
        <v>0</v>
      </c>
      <c r="L1693" s="2">
        <f>SUMIF(E$2:E1693,E1693,K$2:K1693)</f>
        <v>2</v>
      </c>
      <c r="M1693" s="2">
        <f>IF(AND(market_calendar[[#This Row],[eq_weekly_exp_cumulative]]=3,market_calendar[[#This Row],[is_eq_weekly_exp]]=1),1,0)</f>
        <v>0</v>
      </c>
      <c r="N1693" s="2">
        <f>IF(AND(market_calendar[[#This Row],[is_eq_monthly_exp]]=1,MOD(market_calendar[[#This Row],[Month]],3)=0),1,0)</f>
        <v>0</v>
      </c>
      <c r="O1693" s="2">
        <f t="shared" si="208"/>
        <v>1</v>
      </c>
      <c r="P1693" s="2">
        <f>SUMIF(E$2:E1693,E1693,O$2:O1693)</f>
        <v>3</v>
      </c>
      <c r="Q1693" s="2">
        <f>IF(AND(market_calendar[[#This Row],[vix_weekly_exp_cumulative]]=3,market_calendar[[#This Row],[is_vix_weekly_exp]]=1),1,0)</f>
        <v>1</v>
      </c>
      <c r="R1693" s="2">
        <f>IF(AND(market_calendar[[#This Row],[is_vix_monthly_exp]]=1,MOD(market_calendar[[#This Row],[Month]],3)=0),1,0)</f>
        <v>0</v>
      </c>
    </row>
    <row r="1694" spans="1:18" x14ac:dyDescent="0.25">
      <c r="A1694">
        <v>1693</v>
      </c>
      <c r="B1694" s="1">
        <v>44062</v>
      </c>
      <c r="C1694" s="2">
        <f t="shared" si="209"/>
        <v>2020</v>
      </c>
      <c r="D1694" s="2">
        <f t="shared" si="210"/>
        <v>8</v>
      </c>
      <c r="E1694" s="2" t="str">
        <f t="shared" si="211"/>
        <v>2020-8</v>
      </c>
      <c r="F1694" s="2">
        <f t="shared" si="212"/>
        <v>19</v>
      </c>
      <c r="G1694" s="2">
        <f t="shared" si="213"/>
        <v>34</v>
      </c>
      <c r="H1694" s="2">
        <f t="shared" si="214"/>
        <v>4</v>
      </c>
      <c r="I1694" s="2" cm="1">
        <f t="array" ref="I1694">_xlfn.IFNA(_xlfn.IFS(H1694=7,1,H1694=1,1),0)</f>
        <v>0</v>
      </c>
      <c r="J1694" s="2">
        <v>0</v>
      </c>
      <c r="K1694" s="2">
        <f t="shared" si="215"/>
        <v>0</v>
      </c>
      <c r="L1694" s="2">
        <f>SUMIF(E$2:E1694,E1694,K$2:K1694)</f>
        <v>2</v>
      </c>
      <c r="M1694" s="2">
        <f>IF(AND(market_calendar[[#This Row],[eq_weekly_exp_cumulative]]=3,market_calendar[[#This Row],[is_eq_weekly_exp]]=1),1,0)</f>
        <v>0</v>
      </c>
      <c r="N1694" s="2">
        <f>IF(AND(market_calendar[[#This Row],[is_eq_monthly_exp]]=1,MOD(market_calendar[[#This Row],[Month]],3)=0),1,0)</f>
        <v>0</v>
      </c>
      <c r="O1694" s="2">
        <f t="shared" si="208"/>
        <v>0</v>
      </c>
      <c r="P1694" s="2">
        <f>SUMIF(E$2:E1694,E1694,O$2:O1694)</f>
        <v>3</v>
      </c>
      <c r="Q1694" s="2">
        <f>IF(AND(market_calendar[[#This Row],[vix_weekly_exp_cumulative]]=3,market_calendar[[#This Row],[is_vix_weekly_exp]]=1),1,0)</f>
        <v>0</v>
      </c>
      <c r="R1694" s="2">
        <f>IF(AND(market_calendar[[#This Row],[is_vix_monthly_exp]]=1,MOD(market_calendar[[#This Row],[Month]],3)=0),1,0)</f>
        <v>0</v>
      </c>
    </row>
    <row r="1695" spans="1:18" x14ac:dyDescent="0.25">
      <c r="A1695">
        <v>1694</v>
      </c>
      <c r="B1695" s="1">
        <v>44063</v>
      </c>
      <c r="C1695" s="2">
        <f t="shared" si="209"/>
        <v>2020</v>
      </c>
      <c r="D1695" s="2">
        <f t="shared" si="210"/>
        <v>8</v>
      </c>
      <c r="E1695" s="2" t="str">
        <f t="shared" si="211"/>
        <v>2020-8</v>
      </c>
      <c r="F1695" s="2">
        <f t="shared" si="212"/>
        <v>20</v>
      </c>
      <c r="G1695" s="2">
        <f t="shared" si="213"/>
        <v>34</v>
      </c>
      <c r="H1695" s="2">
        <f t="shared" si="214"/>
        <v>5</v>
      </c>
      <c r="I1695" s="2" cm="1">
        <f t="array" ref="I1695">_xlfn.IFNA(_xlfn.IFS(H1695=7,1,H1695=1,1),0)</f>
        <v>0</v>
      </c>
      <c r="J1695" s="2">
        <v>0</v>
      </c>
      <c r="K1695" s="2">
        <f t="shared" si="215"/>
        <v>0</v>
      </c>
      <c r="L1695" s="2">
        <f>SUMIF(E$2:E1695,E1695,K$2:K1695)</f>
        <v>2</v>
      </c>
      <c r="M1695" s="2">
        <f>IF(AND(market_calendar[[#This Row],[eq_weekly_exp_cumulative]]=3,market_calendar[[#This Row],[is_eq_weekly_exp]]=1),1,0)</f>
        <v>0</v>
      </c>
      <c r="N1695" s="2">
        <f>IF(AND(market_calendar[[#This Row],[is_eq_monthly_exp]]=1,MOD(market_calendar[[#This Row],[Month]],3)=0),1,0)</f>
        <v>0</v>
      </c>
      <c r="O1695" s="2">
        <f t="shared" si="208"/>
        <v>0</v>
      </c>
      <c r="P1695" s="2">
        <f>SUMIF(E$2:E1695,E1695,O$2:O1695)</f>
        <v>3</v>
      </c>
      <c r="Q1695" s="2">
        <f>IF(AND(market_calendar[[#This Row],[vix_weekly_exp_cumulative]]=3,market_calendar[[#This Row],[is_vix_weekly_exp]]=1),1,0)</f>
        <v>0</v>
      </c>
      <c r="R1695" s="2">
        <f>IF(AND(market_calendar[[#This Row],[is_vix_monthly_exp]]=1,MOD(market_calendar[[#This Row],[Month]],3)=0),1,0)</f>
        <v>0</v>
      </c>
    </row>
    <row r="1696" spans="1:18" x14ac:dyDescent="0.25">
      <c r="A1696">
        <v>1695</v>
      </c>
      <c r="B1696" s="1">
        <v>44064</v>
      </c>
      <c r="C1696" s="2">
        <f t="shared" si="209"/>
        <v>2020</v>
      </c>
      <c r="D1696" s="2">
        <f t="shared" si="210"/>
        <v>8</v>
      </c>
      <c r="E1696" s="2" t="str">
        <f t="shared" si="211"/>
        <v>2020-8</v>
      </c>
      <c r="F1696" s="2">
        <f t="shared" si="212"/>
        <v>21</v>
      </c>
      <c r="G1696" s="2">
        <f t="shared" si="213"/>
        <v>34</v>
      </c>
      <c r="H1696" s="2">
        <f t="shared" si="214"/>
        <v>6</v>
      </c>
      <c r="I1696" s="2" cm="1">
        <f t="array" ref="I1696">_xlfn.IFNA(_xlfn.IFS(H1696=7,1,H1696=1,1),0)</f>
        <v>0</v>
      </c>
      <c r="J1696" s="2">
        <v>0</v>
      </c>
      <c r="K1696" s="2">
        <f t="shared" si="215"/>
        <v>1</v>
      </c>
      <c r="L1696" s="2">
        <f>SUMIF(E$2:E1696,E1696,K$2:K1696)</f>
        <v>3</v>
      </c>
      <c r="M1696" s="2">
        <f>IF(AND(market_calendar[[#This Row],[eq_weekly_exp_cumulative]]=3,market_calendar[[#This Row],[is_eq_weekly_exp]]=1),1,0)</f>
        <v>1</v>
      </c>
      <c r="N1696" s="2">
        <f>IF(AND(market_calendar[[#This Row],[is_eq_monthly_exp]]=1,MOD(market_calendar[[#This Row],[Month]],3)=0),1,0)</f>
        <v>0</v>
      </c>
      <c r="O1696" s="2">
        <f t="shared" si="208"/>
        <v>0</v>
      </c>
      <c r="P1696" s="2">
        <f>SUMIF(E$2:E1696,E1696,O$2:O1696)</f>
        <v>3</v>
      </c>
      <c r="Q1696" s="2">
        <f>IF(AND(market_calendar[[#This Row],[vix_weekly_exp_cumulative]]=3,market_calendar[[#This Row],[is_vix_weekly_exp]]=1),1,0)</f>
        <v>0</v>
      </c>
      <c r="R1696" s="2">
        <f>IF(AND(market_calendar[[#This Row],[is_vix_monthly_exp]]=1,MOD(market_calendar[[#This Row],[Month]],3)=0),1,0)</f>
        <v>0</v>
      </c>
    </row>
    <row r="1697" spans="1:18" x14ac:dyDescent="0.25">
      <c r="A1697">
        <v>1696</v>
      </c>
      <c r="B1697" s="1">
        <v>44065</v>
      </c>
      <c r="C1697" s="2">
        <f t="shared" si="209"/>
        <v>2020</v>
      </c>
      <c r="D1697" s="2">
        <f t="shared" si="210"/>
        <v>8</v>
      </c>
      <c r="E1697" s="2" t="str">
        <f t="shared" si="211"/>
        <v>2020-8</v>
      </c>
      <c r="F1697" s="2">
        <f t="shared" si="212"/>
        <v>22</v>
      </c>
      <c r="G1697" s="2">
        <f t="shared" si="213"/>
        <v>34</v>
      </c>
      <c r="H1697" s="2">
        <f t="shared" si="214"/>
        <v>7</v>
      </c>
      <c r="I1697" s="2" cm="1">
        <f t="array" ref="I1697">_xlfn.IFNA(_xlfn.IFS(H1697=7,1,H1697=1,1),0)</f>
        <v>1</v>
      </c>
      <c r="J1697" s="2">
        <v>0</v>
      </c>
      <c r="K1697" s="2">
        <f t="shared" si="215"/>
        <v>0</v>
      </c>
      <c r="L1697" s="2">
        <f>SUMIF(E$2:E1697,E1697,K$2:K1697)</f>
        <v>3</v>
      </c>
      <c r="M1697" s="2">
        <f>IF(AND(market_calendar[[#This Row],[eq_weekly_exp_cumulative]]=3,market_calendar[[#This Row],[is_eq_weekly_exp]]=1),1,0)</f>
        <v>0</v>
      </c>
      <c r="N1697" s="2">
        <f>IF(AND(market_calendar[[#This Row],[is_eq_monthly_exp]]=1,MOD(market_calendar[[#This Row],[Month]],3)=0),1,0)</f>
        <v>0</v>
      </c>
      <c r="O1697" s="2">
        <f t="shared" si="208"/>
        <v>0</v>
      </c>
      <c r="P1697" s="2">
        <f>SUMIF(E$2:E1697,E1697,O$2:O1697)</f>
        <v>3</v>
      </c>
      <c r="Q1697" s="2">
        <f>IF(AND(market_calendar[[#This Row],[vix_weekly_exp_cumulative]]=3,market_calendar[[#This Row],[is_vix_weekly_exp]]=1),1,0)</f>
        <v>0</v>
      </c>
      <c r="R1697" s="2">
        <f>IF(AND(market_calendar[[#This Row],[is_vix_monthly_exp]]=1,MOD(market_calendar[[#This Row],[Month]],3)=0),1,0)</f>
        <v>0</v>
      </c>
    </row>
    <row r="1698" spans="1:18" x14ac:dyDescent="0.25">
      <c r="A1698">
        <v>1697</v>
      </c>
      <c r="B1698" s="1">
        <v>44066</v>
      </c>
      <c r="C1698" s="2">
        <f t="shared" si="209"/>
        <v>2020</v>
      </c>
      <c r="D1698" s="2">
        <f t="shared" si="210"/>
        <v>8</v>
      </c>
      <c r="E1698" s="2" t="str">
        <f t="shared" si="211"/>
        <v>2020-8</v>
      </c>
      <c r="F1698" s="2">
        <f t="shared" si="212"/>
        <v>23</v>
      </c>
      <c r="G1698" s="2">
        <f t="shared" si="213"/>
        <v>35</v>
      </c>
      <c r="H1698" s="2">
        <f t="shared" si="214"/>
        <v>1</v>
      </c>
      <c r="I1698" s="2" cm="1">
        <f t="array" ref="I1698">_xlfn.IFNA(_xlfn.IFS(H1698=7,1,H1698=1,1),0)</f>
        <v>1</v>
      </c>
      <c r="J1698" s="2">
        <v>0</v>
      </c>
      <c r="K1698" s="2">
        <f t="shared" si="215"/>
        <v>0</v>
      </c>
      <c r="L1698" s="2">
        <f>SUMIF(E$2:E1698,E1698,K$2:K1698)</f>
        <v>3</v>
      </c>
      <c r="M1698" s="2">
        <f>IF(AND(market_calendar[[#This Row],[eq_weekly_exp_cumulative]]=3,market_calendar[[#This Row],[is_eq_weekly_exp]]=1),1,0)</f>
        <v>0</v>
      </c>
      <c r="N1698" s="2">
        <f>IF(AND(market_calendar[[#This Row],[is_eq_monthly_exp]]=1,MOD(market_calendar[[#This Row],[Month]],3)=0),1,0)</f>
        <v>0</v>
      </c>
      <c r="O1698" s="2">
        <f t="shared" si="208"/>
        <v>0</v>
      </c>
      <c r="P1698" s="2">
        <f>SUMIF(E$2:E1698,E1698,O$2:O1698)</f>
        <v>3</v>
      </c>
      <c r="Q1698" s="2">
        <f>IF(AND(market_calendar[[#This Row],[vix_weekly_exp_cumulative]]=3,market_calendar[[#This Row],[is_vix_weekly_exp]]=1),1,0)</f>
        <v>0</v>
      </c>
      <c r="R1698" s="2">
        <f>IF(AND(market_calendar[[#This Row],[is_vix_monthly_exp]]=1,MOD(market_calendar[[#This Row],[Month]],3)=0),1,0)</f>
        <v>0</v>
      </c>
    </row>
    <row r="1699" spans="1:18" x14ac:dyDescent="0.25">
      <c r="A1699">
        <v>1698</v>
      </c>
      <c r="B1699" s="1">
        <v>44067</v>
      </c>
      <c r="C1699" s="2">
        <f t="shared" si="209"/>
        <v>2020</v>
      </c>
      <c r="D1699" s="2">
        <f t="shared" si="210"/>
        <v>8</v>
      </c>
      <c r="E1699" s="2" t="str">
        <f t="shared" si="211"/>
        <v>2020-8</v>
      </c>
      <c r="F1699" s="2">
        <f t="shared" si="212"/>
        <v>24</v>
      </c>
      <c r="G1699" s="2">
        <f t="shared" si="213"/>
        <v>35</v>
      </c>
      <c r="H1699" s="2">
        <f t="shared" si="214"/>
        <v>2</v>
      </c>
      <c r="I1699" s="2" cm="1">
        <f t="array" ref="I1699">_xlfn.IFNA(_xlfn.IFS(H1699=7,1,H1699=1,1),0)</f>
        <v>0</v>
      </c>
      <c r="J1699" s="2">
        <v>0</v>
      </c>
      <c r="K1699" s="2">
        <f t="shared" si="215"/>
        <v>0</v>
      </c>
      <c r="L1699" s="2">
        <f>SUMIF(E$2:E1699,E1699,K$2:K1699)</f>
        <v>3</v>
      </c>
      <c r="M1699" s="2">
        <f>IF(AND(market_calendar[[#This Row],[eq_weekly_exp_cumulative]]=3,market_calendar[[#This Row],[is_eq_weekly_exp]]=1),1,0)</f>
        <v>0</v>
      </c>
      <c r="N1699" s="2">
        <f>IF(AND(market_calendar[[#This Row],[is_eq_monthly_exp]]=1,MOD(market_calendar[[#This Row],[Month]],3)=0),1,0)</f>
        <v>0</v>
      </c>
      <c r="O1699" s="2">
        <f t="shared" si="208"/>
        <v>0</v>
      </c>
      <c r="P1699" s="2">
        <f>SUMIF(E$2:E1699,E1699,O$2:O1699)</f>
        <v>3</v>
      </c>
      <c r="Q1699" s="2">
        <f>IF(AND(market_calendar[[#This Row],[vix_weekly_exp_cumulative]]=3,market_calendar[[#This Row],[is_vix_weekly_exp]]=1),1,0)</f>
        <v>0</v>
      </c>
      <c r="R1699" s="2">
        <f>IF(AND(market_calendar[[#This Row],[is_vix_monthly_exp]]=1,MOD(market_calendar[[#This Row],[Month]],3)=0),1,0)</f>
        <v>0</v>
      </c>
    </row>
    <row r="1700" spans="1:18" x14ac:dyDescent="0.25">
      <c r="A1700">
        <v>1699</v>
      </c>
      <c r="B1700" s="1">
        <v>44068</v>
      </c>
      <c r="C1700" s="2">
        <f t="shared" si="209"/>
        <v>2020</v>
      </c>
      <c r="D1700" s="2">
        <f t="shared" si="210"/>
        <v>8</v>
      </c>
      <c r="E1700" s="2" t="str">
        <f t="shared" si="211"/>
        <v>2020-8</v>
      </c>
      <c r="F1700" s="2">
        <f t="shared" si="212"/>
        <v>25</v>
      </c>
      <c r="G1700" s="2">
        <f t="shared" si="213"/>
        <v>35</v>
      </c>
      <c r="H1700" s="2">
        <f t="shared" si="214"/>
        <v>3</v>
      </c>
      <c r="I1700" s="2" cm="1">
        <f t="array" ref="I1700">_xlfn.IFNA(_xlfn.IFS(H1700=7,1,H1700=1,1),0)</f>
        <v>0</v>
      </c>
      <c r="J1700" s="2">
        <v>0</v>
      </c>
      <c r="K1700" s="2">
        <f t="shared" si="215"/>
        <v>0</v>
      </c>
      <c r="L1700" s="2">
        <f>SUMIF(E$2:E1700,E1700,K$2:K1700)</f>
        <v>3</v>
      </c>
      <c r="M1700" s="2">
        <f>IF(AND(market_calendar[[#This Row],[eq_weekly_exp_cumulative]]=3,market_calendar[[#This Row],[is_eq_weekly_exp]]=1),1,0)</f>
        <v>0</v>
      </c>
      <c r="N1700" s="2">
        <f>IF(AND(market_calendar[[#This Row],[is_eq_monthly_exp]]=1,MOD(market_calendar[[#This Row],[Month]],3)=0),1,0)</f>
        <v>0</v>
      </c>
      <c r="O1700" s="2">
        <f t="shared" si="208"/>
        <v>1</v>
      </c>
      <c r="P1700" s="2">
        <f>SUMIF(E$2:E1700,E1700,O$2:O1700)</f>
        <v>4</v>
      </c>
      <c r="Q1700" s="2">
        <f>IF(AND(market_calendar[[#This Row],[vix_weekly_exp_cumulative]]=3,market_calendar[[#This Row],[is_vix_weekly_exp]]=1),1,0)</f>
        <v>0</v>
      </c>
      <c r="R1700" s="2">
        <f>IF(AND(market_calendar[[#This Row],[is_vix_monthly_exp]]=1,MOD(market_calendar[[#This Row],[Month]],3)=0),1,0)</f>
        <v>0</v>
      </c>
    </row>
    <row r="1701" spans="1:18" x14ac:dyDescent="0.25">
      <c r="A1701">
        <v>1700</v>
      </c>
      <c r="B1701" s="1">
        <v>44069</v>
      </c>
      <c r="C1701" s="2">
        <f t="shared" si="209"/>
        <v>2020</v>
      </c>
      <c r="D1701" s="2">
        <f t="shared" si="210"/>
        <v>8</v>
      </c>
      <c r="E1701" s="2" t="str">
        <f t="shared" si="211"/>
        <v>2020-8</v>
      </c>
      <c r="F1701" s="2">
        <f t="shared" si="212"/>
        <v>26</v>
      </c>
      <c r="G1701" s="2">
        <f t="shared" si="213"/>
        <v>35</v>
      </c>
      <c r="H1701" s="2">
        <f t="shared" si="214"/>
        <v>4</v>
      </c>
      <c r="I1701" s="2" cm="1">
        <f t="array" ref="I1701">_xlfn.IFNA(_xlfn.IFS(H1701=7,1,H1701=1,1),0)</f>
        <v>0</v>
      </c>
      <c r="J1701" s="2">
        <v>0</v>
      </c>
      <c r="K1701" s="2">
        <f t="shared" si="215"/>
        <v>0</v>
      </c>
      <c r="L1701" s="2">
        <f>SUMIF(E$2:E1701,E1701,K$2:K1701)</f>
        <v>3</v>
      </c>
      <c r="M1701" s="2">
        <f>IF(AND(market_calendar[[#This Row],[eq_weekly_exp_cumulative]]=3,market_calendar[[#This Row],[is_eq_weekly_exp]]=1),1,0)</f>
        <v>0</v>
      </c>
      <c r="N1701" s="2">
        <f>IF(AND(market_calendar[[#This Row],[is_eq_monthly_exp]]=1,MOD(market_calendar[[#This Row],[Month]],3)=0),1,0)</f>
        <v>0</v>
      </c>
      <c r="O1701" s="2">
        <f t="shared" si="208"/>
        <v>0</v>
      </c>
      <c r="P1701" s="2">
        <f>SUMIF(E$2:E1701,E1701,O$2:O1701)</f>
        <v>4</v>
      </c>
      <c r="Q1701" s="2">
        <f>IF(AND(market_calendar[[#This Row],[vix_weekly_exp_cumulative]]=3,market_calendar[[#This Row],[is_vix_weekly_exp]]=1),1,0)</f>
        <v>0</v>
      </c>
      <c r="R1701" s="2">
        <f>IF(AND(market_calendar[[#This Row],[is_vix_monthly_exp]]=1,MOD(market_calendar[[#This Row],[Month]],3)=0),1,0)</f>
        <v>0</v>
      </c>
    </row>
    <row r="1702" spans="1:18" x14ac:dyDescent="0.25">
      <c r="A1702">
        <v>1701</v>
      </c>
      <c r="B1702" s="1">
        <v>44070</v>
      </c>
      <c r="C1702" s="2">
        <f t="shared" si="209"/>
        <v>2020</v>
      </c>
      <c r="D1702" s="2">
        <f t="shared" si="210"/>
        <v>8</v>
      </c>
      <c r="E1702" s="2" t="str">
        <f t="shared" si="211"/>
        <v>2020-8</v>
      </c>
      <c r="F1702" s="2">
        <f t="shared" si="212"/>
        <v>27</v>
      </c>
      <c r="G1702" s="2">
        <f t="shared" si="213"/>
        <v>35</v>
      </c>
      <c r="H1702" s="2">
        <f t="shared" si="214"/>
        <v>5</v>
      </c>
      <c r="I1702" s="2" cm="1">
        <f t="array" ref="I1702">_xlfn.IFNA(_xlfn.IFS(H1702=7,1,H1702=1,1),0)</f>
        <v>0</v>
      </c>
      <c r="J1702" s="2">
        <v>0</v>
      </c>
      <c r="K1702" s="2">
        <f t="shared" si="215"/>
        <v>0</v>
      </c>
      <c r="L1702" s="2">
        <f>SUMIF(E$2:E1702,E1702,K$2:K1702)</f>
        <v>3</v>
      </c>
      <c r="M1702" s="2">
        <f>IF(AND(market_calendar[[#This Row],[eq_weekly_exp_cumulative]]=3,market_calendar[[#This Row],[is_eq_weekly_exp]]=1),1,0)</f>
        <v>0</v>
      </c>
      <c r="N1702" s="2">
        <f>IF(AND(market_calendar[[#This Row],[is_eq_monthly_exp]]=1,MOD(market_calendar[[#This Row],[Month]],3)=0),1,0)</f>
        <v>0</v>
      </c>
      <c r="O1702" s="2">
        <f t="shared" si="208"/>
        <v>0</v>
      </c>
      <c r="P1702" s="2">
        <f>SUMIF(E$2:E1702,E1702,O$2:O1702)</f>
        <v>4</v>
      </c>
      <c r="Q1702" s="2">
        <f>IF(AND(market_calendar[[#This Row],[vix_weekly_exp_cumulative]]=3,market_calendar[[#This Row],[is_vix_weekly_exp]]=1),1,0)</f>
        <v>0</v>
      </c>
      <c r="R1702" s="2">
        <f>IF(AND(market_calendar[[#This Row],[is_vix_monthly_exp]]=1,MOD(market_calendar[[#This Row],[Month]],3)=0),1,0)</f>
        <v>0</v>
      </c>
    </row>
    <row r="1703" spans="1:18" x14ac:dyDescent="0.25">
      <c r="A1703">
        <v>1702</v>
      </c>
      <c r="B1703" s="1">
        <v>44071</v>
      </c>
      <c r="C1703" s="2">
        <f t="shared" si="209"/>
        <v>2020</v>
      </c>
      <c r="D1703" s="2">
        <f t="shared" si="210"/>
        <v>8</v>
      </c>
      <c r="E1703" s="2" t="str">
        <f t="shared" si="211"/>
        <v>2020-8</v>
      </c>
      <c r="F1703" s="2">
        <f t="shared" si="212"/>
        <v>28</v>
      </c>
      <c r="G1703" s="2">
        <f t="shared" si="213"/>
        <v>35</v>
      </c>
      <c r="H1703" s="2">
        <f t="shared" si="214"/>
        <v>6</v>
      </c>
      <c r="I1703" s="2" cm="1">
        <f t="array" ref="I1703">_xlfn.IFNA(_xlfn.IFS(H1703=7,1,H1703=1,1),0)</f>
        <v>0</v>
      </c>
      <c r="J1703" s="2">
        <v>0</v>
      </c>
      <c r="K1703" s="2">
        <f t="shared" si="215"/>
        <v>1</v>
      </c>
      <c r="L1703" s="2">
        <f>SUMIF(E$2:E1703,E1703,K$2:K1703)</f>
        <v>4</v>
      </c>
      <c r="M1703" s="2">
        <f>IF(AND(market_calendar[[#This Row],[eq_weekly_exp_cumulative]]=3,market_calendar[[#This Row],[is_eq_weekly_exp]]=1),1,0)</f>
        <v>0</v>
      </c>
      <c r="N1703" s="2">
        <f>IF(AND(market_calendar[[#This Row],[is_eq_monthly_exp]]=1,MOD(market_calendar[[#This Row],[Month]],3)=0),1,0)</f>
        <v>0</v>
      </c>
      <c r="O1703" s="2">
        <f t="shared" si="208"/>
        <v>0</v>
      </c>
      <c r="P1703" s="2">
        <f>SUMIF(E$2:E1703,E1703,O$2:O1703)</f>
        <v>4</v>
      </c>
      <c r="Q1703" s="2">
        <f>IF(AND(market_calendar[[#This Row],[vix_weekly_exp_cumulative]]=3,market_calendar[[#This Row],[is_vix_weekly_exp]]=1),1,0)</f>
        <v>0</v>
      </c>
      <c r="R1703" s="2">
        <f>IF(AND(market_calendar[[#This Row],[is_vix_monthly_exp]]=1,MOD(market_calendar[[#This Row],[Month]],3)=0),1,0)</f>
        <v>0</v>
      </c>
    </row>
    <row r="1704" spans="1:18" x14ac:dyDescent="0.25">
      <c r="A1704">
        <v>1703</v>
      </c>
      <c r="B1704" s="1">
        <v>44072</v>
      </c>
      <c r="C1704" s="2">
        <f t="shared" si="209"/>
        <v>2020</v>
      </c>
      <c r="D1704" s="2">
        <f t="shared" si="210"/>
        <v>8</v>
      </c>
      <c r="E1704" s="2" t="str">
        <f t="shared" si="211"/>
        <v>2020-8</v>
      </c>
      <c r="F1704" s="2">
        <f t="shared" si="212"/>
        <v>29</v>
      </c>
      <c r="G1704" s="2">
        <f t="shared" si="213"/>
        <v>35</v>
      </c>
      <c r="H1704" s="2">
        <f t="shared" si="214"/>
        <v>7</v>
      </c>
      <c r="I1704" s="2" cm="1">
        <f t="array" ref="I1704">_xlfn.IFNA(_xlfn.IFS(H1704=7,1,H1704=1,1),0)</f>
        <v>1</v>
      </c>
      <c r="J1704" s="2">
        <v>0</v>
      </c>
      <c r="K1704" s="2">
        <f t="shared" si="215"/>
        <v>0</v>
      </c>
      <c r="L1704" s="2">
        <f>SUMIF(E$2:E1704,E1704,K$2:K1704)</f>
        <v>4</v>
      </c>
      <c r="M1704" s="2">
        <f>IF(AND(market_calendar[[#This Row],[eq_weekly_exp_cumulative]]=3,market_calendar[[#This Row],[is_eq_weekly_exp]]=1),1,0)</f>
        <v>0</v>
      </c>
      <c r="N1704" s="2">
        <f>IF(AND(market_calendar[[#This Row],[is_eq_monthly_exp]]=1,MOD(market_calendar[[#This Row],[Month]],3)=0),1,0)</f>
        <v>0</v>
      </c>
      <c r="O1704" s="2">
        <f t="shared" si="208"/>
        <v>0</v>
      </c>
      <c r="P1704" s="2">
        <f>SUMIF(E$2:E1704,E1704,O$2:O1704)</f>
        <v>4</v>
      </c>
      <c r="Q1704" s="2">
        <f>IF(AND(market_calendar[[#This Row],[vix_weekly_exp_cumulative]]=3,market_calendar[[#This Row],[is_vix_weekly_exp]]=1),1,0)</f>
        <v>0</v>
      </c>
      <c r="R1704" s="2">
        <f>IF(AND(market_calendar[[#This Row],[is_vix_monthly_exp]]=1,MOD(market_calendar[[#This Row],[Month]],3)=0),1,0)</f>
        <v>0</v>
      </c>
    </row>
    <row r="1705" spans="1:18" x14ac:dyDescent="0.25">
      <c r="A1705">
        <v>1704</v>
      </c>
      <c r="B1705" s="1">
        <v>44073</v>
      </c>
      <c r="C1705" s="2">
        <f t="shared" si="209"/>
        <v>2020</v>
      </c>
      <c r="D1705" s="2">
        <f t="shared" si="210"/>
        <v>8</v>
      </c>
      <c r="E1705" s="2" t="str">
        <f t="shared" si="211"/>
        <v>2020-8</v>
      </c>
      <c r="F1705" s="2">
        <f t="shared" si="212"/>
        <v>30</v>
      </c>
      <c r="G1705" s="2">
        <f t="shared" si="213"/>
        <v>36</v>
      </c>
      <c r="H1705" s="2">
        <f t="shared" si="214"/>
        <v>1</v>
      </c>
      <c r="I1705" s="2" cm="1">
        <f t="array" ref="I1705">_xlfn.IFNA(_xlfn.IFS(H1705=7,1,H1705=1,1),0)</f>
        <v>1</v>
      </c>
      <c r="J1705" s="2">
        <v>0</v>
      </c>
      <c r="K1705" s="2">
        <f t="shared" si="215"/>
        <v>0</v>
      </c>
      <c r="L1705" s="2">
        <f>SUMIF(E$2:E1705,E1705,K$2:K1705)</f>
        <v>4</v>
      </c>
      <c r="M1705" s="2">
        <f>IF(AND(market_calendar[[#This Row],[eq_weekly_exp_cumulative]]=3,market_calendar[[#This Row],[is_eq_weekly_exp]]=1),1,0)</f>
        <v>0</v>
      </c>
      <c r="N1705" s="2">
        <f>IF(AND(market_calendar[[#This Row],[is_eq_monthly_exp]]=1,MOD(market_calendar[[#This Row],[Month]],3)=0),1,0)</f>
        <v>0</v>
      </c>
      <c r="O1705" s="2">
        <f t="shared" si="208"/>
        <v>0</v>
      </c>
      <c r="P1705" s="2">
        <f>SUMIF(E$2:E1705,E1705,O$2:O1705)</f>
        <v>4</v>
      </c>
      <c r="Q1705" s="2">
        <f>IF(AND(market_calendar[[#This Row],[vix_weekly_exp_cumulative]]=3,market_calendar[[#This Row],[is_vix_weekly_exp]]=1),1,0)</f>
        <v>0</v>
      </c>
      <c r="R1705" s="2">
        <f>IF(AND(market_calendar[[#This Row],[is_vix_monthly_exp]]=1,MOD(market_calendar[[#This Row],[Month]],3)=0),1,0)</f>
        <v>0</v>
      </c>
    </row>
    <row r="1706" spans="1:18" x14ac:dyDescent="0.25">
      <c r="A1706">
        <v>1705</v>
      </c>
      <c r="B1706" s="1">
        <v>44074</v>
      </c>
      <c r="C1706" s="2">
        <f t="shared" si="209"/>
        <v>2020</v>
      </c>
      <c r="D1706" s="2">
        <f t="shared" si="210"/>
        <v>8</v>
      </c>
      <c r="E1706" s="2" t="str">
        <f t="shared" si="211"/>
        <v>2020-8</v>
      </c>
      <c r="F1706" s="2">
        <f t="shared" si="212"/>
        <v>31</v>
      </c>
      <c r="G1706" s="2">
        <f t="shared" si="213"/>
        <v>36</v>
      </c>
      <c r="H1706" s="2">
        <f t="shared" si="214"/>
        <v>2</v>
      </c>
      <c r="I1706" s="2" cm="1">
        <f t="array" ref="I1706">_xlfn.IFNA(_xlfn.IFS(H1706=7,1,H1706=1,1),0)</f>
        <v>0</v>
      </c>
      <c r="J1706" s="2">
        <v>0</v>
      </c>
      <c r="K1706" s="2">
        <f t="shared" si="215"/>
        <v>0</v>
      </c>
      <c r="L1706" s="2">
        <f>SUMIF(E$2:E1706,E1706,K$2:K1706)</f>
        <v>4</v>
      </c>
      <c r="M1706" s="2">
        <f>IF(AND(market_calendar[[#This Row],[eq_weekly_exp_cumulative]]=3,market_calendar[[#This Row],[is_eq_weekly_exp]]=1),1,0)</f>
        <v>0</v>
      </c>
      <c r="N1706" s="2">
        <f>IF(AND(market_calendar[[#This Row],[is_eq_monthly_exp]]=1,MOD(market_calendar[[#This Row],[Month]],3)=0),1,0)</f>
        <v>0</v>
      </c>
      <c r="O1706" s="2">
        <f t="shared" si="208"/>
        <v>0</v>
      </c>
      <c r="P1706" s="2">
        <f>SUMIF(E$2:E1706,E1706,O$2:O1706)</f>
        <v>4</v>
      </c>
      <c r="Q1706" s="2">
        <f>IF(AND(market_calendar[[#This Row],[vix_weekly_exp_cumulative]]=3,market_calendar[[#This Row],[is_vix_weekly_exp]]=1),1,0)</f>
        <v>0</v>
      </c>
      <c r="R1706" s="2">
        <f>IF(AND(market_calendar[[#This Row],[is_vix_monthly_exp]]=1,MOD(market_calendar[[#This Row],[Month]],3)=0),1,0)</f>
        <v>0</v>
      </c>
    </row>
    <row r="1707" spans="1:18" x14ac:dyDescent="0.25">
      <c r="A1707">
        <v>1706</v>
      </c>
      <c r="B1707" s="1">
        <v>44075</v>
      </c>
      <c r="C1707" s="2">
        <f t="shared" si="209"/>
        <v>2020</v>
      </c>
      <c r="D1707" s="2">
        <f t="shared" si="210"/>
        <v>9</v>
      </c>
      <c r="E1707" s="2" t="str">
        <f t="shared" si="211"/>
        <v>2020-9</v>
      </c>
      <c r="F1707" s="2">
        <f t="shared" si="212"/>
        <v>1</v>
      </c>
      <c r="G1707" s="2">
        <f t="shared" si="213"/>
        <v>36</v>
      </c>
      <c r="H1707" s="2">
        <f t="shared" si="214"/>
        <v>3</v>
      </c>
      <c r="I1707" s="2" cm="1">
        <f t="array" ref="I1707">_xlfn.IFNA(_xlfn.IFS(H1707=7,1,H1707=1,1),0)</f>
        <v>0</v>
      </c>
      <c r="J1707" s="2">
        <v>0</v>
      </c>
      <c r="K1707" s="2">
        <f t="shared" si="215"/>
        <v>0</v>
      </c>
      <c r="L1707" s="2">
        <f>SUMIF(E$2:E1707,E1707,K$2:K1707)</f>
        <v>0</v>
      </c>
      <c r="M1707" s="2">
        <f>IF(AND(market_calendar[[#This Row],[eq_weekly_exp_cumulative]]=3,market_calendar[[#This Row],[is_eq_weekly_exp]]=1),1,0)</f>
        <v>0</v>
      </c>
      <c r="N1707" s="2">
        <f>IF(AND(market_calendar[[#This Row],[is_eq_monthly_exp]]=1,MOD(market_calendar[[#This Row],[Month]],3)=0),1,0)</f>
        <v>0</v>
      </c>
      <c r="O1707" s="2">
        <f t="shared" si="208"/>
        <v>1</v>
      </c>
      <c r="P1707" s="2">
        <f>SUMIF(E$2:E1707,E1707,O$2:O1707)</f>
        <v>1</v>
      </c>
      <c r="Q1707" s="2">
        <f>IF(AND(market_calendar[[#This Row],[vix_weekly_exp_cumulative]]=3,market_calendar[[#This Row],[is_vix_weekly_exp]]=1),1,0)</f>
        <v>0</v>
      </c>
      <c r="R1707" s="2">
        <f>IF(AND(market_calendar[[#This Row],[is_vix_monthly_exp]]=1,MOD(market_calendar[[#This Row],[Month]],3)=0),1,0)</f>
        <v>0</v>
      </c>
    </row>
    <row r="1708" spans="1:18" x14ac:dyDescent="0.25">
      <c r="A1708">
        <v>1707</v>
      </c>
      <c r="B1708" s="1">
        <v>44076</v>
      </c>
      <c r="C1708" s="2">
        <f t="shared" si="209"/>
        <v>2020</v>
      </c>
      <c r="D1708" s="2">
        <f t="shared" si="210"/>
        <v>9</v>
      </c>
      <c r="E1708" s="2" t="str">
        <f t="shared" si="211"/>
        <v>2020-9</v>
      </c>
      <c r="F1708" s="2">
        <f t="shared" si="212"/>
        <v>2</v>
      </c>
      <c r="G1708" s="2">
        <f t="shared" si="213"/>
        <v>36</v>
      </c>
      <c r="H1708" s="2">
        <f t="shared" si="214"/>
        <v>4</v>
      </c>
      <c r="I1708" s="2" cm="1">
        <f t="array" ref="I1708">_xlfn.IFNA(_xlfn.IFS(H1708=7,1,H1708=1,1),0)</f>
        <v>0</v>
      </c>
      <c r="J1708" s="2">
        <v>0</v>
      </c>
      <c r="K1708" s="2">
        <f t="shared" si="215"/>
        <v>0</v>
      </c>
      <c r="L1708" s="2">
        <f>SUMIF(E$2:E1708,E1708,K$2:K1708)</f>
        <v>0</v>
      </c>
      <c r="M1708" s="2">
        <f>IF(AND(market_calendar[[#This Row],[eq_weekly_exp_cumulative]]=3,market_calendar[[#This Row],[is_eq_weekly_exp]]=1),1,0)</f>
        <v>0</v>
      </c>
      <c r="N1708" s="2">
        <f>IF(AND(market_calendar[[#This Row],[is_eq_monthly_exp]]=1,MOD(market_calendar[[#This Row],[Month]],3)=0),1,0)</f>
        <v>0</v>
      </c>
      <c r="O1708" s="2">
        <f t="shared" si="208"/>
        <v>0</v>
      </c>
      <c r="P1708" s="2">
        <f>SUMIF(E$2:E1708,E1708,O$2:O1708)</f>
        <v>1</v>
      </c>
      <c r="Q1708" s="2">
        <f>IF(AND(market_calendar[[#This Row],[vix_weekly_exp_cumulative]]=3,market_calendar[[#This Row],[is_vix_weekly_exp]]=1),1,0)</f>
        <v>0</v>
      </c>
      <c r="R1708" s="2">
        <f>IF(AND(market_calendar[[#This Row],[is_vix_monthly_exp]]=1,MOD(market_calendar[[#This Row],[Month]],3)=0),1,0)</f>
        <v>0</v>
      </c>
    </row>
    <row r="1709" spans="1:18" x14ac:dyDescent="0.25">
      <c r="A1709">
        <v>1708</v>
      </c>
      <c r="B1709" s="1">
        <v>44077</v>
      </c>
      <c r="C1709" s="2">
        <f t="shared" si="209"/>
        <v>2020</v>
      </c>
      <c r="D1709" s="2">
        <f t="shared" si="210"/>
        <v>9</v>
      </c>
      <c r="E1709" s="2" t="str">
        <f t="shared" si="211"/>
        <v>2020-9</v>
      </c>
      <c r="F1709" s="2">
        <f t="shared" si="212"/>
        <v>3</v>
      </c>
      <c r="G1709" s="2">
        <f t="shared" si="213"/>
        <v>36</v>
      </c>
      <c r="H1709" s="2">
        <f t="shared" si="214"/>
        <v>5</v>
      </c>
      <c r="I1709" s="2" cm="1">
        <f t="array" ref="I1709">_xlfn.IFNA(_xlfn.IFS(H1709=7,1,H1709=1,1),0)</f>
        <v>0</v>
      </c>
      <c r="J1709" s="2">
        <v>0</v>
      </c>
      <c r="K1709" s="2">
        <f t="shared" si="215"/>
        <v>0</v>
      </c>
      <c r="L1709" s="2">
        <f>SUMIF(E$2:E1709,E1709,K$2:K1709)</f>
        <v>0</v>
      </c>
      <c r="M1709" s="2">
        <f>IF(AND(market_calendar[[#This Row],[eq_weekly_exp_cumulative]]=3,market_calendar[[#This Row],[is_eq_weekly_exp]]=1),1,0)</f>
        <v>0</v>
      </c>
      <c r="N1709" s="2">
        <f>IF(AND(market_calendar[[#This Row],[is_eq_monthly_exp]]=1,MOD(market_calendar[[#This Row],[Month]],3)=0),1,0)</f>
        <v>0</v>
      </c>
      <c r="O1709" s="2">
        <f t="shared" si="208"/>
        <v>0</v>
      </c>
      <c r="P1709" s="2">
        <f>SUMIF(E$2:E1709,E1709,O$2:O1709)</f>
        <v>1</v>
      </c>
      <c r="Q1709" s="2">
        <f>IF(AND(market_calendar[[#This Row],[vix_weekly_exp_cumulative]]=3,market_calendar[[#This Row],[is_vix_weekly_exp]]=1),1,0)</f>
        <v>0</v>
      </c>
      <c r="R1709" s="2">
        <f>IF(AND(market_calendar[[#This Row],[is_vix_monthly_exp]]=1,MOD(market_calendar[[#This Row],[Month]],3)=0),1,0)</f>
        <v>0</v>
      </c>
    </row>
    <row r="1710" spans="1:18" x14ac:dyDescent="0.25">
      <c r="A1710">
        <v>1709</v>
      </c>
      <c r="B1710" s="1">
        <v>44078</v>
      </c>
      <c r="C1710" s="2">
        <f t="shared" si="209"/>
        <v>2020</v>
      </c>
      <c r="D1710" s="2">
        <f t="shared" si="210"/>
        <v>9</v>
      </c>
      <c r="E1710" s="2" t="str">
        <f t="shared" si="211"/>
        <v>2020-9</v>
      </c>
      <c r="F1710" s="2">
        <f t="shared" si="212"/>
        <v>4</v>
      </c>
      <c r="G1710" s="2">
        <f t="shared" si="213"/>
        <v>36</v>
      </c>
      <c r="H1710" s="2">
        <f t="shared" si="214"/>
        <v>6</v>
      </c>
      <c r="I1710" s="2" cm="1">
        <f t="array" ref="I1710">_xlfn.IFNA(_xlfn.IFS(H1710=7,1,H1710=1,1),0)</f>
        <v>0</v>
      </c>
      <c r="J1710" s="2">
        <v>0</v>
      </c>
      <c r="K1710" s="2">
        <f t="shared" si="215"/>
        <v>1</v>
      </c>
      <c r="L1710" s="2">
        <f>SUMIF(E$2:E1710,E1710,K$2:K1710)</f>
        <v>1</v>
      </c>
      <c r="M1710" s="2">
        <f>IF(AND(market_calendar[[#This Row],[eq_weekly_exp_cumulative]]=3,market_calendar[[#This Row],[is_eq_weekly_exp]]=1),1,0)</f>
        <v>0</v>
      </c>
      <c r="N1710" s="2">
        <f>IF(AND(market_calendar[[#This Row],[is_eq_monthly_exp]]=1,MOD(market_calendar[[#This Row],[Month]],3)=0),1,0)</f>
        <v>0</v>
      </c>
      <c r="O1710" s="2">
        <f t="shared" si="208"/>
        <v>0</v>
      </c>
      <c r="P1710" s="2">
        <f>SUMIF(E$2:E1710,E1710,O$2:O1710)</f>
        <v>1</v>
      </c>
      <c r="Q1710" s="2">
        <f>IF(AND(market_calendar[[#This Row],[vix_weekly_exp_cumulative]]=3,market_calendar[[#This Row],[is_vix_weekly_exp]]=1),1,0)</f>
        <v>0</v>
      </c>
      <c r="R1710" s="2">
        <f>IF(AND(market_calendar[[#This Row],[is_vix_monthly_exp]]=1,MOD(market_calendar[[#This Row],[Month]],3)=0),1,0)</f>
        <v>0</v>
      </c>
    </row>
    <row r="1711" spans="1:18" x14ac:dyDescent="0.25">
      <c r="A1711">
        <v>1710</v>
      </c>
      <c r="B1711" s="1">
        <v>44079</v>
      </c>
      <c r="C1711" s="2">
        <f t="shared" si="209"/>
        <v>2020</v>
      </c>
      <c r="D1711" s="2">
        <f t="shared" si="210"/>
        <v>9</v>
      </c>
      <c r="E1711" s="2" t="str">
        <f t="shared" si="211"/>
        <v>2020-9</v>
      </c>
      <c r="F1711" s="2">
        <f t="shared" si="212"/>
        <v>5</v>
      </c>
      <c r="G1711" s="2">
        <f t="shared" si="213"/>
        <v>36</v>
      </c>
      <c r="H1711" s="2">
        <f t="shared" si="214"/>
        <v>7</v>
      </c>
      <c r="I1711" s="2" cm="1">
        <f t="array" ref="I1711">_xlfn.IFNA(_xlfn.IFS(H1711=7,1,H1711=1,1),0)</f>
        <v>1</v>
      </c>
      <c r="J1711" s="2">
        <v>0</v>
      </c>
      <c r="K1711" s="2">
        <f t="shared" si="215"/>
        <v>0</v>
      </c>
      <c r="L1711" s="2">
        <f>SUMIF(E$2:E1711,E1711,K$2:K1711)</f>
        <v>1</v>
      </c>
      <c r="M1711" s="2">
        <f>IF(AND(market_calendar[[#This Row],[eq_weekly_exp_cumulative]]=3,market_calendar[[#This Row],[is_eq_weekly_exp]]=1),1,0)</f>
        <v>0</v>
      </c>
      <c r="N1711" s="2">
        <f>IF(AND(market_calendar[[#This Row],[is_eq_monthly_exp]]=1,MOD(market_calendar[[#This Row],[Month]],3)=0),1,0)</f>
        <v>0</v>
      </c>
      <c r="O1711" s="2">
        <f t="shared" si="208"/>
        <v>0</v>
      </c>
      <c r="P1711" s="2">
        <f>SUMIF(E$2:E1711,E1711,O$2:O1711)</f>
        <v>1</v>
      </c>
      <c r="Q1711" s="2">
        <f>IF(AND(market_calendar[[#This Row],[vix_weekly_exp_cumulative]]=3,market_calendar[[#This Row],[is_vix_weekly_exp]]=1),1,0)</f>
        <v>0</v>
      </c>
      <c r="R1711" s="2">
        <f>IF(AND(market_calendar[[#This Row],[is_vix_monthly_exp]]=1,MOD(market_calendar[[#This Row],[Month]],3)=0),1,0)</f>
        <v>0</v>
      </c>
    </row>
    <row r="1712" spans="1:18" x14ac:dyDescent="0.25">
      <c r="A1712">
        <v>1711</v>
      </c>
      <c r="B1712" s="1">
        <v>44080</v>
      </c>
      <c r="C1712" s="2">
        <f t="shared" si="209"/>
        <v>2020</v>
      </c>
      <c r="D1712" s="2">
        <f t="shared" si="210"/>
        <v>9</v>
      </c>
      <c r="E1712" s="2" t="str">
        <f t="shared" si="211"/>
        <v>2020-9</v>
      </c>
      <c r="F1712" s="2">
        <f t="shared" si="212"/>
        <v>6</v>
      </c>
      <c r="G1712" s="2">
        <f t="shared" si="213"/>
        <v>37</v>
      </c>
      <c r="H1712" s="2">
        <f t="shared" si="214"/>
        <v>1</v>
      </c>
      <c r="I1712" s="2" cm="1">
        <f t="array" ref="I1712">_xlfn.IFNA(_xlfn.IFS(H1712=7,1,H1712=1,1),0)</f>
        <v>1</v>
      </c>
      <c r="J1712" s="2">
        <v>0</v>
      </c>
      <c r="K1712" s="2">
        <f t="shared" si="215"/>
        <v>0</v>
      </c>
      <c r="L1712" s="2">
        <f>SUMIF(E$2:E1712,E1712,K$2:K1712)</f>
        <v>1</v>
      </c>
      <c r="M1712" s="2">
        <f>IF(AND(market_calendar[[#This Row],[eq_weekly_exp_cumulative]]=3,market_calendar[[#This Row],[is_eq_weekly_exp]]=1),1,0)</f>
        <v>0</v>
      </c>
      <c r="N1712" s="2">
        <f>IF(AND(market_calendar[[#This Row],[is_eq_monthly_exp]]=1,MOD(market_calendar[[#This Row],[Month]],3)=0),1,0)</f>
        <v>0</v>
      </c>
      <c r="O1712" s="2">
        <f t="shared" si="208"/>
        <v>0</v>
      </c>
      <c r="P1712" s="2">
        <f>SUMIF(E$2:E1712,E1712,O$2:O1712)</f>
        <v>1</v>
      </c>
      <c r="Q1712" s="2">
        <f>IF(AND(market_calendar[[#This Row],[vix_weekly_exp_cumulative]]=3,market_calendar[[#This Row],[is_vix_weekly_exp]]=1),1,0)</f>
        <v>0</v>
      </c>
      <c r="R1712" s="2">
        <f>IF(AND(market_calendar[[#This Row],[is_vix_monthly_exp]]=1,MOD(market_calendar[[#This Row],[Month]],3)=0),1,0)</f>
        <v>0</v>
      </c>
    </row>
    <row r="1713" spans="1:18" x14ac:dyDescent="0.25">
      <c r="A1713">
        <v>1712</v>
      </c>
      <c r="B1713" s="1">
        <v>44081</v>
      </c>
      <c r="C1713" s="2">
        <f t="shared" si="209"/>
        <v>2020</v>
      </c>
      <c r="D1713" s="2">
        <f t="shared" si="210"/>
        <v>9</v>
      </c>
      <c r="E1713" s="2" t="str">
        <f t="shared" si="211"/>
        <v>2020-9</v>
      </c>
      <c r="F1713" s="2">
        <f t="shared" si="212"/>
        <v>7</v>
      </c>
      <c r="G1713" s="2">
        <f t="shared" si="213"/>
        <v>37</v>
      </c>
      <c r="H1713" s="2">
        <f t="shared" si="214"/>
        <v>2</v>
      </c>
      <c r="I1713" s="2" cm="1">
        <f t="array" ref="I1713">_xlfn.IFNA(_xlfn.IFS(H1713=7,1,H1713=1,1),0)</f>
        <v>0</v>
      </c>
      <c r="J1713" s="2">
        <v>0</v>
      </c>
      <c r="K1713" s="2">
        <f t="shared" si="215"/>
        <v>0</v>
      </c>
      <c r="L1713" s="2">
        <f>SUMIF(E$2:E1713,E1713,K$2:K1713)</f>
        <v>1</v>
      </c>
      <c r="M1713" s="2">
        <f>IF(AND(market_calendar[[#This Row],[eq_weekly_exp_cumulative]]=3,market_calendar[[#This Row],[is_eq_weekly_exp]]=1),1,0)</f>
        <v>0</v>
      </c>
      <c r="N1713" s="2">
        <f>IF(AND(market_calendar[[#This Row],[is_eq_monthly_exp]]=1,MOD(market_calendar[[#This Row],[Month]],3)=0),1,0)</f>
        <v>0</v>
      </c>
      <c r="O1713" s="2">
        <f t="shared" si="208"/>
        <v>0</v>
      </c>
      <c r="P1713" s="2">
        <f>SUMIF(E$2:E1713,E1713,O$2:O1713)</f>
        <v>1</v>
      </c>
      <c r="Q1713" s="2">
        <f>IF(AND(market_calendar[[#This Row],[vix_weekly_exp_cumulative]]=3,market_calendar[[#This Row],[is_vix_weekly_exp]]=1),1,0)</f>
        <v>0</v>
      </c>
      <c r="R1713" s="2">
        <f>IF(AND(market_calendar[[#This Row],[is_vix_monthly_exp]]=1,MOD(market_calendar[[#This Row],[Month]],3)=0),1,0)</f>
        <v>0</v>
      </c>
    </row>
    <row r="1714" spans="1:18" x14ac:dyDescent="0.25">
      <c r="A1714">
        <v>1713</v>
      </c>
      <c r="B1714" s="1">
        <v>44082</v>
      </c>
      <c r="C1714" s="2">
        <f t="shared" si="209"/>
        <v>2020</v>
      </c>
      <c r="D1714" s="2">
        <f t="shared" si="210"/>
        <v>9</v>
      </c>
      <c r="E1714" s="2" t="str">
        <f t="shared" si="211"/>
        <v>2020-9</v>
      </c>
      <c r="F1714" s="2">
        <f t="shared" si="212"/>
        <v>8</v>
      </c>
      <c r="G1714" s="2">
        <f t="shared" si="213"/>
        <v>37</v>
      </c>
      <c r="H1714" s="2">
        <f t="shared" si="214"/>
        <v>3</v>
      </c>
      <c r="I1714" s="2" cm="1">
        <f t="array" ref="I1714">_xlfn.IFNA(_xlfn.IFS(H1714=7,1,H1714=1,1),0)</f>
        <v>0</v>
      </c>
      <c r="J1714" s="2">
        <v>0</v>
      </c>
      <c r="K1714" s="2">
        <f t="shared" si="215"/>
        <v>0</v>
      </c>
      <c r="L1714" s="2">
        <f>SUMIF(E$2:E1714,E1714,K$2:K1714)</f>
        <v>1</v>
      </c>
      <c r="M1714" s="2">
        <f>IF(AND(market_calendar[[#This Row],[eq_weekly_exp_cumulative]]=3,market_calendar[[#This Row],[is_eq_weekly_exp]]=1),1,0)</f>
        <v>0</v>
      </c>
      <c r="N1714" s="2">
        <f>IF(AND(market_calendar[[#This Row],[is_eq_monthly_exp]]=1,MOD(market_calendar[[#This Row],[Month]],3)=0),1,0)</f>
        <v>0</v>
      </c>
      <c r="O1714" s="2">
        <f t="shared" si="208"/>
        <v>1</v>
      </c>
      <c r="P1714" s="2">
        <f>SUMIF(E$2:E1714,E1714,O$2:O1714)</f>
        <v>2</v>
      </c>
      <c r="Q1714" s="2">
        <f>IF(AND(market_calendar[[#This Row],[vix_weekly_exp_cumulative]]=3,market_calendar[[#This Row],[is_vix_weekly_exp]]=1),1,0)</f>
        <v>0</v>
      </c>
      <c r="R1714" s="2">
        <f>IF(AND(market_calendar[[#This Row],[is_vix_monthly_exp]]=1,MOD(market_calendar[[#This Row],[Month]],3)=0),1,0)</f>
        <v>0</v>
      </c>
    </row>
    <row r="1715" spans="1:18" x14ac:dyDescent="0.25">
      <c r="A1715">
        <v>1714</v>
      </c>
      <c r="B1715" s="1">
        <v>44083</v>
      </c>
      <c r="C1715" s="2">
        <f t="shared" si="209"/>
        <v>2020</v>
      </c>
      <c r="D1715" s="2">
        <f t="shared" si="210"/>
        <v>9</v>
      </c>
      <c r="E1715" s="2" t="str">
        <f t="shared" si="211"/>
        <v>2020-9</v>
      </c>
      <c r="F1715" s="2">
        <f t="shared" si="212"/>
        <v>9</v>
      </c>
      <c r="G1715" s="2">
        <f t="shared" si="213"/>
        <v>37</v>
      </c>
      <c r="H1715" s="2">
        <f t="shared" si="214"/>
        <v>4</v>
      </c>
      <c r="I1715" s="2" cm="1">
        <f t="array" ref="I1715">_xlfn.IFNA(_xlfn.IFS(H1715=7,1,H1715=1,1),0)</f>
        <v>0</v>
      </c>
      <c r="J1715" s="2">
        <v>0</v>
      </c>
      <c r="K1715" s="2">
        <f t="shared" si="215"/>
        <v>0</v>
      </c>
      <c r="L1715" s="2">
        <f>SUMIF(E$2:E1715,E1715,K$2:K1715)</f>
        <v>1</v>
      </c>
      <c r="M1715" s="2">
        <f>IF(AND(market_calendar[[#This Row],[eq_weekly_exp_cumulative]]=3,market_calendar[[#This Row],[is_eq_weekly_exp]]=1),1,0)</f>
        <v>0</v>
      </c>
      <c r="N1715" s="2">
        <f>IF(AND(market_calendar[[#This Row],[is_eq_monthly_exp]]=1,MOD(market_calendar[[#This Row],[Month]],3)=0),1,0)</f>
        <v>0</v>
      </c>
      <c r="O1715" s="2">
        <f t="shared" si="208"/>
        <v>0</v>
      </c>
      <c r="P1715" s="2">
        <f>SUMIF(E$2:E1715,E1715,O$2:O1715)</f>
        <v>2</v>
      </c>
      <c r="Q1715" s="2">
        <f>IF(AND(market_calendar[[#This Row],[vix_weekly_exp_cumulative]]=3,market_calendar[[#This Row],[is_vix_weekly_exp]]=1),1,0)</f>
        <v>0</v>
      </c>
      <c r="R1715" s="2">
        <f>IF(AND(market_calendar[[#This Row],[is_vix_monthly_exp]]=1,MOD(market_calendar[[#This Row],[Month]],3)=0),1,0)</f>
        <v>0</v>
      </c>
    </row>
    <row r="1716" spans="1:18" x14ac:dyDescent="0.25">
      <c r="A1716">
        <v>1715</v>
      </c>
      <c r="B1716" s="1">
        <v>44084</v>
      </c>
      <c r="C1716" s="2">
        <f t="shared" si="209"/>
        <v>2020</v>
      </c>
      <c r="D1716" s="2">
        <f t="shared" si="210"/>
        <v>9</v>
      </c>
      <c r="E1716" s="2" t="str">
        <f t="shared" si="211"/>
        <v>2020-9</v>
      </c>
      <c r="F1716" s="2">
        <f t="shared" si="212"/>
        <v>10</v>
      </c>
      <c r="G1716" s="2">
        <f t="shared" si="213"/>
        <v>37</v>
      </c>
      <c r="H1716" s="2">
        <f t="shared" si="214"/>
        <v>5</v>
      </c>
      <c r="I1716" s="2" cm="1">
        <f t="array" ref="I1716">_xlfn.IFNA(_xlfn.IFS(H1716=7,1,H1716=1,1),0)</f>
        <v>0</v>
      </c>
      <c r="J1716" s="2">
        <v>0</v>
      </c>
      <c r="K1716" s="2">
        <f t="shared" si="215"/>
        <v>0</v>
      </c>
      <c r="L1716" s="2">
        <f>SUMIF(E$2:E1716,E1716,K$2:K1716)</f>
        <v>1</v>
      </c>
      <c r="M1716" s="2">
        <f>IF(AND(market_calendar[[#This Row],[eq_weekly_exp_cumulative]]=3,market_calendar[[#This Row],[is_eq_weekly_exp]]=1),1,0)</f>
        <v>0</v>
      </c>
      <c r="N1716" s="2">
        <f>IF(AND(market_calendar[[#This Row],[is_eq_monthly_exp]]=1,MOD(market_calendar[[#This Row],[Month]],3)=0),1,0)</f>
        <v>0</v>
      </c>
      <c r="O1716" s="2">
        <f t="shared" si="208"/>
        <v>0</v>
      </c>
      <c r="P1716" s="2">
        <f>SUMIF(E$2:E1716,E1716,O$2:O1716)</f>
        <v>2</v>
      </c>
      <c r="Q1716" s="2">
        <f>IF(AND(market_calendar[[#This Row],[vix_weekly_exp_cumulative]]=3,market_calendar[[#This Row],[is_vix_weekly_exp]]=1),1,0)</f>
        <v>0</v>
      </c>
      <c r="R1716" s="2">
        <f>IF(AND(market_calendar[[#This Row],[is_vix_monthly_exp]]=1,MOD(market_calendar[[#This Row],[Month]],3)=0),1,0)</f>
        <v>0</v>
      </c>
    </row>
    <row r="1717" spans="1:18" x14ac:dyDescent="0.25">
      <c r="A1717">
        <v>1716</v>
      </c>
      <c r="B1717" s="1">
        <v>44085</v>
      </c>
      <c r="C1717" s="2">
        <f t="shared" si="209"/>
        <v>2020</v>
      </c>
      <c r="D1717" s="2">
        <f t="shared" si="210"/>
        <v>9</v>
      </c>
      <c r="E1717" s="2" t="str">
        <f t="shared" si="211"/>
        <v>2020-9</v>
      </c>
      <c r="F1717" s="2">
        <f t="shared" si="212"/>
        <v>11</v>
      </c>
      <c r="G1717" s="2">
        <f t="shared" si="213"/>
        <v>37</v>
      </c>
      <c r="H1717" s="2">
        <f t="shared" si="214"/>
        <v>6</v>
      </c>
      <c r="I1717" s="2" cm="1">
        <f t="array" ref="I1717">_xlfn.IFNA(_xlfn.IFS(H1717=7,1,H1717=1,1),0)</f>
        <v>0</v>
      </c>
      <c r="J1717" s="2">
        <v>0</v>
      </c>
      <c r="K1717" s="2">
        <f t="shared" si="215"/>
        <v>1</v>
      </c>
      <c r="L1717" s="2">
        <f>SUMIF(E$2:E1717,E1717,K$2:K1717)</f>
        <v>2</v>
      </c>
      <c r="M1717" s="2">
        <f>IF(AND(market_calendar[[#This Row],[eq_weekly_exp_cumulative]]=3,market_calendar[[#This Row],[is_eq_weekly_exp]]=1),1,0)</f>
        <v>0</v>
      </c>
      <c r="N1717" s="2">
        <f>IF(AND(market_calendar[[#This Row],[is_eq_monthly_exp]]=1,MOD(market_calendar[[#This Row],[Month]],3)=0),1,0)</f>
        <v>0</v>
      </c>
      <c r="O1717" s="2">
        <f t="shared" si="208"/>
        <v>0</v>
      </c>
      <c r="P1717" s="2">
        <f>SUMIF(E$2:E1717,E1717,O$2:O1717)</f>
        <v>2</v>
      </c>
      <c r="Q1717" s="2">
        <f>IF(AND(market_calendar[[#This Row],[vix_weekly_exp_cumulative]]=3,market_calendar[[#This Row],[is_vix_weekly_exp]]=1),1,0)</f>
        <v>0</v>
      </c>
      <c r="R1717" s="2">
        <f>IF(AND(market_calendar[[#This Row],[is_vix_monthly_exp]]=1,MOD(market_calendar[[#This Row],[Month]],3)=0),1,0)</f>
        <v>0</v>
      </c>
    </row>
    <row r="1718" spans="1:18" x14ac:dyDescent="0.25">
      <c r="A1718">
        <v>1717</v>
      </c>
      <c r="B1718" s="1">
        <v>44086</v>
      </c>
      <c r="C1718" s="2">
        <f t="shared" si="209"/>
        <v>2020</v>
      </c>
      <c r="D1718" s="2">
        <f t="shared" si="210"/>
        <v>9</v>
      </c>
      <c r="E1718" s="2" t="str">
        <f t="shared" si="211"/>
        <v>2020-9</v>
      </c>
      <c r="F1718" s="2">
        <f t="shared" si="212"/>
        <v>12</v>
      </c>
      <c r="G1718" s="2">
        <f t="shared" si="213"/>
        <v>37</v>
      </c>
      <c r="H1718" s="2">
        <f t="shared" si="214"/>
        <v>7</v>
      </c>
      <c r="I1718" s="2" cm="1">
        <f t="array" ref="I1718">_xlfn.IFNA(_xlfn.IFS(H1718=7,1,H1718=1,1),0)</f>
        <v>1</v>
      </c>
      <c r="J1718" s="2">
        <v>0</v>
      </c>
      <c r="K1718" s="2">
        <f t="shared" si="215"/>
        <v>0</v>
      </c>
      <c r="L1718" s="2">
        <f>SUMIF(E$2:E1718,E1718,K$2:K1718)</f>
        <v>2</v>
      </c>
      <c r="M1718" s="2">
        <f>IF(AND(market_calendar[[#This Row],[eq_weekly_exp_cumulative]]=3,market_calendar[[#This Row],[is_eq_weekly_exp]]=1),1,0)</f>
        <v>0</v>
      </c>
      <c r="N1718" s="2">
        <f>IF(AND(market_calendar[[#This Row],[is_eq_monthly_exp]]=1,MOD(market_calendar[[#This Row],[Month]],3)=0),1,0)</f>
        <v>0</v>
      </c>
      <c r="O1718" s="2">
        <f t="shared" si="208"/>
        <v>0</v>
      </c>
      <c r="P1718" s="2">
        <f>SUMIF(E$2:E1718,E1718,O$2:O1718)</f>
        <v>2</v>
      </c>
      <c r="Q1718" s="2">
        <f>IF(AND(market_calendar[[#This Row],[vix_weekly_exp_cumulative]]=3,market_calendar[[#This Row],[is_vix_weekly_exp]]=1),1,0)</f>
        <v>0</v>
      </c>
      <c r="R1718" s="2">
        <f>IF(AND(market_calendar[[#This Row],[is_vix_monthly_exp]]=1,MOD(market_calendar[[#This Row],[Month]],3)=0),1,0)</f>
        <v>0</v>
      </c>
    </row>
    <row r="1719" spans="1:18" x14ac:dyDescent="0.25">
      <c r="A1719">
        <v>1718</v>
      </c>
      <c r="B1719" s="1">
        <v>44087</v>
      </c>
      <c r="C1719" s="2">
        <f t="shared" si="209"/>
        <v>2020</v>
      </c>
      <c r="D1719" s="2">
        <f t="shared" si="210"/>
        <v>9</v>
      </c>
      <c r="E1719" s="2" t="str">
        <f t="shared" si="211"/>
        <v>2020-9</v>
      </c>
      <c r="F1719" s="2">
        <f t="shared" si="212"/>
        <v>13</v>
      </c>
      <c r="G1719" s="2">
        <f t="shared" si="213"/>
        <v>38</v>
      </c>
      <c r="H1719" s="2">
        <f t="shared" si="214"/>
        <v>1</v>
      </c>
      <c r="I1719" s="2" cm="1">
        <f t="array" ref="I1719">_xlfn.IFNA(_xlfn.IFS(H1719=7,1,H1719=1,1),0)</f>
        <v>1</v>
      </c>
      <c r="J1719" s="2">
        <v>0</v>
      </c>
      <c r="K1719" s="2">
        <f t="shared" si="215"/>
        <v>0</v>
      </c>
      <c r="L1719" s="2">
        <f>SUMIF(E$2:E1719,E1719,K$2:K1719)</f>
        <v>2</v>
      </c>
      <c r="M1719" s="2">
        <f>IF(AND(market_calendar[[#This Row],[eq_weekly_exp_cumulative]]=3,market_calendar[[#This Row],[is_eq_weekly_exp]]=1),1,0)</f>
        <v>0</v>
      </c>
      <c r="N1719" s="2">
        <f>IF(AND(market_calendar[[#This Row],[is_eq_monthly_exp]]=1,MOD(market_calendar[[#This Row],[Month]],3)=0),1,0)</f>
        <v>0</v>
      </c>
      <c r="O1719" s="2">
        <f t="shared" si="208"/>
        <v>0</v>
      </c>
      <c r="P1719" s="2">
        <f>SUMIF(E$2:E1719,E1719,O$2:O1719)</f>
        <v>2</v>
      </c>
      <c r="Q1719" s="2">
        <f>IF(AND(market_calendar[[#This Row],[vix_weekly_exp_cumulative]]=3,market_calendar[[#This Row],[is_vix_weekly_exp]]=1),1,0)</f>
        <v>0</v>
      </c>
      <c r="R1719" s="2">
        <f>IF(AND(market_calendar[[#This Row],[is_vix_monthly_exp]]=1,MOD(market_calendar[[#This Row],[Month]],3)=0),1,0)</f>
        <v>0</v>
      </c>
    </row>
    <row r="1720" spans="1:18" x14ac:dyDescent="0.25">
      <c r="A1720">
        <v>1719</v>
      </c>
      <c r="B1720" s="1">
        <v>44088</v>
      </c>
      <c r="C1720" s="2">
        <f t="shared" si="209"/>
        <v>2020</v>
      </c>
      <c r="D1720" s="2">
        <f t="shared" si="210"/>
        <v>9</v>
      </c>
      <c r="E1720" s="2" t="str">
        <f t="shared" si="211"/>
        <v>2020-9</v>
      </c>
      <c r="F1720" s="2">
        <f t="shared" si="212"/>
        <v>14</v>
      </c>
      <c r="G1720" s="2">
        <f t="shared" si="213"/>
        <v>38</v>
      </c>
      <c r="H1720" s="2">
        <f t="shared" si="214"/>
        <v>2</v>
      </c>
      <c r="I1720" s="2" cm="1">
        <f t="array" ref="I1720">_xlfn.IFNA(_xlfn.IFS(H1720=7,1,H1720=1,1),0)</f>
        <v>0</v>
      </c>
      <c r="J1720" s="2">
        <v>0</v>
      </c>
      <c r="K1720" s="2">
        <f t="shared" si="215"/>
        <v>0</v>
      </c>
      <c r="L1720" s="2">
        <f>SUMIF(E$2:E1720,E1720,K$2:K1720)</f>
        <v>2</v>
      </c>
      <c r="M1720" s="2">
        <f>IF(AND(market_calendar[[#This Row],[eq_weekly_exp_cumulative]]=3,market_calendar[[#This Row],[is_eq_weekly_exp]]=1),1,0)</f>
        <v>0</v>
      </c>
      <c r="N1720" s="2">
        <f>IF(AND(market_calendar[[#This Row],[is_eq_monthly_exp]]=1,MOD(market_calendar[[#This Row],[Month]],3)=0),1,0)</f>
        <v>0</v>
      </c>
      <c r="O1720" s="2">
        <f t="shared" si="208"/>
        <v>0</v>
      </c>
      <c r="P1720" s="2">
        <f>SUMIF(E$2:E1720,E1720,O$2:O1720)</f>
        <v>2</v>
      </c>
      <c r="Q1720" s="2">
        <f>IF(AND(market_calendar[[#This Row],[vix_weekly_exp_cumulative]]=3,market_calendar[[#This Row],[is_vix_weekly_exp]]=1),1,0)</f>
        <v>0</v>
      </c>
      <c r="R1720" s="2">
        <f>IF(AND(market_calendar[[#This Row],[is_vix_monthly_exp]]=1,MOD(market_calendar[[#This Row],[Month]],3)=0),1,0)</f>
        <v>0</v>
      </c>
    </row>
    <row r="1721" spans="1:18" x14ac:dyDescent="0.25">
      <c r="A1721">
        <v>1720</v>
      </c>
      <c r="B1721" s="1">
        <v>44089</v>
      </c>
      <c r="C1721" s="2">
        <f t="shared" si="209"/>
        <v>2020</v>
      </c>
      <c r="D1721" s="2">
        <f t="shared" si="210"/>
        <v>9</v>
      </c>
      <c r="E1721" s="2" t="str">
        <f t="shared" si="211"/>
        <v>2020-9</v>
      </c>
      <c r="F1721" s="2">
        <f t="shared" si="212"/>
        <v>15</v>
      </c>
      <c r="G1721" s="2">
        <f t="shared" si="213"/>
        <v>38</v>
      </c>
      <c r="H1721" s="2">
        <f t="shared" si="214"/>
        <v>3</v>
      </c>
      <c r="I1721" s="2" cm="1">
        <f t="array" ref="I1721">_xlfn.IFNA(_xlfn.IFS(H1721=7,1,H1721=1,1),0)</f>
        <v>0</v>
      </c>
      <c r="J1721" s="2">
        <v>0</v>
      </c>
      <c r="K1721" s="2">
        <f t="shared" si="215"/>
        <v>0</v>
      </c>
      <c r="L1721" s="2">
        <f>SUMIF(E$2:E1721,E1721,K$2:K1721)</f>
        <v>2</v>
      </c>
      <c r="M1721" s="2">
        <f>IF(AND(market_calendar[[#This Row],[eq_weekly_exp_cumulative]]=3,market_calendar[[#This Row],[is_eq_weekly_exp]]=1),1,0)</f>
        <v>0</v>
      </c>
      <c r="N1721" s="2">
        <f>IF(AND(market_calendar[[#This Row],[is_eq_monthly_exp]]=1,MOD(market_calendar[[#This Row],[Month]],3)=0),1,0)</f>
        <v>0</v>
      </c>
      <c r="O1721" s="2">
        <f t="shared" si="208"/>
        <v>1</v>
      </c>
      <c r="P1721" s="2">
        <f>SUMIF(E$2:E1721,E1721,O$2:O1721)</f>
        <v>3</v>
      </c>
      <c r="Q1721" s="2">
        <f>IF(AND(market_calendar[[#This Row],[vix_weekly_exp_cumulative]]=3,market_calendar[[#This Row],[is_vix_weekly_exp]]=1),1,0)</f>
        <v>1</v>
      </c>
      <c r="R1721" s="2">
        <f>IF(AND(market_calendar[[#This Row],[is_vix_monthly_exp]]=1,MOD(market_calendar[[#This Row],[Month]],3)=0),1,0)</f>
        <v>1</v>
      </c>
    </row>
    <row r="1722" spans="1:18" x14ac:dyDescent="0.25">
      <c r="A1722">
        <v>1721</v>
      </c>
      <c r="B1722" s="1">
        <v>44090</v>
      </c>
      <c r="C1722" s="2">
        <f t="shared" si="209"/>
        <v>2020</v>
      </c>
      <c r="D1722" s="2">
        <f t="shared" si="210"/>
        <v>9</v>
      </c>
      <c r="E1722" s="2" t="str">
        <f t="shared" si="211"/>
        <v>2020-9</v>
      </c>
      <c r="F1722" s="2">
        <f t="shared" si="212"/>
        <v>16</v>
      </c>
      <c r="G1722" s="2">
        <f t="shared" si="213"/>
        <v>38</v>
      </c>
      <c r="H1722" s="2">
        <f t="shared" si="214"/>
        <v>4</v>
      </c>
      <c r="I1722" s="2" cm="1">
        <f t="array" ref="I1722">_xlfn.IFNA(_xlfn.IFS(H1722=7,1,H1722=1,1),0)</f>
        <v>0</v>
      </c>
      <c r="J1722" s="2">
        <v>0</v>
      </c>
      <c r="K1722" s="2">
        <f t="shared" si="215"/>
        <v>0</v>
      </c>
      <c r="L1722" s="2">
        <f>SUMIF(E$2:E1722,E1722,K$2:K1722)</f>
        <v>2</v>
      </c>
      <c r="M1722" s="2">
        <f>IF(AND(market_calendar[[#This Row],[eq_weekly_exp_cumulative]]=3,market_calendar[[#This Row],[is_eq_weekly_exp]]=1),1,0)</f>
        <v>0</v>
      </c>
      <c r="N1722" s="2">
        <f>IF(AND(market_calendar[[#This Row],[is_eq_monthly_exp]]=1,MOD(market_calendar[[#This Row],[Month]],3)=0),1,0)</f>
        <v>0</v>
      </c>
      <c r="O1722" s="2">
        <f t="shared" si="208"/>
        <v>0</v>
      </c>
      <c r="P1722" s="2">
        <f>SUMIF(E$2:E1722,E1722,O$2:O1722)</f>
        <v>3</v>
      </c>
      <c r="Q1722" s="2">
        <f>IF(AND(market_calendar[[#This Row],[vix_weekly_exp_cumulative]]=3,market_calendar[[#This Row],[is_vix_weekly_exp]]=1),1,0)</f>
        <v>0</v>
      </c>
      <c r="R1722" s="2">
        <f>IF(AND(market_calendar[[#This Row],[is_vix_monthly_exp]]=1,MOD(market_calendar[[#This Row],[Month]],3)=0),1,0)</f>
        <v>0</v>
      </c>
    </row>
    <row r="1723" spans="1:18" x14ac:dyDescent="0.25">
      <c r="A1723">
        <v>1722</v>
      </c>
      <c r="B1723" s="1">
        <v>44091</v>
      </c>
      <c r="C1723" s="2">
        <f t="shared" si="209"/>
        <v>2020</v>
      </c>
      <c r="D1723" s="2">
        <f t="shared" si="210"/>
        <v>9</v>
      </c>
      <c r="E1723" s="2" t="str">
        <f t="shared" si="211"/>
        <v>2020-9</v>
      </c>
      <c r="F1723" s="2">
        <f t="shared" si="212"/>
        <v>17</v>
      </c>
      <c r="G1723" s="2">
        <f t="shared" si="213"/>
        <v>38</v>
      </c>
      <c r="H1723" s="2">
        <f t="shared" si="214"/>
        <v>5</v>
      </c>
      <c r="I1723" s="2" cm="1">
        <f t="array" ref="I1723">_xlfn.IFNA(_xlfn.IFS(H1723=7,1,H1723=1,1),0)</f>
        <v>0</v>
      </c>
      <c r="J1723" s="2">
        <v>0</v>
      </c>
      <c r="K1723" s="2">
        <f t="shared" si="215"/>
        <v>0</v>
      </c>
      <c r="L1723" s="2">
        <f>SUMIF(E$2:E1723,E1723,K$2:K1723)</f>
        <v>2</v>
      </c>
      <c r="M1723" s="2">
        <f>IF(AND(market_calendar[[#This Row],[eq_weekly_exp_cumulative]]=3,market_calendar[[#This Row],[is_eq_weekly_exp]]=1),1,0)</f>
        <v>0</v>
      </c>
      <c r="N1723" s="2">
        <f>IF(AND(market_calendar[[#This Row],[is_eq_monthly_exp]]=1,MOD(market_calendar[[#This Row],[Month]],3)=0),1,0)</f>
        <v>0</v>
      </c>
      <c r="O1723" s="2">
        <f t="shared" si="208"/>
        <v>0</v>
      </c>
      <c r="P1723" s="2">
        <f>SUMIF(E$2:E1723,E1723,O$2:O1723)</f>
        <v>3</v>
      </c>
      <c r="Q1723" s="2">
        <f>IF(AND(market_calendar[[#This Row],[vix_weekly_exp_cumulative]]=3,market_calendar[[#This Row],[is_vix_weekly_exp]]=1),1,0)</f>
        <v>0</v>
      </c>
      <c r="R1723" s="2">
        <f>IF(AND(market_calendar[[#This Row],[is_vix_monthly_exp]]=1,MOD(market_calendar[[#This Row],[Month]],3)=0),1,0)</f>
        <v>0</v>
      </c>
    </row>
    <row r="1724" spans="1:18" x14ac:dyDescent="0.25">
      <c r="A1724">
        <v>1723</v>
      </c>
      <c r="B1724" s="1">
        <v>44092</v>
      </c>
      <c r="C1724" s="2">
        <f t="shared" si="209"/>
        <v>2020</v>
      </c>
      <c r="D1724" s="2">
        <f t="shared" si="210"/>
        <v>9</v>
      </c>
      <c r="E1724" s="2" t="str">
        <f t="shared" si="211"/>
        <v>2020-9</v>
      </c>
      <c r="F1724" s="2">
        <f t="shared" si="212"/>
        <v>18</v>
      </c>
      <c r="G1724" s="2">
        <f t="shared" si="213"/>
        <v>38</v>
      </c>
      <c r="H1724" s="2">
        <f t="shared" si="214"/>
        <v>6</v>
      </c>
      <c r="I1724" s="2" cm="1">
        <f t="array" ref="I1724">_xlfn.IFNA(_xlfn.IFS(H1724=7,1,H1724=1,1),0)</f>
        <v>0</v>
      </c>
      <c r="J1724" s="2">
        <v>0</v>
      </c>
      <c r="K1724" s="2">
        <f t="shared" si="215"/>
        <v>1</v>
      </c>
      <c r="L1724" s="2">
        <f>SUMIF(E$2:E1724,E1724,K$2:K1724)</f>
        <v>3</v>
      </c>
      <c r="M1724" s="2">
        <f>IF(AND(market_calendar[[#This Row],[eq_weekly_exp_cumulative]]=3,market_calendar[[#This Row],[is_eq_weekly_exp]]=1),1,0)</f>
        <v>1</v>
      </c>
      <c r="N1724" s="2">
        <f>IF(AND(market_calendar[[#This Row],[is_eq_monthly_exp]]=1,MOD(market_calendar[[#This Row],[Month]],3)=0),1,0)</f>
        <v>1</v>
      </c>
      <c r="O1724" s="2">
        <f t="shared" si="208"/>
        <v>0</v>
      </c>
      <c r="P1724" s="2">
        <f>SUMIF(E$2:E1724,E1724,O$2:O1724)</f>
        <v>3</v>
      </c>
      <c r="Q1724" s="2">
        <f>IF(AND(market_calendar[[#This Row],[vix_weekly_exp_cumulative]]=3,market_calendar[[#This Row],[is_vix_weekly_exp]]=1),1,0)</f>
        <v>0</v>
      </c>
      <c r="R1724" s="2">
        <f>IF(AND(market_calendar[[#This Row],[is_vix_monthly_exp]]=1,MOD(market_calendar[[#This Row],[Month]],3)=0),1,0)</f>
        <v>0</v>
      </c>
    </row>
    <row r="1725" spans="1:18" x14ac:dyDescent="0.25">
      <c r="A1725">
        <v>1724</v>
      </c>
      <c r="B1725" s="1">
        <v>44093</v>
      </c>
      <c r="C1725" s="2">
        <f t="shared" si="209"/>
        <v>2020</v>
      </c>
      <c r="D1725" s="2">
        <f t="shared" si="210"/>
        <v>9</v>
      </c>
      <c r="E1725" s="2" t="str">
        <f t="shared" si="211"/>
        <v>2020-9</v>
      </c>
      <c r="F1725" s="2">
        <f t="shared" si="212"/>
        <v>19</v>
      </c>
      <c r="G1725" s="2">
        <f t="shared" si="213"/>
        <v>38</v>
      </c>
      <c r="H1725" s="2">
        <f t="shared" si="214"/>
        <v>7</v>
      </c>
      <c r="I1725" s="2" cm="1">
        <f t="array" ref="I1725">_xlfn.IFNA(_xlfn.IFS(H1725=7,1,H1725=1,1),0)</f>
        <v>1</v>
      </c>
      <c r="J1725" s="2">
        <v>0</v>
      </c>
      <c r="K1725" s="2">
        <f t="shared" si="215"/>
        <v>0</v>
      </c>
      <c r="L1725" s="2">
        <f>SUMIF(E$2:E1725,E1725,K$2:K1725)</f>
        <v>3</v>
      </c>
      <c r="M1725" s="2">
        <f>IF(AND(market_calendar[[#This Row],[eq_weekly_exp_cumulative]]=3,market_calendar[[#This Row],[is_eq_weekly_exp]]=1),1,0)</f>
        <v>0</v>
      </c>
      <c r="N1725" s="2">
        <f>IF(AND(market_calendar[[#This Row],[is_eq_monthly_exp]]=1,MOD(market_calendar[[#This Row],[Month]],3)=0),1,0)</f>
        <v>0</v>
      </c>
      <c r="O1725" s="2">
        <f t="shared" si="208"/>
        <v>0</v>
      </c>
      <c r="P1725" s="2">
        <f>SUMIF(E$2:E1725,E1725,O$2:O1725)</f>
        <v>3</v>
      </c>
      <c r="Q1725" s="2">
        <f>IF(AND(market_calendar[[#This Row],[vix_weekly_exp_cumulative]]=3,market_calendar[[#This Row],[is_vix_weekly_exp]]=1),1,0)</f>
        <v>0</v>
      </c>
      <c r="R1725" s="2">
        <f>IF(AND(market_calendar[[#This Row],[is_vix_monthly_exp]]=1,MOD(market_calendar[[#This Row],[Month]],3)=0),1,0)</f>
        <v>0</v>
      </c>
    </row>
    <row r="1726" spans="1:18" x14ac:dyDescent="0.25">
      <c r="A1726">
        <v>1725</v>
      </c>
      <c r="B1726" s="1">
        <v>44094</v>
      </c>
      <c r="C1726" s="2">
        <f t="shared" si="209"/>
        <v>2020</v>
      </c>
      <c r="D1726" s="2">
        <f t="shared" si="210"/>
        <v>9</v>
      </c>
      <c r="E1726" s="2" t="str">
        <f t="shared" si="211"/>
        <v>2020-9</v>
      </c>
      <c r="F1726" s="2">
        <f t="shared" si="212"/>
        <v>20</v>
      </c>
      <c r="G1726" s="2">
        <f t="shared" si="213"/>
        <v>39</v>
      </c>
      <c r="H1726" s="2">
        <f t="shared" si="214"/>
        <v>1</v>
      </c>
      <c r="I1726" s="2" cm="1">
        <f t="array" ref="I1726">_xlfn.IFNA(_xlfn.IFS(H1726=7,1,H1726=1,1),0)</f>
        <v>1</v>
      </c>
      <c r="J1726" s="2">
        <v>0</v>
      </c>
      <c r="K1726" s="2">
        <f t="shared" si="215"/>
        <v>0</v>
      </c>
      <c r="L1726" s="2">
        <f>SUMIF(E$2:E1726,E1726,K$2:K1726)</f>
        <v>3</v>
      </c>
      <c r="M1726" s="2">
        <f>IF(AND(market_calendar[[#This Row],[eq_weekly_exp_cumulative]]=3,market_calendar[[#This Row],[is_eq_weekly_exp]]=1),1,0)</f>
        <v>0</v>
      </c>
      <c r="N1726" s="2">
        <f>IF(AND(market_calendar[[#This Row],[is_eq_monthly_exp]]=1,MOD(market_calendar[[#This Row],[Month]],3)=0),1,0)</f>
        <v>0</v>
      </c>
      <c r="O1726" s="2">
        <f t="shared" si="208"/>
        <v>0</v>
      </c>
      <c r="P1726" s="2">
        <f>SUMIF(E$2:E1726,E1726,O$2:O1726)</f>
        <v>3</v>
      </c>
      <c r="Q1726" s="2">
        <f>IF(AND(market_calendar[[#This Row],[vix_weekly_exp_cumulative]]=3,market_calendar[[#This Row],[is_vix_weekly_exp]]=1),1,0)</f>
        <v>0</v>
      </c>
      <c r="R1726" s="2">
        <f>IF(AND(market_calendar[[#This Row],[is_vix_monthly_exp]]=1,MOD(market_calendar[[#This Row],[Month]],3)=0),1,0)</f>
        <v>0</v>
      </c>
    </row>
    <row r="1727" spans="1:18" x14ac:dyDescent="0.25">
      <c r="A1727">
        <v>1726</v>
      </c>
      <c r="B1727" s="1">
        <v>44095</v>
      </c>
      <c r="C1727" s="2">
        <f t="shared" si="209"/>
        <v>2020</v>
      </c>
      <c r="D1727" s="2">
        <f t="shared" si="210"/>
        <v>9</v>
      </c>
      <c r="E1727" s="2" t="str">
        <f t="shared" si="211"/>
        <v>2020-9</v>
      </c>
      <c r="F1727" s="2">
        <f t="shared" si="212"/>
        <v>21</v>
      </c>
      <c r="G1727" s="2">
        <f t="shared" si="213"/>
        <v>39</v>
      </c>
      <c r="H1727" s="2">
        <f t="shared" si="214"/>
        <v>2</v>
      </c>
      <c r="I1727" s="2" cm="1">
        <f t="array" ref="I1727">_xlfn.IFNA(_xlfn.IFS(H1727=7,1,H1727=1,1),0)</f>
        <v>0</v>
      </c>
      <c r="J1727" s="2">
        <v>0</v>
      </c>
      <c r="K1727" s="2">
        <f t="shared" si="215"/>
        <v>0</v>
      </c>
      <c r="L1727" s="2">
        <f>SUMIF(E$2:E1727,E1727,K$2:K1727)</f>
        <v>3</v>
      </c>
      <c r="M1727" s="2">
        <f>IF(AND(market_calendar[[#This Row],[eq_weekly_exp_cumulative]]=3,market_calendar[[#This Row],[is_eq_weekly_exp]]=1),1,0)</f>
        <v>0</v>
      </c>
      <c r="N1727" s="2">
        <f>IF(AND(market_calendar[[#This Row],[is_eq_monthly_exp]]=1,MOD(market_calendar[[#This Row],[Month]],3)=0),1,0)</f>
        <v>0</v>
      </c>
      <c r="O1727" s="2">
        <f t="shared" si="208"/>
        <v>0</v>
      </c>
      <c r="P1727" s="2">
        <f>SUMIF(E$2:E1727,E1727,O$2:O1727)</f>
        <v>3</v>
      </c>
      <c r="Q1727" s="2">
        <f>IF(AND(market_calendar[[#This Row],[vix_weekly_exp_cumulative]]=3,market_calendar[[#This Row],[is_vix_weekly_exp]]=1),1,0)</f>
        <v>0</v>
      </c>
      <c r="R1727" s="2">
        <f>IF(AND(market_calendar[[#This Row],[is_vix_monthly_exp]]=1,MOD(market_calendar[[#This Row],[Month]],3)=0),1,0)</f>
        <v>0</v>
      </c>
    </row>
    <row r="1728" spans="1:18" x14ac:dyDescent="0.25">
      <c r="A1728">
        <v>1727</v>
      </c>
      <c r="B1728" s="1">
        <v>44096</v>
      </c>
      <c r="C1728" s="2">
        <f t="shared" si="209"/>
        <v>2020</v>
      </c>
      <c r="D1728" s="2">
        <f t="shared" si="210"/>
        <v>9</v>
      </c>
      <c r="E1728" s="2" t="str">
        <f t="shared" si="211"/>
        <v>2020-9</v>
      </c>
      <c r="F1728" s="2">
        <f t="shared" si="212"/>
        <v>22</v>
      </c>
      <c r="G1728" s="2">
        <f t="shared" si="213"/>
        <v>39</v>
      </c>
      <c r="H1728" s="2">
        <f t="shared" si="214"/>
        <v>3</v>
      </c>
      <c r="I1728" s="2" cm="1">
        <f t="array" ref="I1728">_xlfn.IFNA(_xlfn.IFS(H1728=7,1,H1728=1,1),0)</f>
        <v>0</v>
      </c>
      <c r="J1728" s="2">
        <v>0</v>
      </c>
      <c r="K1728" s="2">
        <f t="shared" si="215"/>
        <v>0</v>
      </c>
      <c r="L1728" s="2">
        <f>SUMIF(E$2:E1728,E1728,K$2:K1728)</f>
        <v>3</v>
      </c>
      <c r="M1728" s="2">
        <f>IF(AND(market_calendar[[#This Row],[eq_weekly_exp_cumulative]]=3,market_calendar[[#This Row],[is_eq_weekly_exp]]=1),1,0)</f>
        <v>0</v>
      </c>
      <c r="N1728" s="2">
        <f>IF(AND(market_calendar[[#This Row],[is_eq_monthly_exp]]=1,MOD(market_calendar[[#This Row],[Month]],3)=0),1,0)</f>
        <v>0</v>
      </c>
      <c r="O1728" s="2">
        <f t="shared" si="208"/>
        <v>1</v>
      </c>
      <c r="P1728" s="2">
        <f>SUMIF(E$2:E1728,E1728,O$2:O1728)</f>
        <v>4</v>
      </c>
      <c r="Q1728" s="2">
        <f>IF(AND(market_calendar[[#This Row],[vix_weekly_exp_cumulative]]=3,market_calendar[[#This Row],[is_vix_weekly_exp]]=1),1,0)</f>
        <v>0</v>
      </c>
      <c r="R1728" s="2">
        <f>IF(AND(market_calendar[[#This Row],[is_vix_monthly_exp]]=1,MOD(market_calendar[[#This Row],[Month]],3)=0),1,0)</f>
        <v>0</v>
      </c>
    </row>
    <row r="1729" spans="1:18" x14ac:dyDescent="0.25">
      <c r="A1729">
        <v>1728</v>
      </c>
      <c r="B1729" s="1">
        <v>44097</v>
      </c>
      <c r="C1729" s="2">
        <f t="shared" si="209"/>
        <v>2020</v>
      </c>
      <c r="D1729" s="2">
        <f t="shared" si="210"/>
        <v>9</v>
      </c>
      <c r="E1729" s="2" t="str">
        <f t="shared" si="211"/>
        <v>2020-9</v>
      </c>
      <c r="F1729" s="2">
        <f t="shared" si="212"/>
        <v>23</v>
      </c>
      <c r="G1729" s="2">
        <f t="shared" si="213"/>
        <v>39</v>
      </c>
      <c r="H1729" s="2">
        <f t="shared" si="214"/>
        <v>4</v>
      </c>
      <c r="I1729" s="2" cm="1">
        <f t="array" ref="I1729">_xlfn.IFNA(_xlfn.IFS(H1729=7,1,H1729=1,1),0)</f>
        <v>0</v>
      </c>
      <c r="J1729" s="2">
        <v>0</v>
      </c>
      <c r="K1729" s="2">
        <f t="shared" si="215"/>
        <v>0</v>
      </c>
      <c r="L1729" s="2">
        <f>SUMIF(E$2:E1729,E1729,K$2:K1729)</f>
        <v>3</v>
      </c>
      <c r="M1729" s="2">
        <f>IF(AND(market_calendar[[#This Row],[eq_weekly_exp_cumulative]]=3,market_calendar[[#This Row],[is_eq_weekly_exp]]=1),1,0)</f>
        <v>0</v>
      </c>
      <c r="N1729" s="2">
        <f>IF(AND(market_calendar[[#This Row],[is_eq_monthly_exp]]=1,MOD(market_calendar[[#This Row],[Month]],3)=0),1,0)</f>
        <v>0</v>
      </c>
      <c r="O1729" s="2">
        <f t="shared" si="208"/>
        <v>0</v>
      </c>
      <c r="P1729" s="2">
        <f>SUMIF(E$2:E1729,E1729,O$2:O1729)</f>
        <v>4</v>
      </c>
      <c r="Q1729" s="2">
        <f>IF(AND(market_calendar[[#This Row],[vix_weekly_exp_cumulative]]=3,market_calendar[[#This Row],[is_vix_weekly_exp]]=1),1,0)</f>
        <v>0</v>
      </c>
      <c r="R1729" s="2">
        <f>IF(AND(market_calendar[[#This Row],[is_vix_monthly_exp]]=1,MOD(market_calendar[[#This Row],[Month]],3)=0),1,0)</f>
        <v>0</v>
      </c>
    </row>
    <row r="1730" spans="1:18" x14ac:dyDescent="0.25">
      <c r="A1730">
        <v>1729</v>
      </c>
      <c r="B1730" s="1">
        <v>44098</v>
      </c>
      <c r="C1730" s="2">
        <f t="shared" si="209"/>
        <v>2020</v>
      </c>
      <c r="D1730" s="2">
        <f t="shared" si="210"/>
        <v>9</v>
      </c>
      <c r="E1730" s="2" t="str">
        <f t="shared" si="211"/>
        <v>2020-9</v>
      </c>
      <c r="F1730" s="2">
        <f t="shared" si="212"/>
        <v>24</v>
      </c>
      <c r="G1730" s="2">
        <f t="shared" si="213"/>
        <v>39</v>
      </c>
      <c r="H1730" s="2">
        <f t="shared" si="214"/>
        <v>5</v>
      </c>
      <c r="I1730" s="2" cm="1">
        <f t="array" ref="I1730">_xlfn.IFNA(_xlfn.IFS(H1730=7,1,H1730=1,1),0)</f>
        <v>0</v>
      </c>
      <c r="J1730" s="2">
        <v>0</v>
      </c>
      <c r="K1730" s="2">
        <f t="shared" si="215"/>
        <v>0</v>
      </c>
      <c r="L1730" s="2">
        <f>SUMIF(E$2:E1730,E1730,K$2:K1730)</f>
        <v>3</v>
      </c>
      <c r="M1730" s="2">
        <f>IF(AND(market_calendar[[#This Row],[eq_weekly_exp_cumulative]]=3,market_calendar[[#This Row],[is_eq_weekly_exp]]=1),1,0)</f>
        <v>0</v>
      </c>
      <c r="N1730" s="2">
        <f>IF(AND(market_calendar[[#This Row],[is_eq_monthly_exp]]=1,MOD(market_calendar[[#This Row],[Month]],3)=0),1,0)</f>
        <v>0</v>
      </c>
      <c r="O1730" s="2">
        <f t="shared" ref="O1730:O1793" si="216">IF(H1730=3,1,0)</f>
        <v>0</v>
      </c>
      <c r="P1730" s="2">
        <f>SUMIF(E$2:E1730,E1730,O$2:O1730)</f>
        <v>4</v>
      </c>
      <c r="Q1730" s="2">
        <f>IF(AND(market_calendar[[#This Row],[vix_weekly_exp_cumulative]]=3,market_calendar[[#This Row],[is_vix_weekly_exp]]=1),1,0)</f>
        <v>0</v>
      </c>
      <c r="R1730" s="2">
        <f>IF(AND(market_calendar[[#This Row],[is_vix_monthly_exp]]=1,MOD(market_calendar[[#This Row],[Month]],3)=0),1,0)</f>
        <v>0</v>
      </c>
    </row>
    <row r="1731" spans="1:18" x14ac:dyDescent="0.25">
      <c r="A1731">
        <v>1730</v>
      </c>
      <c r="B1731" s="1">
        <v>44099</v>
      </c>
      <c r="C1731" s="2">
        <f t="shared" ref="C1731:C1794" si="217">YEAR(B1731)</f>
        <v>2020</v>
      </c>
      <c r="D1731" s="2">
        <f t="shared" ref="D1731:D1794" si="218">MONTH(B1731)</f>
        <v>9</v>
      </c>
      <c r="E1731" s="2" t="str">
        <f t="shared" ref="E1731:E1794" si="219">_xlfn.CONCAT(YEAR(B1731),"-",MONTH(B1731))</f>
        <v>2020-9</v>
      </c>
      <c r="F1731" s="2">
        <f t="shared" ref="F1731:F1794" si="220">DAY(B1731)</f>
        <v>25</v>
      </c>
      <c r="G1731" s="2">
        <f t="shared" ref="G1731:G1794" si="221">WEEKNUM(B1731)</f>
        <v>39</v>
      </c>
      <c r="H1731" s="2">
        <f t="shared" ref="H1731:H1794" si="222">WEEKDAY(B1731)</f>
        <v>6</v>
      </c>
      <c r="I1731" s="2" cm="1">
        <f t="array" ref="I1731">_xlfn.IFNA(_xlfn.IFS(H1731=7,1,H1731=1,1),0)</f>
        <v>0</v>
      </c>
      <c r="J1731" s="2">
        <v>0</v>
      </c>
      <c r="K1731" s="2">
        <f t="shared" ref="K1731:K1794" si="223">IF(H1731=6,1,0)</f>
        <v>1</v>
      </c>
      <c r="L1731" s="2">
        <f>SUMIF(E$2:E1731,E1731,K$2:K1731)</f>
        <v>4</v>
      </c>
      <c r="M1731" s="2">
        <f>IF(AND(market_calendar[[#This Row],[eq_weekly_exp_cumulative]]=3,market_calendar[[#This Row],[is_eq_weekly_exp]]=1),1,0)</f>
        <v>0</v>
      </c>
      <c r="N1731" s="2">
        <f>IF(AND(market_calendar[[#This Row],[is_eq_monthly_exp]]=1,MOD(market_calendar[[#This Row],[Month]],3)=0),1,0)</f>
        <v>0</v>
      </c>
      <c r="O1731" s="2">
        <f t="shared" si="216"/>
        <v>0</v>
      </c>
      <c r="P1731" s="2">
        <f>SUMIF(E$2:E1731,E1731,O$2:O1731)</f>
        <v>4</v>
      </c>
      <c r="Q1731" s="2">
        <f>IF(AND(market_calendar[[#This Row],[vix_weekly_exp_cumulative]]=3,market_calendar[[#This Row],[is_vix_weekly_exp]]=1),1,0)</f>
        <v>0</v>
      </c>
      <c r="R1731" s="2">
        <f>IF(AND(market_calendar[[#This Row],[is_vix_monthly_exp]]=1,MOD(market_calendar[[#This Row],[Month]],3)=0),1,0)</f>
        <v>0</v>
      </c>
    </row>
    <row r="1732" spans="1:18" x14ac:dyDescent="0.25">
      <c r="A1732">
        <v>1731</v>
      </c>
      <c r="B1732" s="1">
        <v>44100</v>
      </c>
      <c r="C1732" s="2">
        <f t="shared" si="217"/>
        <v>2020</v>
      </c>
      <c r="D1732" s="2">
        <f t="shared" si="218"/>
        <v>9</v>
      </c>
      <c r="E1732" s="2" t="str">
        <f t="shared" si="219"/>
        <v>2020-9</v>
      </c>
      <c r="F1732" s="2">
        <f t="shared" si="220"/>
        <v>26</v>
      </c>
      <c r="G1732" s="2">
        <f t="shared" si="221"/>
        <v>39</v>
      </c>
      <c r="H1732" s="2">
        <f t="shared" si="222"/>
        <v>7</v>
      </c>
      <c r="I1732" s="2" cm="1">
        <f t="array" ref="I1732">_xlfn.IFNA(_xlfn.IFS(H1732=7,1,H1732=1,1),0)</f>
        <v>1</v>
      </c>
      <c r="J1732" s="2">
        <v>0</v>
      </c>
      <c r="K1732" s="2">
        <f t="shared" si="223"/>
        <v>0</v>
      </c>
      <c r="L1732" s="2">
        <f>SUMIF(E$2:E1732,E1732,K$2:K1732)</f>
        <v>4</v>
      </c>
      <c r="M1732" s="2">
        <f>IF(AND(market_calendar[[#This Row],[eq_weekly_exp_cumulative]]=3,market_calendar[[#This Row],[is_eq_weekly_exp]]=1),1,0)</f>
        <v>0</v>
      </c>
      <c r="N1732" s="2">
        <f>IF(AND(market_calendar[[#This Row],[is_eq_monthly_exp]]=1,MOD(market_calendar[[#This Row],[Month]],3)=0),1,0)</f>
        <v>0</v>
      </c>
      <c r="O1732" s="2">
        <f t="shared" si="216"/>
        <v>0</v>
      </c>
      <c r="P1732" s="2">
        <f>SUMIF(E$2:E1732,E1732,O$2:O1732)</f>
        <v>4</v>
      </c>
      <c r="Q1732" s="2">
        <f>IF(AND(market_calendar[[#This Row],[vix_weekly_exp_cumulative]]=3,market_calendar[[#This Row],[is_vix_weekly_exp]]=1),1,0)</f>
        <v>0</v>
      </c>
      <c r="R1732" s="2">
        <f>IF(AND(market_calendar[[#This Row],[is_vix_monthly_exp]]=1,MOD(market_calendar[[#This Row],[Month]],3)=0),1,0)</f>
        <v>0</v>
      </c>
    </row>
    <row r="1733" spans="1:18" x14ac:dyDescent="0.25">
      <c r="A1733">
        <v>1732</v>
      </c>
      <c r="B1733" s="1">
        <v>44101</v>
      </c>
      <c r="C1733" s="2">
        <f t="shared" si="217"/>
        <v>2020</v>
      </c>
      <c r="D1733" s="2">
        <f t="shared" si="218"/>
        <v>9</v>
      </c>
      <c r="E1733" s="2" t="str">
        <f t="shared" si="219"/>
        <v>2020-9</v>
      </c>
      <c r="F1733" s="2">
        <f t="shared" si="220"/>
        <v>27</v>
      </c>
      <c r="G1733" s="2">
        <f t="shared" si="221"/>
        <v>40</v>
      </c>
      <c r="H1733" s="2">
        <f t="shared" si="222"/>
        <v>1</v>
      </c>
      <c r="I1733" s="2" cm="1">
        <f t="array" ref="I1733">_xlfn.IFNA(_xlfn.IFS(H1733=7,1,H1733=1,1),0)</f>
        <v>1</v>
      </c>
      <c r="J1733" s="2">
        <v>0</v>
      </c>
      <c r="K1733" s="2">
        <f t="shared" si="223"/>
        <v>0</v>
      </c>
      <c r="L1733" s="2">
        <f>SUMIF(E$2:E1733,E1733,K$2:K1733)</f>
        <v>4</v>
      </c>
      <c r="M1733" s="2">
        <f>IF(AND(market_calendar[[#This Row],[eq_weekly_exp_cumulative]]=3,market_calendar[[#This Row],[is_eq_weekly_exp]]=1),1,0)</f>
        <v>0</v>
      </c>
      <c r="N1733" s="2">
        <f>IF(AND(market_calendar[[#This Row],[is_eq_monthly_exp]]=1,MOD(market_calendar[[#This Row],[Month]],3)=0),1,0)</f>
        <v>0</v>
      </c>
      <c r="O1733" s="2">
        <f t="shared" si="216"/>
        <v>0</v>
      </c>
      <c r="P1733" s="2">
        <f>SUMIF(E$2:E1733,E1733,O$2:O1733)</f>
        <v>4</v>
      </c>
      <c r="Q1733" s="2">
        <f>IF(AND(market_calendar[[#This Row],[vix_weekly_exp_cumulative]]=3,market_calendar[[#This Row],[is_vix_weekly_exp]]=1),1,0)</f>
        <v>0</v>
      </c>
      <c r="R1733" s="2">
        <f>IF(AND(market_calendar[[#This Row],[is_vix_monthly_exp]]=1,MOD(market_calendar[[#This Row],[Month]],3)=0),1,0)</f>
        <v>0</v>
      </c>
    </row>
    <row r="1734" spans="1:18" x14ac:dyDescent="0.25">
      <c r="A1734">
        <v>1733</v>
      </c>
      <c r="B1734" s="1">
        <v>44102</v>
      </c>
      <c r="C1734" s="2">
        <f t="shared" si="217"/>
        <v>2020</v>
      </c>
      <c r="D1734" s="2">
        <f t="shared" si="218"/>
        <v>9</v>
      </c>
      <c r="E1734" s="2" t="str">
        <f t="shared" si="219"/>
        <v>2020-9</v>
      </c>
      <c r="F1734" s="2">
        <f t="shared" si="220"/>
        <v>28</v>
      </c>
      <c r="G1734" s="2">
        <f t="shared" si="221"/>
        <v>40</v>
      </c>
      <c r="H1734" s="2">
        <f t="shared" si="222"/>
        <v>2</v>
      </c>
      <c r="I1734" s="2" cm="1">
        <f t="array" ref="I1734">_xlfn.IFNA(_xlfn.IFS(H1734=7,1,H1734=1,1),0)</f>
        <v>0</v>
      </c>
      <c r="J1734" s="2">
        <v>0</v>
      </c>
      <c r="K1734" s="2">
        <f t="shared" si="223"/>
        <v>0</v>
      </c>
      <c r="L1734" s="2">
        <f>SUMIF(E$2:E1734,E1734,K$2:K1734)</f>
        <v>4</v>
      </c>
      <c r="M1734" s="2">
        <f>IF(AND(market_calendar[[#This Row],[eq_weekly_exp_cumulative]]=3,market_calendar[[#This Row],[is_eq_weekly_exp]]=1),1,0)</f>
        <v>0</v>
      </c>
      <c r="N1734" s="2">
        <f>IF(AND(market_calendar[[#This Row],[is_eq_monthly_exp]]=1,MOD(market_calendar[[#This Row],[Month]],3)=0),1,0)</f>
        <v>0</v>
      </c>
      <c r="O1734" s="2">
        <f t="shared" si="216"/>
        <v>0</v>
      </c>
      <c r="P1734" s="2">
        <f>SUMIF(E$2:E1734,E1734,O$2:O1734)</f>
        <v>4</v>
      </c>
      <c r="Q1734" s="2">
        <f>IF(AND(market_calendar[[#This Row],[vix_weekly_exp_cumulative]]=3,market_calendar[[#This Row],[is_vix_weekly_exp]]=1),1,0)</f>
        <v>0</v>
      </c>
      <c r="R1734" s="2">
        <f>IF(AND(market_calendar[[#This Row],[is_vix_monthly_exp]]=1,MOD(market_calendar[[#This Row],[Month]],3)=0),1,0)</f>
        <v>0</v>
      </c>
    </row>
    <row r="1735" spans="1:18" x14ac:dyDescent="0.25">
      <c r="A1735">
        <v>1734</v>
      </c>
      <c r="B1735" s="1">
        <v>44103</v>
      </c>
      <c r="C1735" s="2">
        <f t="shared" si="217"/>
        <v>2020</v>
      </c>
      <c r="D1735" s="2">
        <f t="shared" si="218"/>
        <v>9</v>
      </c>
      <c r="E1735" s="2" t="str">
        <f t="shared" si="219"/>
        <v>2020-9</v>
      </c>
      <c r="F1735" s="2">
        <f t="shared" si="220"/>
        <v>29</v>
      </c>
      <c r="G1735" s="2">
        <f t="shared" si="221"/>
        <v>40</v>
      </c>
      <c r="H1735" s="2">
        <f t="shared" si="222"/>
        <v>3</v>
      </c>
      <c r="I1735" s="2" cm="1">
        <f t="array" ref="I1735">_xlfn.IFNA(_xlfn.IFS(H1735=7,1,H1735=1,1),0)</f>
        <v>0</v>
      </c>
      <c r="J1735" s="2">
        <v>0</v>
      </c>
      <c r="K1735" s="2">
        <f t="shared" si="223"/>
        <v>0</v>
      </c>
      <c r="L1735" s="2">
        <f>SUMIF(E$2:E1735,E1735,K$2:K1735)</f>
        <v>4</v>
      </c>
      <c r="M1735" s="2">
        <f>IF(AND(market_calendar[[#This Row],[eq_weekly_exp_cumulative]]=3,market_calendar[[#This Row],[is_eq_weekly_exp]]=1),1,0)</f>
        <v>0</v>
      </c>
      <c r="N1735" s="2">
        <f>IF(AND(market_calendar[[#This Row],[is_eq_monthly_exp]]=1,MOD(market_calendar[[#This Row],[Month]],3)=0),1,0)</f>
        <v>0</v>
      </c>
      <c r="O1735" s="2">
        <f t="shared" si="216"/>
        <v>1</v>
      </c>
      <c r="P1735" s="2">
        <f>SUMIF(E$2:E1735,E1735,O$2:O1735)</f>
        <v>5</v>
      </c>
      <c r="Q1735" s="2">
        <f>IF(AND(market_calendar[[#This Row],[vix_weekly_exp_cumulative]]=3,market_calendar[[#This Row],[is_vix_weekly_exp]]=1),1,0)</f>
        <v>0</v>
      </c>
      <c r="R1735" s="2">
        <f>IF(AND(market_calendar[[#This Row],[is_vix_monthly_exp]]=1,MOD(market_calendar[[#This Row],[Month]],3)=0),1,0)</f>
        <v>0</v>
      </c>
    </row>
    <row r="1736" spans="1:18" x14ac:dyDescent="0.25">
      <c r="A1736">
        <v>1735</v>
      </c>
      <c r="B1736" s="1">
        <v>44104</v>
      </c>
      <c r="C1736" s="2">
        <f t="shared" si="217"/>
        <v>2020</v>
      </c>
      <c r="D1736" s="2">
        <f t="shared" si="218"/>
        <v>9</v>
      </c>
      <c r="E1736" s="2" t="str">
        <f t="shared" si="219"/>
        <v>2020-9</v>
      </c>
      <c r="F1736" s="2">
        <f t="shared" si="220"/>
        <v>30</v>
      </c>
      <c r="G1736" s="2">
        <f t="shared" si="221"/>
        <v>40</v>
      </c>
      <c r="H1736" s="2">
        <f t="shared" si="222"/>
        <v>4</v>
      </c>
      <c r="I1736" s="2" cm="1">
        <f t="array" ref="I1736">_xlfn.IFNA(_xlfn.IFS(H1736=7,1,H1736=1,1),0)</f>
        <v>0</v>
      </c>
      <c r="J1736" s="2">
        <v>0</v>
      </c>
      <c r="K1736" s="2">
        <f t="shared" si="223"/>
        <v>0</v>
      </c>
      <c r="L1736" s="2">
        <f>SUMIF(E$2:E1736,E1736,K$2:K1736)</f>
        <v>4</v>
      </c>
      <c r="M1736" s="2">
        <f>IF(AND(market_calendar[[#This Row],[eq_weekly_exp_cumulative]]=3,market_calendar[[#This Row],[is_eq_weekly_exp]]=1),1,0)</f>
        <v>0</v>
      </c>
      <c r="N1736" s="2">
        <f>IF(AND(market_calendar[[#This Row],[is_eq_monthly_exp]]=1,MOD(market_calendar[[#This Row],[Month]],3)=0),1,0)</f>
        <v>0</v>
      </c>
      <c r="O1736" s="2">
        <f t="shared" si="216"/>
        <v>0</v>
      </c>
      <c r="P1736" s="2">
        <f>SUMIF(E$2:E1736,E1736,O$2:O1736)</f>
        <v>5</v>
      </c>
      <c r="Q1736" s="2">
        <f>IF(AND(market_calendar[[#This Row],[vix_weekly_exp_cumulative]]=3,market_calendar[[#This Row],[is_vix_weekly_exp]]=1),1,0)</f>
        <v>0</v>
      </c>
      <c r="R1736" s="2">
        <f>IF(AND(market_calendar[[#This Row],[is_vix_monthly_exp]]=1,MOD(market_calendar[[#This Row],[Month]],3)=0),1,0)</f>
        <v>0</v>
      </c>
    </row>
    <row r="1737" spans="1:18" x14ac:dyDescent="0.25">
      <c r="A1737">
        <v>1736</v>
      </c>
      <c r="B1737" s="1">
        <v>44105</v>
      </c>
      <c r="C1737" s="2">
        <f t="shared" si="217"/>
        <v>2020</v>
      </c>
      <c r="D1737" s="2">
        <f t="shared" si="218"/>
        <v>10</v>
      </c>
      <c r="E1737" s="2" t="str">
        <f t="shared" si="219"/>
        <v>2020-10</v>
      </c>
      <c r="F1737" s="2">
        <f t="shared" si="220"/>
        <v>1</v>
      </c>
      <c r="G1737" s="2">
        <f t="shared" si="221"/>
        <v>40</v>
      </c>
      <c r="H1737" s="2">
        <f t="shared" si="222"/>
        <v>5</v>
      </c>
      <c r="I1737" s="2" cm="1">
        <f t="array" ref="I1737">_xlfn.IFNA(_xlfn.IFS(H1737=7,1,H1737=1,1),0)</f>
        <v>0</v>
      </c>
      <c r="J1737" s="2">
        <v>0</v>
      </c>
      <c r="K1737" s="2">
        <f t="shared" si="223"/>
        <v>0</v>
      </c>
      <c r="L1737" s="2">
        <f>SUMIF(E$2:E1737,E1737,K$2:K1737)</f>
        <v>0</v>
      </c>
      <c r="M1737" s="2">
        <f>IF(AND(market_calendar[[#This Row],[eq_weekly_exp_cumulative]]=3,market_calendar[[#This Row],[is_eq_weekly_exp]]=1),1,0)</f>
        <v>0</v>
      </c>
      <c r="N1737" s="2">
        <f>IF(AND(market_calendar[[#This Row],[is_eq_monthly_exp]]=1,MOD(market_calendar[[#This Row],[Month]],3)=0),1,0)</f>
        <v>0</v>
      </c>
      <c r="O1737" s="2">
        <f t="shared" si="216"/>
        <v>0</v>
      </c>
      <c r="P1737" s="2">
        <f>SUMIF(E$2:E1737,E1737,O$2:O1737)</f>
        <v>0</v>
      </c>
      <c r="Q1737" s="2">
        <f>IF(AND(market_calendar[[#This Row],[vix_weekly_exp_cumulative]]=3,market_calendar[[#This Row],[is_vix_weekly_exp]]=1),1,0)</f>
        <v>0</v>
      </c>
      <c r="R1737" s="2">
        <f>IF(AND(market_calendar[[#This Row],[is_vix_monthly_exp]]=1,MOD(market_calendar[[#This Row],[Month]],3)=0),1,0)</f>
        <v>0</v>
      </c>
    </row>
    <row r="1738" spans="1:18" x14ac:dyDescent="0.25">
      <c r="A1738">
        <v>1737</v>
      </c>
      <c r="B1738" s="1">
        <v>44106</v>
      </c>
      <c r="C1738" s="2">
        <f t="shared" si="217"/>
        <v>2020</v>
      </c>
      <c r="D1738" s="2">
        <f t="shared" si="218"/>
        <v>10</v>
      </c>
      <c r="E1738" s="2" t="str">
        <f t="shared" si="219"/>
        <v>2020-10</v>
      </c>
      <c r="F1738" s="2">
        <f t="shared" si="220"/>
        <v>2</v>
      </c>
      <c r="G1738" s="2">
        <f t="shared" si="221"/>
        <v>40</v>
      </c>
      <c r="H1738" s="2">
        <f t="shared" si="222"/>
        <v>6</v>
      </c>
      <c r="I1738" s="2" cm="1">
        <f t="array" ref="I1738">_xlfn.IFNA(_xlfn.IFS(H1738=7,1,H1738=1,1),0)</f>
        <v>0</v>
      </c>
      <c r="J1738" s="2">
        <v>0</v>
      </c>
      <c r="K1738" s="2">
        <f t="shared" si="223"/>
        <v>1</v>
      </c>
      <c r="L1738" s="2">
        <f>SUMIF(E$2:E1738,E1738,K$2:K1738)</f>
        <v>1</v>
      </c>
      <c r="M1738" s="2">
        <f>IF(AND(market_calendar[[#This Row],[eq_weekly_exp_cumulative]]=3,market_calendar[[#This Row],[is_eq_weekly_exp]]=1),1,0)</f>
        <v>0</v>
      </c>
      <c r="N1738" s="2">
        <f>IF(AND(market_calendar[[#This Row],[is_eq_monthly_exp]]=1,MOD(market_calendar[[#This Row],[Month]],3)=0),1,0)</f>
        <v>0</v>
      </c>
      <c r="O1738" s="2">
        <f t="shared" si="216"/>
        <v>0</v>
      </c>
      <c r="P1738" s="2">
        <f>SUMIF(E$2:E1738,E1738,O$2:O1738)</f>
        <v>0</v>
      </c>
      <c r="Q1738" s="2">
        <f>IF(AND(market_calendar[[#This Row],[vix_weekly_exp_cumulative]]=3,market_calendar[[#This Row],[is_vix_weekly_exp]]=1),1,0)</f>
        <v>0</v>
      </c>
      <c r="R1738" s="2">
        <f>IF(AND(market_calendar[[#This Row],[is_vix_monthly_exp]]=1,MOD(market_calendar[[#This Row],[Month]],3)=0),1,0)</f>
        <v>0</v>
      </c>
    </row>
    <row r="1739" spans="1:18" x14ac:dyDescent="0.25">
      <c r="A1739">
        <v>1738</v>
      </c>
      <c r="B1739" s="1">
        <v>44107</v>
      </c>
      <c r="C1739" s="2">
        <f t="shared" si="217"/>
        <v>2020</v>
      </c>
      <c r="D1739" s="2">
        <f t="shared" si="218"/>
        <v>10</v>
      </c>
      <c r="E1739" s="2" t="str">
        <f t="shared" si="219"/>
        <v>2020-10</v>
      </c>
      <c r="F1739" s="2">
        <f t="shared" si="220"/>
        <v>3</v>
      </c>
      <c r="G1739" s="2">
        <f t="shared" si="221"/>
        <v>40</v>
      </c>
      <c r="H1739" s="2">
        <f t="shared" si="222"/>
        <v>7</v>
      </c>
      <c r="I1739" s="2" cm="1">
        <f t="array" ref="I1739">_xlfn.IFNA(_xlfn.IFS(H1739=7,1,H1739=1,1),0)</f>
        <v>1</v>
      </c>
      <c r="J1739" s="2">
        <v>0</v>
      </c>
      <c r="K1739" s="2">
        <f t="shared" si="223"/>
        <v>0</v>
      </c>
      <c r="L1739" s="2">
        <f>SUMIF(E$2:E1739,E1739,K$2:K1739)</f>
        <v>1</v>
      </c>
      <c r="M1739" s="2">
        <f>IF(AND(market_calendar[[#This Row],[eq_weekly_exp_cumulative]]=3,market_calendar[[#This Row],[is_eq_weekly_exp]]=1),1,0)</f>
        <v>0</v>
      </c>
      <c r="N1739" s="2">
        <f>IF(AND(market_calendar[[#This Row],[is_eq_monthly_exp]]=1,MOD(market_calendar[[#This Row],[Month]],3)=0),1,0)</f>
        <v>0</v>
      </c>
      <c r="O1739" s="2">
        <f t="shared" si="216"/>
        <v>0</v>
      </c>
      <c r="P1739" s="2">
        <f>SUMIF(E$2:E1739,E1739,O$2:O1739)</f>
        <v>0</v>
      </c>
      <c r="Q1739" s="2">
        <f>IF(AND(market_calendar[[#This Row],[vix_weekly_exp_cumulative]]=3,market_calendar[[#This Row],[is_vix_weekly_exp]]=1),1,0)</f>
        <v>0</v>
      </c>
      <c r="R1739" s="2">
        <f>IF(AND(market_calendar[[#This Row],[is_vix_monthly_exp]]=1,MOD(market_calendar[[#This Row],[Month]],3)=0),1,0)</f>
        <v>0</v>
      </c>
    </row>
    <row r="1740" spans="1:18" x14ac:dyDescent="0.25">
      <c r="A1740">
        <v>1739</v>
      </c>
      <c r="B1740" s="1">
        <v>44108</v>
      </c>
      <c r="C1740" s="2">
        <f t="shared" si="217"/>
        <v>2020</v>
      </c>
      <c r="D1740" s="2">
        <f t="shared" si="218"/>
        <v>10</v>
      </c>
      <c r="E1740" s="2" t="str">
        <f t="shared" si="219"/>
        <v>2020-10</v>
      </c>
      <c r="F1740" s="2">
        <f t="shared" si="220"/>
        <v>4</v>
      </c>
      <c r="G1740" s="2">
        <f t="shared" si="221"/>
        <v>41</v>
      </c>
      <c r="H1740" s="2">
        <f t="shared" si="222"/>
        <v>1</v>
      </c>
      <c r="I1740" s="2" cm="1">
        <f t="array" ref="I1740">_xlfn.IFNA(_xlfn.IFS(H1740=7,1,H1740=1,1),0)</f>
        <v>1</v>
      </c>
      <c r="J1740" s="2">
        <v>0</v>
      </c>
      <c r="K1740" s="2">
        <f t="shared" si="223"/>
        <v>0</v>
      </c>
      <c r="L1740" s="2">
        <f>SUMIF(E$2:E1740,E1740,K$2:K1740)</f>
        <v>1</v>
      </c>
      <c r="M1740" s="2">
        <f>IF(AND(market_calendar[[#This Row],[eq_weekly_exp_cumulative]]=3,market_calendar[[#This Row],[is_eq_weekly_exp]]=1),1,0)</f>
        <v>0</v>
      </c>
      <c r="N1740" s="2">
        <f>IF(AND(market_calendar[[#This Row],[is_eq_monthly_exp]]=1,MOD(market_calendar[[#This Row],[Month]],3)=0),1,0)</f>
        <v>0</v>
      </c>
      <c r="O1740" s="2">
        <f t="shared" si="216"/>
        <v>0</v>
      </c>
      <c r="P1740" s="2">
        <f>SUMIF(E$2:E1740,E1740,O$2:O1740)</f>
        <v>0</v>
      </c>
      <c r="Q1740" s="2">
        <f>IF(AND(market_calendar[[#This Row],[vix_weekly_exp_cumulative]]=3,market_calendar[[#This Row],[is_vix_weekly_exp]]=1),1,0)</f>
        <v>0</v>
      </c>
      <c r="R1740" s="2">
        <f>IF(AND(market_calendar[[#This Row],[is_vix_monthly_exp]]=1,MOD(market_calendar[[#This Row],[Month]],3)=0),1,0)</f>
        <v>0</v>
      </c>
    </row>
    <row r="1741" spans="1:18" x14ac:dyDescent="0.25">
      <c r="A1741">
        <v>1740</v>
      </c>
      <c r="B1741" s="1">
        <v>44109</v>
      </c>
      <c r="C1741" s="2">
        <f t="shared" si="217"/>
        <v>2020</v>
      </c>
      <c r="D1741" s="2">
        <f t="shared" si="218"/>
        <v>10</v>
      </c>
      <c r="E1741" s="2" t="str">
        <f t="shared" si="219"/>
        <v>2020-10</v>
      </c>
      <c r="F1741" s="2">
        <f t="shared" si="220"/>
        <v>5</v>
      </c>
      <c r="G1741" s="2">
        <f t="shared" si="221"/>
        <v>41</v>
      </c>
      <c r="H1741" s="2">
        <f t="shared" si="222"/>
        <v>2</v>
      </c>
      <c r="I1741" s="2" cm="1">
        <f t="array" ref="I1741">_xlfn.IFNA(_xlfn.IFS(H1741=7,1,H1741=1,1),0)</f>
        <v>0</v>
      </c>
      <c r="J1741" s="2">
        <v>0</v>
      </c>
      <c r="K1741" s="2">
        <f t="shared" si="223"/>
        <v>0</v>
      </c>
      <c r="L1741" s="2">
        <f>SUMIF(E$2:E1741,E1741,K$2:K1741)</f>
        <v>1</v>
      </c>
      <c r="M1741" s="2">
        <f>IF(AND(market_calendar[[#This Row],[eq_weekly_exp_cumulative]]=3,market_calendar[[#This Row],[is_eq_weekly_exp]]=1),1,0)</f>
        <v>0</v>
      </c>
      <c r="N1741" s="2">
        <f>IF(AND(market_calendar[[#This Row],[is_eq_monthly_exp]]=1,MOD(market_calendar[[#This Row],[Month]],3)=0),1,0)</f>
        <v>0</v>
      </c>
      <c r="O1741" s="2">
        <f t="shared" si="216"/>
        <v>0</v>
      </c>
      <c r="P1741" s="2">
        <f>SUMIF(E$2:E1741,E1741,O$2:O1741)</f>
        <v>0</v>
      </c>
      <c r="Q1741" s="2">
        <f>IF(AND(market_calendar[[#This Row],[vix_weekly_exp_cumulative]]=3,market_calendar[[#This Row],[is_vix_weekly_exp]]=1),1,0)</f>
        <v>0</v>
      </c>
      <c r="R1741" s="2">
        <f>IF(AND(market_calendar[[#This Row],[is_vix_monthly_exp]]=1,MOD(market_calendar[[#This Row],[Month]],3)=0),1,0)</f>
        <v>0</v>
      </c>
    </row>
    <row r="1742" spans="1:18" x14ac:dyDescent="0.25">
      <c r="A1742">
        <v>1741</v>
      </c>
      <c r="B1742" s="1">
        <v>44110</v>
      </c>
      <c r="C1742" s="2">
        <f t="shared" si="217"/>
        <v>2020</v>
      </c>
      <c r="D1742" s="2">
        <f t="shared" si="218"/>
        <v>10</v>
      </c>
      <c r="E1742" s="2" t="str">
        <f t="shared" si="219"/>
        <v>2020-10</v>
      </c>
      <c r="F1742" s="2">
        <f t="shared" si="220"/>
        <v>6</v>
      </c>
      <c r="G1742" s="2">
        <f t="shared" si="221"/>
        <v>41</v>
      </c>
      <c r="H1742" s="2">
        <f t="shared" si="222"/>
        <v>3</v>
      </c>
      <c r="I1742" s="2" cm="1">
        <f t="array" ref="I1742">_xlfn.IFNA(_xlfn.IFS(H1742=7,1,H1742=1,1),0)</f>
        <v>0</v>
      </c>
      <c r="J1742" s="2">
        <v>0</v>
      </c>
      <c r="K1742" s="2">
        <f t="shared" si="223"/>
        <v>0</v>
      </c>
      <c r="L1742" s="2">
        <f>SUMIF(E$2:E1742,E1742,K$2:K1742)</f>
        <v>1</v>
      </c>
      <c r="M1742" s="2">
        <f>IF(AND(market_calendar[[#This Row],[eq_weekly_exp_cumulative]]=3,market_calendar[[#This Row],[is_eq_weekly_exp]]=1),1,0)</f>
        <v>0</v>
      </c>
      <c r="N1742" s="2">
        <f>IF(AND(market_calendar[[#This Row],[is_eq_monthly_exp]]=1,MOD(market_calendar[[#This Row],[Month]],3)=0),1,0)</f>
        <v>0</v>
      </c>
      <c r="O1742" s="2">
        <f t="shared" si="216"/>
        <v>1</v>
      </c>
      <c r="P1742" s="2">
        <f>SUMIF(E$2:E1742,E1742,O$2:O1742)</f>
        <v>1</v>
      </c>
      <c r="Q1742" s="2">
        <f>IF(AND(market_calendar[[#This Row],[vix_weekly_exp_cumulative]]=3,market_calendar[[#This Row],[is_vix_weekly_exp]]=1),1,0)</f>
        <v>0</v>
      </c>
      <c r="R1742" s="2">
        <f>IF(AND(market_calendar[[#This Row],[is_vix_monthly_exp]]=1,MOD(market_calendar[[#This Row],[Month]],3)=0),1,0)</f>
        <v>0</v>
      </c>
    </row>
    <row r="1743" spans="1:18" x14ac:dyDescent="0.25">
      <c r="A1743">
        <v>1742</v>
      </c>
      <c r="B1743" s="1">
        <v>44111</v>
      </c>
      <c r="C1743" s="2">
        <f t="shared" si="217"/>
        <v>2020</v>
      </c>
      <c r="D1743" s="2">
        <f t="shared" si="218"/>
        <v>10</v>
      </c>
      <c r="E1743" s="2" t="str">
        <f t="shared" si="219"/>
        <v>2020-10</v>
      </c>
      <c r="F1743" s="2">
        <f t="shared" si="220"/>
        <v>7</v>
      </c>
      <c r="G1743" s="2">
        <f t="shared" si="221"/>
        <v>41</v>
      </c>
      <c r="H1743" s="2">
        <f t="shared" si="222"/>
        <v>4</v>
      </c>
      <c r="I1743" s="2" cm="1">
        <f t="array" ref="I1743">_xlfn.IFNA(_xlfn.IFS(H1743=7,1,H1743=1,1),0)</f>
        <v>0</v>
      </c>
      <c r="J1743" s="2">
        <v>0</v>
      </c>
      <c r="K1743" s="2">
        <f t="shared" si="223"/>
        <v>0</v>
      </c>
      <c r="L1743" s="2">
        <f>SUMIF(E$2:E1743,E1743,K$2:K1743)</f>
        <v>1</v>
      </c>
      <c r="M1743" s="2">
        <f>IF(AND(market_calendar[[#This Row],[eq_weekly_exp_cumulative]]=3,market_calendar[[#This Row],[is_eq_weekly_exp]]=1),1,0)</f>
        <v>0</v>
      </c>
      <c r="N1743" s="2">
        <f>IF(AND(market_calendar[[#This Row],[is_eq_monthly_exp]]=1,MOD(market_calendar[[#This Row],[Month]],3)=0),1,0)</f>
        <v>0</v>
      </c>
      <c r="O1743" s="2">
        <f t="shared" si="216"/>
        <v>0</v>
      </c>
      <c r="P1743" s="2">
        <f>SUMIF(E$2:E1743,E1743,O$2:O1743)</f>
        <v>1</v>
      </c>
      <c r="Q1743" s="2">
        <f>IF(AND(market_calendar[[#This Row],[vix_weekly_exp_cumulative]]=3,market_calendar[[#This Row],[is_vix_weekly_exp]]=1),1,0)</f>
        <v>0</v>
      </c>
      <c r="R1743" s="2">
        <f>IF(AND(market_calendar[[#This Row],[is_vix_monthly_exp]]=1,MOD(market_calendar[[#This Row],[Month]],3)=0),1,0)</f>
        <v>0</v>
      </c>
    </row>
    <row r="1744" spans="1:18" x14ac:dyDescent="0.25">
      <c r="A1744">
        <v>1743</v>
      </c>
      <c r="B1744" s="1">
        <v>44112</v>
      </c>
      <c r="C1744" s="2">
        <f t="shared" si="217"/>
        <v>2020</v>
      </c>
      <c r="D1744" s="2">
        <f t="shared" si="218"/>
        <v>10</v>
      </c>
      <c r="E1744" s="2" t="str">
        <f t="shared" si="219"/>
        <v>2020-10</v>
      </c>
      <c r="F1744" s="2">
        <f t="shared" si="220"/>
        <v>8</v>
      </c>
      <c r="G1744" s="2">
        <f t="shared" si="221"/>
        <v>41</v>
      </c>
      <c r="H1744" s="2">
        <f t="shared" si="222"/>
        <v>5</v>
      </c>
      <c r="I1744" s="2" cm="1">
        <f t="array" ref="I1744">_xlfn.IFNA(_xlfn.IFS(H1744=7,1,H1744=1,1),0)</f>
        <v>0</v>
      </c>
      <c r="J1744" s="2">
        <v>0</v>
      </c>
      <c r="K1744" s="2">
        <f t="shared" si="223"/>
        <v>0</v>
      </c>
      <c r="L1744" s="2">
        <f>SUMIF(E$2:E1744,E1744,K$2:K1744)</f>
        <v>1</v>
      </c>
      <c r="M1744" s="2">
        <f>IF(AND(market_calendar[[#This Row],[eq_weekly_exp_cumulative]]=3,market_calendar[[#This Row],[is_eq_weekly_exp]]=1),1,0)</f>
        <v>0</v>
      </c>
      <c r="N1744" s="2">
        <f>IF(AND(market_calendar[[#This Row],[is_eq_monthly_exp]]=1,MOD(market_calendar[[#This Row],[Month]],3)=0),1,0)</f>
        <v>0</v>
      </c>
      <c r="O1744" s="2">
        <f t="shared" si="216"/>
        <v>0</v>
      </c>
      <c r="P1744" s="2">
        <f>SUMIF(E$2:E1744,E1744,O$2:O1744)</f>
        <v>1</v>
      </c>
      <c r="Q1744" s="2">
        <f>IF(AND(market_calendar[[#This Row],[vix_weekly_exp_cumulative]]=3,market_calendar[[#This Row],[is_vix_weekly_exp]]=1),1,0)</f>
        <v>0</v>
      </c>
      <c r="R1744" s="2">
        <f>IF(AND(market_calendar[[#This Row],[is_vix_monthly_exp]]=1,MOD(market_calendar[[#This Row],[Month]],3)=0),1,0)</f>
        <v>0</v>
      </c>
    </row>
    <row r="1745" spans="1:18" x14ac:dyDescent="0.25">
      <c r="A1745">
        <v>1744</v>
      </c>
      <c r="B1745" s="1">
        <v>44113</v>
      </c>
      <c r="C1745" s="2">
        <f t="shared" si="217"/>
        <v>2020</v>
      </c>
      <c r="D1745" s="2">
        <f t="shared" si="218"/>
        <v>10</v>
      </c>
      <c r="E1745" s="2" t="str">
        <f t="shared" si="219"/>
        <v>2020-10</v>
      </c>
      <c r="F1745" s="2">
        <f t="shared" si="220"/>
        <v>9</v>
      </c>
      <c r="G1745" s="2">
        <f t="shared" si="221"/>
        <v>41</v>
      </c>
      <c r="H1745" s="2">
        <f t="shared" si="222"/>
        <v>6</v>
      </c>
      <c r="I1745" s="2" cm="1">
        <f t="array" ref="I1745">_xlfn.IFNA(_xlfn.IFS(H1745=7,1,H1745=1,1),0)</f>
        <v>0</v>
      </c>
      <c r="J1745" s="2">
        <v>0</v>
      </c>
      <c r="K1745" s="2">
        <f t="shared" si="223"/>
        <v>1</v>
      </c>
      <c r="L1745" s="2">
        <f>SUMIF(E$2:E1745,E1745,K$2:K1745)</f>
        <v>2</v>
      </c>
      <c r="M1745" s="2">
        <f>IF(AND(market_calendar[[#This Row],[eq_weekly_exp_cumulative]]=3,market_calendar[[#This Row],[is_eq_weekly_exp]]=1),1,0)</f>
        <v>0</v>
      </c>
      <c r="N1745" s="2">
        <f>IF(AND(market_calendar[[#This Row],[is_eq_monthly_exp]]=1,MOD(market_calendar[[#This Row],[Month]],3)=0),1,0)</f>
        <v>0</v>
      </c>
      <c r="O1745" s="2">
        <f t="shared" si="216"/>
        <v>0</v>
      </c>
      <c r="P1745" s="2">
        <f>SUMIF(E$2:E1745,E1745,O$2:O1745)</f>
        <v>1</v>
      </c>
      <c r="Q1745" s="2">
        <f>IF(AND(market_calendar[[#This Row],[vix_weekly_exp_cumulative]]=3,market_calendar[[#This Row],[is_vix_weekly_exp]]=1),1,0)</f>
        <v>0</v>
      </c>
      <c r="R1745" s="2">
        <f>IF(AND(market_calendar[[#This Row],[is_vix_monthly_exp]]=1,MOD(market_calendar[[#This Row],[Month]],3)=0),1,0)</f>
        <v>0</v>
      </c>
    </row>
    <row r="1746" spans="1:18" x14ac:dyDescent="0.25">
      <c r="A1746">
        <v>1745</v>
      </c>
      <c r="B1746" s="1">
        <v>44114</v>
      </c>
      <c r="C1746" s="2">
        <f t="shared" si="217"/>
        <v>2020</v>
      </c>
      <c r="D1746" s="2">
        <f t="shared" si="218"/>
        <v>10</v>
      </c>
      <c r="E1746" s="2" t="str">
        <f t="shared" si="219"/>
        <v>2020-10</v>
      </c>
      <c r="F1746" s="2">
        <f t="shared" si="220"/>
        <v>10</v>
      </c>
      <c r="G1746" s="2">
        <f t="shared" si="221"/>
        <v>41</v>
      </c>
      <c r="H1746" s="2">
        <f t="shared" si="222"/>
        <v>7</v>
      </c>
      <c r="I1746" s="2" cm="1">
        <f t="array" ref="I1746">_xlfn.IFNA(_xlfn.IFS(H1746=7,1,H1746=1,1),0)</f>
        <v>1</v>
      </c>
      <c r="J1746" s="2">
        <v>0</v>
      </c>
      <c r="K1746" s="2">
        <f t="shared" si="223"/>
        <v>0</v>
      </c>
      <c r="L1746" s="2">
        <f>SUMIF(E$2:E1746,E1746,K$2:K1746)</f>
        <v>2</v>
      </c>
      <c r="M1746" s="2">
        <f>IF(AND(market_calendar[[#This Row],[eq_weekly_exp_cumulative]]=3,market_calendar[[#This Row],[is_eq_weekly_exp]]=1),1,0)</f>
        <v>0</v>
      </c>
      <c r="N1746" s="2">
        <f>IF(AND(market_calendar[[#This Row],[is_eq_monthly_exp]]=1,MOD(market_calendar[[#This Row],[Month]],3)=0),1,0)</f>
        <v>0</v>
      </c>
      <c r="O1746" s="2">
        <f t="shared" si="216"/>
        <v>0</v>
      </c>
      <c r="P1746" s="2">
        <f>SUMIF(E$2:E1746,E1746,O$2:O1746)</f>
        <v>1</v>
      </c>
      <c r="Q1746" s="2">
        <f>IF(AND(market_calendar[[#This Row],[vix_weekly_exp_cumulative]]=3,market_calendar[[#This Row],[is_vix_weekly_exp]]=1),1,0)</f>
        <v>0</v>
      </c>
      <c r="R1746" s="2">
        <f>IF(AND(market_calendar[[#This Row],[is_vix_monthly_exp]]=1,MOD(market_calendar[[#This Row],[Month]],3)=0),1,0)</f>
        <v>0</v>
      </c>
    </row>
    <row r="1747" spans="1:18" x14ac:dyDescent="0.25">
      <c r="A1747">
        <v>1746</v>
      </c>
      <c r="B1747" s="1">
        <v>44115</v>
      </c>
      <c r="C1747" s="2">
        <f t="shared" si="217"/>
        <v>2020</v>
      </c>
      <c r="D1747" s="2">
        <f t="shared" si="218"/>
        <v>10</v>
      </c>
      <c r="E1747" s="2" t="str">
        <f t="shared" si="219"/>
        <v>2020-10</v>
      </c>
      <c r="F1747" s="2">
        <f t="shared" si="220"/>
        <v>11</v>
      </c>
      <c r="G1747" s="2">
        <f t="shared" si="221"/>
        <v>42</v>
      </c>
      <c r="H1747" s="2">
        <f t="shared" si="222"/>
        <v>1</v>
      </c>
      <c r="I1747" s="2" cm="1">
        <f t="array" ref="I1747">_xlfn.IFNA(_xlfn.IFS(H1747=7,1,H1747=1,1),0)</f>
        <v>1</v>
      </c>
      <c r="J1747" s="2">
        <v>0</v>
      </c>
      <c r="K1747" s="2">
        <f t="shared" si="223"/>
        <v>0</v>
      </c>
      <c r="L1747" s="2">
        <f>SUMIF(E$2:E1747,E1747,K$2:K1747)</f>
        <v>2</v>
      </c>
      <c r="M1747" s="2">
        <f>IF(AND(market_calendar[[#This Row],[eq_weekly_exp_cumulative]]=3,market_calendar[[#This Row],[is_eq_weekly_exp]]=1),1,0)</f>
        <v>0</v>
      </c>
      <c r="N1747" s="2">
        <f>IF(AND(market_calendar[[#This Row],[is_eq_monthly_exp]]=1,MOD(market_calendar[[#This Row],[Month]],3)=0),1,0)</f>
        <v>0</v>
      </c>
      <c r="O1747" s="2">
        <f t="shared" si="216"/>
        <v>0</v>
      </c>
      <c r="P1747" s="2">
        <f>SUMIF(E$2:E1747,E1747,O$2:O1747)</f>
        <v>1</v>
      </c>
      <c r="Q1747" s="2">
        <f>IF(AND(market_calendar[[#This Row],[vix_weekly_exp_cumulative]]=3,market_calendar[[#This Row],[is_vix_weekly_exp]]=1),1,0)</f>
        <v>0</v>
      </c>
      <c r="R1747" s="2">
        <f>IF(AND(market_calendar[[#This Row],[is_vix_monthly_exp]]=1,MOD(market_calendar[[#This Row],[Month]],3)=0),1,0)</f>
        <v>0</v>
      </c>
    </row>
    <row r="1748" spans="1:18" x14ac:dyDescent="0.25">
      <c r="A1748">
        <v>1747</v>
      </c>
      <c r="B1748" s="1">
        <v>44116</v>
      </c>
      <c r="C1748" s="2">
        <f t="shared" si="217"/>
        <v>2020</v>
      </c>
      <c r="D1748" s="2">
        <f t="shared" si="218"/>
        <v>10</v>
      </c>
      <c r="E1748" s="2" t="str">
        <f t="shared" si="219"/>
        <v>2020-10</v>
      </c>
      <c r="F1748" s="2">
        <f t="shared" si="220"/>
        <v>12</v>
      </c>
      <c r="G1748" s="2">
        <f t="shared" si="221"/>
        <v>42</v>
      </c>
      <c r="H1748" s="2">
        <f t="shared" si="222"/>
        <v>2</v>
      </c>
      <c r="I1748" s="2" cm="1">
        <f t="array" ref="I1748">_xlfn.IFNA(_xlfn.IFS(H1748=7,1,H1748=1,1),0)</f>
        <v>0</v>
      </c>
      <c r="J1748" s="2">
        <v>0</v>
      </c>
      <c r="K1748" s="2">
        <f t="shared" si="223"/>
        <v>0</v>
      </c>
      <c r="L1748" s="2">
        <f>SUMIF(E$2:E1748,E1748,K$2:K1748)</f>
        <v>2</v>
      </c>
      <c r="M1748" s="2">
        <f>IF(AND(market_calendar[[#This Row],[eq_weekly_exp_cumulative]]=3,market_calendar[[#This Row],[is_eq_weekly_exp]]=1),1,0)</f>
        <v>0</v>
      </c>
      <c r="N1748" s="2">
        <f>IF(AND(market_calendar[[#This Row],[is_eq_monthly_exp]]=1,MOD(market_calendar[[#This Row],[Month]],3)=0),1,0)</f>
        <v>0</v>
      </c>
      <c r="O1748" s="2">
        <f t="shared" si="216"/>
        <v>0</v>
      </c>
      <c r="P1748" s="2">
        <f>SUMIF(E$2:E1748,E1748,O$2:O1748)</f>
        <v>1</v>
      </c>
      <c r="Q1748" s="2">
        <f>IF(AND(market_calendar[[#This Row],[vix_weekly_exp_cumulative]]=3,market_calendar[[#This Row],[is_vix_weekly_exp]]=1),1,0)</f>
        <v>0</v>
      </c>
      <c r="R1748" s="2">
        <f>IF(AND(market_calendar[[#This Row],[is_vix_monthly_exp]]=1,MOD(market_calendar[[#This Row],[Month]],3)=0),1,0)</f>
        <v>0</v>
      </c>
    </row>
    <row r="1749" spans="1:18" x14ac:dyDescent="0.25">
      <c r="A1749">
        <v>1748</v>
      </c>
      <c r="B1749" s="1">
        <v>44117</v>
      </c>
      <c r="C1749" s="2">
        <f t="shared" si="217"/>
        <v>2020</v>
      </c>
      <c r="D1749" s="2">
        <f t="shared" si="218"/>
        <v>10</v>
      </c>
      <c r="E1749" s="2" t="str">
        <f t="shared" si="219"/>
        <v>2020-10</v>
      </c>
      <c r="F1749" s="2">
        <f t="shared" si="220"/>
        <v>13</v>
      </c>
      <c r="G1749" s="2">
        <f t="shared" si="221"/>
        <v>42</v>
      </c>
      <c r="H1749" s="2">
        <f t="shared" si="222"/>
        <v>3</v>
      </c>
      <c r="I1749" s="2" cm="1">
        <f t="array" ref="I1749">_xlfn.IFNA(_xlfn.IFS(H1749=7,1,H1749=1,1),0)</f>
        <v>0</v>
      </c>
      <c r="J1749" s="2">
        <v>0</v>
      </c>
      <c r="K1749" s="2">
        <f t="shared" si="223"/>
        <v>0</v>
      </c>
      <c r="L1749" s="2">
        <f>SUMIF(E$2:E1749,E1749,K$2:K1749)</f>
        <v>2</v>
      </c>
      <c r="M1749" s="2">
        <f>IF(AND(market_calendar[[#This Row],[eq_weekly_exp_cumulative]]=3,market_calendar[[#This Row],[is_eq_weekly_exp]]=1),1,0)</f>
        <v>0</v>
      </c>
      <c r="N1749" s="2">
        <f>IF(AND(market_calendar[[#This Row],[is_eq_monthly_exp]]=1,MOD(market_calendar[[#This Row],[Month]],3)=0),1,0)</f>
        <v>0</v>
      </c>
      <c r="O1749" s="2">
        <f t="shared" si="216"/>
        <v>1</v>
      </c>
      <c r="P1749" s="2">
        <f>SUMIF(E$2:E1749,E1749,O$2:O1749)</f>
        <v>2</v>
      </c>
      <c r="Q1749" s="2">
        <f>IF(AND(market_calendar[[#This Row],[vix_weekly_exp_cumulative]]=3,market_calendar[[#This Row],[is_vix_weekly_exp]]=1),1,0)</f>
        <v>0</v>
      </c>
      <c r="R1749" s="2">
        <f>IF(AND(market_calendar[[#This Row],[is_vix_monthly_exp]]=1,MOD(market_calendar[[#This Row],[Month]],3)=0),1,0)</f>
        <v>0</v>
      </c>
    </row>
    <row r="1750" spans="1:18" x14ac:dyDescent="0.25">
      <c r="A1750">
        <v>1749</v>
      </c>
      <c r="B1750" s="1">
        <v>44118</v>
      </c>
      <c r="C1750" s="2">
        <f t="shared" si="217"/>
        <v>2020</v>
      </c>
      <c r="D1750" s="2">
        <f t="shared" si="218"/>
        <v>10</v>
      </c>
      <c r="E1750" s="2" t="str">
        <f t="shared" si="219"/>
        <v>2020-10</v>
      </c>
      <c r="F1750" s="2">
        <f t="shared" si="220"/>
        <v>14</v>
      </c>
      <c r="G1750" s="2">
        <f t="shared" si="221"/>
        <v>42</v>
      </c>
      <c r="H1750" s="2">
        <f t="shared" si="222"/>
        <v>4</v>
      </c>
      <c r="I1750" s="2" cm="1">
        <f t="array" ref="I1750">_xlfn.IFNA(_xlfn.IFS(H1750=7,1,H1750=1,1),0)</f>
        <v>0</v>
      </c>
      <c r="J1750" s="2">
        <v>0</v>
      </c>
      <c r="K1750" s="2">
        <f t="shared" si="223"/>
        <v>0</v>
      </c>
      <c r="L1750" s="2">
        <f>SUMIF(E$2:E1750,E1750,K$2:K1750)</f>
        <v>2</v>
      </c>
      <c r="M1750" s="2">
        <f>IF(AND(market_calendar[[#This Row],[eq_weekly_exp_cumulative]]=3,market_calendar[[#This Row],[is_eq_weekly_exp]]=1),1,0)</f>
        <v>0</v>
      </c>
      <c r="N1750" s="2">
        <f>IF(AND(market_calendar[[#This Row],[is_eq_monthly_exp]]=1,MOD(market_calendar[[#This Row],[Month]],3)=0),1,0)</f>
        <v>0</v>
      </c>
      <c r="O1750" s="2">
        <f t="shared" si="216"/>
        <v>0</v>
      </c>
      <c r="P1750" s="2">
        <f>SUMIF(E$2:E1750,E1750,O$2:O1750)</f>
        <v>2</v>
      </c>
      <c r="Q1750" s="2">
        <f>IF(AND(market_calendar[[#This Row],[vix_weekly_exp_cumulative]]=3,market_calendar[[#This Row],[is_vix_weekly_exp]]=1),1,0)</f>
        <v>0</v>
      </c>
      <c r="R1750" s="2">
        <f>IF(AND(market_calendar[[#This Row],[is_vix_monthly_exp]]=1,MOD(market_calendar[[#This Row],[Month]],3)=0),1,0)</f>
        <v>0</v>
      </c>
    </row>
    <row r="1751" spans="1:18" x14ac:dyDescent="0.25">
      <c r="A1751">
        <v>1750</v>
      </c>
      <c r="B1751" s="1">
        <v>44119</v>
      </c>
      <c r="C1751" s="2">
        <f t="shared" si="217"/>
        <v>2020</v>
      </c>
      <c r="D1751" s="2">
        <f t="shared" si="218"/>
        <v>10</v>
      </c>
      <c r="E1751" s="2" t="str">
        <f t="shared" si="219"/>
        <v>2020-10</v>
      </c>
      <c r="F1751" s="2">
        <f t="shared" si="220"/>
        <v>15</v>
      </c>
      <c r="G1751" s="2">
        <f t="shared" si="221"/>
        <v>42</v>
      </c>
      <c r="H1751" s="2">
        <f t="shared" si="222"/>
        <v>5</v>
      </c>
      <c r="I1751" s="2" cm="1">
        <f t="array" ref="I1751">_xlfn.IFNA(_xlfn.IFS(H1751=7,1,H1751=1,1),0)</f>
        <v>0</v>
      </c>
      <c r="J1751" s="2">
        <v>0</v>
      </c>
      <c r="K1751" s="2">
        <f t="shared" si="223"/>
        <v>0</v>
      </c>
      <c r="L1751" s="2">
        <f>SUMIF(E$2:E1751,E1751,K$2:K1751)</f>
        <v>2</v>
      </c>
      <c r="M1751" s="2">
        <f>IF(AND(market_calendar[[#This Row],[eq_weekly_exp_cumulative]]=3,market_calendar[[#This Row],[is_eq_weekly_exp]]=1),1,0)</f>
        <v>0</v>
      </c>
      <c r="N1751" s="2">
        <f>IF(AND(market_calendar[[#This Row],[is_eq_monthly_exp]]=1,MOD(market_calendar[[#This Row],[Month]],3)=0),1,0)</f>
        <v>0</v>
      </c>
      <c r="O1751" s="2">
        <f t="shared" si="216"/>
        <v>0</v>
      </c>
      <c r="P1751" s="2">
        <f>SUMIF(E$2:E1751,E1751,O$2:O1751)</f>
        <v>2</v>
      </c>
      <c r="Q1751" s="2">
        <f>IF(AND(market_calendar[[#This Row],[vix_weekly_exp_cumulative]]=3,market_calendar[[#This Row],[is_vix_weekly_exp]]=1),1,0)</f>
        <v>0</v>
      </c>
      <c r="R1751" s="2">
        <f>IF(AND(market_calendar[[#This Row],[is_vix_monthly_exp]]=1,MOD(market_calendar[[#This Row],[Month]],3)=0),1,0)</f>
        <v>0</v>
      </c>
    </row>
    <row r="1752" spans="1:18" x14ac:dyDescent="0.25">
      <c r="A1752">
        <v>1751</v>
      </c>
      <c r="B1752" s="1">
        <v>44120</v>
      </c>
      <c r="C1752" s="2">
        <f t="shared" si="217"/>
        <v>2020</v>
      </c>
      <c r="D1752" s="2">
        <f t="shared" si="218"/>
        <v>10</v>
      </c>
      <c r="E1752" s="2" t="str">
        <f t="shared" si="219"/>
        <v>2020-10</v>
      </c>
      <c r="F1752" s="2">
        <f t="shared" si="220"/>
        <v>16</v>
      </c>
      <c r="G1752" s="2">
        <f t="shared" si="221"/>
        <v>42</v>
      </c>
      <c r="H1752" s="2">
        <f t="shared" si="222"/>
        <v>6</v>
      </c>
      <c r="I1752" s="2" cm="1">
        <f t="array" ref="I1752">_xlfn.IFNA(_xlfn.IFS(H1752=7,1,H1752=1,1),0)</f>
        <v>0</v>
      </c>
      <c r="J1752" s="2">
        <v>0</v>
      </c>
      <c r="K1752" s="2">
        <f t="shared" si="223"/>
        <v>1</v>
      </c>
      <c r="L1752" s="2">
        <f>SUMIF(E$2:E1752,E1752,K$2:K1752)</f>
        <v>3</v>
      </c>
      <c r="M1752" s="2">
        <f>IF(AND(market_calendar[[#This Row],[eq_weekly_exp_cumulative]]=3,market_calendar[[#This Row],[is_eq_weekly_exp]]=1),1,0)</f>
        <v>1</v>
      </c>
      <c r="N1752" s="2">
        <f>IF(AND(market_calendar[[#This Row],[is_eq_monthly_exp]]=1,MOD(market_calendar[[#This Row],[Month]],3)=0),1,0)</f>
        <v>0</v>
      </c>
      <c r="O1752" s="2">
        <f t="shared" si="216"/>
        <v>0</v>
      </c>
      <c r="P1752" s="2">
        <f>SUMIF(E$2:E1752,E1752,O$2:O1752)</f>
        <v>2</v>
      </c>
      <c r="Q1752" s="2">
        <f>IF(AND(market_calendar[[#This Row],[vix_weekly_exp_cumulative]]=3,market_calendar[[#This Row],[is_vix_weekly_exp]]=1),1,0)</f>
        <v>0</v>
      </c>
      <c r="R1752" s="2">
        <f>IF(AND(market_calendar[[#This Row],[is_vix_monthly_exp]]=1,MOD(market_calendar[[#This Row],[Month]],3)=0),1,0)</f>
        <v>0</v>
      </c>
    </row>
    <row r="1753" spans="1:18" x14ac:dyDescent="0.25">
      <c r="A1753">
        <v>1752</v>
      </c>
      <c r="B1753" s="1">
        <v>44121</v>
      </c>
      <c r="C1753" s="2">
        <f t="shared" si="217"/>
        <v>2020</v>
      </c>
      <c r="D1753" s="2">
        <f t="shared" si="218"/>
        <v>10</v>
      </c>
      <c r="E1753" s="2" t="str">
        <f t="shared" si="219"/>
        <v>2020-10</v>
      </c>
      <c r="F1753" s="2">
        <f t="shared" si="220"/>
        <v>17</v>
      </c>
      <c r="G1753" s="2">
        <f t="shared" si="221"/>
        <v>42</v>
      </c>
      <c r="H1753" s="2">
        <f t="shared" si="222"/>
        <v>7</v>
      </c>
      <c r="I1753" s="2" cm="1">
        <f t="array" ref="I1753">_xlfn.IFNA(_xlfn.IFS(H1753=7,1,H1753=1,1),0)</f>
        <v>1</v>
      </c>
      <c r="J1753" s="2">
        <v>0</v>
      </c>
      <c r="K1753" s="2">
        <f t="shared" si="223"/>
        <v>0</v>
      </c>
      <c r="L1753" s="2">
        <f>SUMIF(E$2:E1753,E1753,K$2:K1753)</f>
        <v>3</v>
      </c>
      <c r="M1753" s="2">
        <f>IF(AND(market_calendar[[#This Row],[eq_weekly_exp_cumulative]]=3,market_calendar[[#This Row],[is_eq_weekly_exp]]=1),1,0)</f>
        <v>0</v>
      </c>
      <c r="N1753" s="2">
        <f>IF(AND(market_calendar[[#This Row],[is_eq_monthly_exp]]=1,MOD(market_calendar[[#This Row],[Month]],3)=0),1,0)</f>
        <v>0</v>
      </c>
      <c r="O1753" s="2">
        <f t="shared" si="216"/>
        <v>0</v>
      </c>
      <c r="P1753" s="2">
        <f>SUMIF(E$2:E1753,E1753,O$2:O1753)</f>
        <v>2</v>
      </c>
      <c r="Q1753" s="2">
        <f>IF(AND(market_calendar[[#This Row],[vix_weekly_exp_cumulative]]=3,market_calendar[[#This Row],[is_vix_weekly_exp]]=1),1,0)</f>
        <v>0</v>
      </c>
      <c r="R1753" s="2">
        <f>IF(AND(market_calendar[[#This Row],[is_vix_monthly_exp]]=1,MOD(market_calendar[[#This Row],[Month]],3)=0),1,0)</f>
        <v>0</v>
      </c>
    </row>
    <row r="1754" spans="1:18" x14ac:dyDescent="0.25">
      <c r="A1754">
        <v>1753</v>
      </c>
      <c r="B1754" s="1">
        <v>44122</v>
      </c>
      <c r="C1754" s="2">
        <f t="shared" si="217"/>
        <v>2020</v>
      </c>
      <c r="D1754" s="2">
        <f t="shared" si="218"/>
        <v>10</v>
      </c>
      <c r="E1754" s="2" t="str">
        <f t="shared" si="219"/>
        <v>2020-10</v>
      </c>
      <c r="F1754" s="2">
        <f t="shared" si="220"/>
        <v>18</v>
      </c>
      <c r="G1754" s="2">
        <f t="shared" si="221"/>
        <v>43</v>
      </c>
      <c r="H1754" s="2">
        <f t="shared" si="222"/>
        <v>1</v>
      </c>
      <c r="I1754" s="2" cm="1">
        <f t="array" ref="I1754">_xlfn.IFNA(_xlfn.IFS(H1754=7,1,H1754=1,1),0)</f>
        <v>1</v>
      </c>
      <c r="J1754" s="2">
        <v>0</v>
      </c>
      <c r="K1754" s="2">
        <f t="shared" si="223"/>
        <v>0</v>
      </c>
      <c r="L1754" s="2">
        <f>SUMIF(E$2:E1754,E1754,K$2:K1754)</f>
        <v>3</v>
      </c>
      <c r="M1754" s="2">
        <f>IF(AND(market_calendar[[#This Row],[eq_weekly_exp_cumulative]]=3,market_calendar[[#This Row],[is_eq_weekly_exp]]=1),1,0)</f>
        <v>0</v>
      </c>
      <c r="N1754" s="2">
        <f>IF(AND(market_calendar[[#This Row],[is_eq_monthly_exp]]=1,MOD(market_calendar[[#This Row],[Month]],3)=0),1,0)</f>
        <v>0</v>
      </c>
      <c r="O1754" s="2">
        <f t="shared" si="216"/>
        <v>0</v>
      </c>
      <c r="P1754" s="2">
        <f>SUMIF(E$2:E1754,E1754,O$2:O1754)</f>
        <v>2</v>
      </c>
      <c r="Q1754" s="2">
        <f>IF(AND(market_calendar[[#This Row],[vix_weekly_exp_cumulative]]=3,market_calendar[[#This Row],[is_vix_weekly_exp]]=1),1,0)</f>
        <v>0</v>
      </c>
      <c r="R1754" s="2">
        <f>IF(AND(market_calendar[[#This Row],[is_vix_monthly_exp]]=1,MOD(market_calendar[[#This Row],[Month]],3)=0),1,0)</f>
        <v>0</v>
      </c>
    </row>
    <row r="1755" spans="1:18" x14ac:dyDescent="0.25">
      <c r="A1755">
        <v>1754</v>
      </c>
      <c r="B1755" s="1">
        <v>44123</v>
      </c>
      <c r="C1755" s="2">
        <f t="shared" si="217"/>
        <v>2020</v>
      </c>
      <c r="D1755" s="2">
        <f t="shared" si="218"/>
        <v>10</v>
      </c>
      <c r="E1755" s="2" t="str">
        <f t="shared" si="219"/>
        <v>2020-10</v>
      </c>
      <c r="F1755" s="2">
        <f t="shared" si="220"/>
        <v>19</v>
      </c>
      <c r="G1755" s="2">
        <f t="shared" si="221"/>
        <v>43</v>
      </c>
      <c r="H1755" s="2">
        <f t="shared" si="222"/>
        <v>2</v>
      </c>
      <c r="I1755" s="2" cm="1">
        <f t="array" ref="I1755">_xlfn.IFNA(_xlfn.IFS(H1755=7,1,H1755=1,1),0)</f>
        <v>0</v>
      </c>
      <c r="J1755" s="2">
        <v>0</v>
      </c>
      <c r="K1755" s="2">
        <f t="shared" si="223"/>
        <v>0</v>
      </c>
      <c r="L1755" s="2">
        <f>SUMIF(E$2:E1755,E1755,K$2:K1755)</f>
        <v>3</v>
      </c>
      <c r="M1755" s="2">
        <f>IF(AND(market_calendar[[#This Row],[eq_weekly_exp_cumulative]]=3,market_calendar[[#This Row],[is_eq_weekly_exp]]=1),1,0)</f>
        <v>0</v>
      </c>
      <c r="N1755" s="2">
        <f>IF(AND(market_calendar[[#This Row],[is_eq_monthly_exp]]=1,MOD(market_calendar[[#This Row],[Month]],3)=0),1,0)</f>
        <v>0</v>
      </c>
      <c r="O1755" s="2">
        <f t="shared" si="216"/>
        <v>0</v>
      </c>
      <c r="P1755" s="2">
        <f>SUMIF(E$2:E1755,E1755,O$2:O1755)</f>
        <v>2</v>
      </c>
      <c r="Q1755" s="2">
        <f>IF(AND(market_calendar[[#This Row],[vix_weekly_exp_cumulative]]=3,market_calendar[[#This Row],[is_vix_weekly_exp]]=1),1,0)</f>
        <v>0</v>
      </c>
      <c r="R1755" s="2">
        <f>IF(AND(market_calendar[[#This Row],[is_vix_monthly_exp]]=1,MOD(market_calendar[[#This Row],[Month]],3)=0),1,0)</f>
        <v>0</v>
      </c>
    </row>
    <row r="1756" spans="1:18" x14ac:dyDescent="0.25">
      <c r="A1756">
        <v>1755</v>
      </c>
      <c r="B1756" s="1">
        <v>44124</v>
      </c>
      <c r="C1756" s="2">
        <f t="shared" si="217"/>
        <v>2020</v>
      </c>
      <c r="D1756" s="2">
        <f t="shared" si="218"/>
        <v>10</v>
      </c>
      <c r="E1756" s="2" t="str">
        <f t="shared" si="219"/>
        <v>2020-10</v>
      </c>
      <c r="F1756" s="2">
        <f t="shared" si="220"/>
        <v>20</v>
      </c>
      <c r="G1756" s="2">
        <f t="shared" si="221"/>
        <v>43</v>
      </c>
      <c r="H1756" s="2">
        <f t="shared" si="222"/>
        <v>3</v>
      </c>
      <c r="I1756" s="2" cm="1">
        <f t="array" ref="I1756">_xlfn.IFNA(_xlfn.IFS(H1756=7,1,H1756=1,1),0)</f>
        <v>0</v>
      </c>
      <c r="J1756" s="2">
        <v>0</v>
      </c>
      <c r="K1756" s="2">
        <f t="shared" si="223"/>
        <v>0</v>
      </c>
      <c r="L1756" s="2">
        <f>SUMIF(E$2:E1756,E1756,K$2:K1756)</f>
        <v>3</v>
      </c>
      <c r="M1756" s="2">
        <f>IF(AND(market_calendar[[#This Row],[eq_weekly_exp_cumulative]]=3,market_calendar[[#This Row],[is_eq_weekly_exp]]=1),1,0)</f>
        <v>0</v>
      </c>
      <c r="N1756" s="2">
        <f>IF(AND(market_calendar[[#This Row],[is_eq_monthly_exp]]=1,MOD(market_calendar[[#This Row],[Month]],3)=0),1,0)</f>
        <v>0</v>
      </c>
      <c r="O1756" s="2">
        <f t="shared" si="216"/>
        <v>1</v>
      </c>
      <c r="P1756" s="2">
        <f>SUMIF(E$2:E1756,E1756,O$2:O1756)</f>
        <v>3</v>
      </c>
      <c r="Q1756" s="2">
        <f>IF(AND(market_calendar[[#This Row],[vix_weekly_exp_cumulative]]=3,market_calendar[[#This Row],[is_vix_weekly_exp]]=1),1,0)</f>
        <v>1</v>
      </c>
      <c r="R1756" s="2">
        <f>IF(AND(market_calendar[[#This Row],[is_vix_monthly_exp]]=1,MOD(market_calendar[[#This Row],[Month]],3)=0),1,0)</f>
        <v>0</v>
      </c>
    </row>
    <row r="1757" spans="1:18" x14ac:dyDescent="0.25">
      <c r="A1757">
        <v>1756</v>
      </c>
      <c r="B1757" s="1">
        <v>44125</v>
      </c>
      <c r="C1757" s="2">
        <f t="shared" si="217"/>
        <v>2020</v>
      </c>
      <c r="D1757" s="2">
        <f t="shared" si="218"/>
        <v>10</v>
      </c>
      <c r="E1757" s="2" t="str">
        <f t="shared" si="219"/>
        <v>2020-10</v>
      </c>
      <c r="F1757" s="2">
        <f t="shared" si="220"/>
        <v>21</v>
      </c>
      <c r="G1757" s="2">
        <f t="shared" si="221"/>
        <v>43</v>
      </c>
      <c r="H1757" s="2">
        <f t="shared" si="222"/>
        <v>4</v>
      </c>
      <c r="I1757" s="2" cm="1">
        <f t="array" ref="I1757">_xlfn.IFNA(_xlfn.IFS(H1757=7,1,H1757=1,1),0)</f>
        <v>0</v>
      </c>
      <c r="J1757" s="2">
        <v>0</v>
      </c>
      <c r="K1757" s="2">
        <f t="shared" si="223"/>
        <v>0</v>
      </c>
      <c r="L1757" s="2">
        <f>SUMIF(E$2:E1757,E1757,K$2:K1757)</f>
        <v>3</v>
      </c>
      <c r="M1757" s="2">
        <f>IF(AND(market_calendar[[#This Row],[eq_weekly_exp_cumulative]]=3,market_calendar[[#This Row],[is_eq_weekly_exp]]=1),1,0)</f>
        <v>0</v>
      </c>
      <c r="N1757" s="2">
        <f>IF(AND(market_calendar[[#This Row],[is_eq_monthly_exp]]=1,MOD(market_calendar[[#This Row],[Month]],3)=0),1,0)</f>
        <v>0</v>
      </c>
      <c r="O1757" s="2">
        <f t="shared" si="216"/>
        <v>0</v>
      </c>
      <c r="P1757" s="2">
        <f>SUMIF(E$2:E1757,E1757,O$2:O1757)</f>
        <v>3</v>
      </c>
      <c r="Q1757" s="2">
        <f>IF(AND(market_calendar[[#This Row],[vix_weekly_exp_cumulative]]=3,market_calendar[[#This Row],[is_vix_weekly_exp]]=1),1,0)</f>
        <v>0</v>
      </c>
      <c r="R1757" s="2">
        <f>IF(AND(market_calendar[[#This Row],[is_vix_monthly_exp]]=1,MOD(market_calendar[[#This Row],[Month]],3)=0),1,0)</f>
        <v>0</v>
      </c>
    </row>
    <row r="1758" spans="1:18" x14ac:dyDescent="0.25">
      <c r="A1758">
        <v>1757</v>
      </c>
      <c r="B1758" s="1">
        <v>44126</v>
      </c>
      <c r="C1758" s="2">
        <f t="shared" si="217"/>
        <v>2020</v>
      </c>
      <c r="D1758" s="2">
        <f t="shared" si="218"/>
        <v>10</v>
      </c>
      <c r="E1758" s="2" t="str">
        <f t="shared" si="219"/>
        <v>2020-10</v>
      </c>
      <c r="F1758" s="2">
        <f t="shared" si="220"/>
        <v>22</v>
      </c>
      <c r="G1758" s="2">
        <f t="shared" si="221"/>
        <v>43</v>
      </c>
      <c r="H1758" s="2">
        <f t="shared" si="222"/>
        <v>5</v>
      </c>
      <c r="I1758" s="2" cm="1">
        <f t="array" ref="I1758">_xlfn.IFNA(_xlfn.IFS(H1758=7,1,H1758=1,1),0)</f>
        <v>0</v>
      </c>
      <c r="J1758" s="2">
        <v>0</v>
      </c>
      <c r="K1758" s="2">
        <f t="shared" si="223"/>
        <v>0</v>
      </c>
      <c r="L1758" s="2">
        <f>SUMIF(E$2:E1758,E1758,K$2:K1758)</f>
        <v>3</v>
      </c>
      <c r="M1758" s="2">
        <f>IF(AND(market_calendar[[#This Row],[eq_weekly_exp_cumulative]]=3,market_calendar[[#This Row],[is_eq_weekly_exp]]=1),1,0)</f>
        <v>0</v>
      </c>
      <c r="N1758" s="2">
        <f>IF(AND(market_calendar[[#This Row],[is_eq_monthly_exp]]=1,MOD(market_calendar[[#This Row],[Month]],3)=0),1,0)</f>
        <v>0</v>
      </c>
      <c r="O1758" s="2">
        <f t="shared" si="216"/>
        <v>0</v>
      </c>
      <c r="P1758" s="2">
        <f>SUMIF(E$2:E1758,E1758,O$2:O1758)</f>
        <v>3</v>
      </c>
      <c r="Q1758" s="2">
        <f>IF(AND(market_calendar[[#This Row],[vix_weekly_exp_cumulative]]=3,market_calendar[[#This Row],[is_vix_weekly_exp]]=1),1,0)</f>
        <v>0</v>
      </c>
      <c r="R1758" s="2">
        <f>IF(AND(market_calendar[[#This Row],[is_vix_monthly_exp]]=1,MOD(market_calendar[[#This Row],[Month]],3)=0),1,0)</f>
        <v>0</v>
      </c>
    </row>
    <row r="1759" spans="1:18" x14ac:dyDescent="0.25">
      <c r="A1759">
        <v>1758</v>
      </c>
      <c r="B1759" s="1">
        <v>44127</v>
      </c>
      <c r="C1759" s="2">
        <f t="shared" si="217"/>
        <v>2020</v>
      </c>
      <c r="D1759" s="2">
        <f t="shared" si="218"/>
        <v>10</v>
      </c>
      <c r="E1759" s="2" t="str">
        <f t="shared" si="219"/>
        <v>2020-10</v>
      </c>
      <c r="F1759" s="2">
        <f t="shared" si="220"/>
        <v>23</v>
      </c>
      <c r="G1759" s="2">
        <f t="shared" si="221"/>
        <v>43</v>
      </c>
      <c r="H1759" s="2">
        <f t="shared" si="222"/>
        <v>6</v>
      </c>
      <c r="I1759" s="2" cm="1">
        <f t="array" ref="I1759">_xlfn.IFNA(_xlfn.IFS(H1759=7,1,H1759=1,1),0)</f>
        <v>0</v>
      </c>
      <c r="J1759" s="2">
        <v>0</v>
      </c>
      <c r="K1759" s="2">
        <f t="shared" si="223"/>
        <v>1</v>
      </c>
      <c r="L1759" s="2">
        <f>SUMIF(E$2:E1759,E1759,K$2:K1759)</f>
        <v>4</v>
      </c>
      <c r="M1759" s="2">
        <f>IF(AND(market_calendar[[#This Row],[eq_weekly_exp_cumulative]]=3,market_calendar[[#This Row],[is_eq_weekly_exp]]=1),1,0)</f>
        <v>0</v>
      </c>
      <c r="N1759" s="2">
        <f>IF(AND(market_calendar[[#This Row],[is_eq_monthly_exp]]=1,MOD(market_calendar[[#This Row],[Month]],3)=0),1,0)</f>
        <v>0</v>
      </c>
      <c r="O1759" s="2">
        <f t="shared" si="216"/>
        <v>0</v>
      </c>
      <c r="P1759" s="2">
        <f>SUMIF(E$2:E1759,E1759,O$2:O1759)</f>
        <v>3</v>
      </c>
      <c r="Q1759" s="2">
        <f>IF(AND(market_calendar[[#This Row],[vix_weekly_exp_cumulative]]=3,market_calendar[[#This Row],[is_vix_weekly_exp]]=1),1,0)</f>
        <v>0</v>
      </c>
      <c r="R1759" s="2">
        <f>IF(AND(market_calendar[[#This Row],[is_vix_monthly_exp]]=1,MOD(market_calendar[[#This Row],[Month]],3)=0),1,0)</f>
        <v>0</v>
      </c>
    </row>
    <row r="1760" spans="1:18" x14ac:dyDescent="0.25">
      <c r="A1760">
        <v>1759</v>
      </c>
      <c r="B1760" s="1">
        <v>44128</v>
      </c>
      <c r="C1760" s="2">
        <f t="shared" si="217"/>
        <v>2020</v>
      </c>
      <c r="D1760" s="2">
        <f t="shared" si="218"/>
        <v>10</v>
      </c>
      <c r="E1760" s="2" t="str">
        <f t="shared" si="219"/>
        <v>2020-10</v>
      </c>
      <c r="F1760" s="2">
        <f t="shared" si="220"/>
        <v>24</v>
      </c>
      <c r="G1760" s="2">
        <f t="shared" si="221"/>
        <v>43</v>
      </c>
      <c r="H1760" s="2">
        <f t="shared" si="222"/>
        <v>7</v>
      </c>
      <c r="I1760" s="2" cm="1">
        <f t="array" ref="I1760">_xlfn.IFNA(_xlfn.IFS(H1760=7,1,H1760=1,1),0)</f>
        <v>1</v>
      </c>
      <c r="J1760" s="2">
        <v>0</v>
      </c>
      <c r="K1760" s="2">
        <f t="shared" si="223"/>
        <v>0</v>
      </c>
      <c r="L1760" s="2">
        <f>SUMIF(E$2:E1760,E1760,K$2:K1760)</f>
        <v>4</v>
      </c>
      <c r="M1760" s="2">
        <f>IF(AND(market_calendar[[#This Row],[eq_weekly_exp_cumulative]]=3,market_calendar[[#This Row],[is_eq_weekly_exp]]=1),1,0)</f>
        <v>0</v>
      </c>
      <c r="N1760" s="2">
        <f>IF(AND(market_calendar[[#This Row],[is_eq_monthly_exp]]=1,MOD(market_calendar[[#This Row],[Month]],3)=0),1,0)</f>
        <v>0</v>
      </c>
      <c r="O1760" s="2">
        <f t="shared" si="216"/>
        <v>0</v>
      </c>
      <c r="P1760" s="2">
        <f>SUMIF(E$2:E1760,E1760,O$2:O1760)</f>
        <v>3</v>
      </c>
      <c r="Q1760" s="2">
        <f>IF(AND(market_calendar[[#This Row],[vix_weekly_exp_cumulative]]=3,market_calendar[[#This Row],[is_vix_weekly_exp]]=1),1,0)</f>
        <v>0</v>
      </c>
      <c r="R1760" s="2">
        <f>IF(AND(market_calendar[[#This Row],[is_vix_monthly_exp]]=1,MOD(market_calendar[[#This Row],[Month]],3)=0),1,0)</f>
        <v>0</v>
      </c>
    </row>
    <row r="1761" spans="1:18" x14ac:dyDescent="0.25">
      <c r="A1761">
        <v>1760</v>
      </c>
      <c r="B1761" s="1">
        <v>44129</v>
      </c>
      <c r="C1761" s="2">
        <f t="shared" si="217"/>
        <v>2020</v>
      </c>
      <c r="D1761" s="2">
        <f t="shared" si="218"/>
        <v>10</v>
      </c>
      <c r="E1761" s="2" t="str">
        <f t="shared" si="219"/>
        <v>2020-10</v>
      </c>
      <c r="F1761" s="2">
        <f t="shared" si="220"/>
        <v>25</v>
      </c>
      <c r="G1761" s="2">
        <f t="shared" si="221"/>
        <v>44</v>
      </c>
      <c r="H1761" s="2">
        <f t="shared" si="222"/>
        <v>1</v>
      </c>
      <c r="I1761" s="2" cm="1">
        <f t="array" ref="I1761">_xlfn.IFNA(_xlfn.IFS(H1761=7,1,H1761=1,1),0)</f>
        <v>1</v>
      </c>
      <c r="J1761" s="2">
        <v>0</v>
      </c>
      <c r="K1761" s="2">
        <f t="shared" si="223"/>
        <v>0</v>
      </c>
      <c r="L1761" s="2">
        <f>SUMIF(E$2:E1761,E1761,K$2:K1761)</f>
        <v>4</v>
      </c>
      <c r="M1761" s="2">
        <f>IF(AND(market_calendar[[#This Row],[eq_weekly_exp_cumulative]]=3,market_calendar[[#This Row],[is_eq_weekly_exp]]=1),1,0)</f>
        <v>0</v>
      </c>
      <c r="N1761" s="2">
        <f>IF(AND(market_calendar[[#This Row],[is_eq_monthly_exp]]=1,MOD(market_calendar[[#This Row],[Month]],3)=0),1,0)</f>
        <v>0</v>
      </c>
      <c r="O1761" s="2">
        <f t="shared" si="216"/>
        <v>0</v>
      </c>
      <c r="P1761" s="2">
        <f>SUMIF(E$2:E1761,E1761,O$2:O1761)</f>
        <v>3</v>
      </c>
      <c r="Q1761" s="2">
        <f>IF(AND(market_calendar[[#This Row],[vix_weekly_exp_cumulative]]=3,market_calendar[[#This Row],[is_vix_weekly_exp]]=1),1,0)</f>
        <v>0</v>
      </c>
      <c r="R1761" s="2">
        <f>IF(AND(market_calendar[[#This Row],[is_vix_monthly_exp]]=1,MOD(market_calendar[[#This Row],[Month]],3)=0),1,0)</f>
        <v>0</v>
      </c>
    </row>
    <row r="1762" spans="1:18" x14ac:dyDescent="0.25">
      <c r="A1762">
        <v>1761</v>
      </c>
      <c r="B1762" s="1">
        <v>44130</v>
      </c>
      <c r="C1762" s="2">
        <f t="shared" si="217"/>
        <v>2020</v>
      </c>
      <c r="D1762" s="2">
        <f t="shared" si="218"/>
        <v>10</v>
      </c>
      <c r="E1762" s="2" t="str">
        <f t="shared" si="219"/>
        <v>2020-10</v>
      </c>
      <c r="F1762" s="2">
        <f t="shared" si="220"/>
        <v>26</v>
      </c>
      <c r="G1762" s="2">
        <f t="shared" si="221"/>
        <v>44</v>
      </c>
      <c r="H1762" s="2">
        <f t="shared" si="222"/>
        <v>2</v>
      </c>
      <c r="I1762" s="2" cm="1">
        <f t="array" ref="I1762">_xlfn.IFNA(_xlfn.IFS(H1762=7,1,H1762=1,1),0)</f>
        <v>0</v>
      </c>
      <c r="J1762" s="2">
        <v>0</v>
      </c>
      <c r="K1762" s="2">
        <f t="shared" si="223"/>
        <v>0</v>
      </c>
      <c r="L1762" s="2">
        <f>SUMIF(E$2:E1762,E1762,K$2:K1762)</f>
        <v>4</v>
      </c>
      <c r="M1762" s="2">
        <f>IF(AND(market_calendar[[#This Row],[eq_weekly_exp_cumulative]]=3,market_calendar[[#This Row],[is_eq_weekly_exp]]=1),1,0)</f>
        <v>0</v>
      </c>
      <c r="N1762" s="2">
        <f>IF(AND(market_calendar[[#This Row],[is_eq_monthly_exp]]=1,MOD(market_calendar[[#This Row],[Month]],3)=0),1,0)</f>
        <v>0</v>
      </c>
      <c r="O1762" s="2">
        <f t="shared" si="216"/>
        <v>0</v>
      </c>
      <c r="P1762" s="2">
        <f>SUMIF(E$2:E1762,E1762,O$2:O1762)</f>
        <v>3</v>
      </c>
      <c r="Q1762" s="2">
        <f>IF(AND(market_calendar[[#This Row],[vix_weekly_exp_cumulative]]=3,market_calendar[[#This Row],[is_vix_weekly_exp]]=1),1,0)</f>
        <v>0</v>
      </c>
      <c r="R1762" s="2">
        <f>IF(AND(market_calendar[[#This Row],[is_vix_monthly_exp]]=1,MOD(market_calendar[[#This Row],[Month]],3)=0),1,0)</f>
        <v>0</v>
      </c>
    </row>
    <row r="1763" spans="1:18" x14ac:dyDescent="0.25">
      <c r="A1763">
        <v>1762</v>
      </c>
      <c r="B1763" s="1">
        <v>44131</v>
      </c>
      <c r="C1763" s="2">
        <f t="shared" si="217"/>
        <v>2020</v>
      </c>
      <c r="D1763" s="2">
        <f t="shared" si="218"/>
        <v>10</v>
      </c>
      <c r="E1763" s="2" t="str">
        <f t="shared" si="219"/>
        <v>2020-10</v>
      </c>
      <c r="F1763" s="2">
        <f t="shared" si="220"/>
        <v>27</v>
      </c>
      <c r="G1763" s="2">
        <f t="shared" si="221"/>
        <v>44</v>
      </c>
      <c r="H1763" s="2">
        <f t="shared" si="222"/>
        <v>3</v>
      </c>
      <c r="I1763" s="2" cm="1">
        <f t="array" ref="I1763">_xlfn.IFNA(_xlfn.IFS(H1763=7,1,H1763=1,1),0)</f>
        <v>0</v>
      </c>
      <c r="J1763" s="2">
        <v>0</v>
      </c>
      <c r="K1763" s="2">
        <f t="shared" si="223"/>
        <v>0</v>
      </c>
      <c r="L1763" s="2">
        <f>SUMIF(E$2:E1763,E1763,K$2:K1763)</f>
        <v>4</v>
      </c>
      <c r="M1763" s="2">
        <f>IF(AND(market_calendar[[#This Row],[eq_weekly_exp_cumulative]]=3,market_calendar[[#This Row],[is_eq_weekly_exp]]=1),1,0)</f>
        <v>0</v>
      </c>
      <c r="N1763" s="2">
        <f>IF(AND(market_calendar[[#This Row],[is_eq_monthly_exp]]=1,MOD(market_calendar[[#This Row],[Month]],3)=0),1,0)</f>
        <v>0</v>
      </c>
      <c r="O1763" s="2">
        <f t="shared" si="216"/>
        <v>1</v>
      </c>
      <c r="P1763" s="2">
        <f>SUMIF(E$2:E1763,E1763,O$2:O1763)</f>
        <v>4</v>
      </c>
      <c r="Q1763" s="2">
        <f>IF(AND(market_calendar[[#This Row],[vix_weekly_exp_cumulative]]=3,market_calendar[[#This Row],[is_vix_weekly_exp]]=1),1,0)</f>
        <v>0</v>
      </c>
      <c r="R1763" s="2">
        <f>IF(AND(market_calendar[[#This Row],[is_vix_monthly_exp]]=1,MOD(market_calendar[[#This Row],[Month]],3)=0),1,0)</f>
        <v>0</v>
      </c>
    </row>
    <row r="1764" spans="1:18" x14ac:dyDescent="0.25">
      <c r="A1764">
        <v>1763</v>
      </c>
      <c r="B1764" s="1">
        <v>44132</v>
      </c>
      <c r="C1764" s="2">
        <f t="shared" si="217"/>
        <v>2020</v>
      </c>
      <c r="D1764" s="2">
        <f t="shared" si="218"/>
        <v>10</v>
      </c>
      <c r="E1764" s="2" t="str">
        <f t="shared" si="219"/>
        <v>2020-10</v>
      </c>
      <c r="F1764" s="2">
        <f t="shared" si="220"/>
        <v>28</v>
      </c>
      <c r="G1764" s="2">
        <f t="shared" si="221"/>
        <v>44</v>
      </c>
      <c r="H1764" s="2">
        <f t="shared" si="222"/>
        <v>4</v>
      </c>
      <c r="I1764" s="2" cm="1">
        <f t="array" ref="I1764">_xlfn.IFNA(_xlfn.IFS(H1764=7,1,H1764=1,1),0)</f>
        <v>0</v>
      </c>
      <c r="J1764" s="2">
        <v>0</v>
      </c>
      <c r="K1764" s="2">
        <f t="shared" si="223"/>
        <v>0</v>
      </c>
      <c r="L1764" s="2">
        <f>SUMIF(E$2:E1764,E1764,K$2:K1764)</f>
        <v>4</v>
      </c>
      <c r="M1764" s="2">
        <f>IF(AND(market_calendar[[#This Row],[eq_weekly_exp_cumulative]]=3,market_calendar[[#This Row],[is_eq_weekly_exp]]=1),1,0)</f>
        <v>0</v>
      </c>
      <c r="N1764" s="2">
        <f>IF(AND(market_calendar[[#This Row],[is_eq_monthly_exp]]=1,MOD(market_calendar[[#This Row],[Month]],3)=0),1,0)</f>
        <v>0</v>
      </c>
      <c r="O1764" s="2">
        <f t="shared" si="216"/>
        <v>0</v>
      </c>
      <c r="P1764" s="2">
        <f>SUMIF(E$2:E1764,E1764,O$2:O1764)</f>
        <v>4</v>
      </c>
      <c r="Q1764" s="2">
        <f>IF(AND(market_calendar[[#This Row],[vix_weekly_exp_cumulative]]=3,market_calendar[[#This Row],[is_vix_weekly_exp]]=1),1,0)</f>
        <v>0</v>
      </c>
      <c r="R1764" s="2">
        <f>IF(AND(market_calendar[[#This Row],[is_vix_monthly_exp]]=1,MOD(market_calendar[[#This Row],[Month]],3)=0),1,0)</f>
        <v>0</v>
      </c>
    </row>
    <row r="1765" spans="1:18" x14ac:dyDescent="0.25">
      <c r="A1765">
        <v>1764</v>
      </c>
      <c r="B1765" s="1">
        <v>44133</v>
      </c>
      <c r="C1765" s="2">
        <f t="shared" si="217"/>
        <v>2020</v>
      </c>
      <c r="D1765" s="2">
        <f t="shared" si="218"/>
        <v>10</v>
      </c>
      <c r="E1765" s="2" t="str">
        <f t="shared" si="219"/>
        <v>2020-10</v>
      </c>
      <c r="F1765" s="2">
        <f t="shared" si="220"/>
        <v>29</v>
      </c>
      <c r="G1765" s="2">
        <f t="shared" si="221"/>
        <v>44</v>
      </c>
      <c r="H1765" s="2">
        <f t="shared" si="222"/>
        <v>5</v>
      </c>
      <c r="I1765" s="2" cm="1">
        <f t="array" ref="I1765">_xlfn.IFNA(_xlfn.IFS(H1765=7,1,H1765=1,1),0)</f>
        <v>0</v>
      </c>
      <c r="J1765" s="2">
        <v>0</v>
      </c>
      <c r="K1765" s="2">
        <f t="shared" si="223"/>
        <v>0</v>
      </c>
      <c r="L1765" s="2">
        <f>SUMIF(E$2:E1765,E1765,K$2:K1765)</f>
        <v>4</v>
      </c>
      <c r="M1765" s="2">
        <f>IF(AND(market_calendar[[#This Row],[eq_weekly_exp_cumulative]]=3,market_calendar[[#This Row],[is_eq_weekly_exp]]=1),1,0)</f>
        <v>0</v>
      </c>
      <c r="N1765" s="2">
        <f>IF(AND(market_calendar[[#This Row],[is_eq_monthly_exp]]=1,MOD(market_calendar[[#This Row],[Month]],3)=0),1,0)</f>
        <v>0</v>
      </c>
      <c r="O1765" s="2">
        <f t="shared" si="216"/>
        <v>0</v>
      </c>
      <c r="P1765" s="2">
        <f>SUMIF(E$2:E1765,E1765,O$2:O1765)</f>
        <v>4</v>
      </c>
      <c r="Q1765" s="2">
        <f>IF(AND(market_calendar[[#This Row],[vix_weekly_exp_cumulative]]=3,market_calendar[[#This Row],[is_vix_weekly_exp]]=1),1,0)</f>
        <v>0</v>
      </c>
      <c r="R1765" s="2">
        <f>IF(AND(market_calendar[[#This Row],[is_vix_monthly_exp]]=1,MOD(market_calendar[[#This Row],[Month]],3)=0),1,0)</f>
        <v>0</v>
      </c>
    </row>
    <row r="1766" spans="1:18" x14ac:dyDescent="0.25">
      <c r="A1766">
        <v>1765</v>
      </c>
      <c r="B1766" s="1">
        <v>44134</v>
      </c>
      <c r="C1766" s="2">
        <f t="shared" si="217"/>
        <v>2020</v>
      </c>
      <c r="D1766" s="2">
        <f t="shared" si="218"/>
        <v>10</v>
      </c>
      <c r="E1766" s="2" t="str">
        <f t="shared" si="219"/>
        <v>2020-10</v>
      </c>
      <c r="F1766" s="2">
        <f t="shared" si="220"/>
        <v>30</v>
      </c>
      <c r="G1766" s="2">
        <f t="shared" si="221"/>
        <v>44</v>
      </c>
      <c r="H1766" s="2">
        <f t="shared" si="222"/>
        <v>6</v>
      </c>
      <c r="I1766" s="2" cm="1">
        <f t="array" ref="I1766">_xlfn.IFNA(_xlfn.IFS(H1766=7,1,H1766=1,1),0)</f>
        <v>0</v>
      </c>
      <c r="J1766" s="2">
        <v>0</v>
      </c>
      <c r="K1766" s="2">
        <f t="shared" si="223"/>
        <v>1</v>
      </c>
      <c r="L1766" s="2">
        <f>SUMIF(E$2:E1766,E1766,K$2:K1766)</f>
        <v>5</v>
      </c>
      <c r="M1766" s="2">
        <f>IF(AND(market_calendar[[#This Row],[eq_weekly_exp_cumulative]]=3,market_calendar[[#This Row],[is_eq_weekly_exp]]=1),1,0)</f>
        <v>0</v>
      </c>
      <c r="N1766" s="2">
        <f>IF(AND(market_calendar[[#This Row],[is_eq_monthly_exp]]=1,MOD(market_calendar[[#This Row],[Month]],3)=0),1,0)</f>
        <v>0</v>
      </c>
      <c r="O1766" s="2">
        <f t="shared" si="216"/>
        <v>0</v>
      </c>
      <c r="P1766" s="2">
        <f>SUMIF(E$2:E1766,E1766,O$2:O1766)</f>
        <v>4</v>
      </c>
      <c r="Q1766" s="2">
        <f>IF(AND(market_calendar[[#This Row],[vix_weekly_exp_cumulative]]=3,market_calendar[[#This Row],[is_vix_weekly_exp]]=1),1,0)</f>
        <v>0</v>
      </c>
      <c r="R1766" s="2">
        <f>IF(AND(market_calendar[[#This Row],[is_vix_monthly_exp]]=1,MOD(market_calendar[[#This Row],[Month]],3)=0),1,0)</f>
        <v>0</v>
      </c>
    </row>
    <row r="1767" spans="1:18" x14ac:dyDescent="0.25">
      <c r="A1767">
        <v>1766</v>
      </c>
      <c r="B1767" s="1">
        <v>44135</v>
      </c>
      <c r="C1767" s="2">
        <f t="shared" si="217"/>
        <v>2020</v>
      </c>
      <c r="D1767" s="2">
        <f t="shared" si="218"/>
        <v>10</v>
      </c>
      <c r="E1767" s="2" t="str">
        <f t="shared" si="219"/>
        <v>2020-10</v>
      </c>
      <c r="F1767" s="2">
        <f t="shared" si="220"/>
        <v>31</v>
      </c>
      <c r="G1767" s="2">
        <f t="shared" si="221"/>
        <v>44</v>
      </c>
      <c r="H1767" s="2">
        <f t="shared" si="222"/>
        <v>7</v>
      </c>
      <c r="I1767" s="2" cm="1">
        <f t="array" ref="I1767">_xlfn.IFNA(_xlfn.IFS(H1767=7,1,H1767=1,1),0)</f>
        <v>1</v>
      </c>
      <c r="J1767" s="2">
        <v>0</v>
      </c>
      <c r="K1767" s="2">
        <f t="shared" si="223"/>
        <v>0</v>
      </c>
      <c r="L1767" s="2">
        <f>SUMIF(E$2:E1767,E1767,K$2:K1767)</f>
        <v>5</v>
      </c>
      <c r="M1767" s="2">
        <f>IF(AND(market_calendar[[#This Row],[eq_weekly_exp_cumulative]]=3,market_calendar[[#This Row],[is_eq_weekly_exp]]=1),1,0)</f>
        <v>0</v>
      </c>
      <c r="N1767" s="2">
        <f>IF(AND(market_calendar[[#This Row],[is_eq_monthly_exp]]=1,MOD(market_calendar[[#This Row],[Month]],3)=0),1,0)</f>
        <v>0</v>
      </c>
      <c r="O1767" s="2">
        <f t="shared" si="216"/>
        <v>0</v>
      </c>
      <c r="P1767" s="2">
        <f>SUMIF(E$2:E1767,E1767,O$2:O1767)</f>
        <v>4</v>
      </c>
      <c r="Q1767" s="2">
        <f>IF(AND(market_calendar[[#This Row],[vix_weekly_exp_cumulative]]=3,market_calendar[[#This Row],[is_vix_weekly_exp]]=1),1,0)</f>
        <v>0</v>
      </c>
      <c r="R1767" s="2">
        <f>IF(AND(market_calendar[[#This Row],[is_vix_monthly_exp]]=1,MOD(market_calendar[[#This Row],[Month]],3)=0),1,0)</f>
        <v>0</v>
      </c>
    </row>
    <row r="1768" spans="1:18" x14ac:dyDescent="0.25">
      <c r="A1768">
        <v>1767</v>
      </c>
      <c r="B1768" s="1">
        <v>44136</v>
      </c>
      <c r="C1768" s="2">
        <f t="shared" si="217"/>
        <v>2020</v>
      </c>
      <c r="D1768" s="2">
        <f t="shared" si="218"/>
        <v>11</v>
      </c>
      <c r="E1768" s="2" t="str">
        <f t="shared" si="219"/>
        <v>2020-11</v>
      </c>
      <c r="F1768" s="2">
        <f t="shared" si="220"/>
        <v>1</v>
      </c>
      <c r="G1768" s="2">
        <f t="shared" si="221"/>
        <v>45</v>
      </c>
      <c r="H1768" s="2">
        <f t="shared" si="222"/>
        <v>1</v>
      </c>
      <c r="I1768" s="2" cm="1">
        <f t="array" ref="I1768">_xlfn.IFNA(_xlfn.IFS(H1768=7,1,H1768=1,1),0)</f>
        <v>1</v>
      </c>
      <c r="J1768" s="2">
        <v>0</v>
      </c>
      <c r="K1768" s="2">
        <f t="shared" si="223"/>
        <v>0</v>
      </c>
      <c r="L1768" s="2">
        <f>SUMIF(E$2:E1768,E1768,K$2:K1768)</f>
        <v>0</v>
      </c>
      <c r="M1768" s="2">
        <f>IF(AND(market_calendar[[#This Row],[eq_weekly_exp_cumulative]]=3,market_calendar[[#This Row],[is_eq_weekly_exp]]=1),1,0)</f>
        <v>0</v>
      </c>
      <c r="N1768" s="2">
        <f>IF(AND(market_calendar[[#This Row],[is_eq_monthly_exp]]=1,MOD(market_calendar[[#This Row],[Month]],3)=0),1,0)</f>
        <v>0</v>
      </c>
      <c r="O1768" s="2">
        <f t="shared" si="216"/>
        <v>0</v>
      </c>
      <c r="P1768" s="2">
        <f>SUMIF(E$2:E1768,E1768,O$2:O1768)</f>
        <v>0</v>
      </c>
      <c r="Q1768" s="2">
        <f>IF(AND(market_calendar[[#This Row],[vix_weekly_exp_cumulative]]=3,market_calendar[[#This Row],[is_vix_weekly_exp]]=1),1,0)</f>
        <v>0</v>
      </c>
      <c r="R1768" s="2">
        <f>IF(AND(market_calendar[[#This Row],[is_vix_monthly_exp]]=1,MOD(market_calendar[[#This Row],[Month]],3)=0),1,0)</f>
        <v>0</v>
      </c>
    </row>
    <row r="1769" spans="1:18" x14ac:dyDescent="0.25">
      <c r="A1769">
        <v>1768</v>
      </c>
      <c r="B1769" s="1">
        <v>44137</v>
      </c>
      <c r="C1769" s="2">
        <f t="shared" si="217"/>
        <v>2020</v>
      </c>
      <c r="D1769" s="2">
        <f t="shared" si="218"/>
        <v>11</v>
      </c>
      <c r="E1769" s="2" t="str">
        <f t="shared" si="219"/>
        <v>2020-11</v>
      </c>
      <c r="F1769" s="2">
        <f t="shared" si="220"/>
        <v>2</v>
      </c>
      <c r="G1769" s="2">
        <f t="shared" si="221"/>
        <v>45</v>
      </c>
      <c r="H1769" s="2">
        <f t="shared" si="222"/>
        <v>2</v>
      </c>
      <c r="I1769" s="2" cm="1">
        <f t="array" ref="I1769">_xlfn.IFNA(_xlfn.IFS(H1769=7,1,H1769=1,1),0)</f>
        <v>0</v>
      </c>
      <c r="J1769" s="2">
        <v>0</v>
      </c>
      <c r="K1769" s="2">
        <f t="shared" si="223"/>
        <v>0</v>
      </c>
      <c r="L1769" s="2">
        <f>SUMIF(E$2:E1769,E1769,K$2:K1769)</f>
        <v>0</v>
      </c>
      <c r="M1769" s="2">
        <f>IF(AND(market_calendar[[#This Row],[eq_weekly_exp_cumulative]]=3,market_calendar[[#This Row],[is_eq_weekly_exp]]=1),1,0)</f>
        <v>0</v>
      </c>
      <c r="N1769" s="2">
        <f>IF(AND(market_calendar[[#This Row],[is_eq_monthly_exp]]=1,MOD(market_calendar[[#This Row],[Month]],3)=0),1,0)</f>
        <v>0</v>
      </c>
      <c r="O1769" s="2">
        <f t="shared" si="216"/>
        <v>0</v>
      </c>
      <c r="P1769" s="2">
        <f>SUMIF(E$2:E1769,E1769,O$2:O1769)</f>
        <v>0</v>
      </c>
      <c r="Q1769" s="2">
        <f>IF(AND(market_calendar[[#This Row],[vix_weekly_exp_cumulative]]=3,market_calendar[[#This Row],[is_vix_weekly_exp]]=1),1,0)</f>
        <v>0</v>
      </c>
      <c r="R1769" s="2">
        <f>IF(AND(market_calendar[[#This Row],[is_vix_monthly_exp]]=1,MOD(market_calendar[[#This Row],[Month]],3)=0),1,0)</f>
        <v>0</v>
      </c>
    </row>
    <row r="1770" spans="1:18" x14ac:dyDescent="0.25">
      <c r="A1770">
        <v>1769</v>
      </c>
      <c r="B1770" s="1">
        <v>44138</v>
      </c>
      <c r="C1770" s="2">
        <f t="shared" si="217"/>
        <v>2020</v>
      </c>
      <c r="D1770" s="2">
        <f t="shared" si="218"/>
        <v>11</v>
      </c>
      <c r="E1770" s="2" t="str">
        <f t="shared" si="219"/>
        <v>2020-11</v>
      </c>
      <c r="F1770" s="2">
        <f t="shared" si="220"/>
        <v>3</v>
      </c>
      <c r="G1770" s="2">
        <f t="shared" si="221"/>
        <v>45</v>
      </c>
      <c r="H1770" s="2">
        <f t="shared" si="222"/>
        <v>3</v>
      </c>
      <c r="I1770" s="2" cm="1">
        <f t="array" ref="I1770">_xlfn.IFNA(_xlfn.IFS(H1770=7,1,H1770=1,1),0)</f>
        <v>0</v>
      </c>
      <c r="J1770" s="2">
        <v>0</v>
      </c>
      <c r="K1770" s="2">
        <f t="shared" si="223"/>
        <v>0</v>
      </c>
      <c r="L1770" s="2">
        <f>SUMIF(E$2:E1770,E1770,K$2:K1770)</f>
        <v>0</v>
      </c>
      <c r="M1770" s="2">
        <f>IF(AND(market_calendar[[#This Row],[eq_weekly_exp_cumulative]]=3,market_calendar[[#This Row],[is_eq_weekly_exp]]=1),1,0)</f>
        <v>0</v>
      </c>
      <c r="N1770" s="2">
        <f>IF(AND(market_calendar[[#This Row],[is_eq_monthly_exp]]=1,MOD(market_calendar[[#This Row],[Month]],3)=0),1,0)</f>
        <v>0</v>
      </c>
      <c r="O1770" s="2">
        <f t="shared" si="216"/>
        <v>1</v>
      </c>
      <c r="P1770" s="2">
        <f>SUMIF(E$2:E1770,E1770,O$2:O1770)</f>
        <v>1</v>
      </c>
      <c r="Q1770" s="2">
        <f>IF(AND(market_calendar[[#This Row],[vix_weekly_exp_cumulative]]=3,market_calendar[[#This Row],[is_vix_weekly_exp]]=1),1,0)</f>
        <v>0</v>
      </c>
      <c r="R1770" s="2">
        <f>IF(AND(market_calendar[[#This Row],[is_vix_monthly_exp]]=1,MOD(market_calendar[[#This Row],[Month]],3)=0),1,0)</f>
        <v>0</v>
      </c>
    </row>
    <row r="1771" spans="1:18" x14ac:dyDescent="0.25">
      <c r="A1771">
        <v>1770</v>
      </c>
      <c r="B1771" s="1">
        <v>44139</v>
      </c>
      <c r="C1771" s="2">
        <f t="shared" si="217"/>
        <v>2020</v>
      </c>
      <c r="D1771" s="2">
        <f t="shared" si="218"/>
        <v>11</v>
      </c>
      <c r="E1771" s="2" t="str">
        <f t="shared" si="219"/>
        <v>2020-11</v>
      </c>
      <c r="F1771" s="2">
        <f t="shared" si="220"/>
        <v>4</v>
      </c>
      <c r="G1771" s="2">
        <f t="shared" si="221"/>
        <v>45</v>
      </c>
      <c r="H1771" s="2">
        <f t="shared" si="222"/>
        <v>4</v>
      </c>
      <c r="I1771" s="2" cm="1">
        <f t="array" ref="I1771">_xlfn.IFNA(_xlfn.IFS(H1771=7,1,H1771=1,1),0)</f>
        <v>0</v>
      </c>
      <c r="J1771" s="2">
        <v>0</v>
      </c>
      <c r="K1771" s="2">
        <f t="shared" si="223"/>
        <v>0</v>
      </c>
      <c r="L1771" s="2">
        <f>SUMIF(E$2:E1771,E1771,K$2:K1771)</f>
        <v>0</v>
      </c>
      <c r="M1771" s="2">
        <f>IF(AND(market_calendar[[#This Row],[eq_weekly_exp_cumulative]]=3,market_calendar[[#This Row],[is_eq_weekly_exp]]=1),1,0)</f>
        <v>0</v>
      </c>
      <c r="N1771" s="2">
        <f>IF(AND(market_calendar[[#This Row],[is_eq_monthly_exp]]=1,MOD(market_calendar[[#This Row],[Month]],3)=0),1,0)</f>
        <v>0</v>
      </c>
      <c r="O1771" s="2">
        <f t="shared" si="216"/>
        <v>0</v>
      </c>
      <c r="P1771" s="2">
        <f>SUMIF(E$2:E1771,E1771,O$2:O1771)</f>
        <v>1</v>
      </c>
      <c r="Q1771" s="2">
        <f>IF(AND(market_calendar[[#This Row],[vix_weekly_exp_cumulative]]=3,market_calendar[[#This Row],[is_vix_weekly_exp]]=1),1,0)</f>
        <v>0</v>
      </c>
      <c r="R1771" s="2">
        <f>IF(AND(market_calendar[[#This Row],[is_vix_monthly_exp]]=1,MOD(market_calendar[[#This Row],[Month]],3)=0),1,0)</f>
        <v>0</v>
      </c>
    </row>
    <row r="1772" spans="1:18" x14ac:dyDescent="0.25">
      <c r="A1772">
        <v>1771</v>
      </c>
      <c r="B1772" s="1">
        <v>44140</v>
      </c>
      <c r="C1772" s="2">
        <f t="shared" si="217"/>
        <v>2020</v>
      </c>
      <c r="D1772" s="2">
        <f t="shared" si="218"/>
        <v>11</v>
      </c>
      <c r="E1772" s="2" t="str">
        <f t="shared" si="219"/>
        <v>2020-11</v>
      </c>
      <c r="F1772" s="2">
        <f t="shared" si="220"/>
        <v>5</v>
      </c>
      <c r="G1772" s="2">
        <f t="shared" si="221"/>
        <v>45</v>
      </c>
      <c r="H1772" s="2">
        <f t="shared" si="222"/>
        <v>5</v>
      </c>
      <c r="I1772" s="2" cm="1">
        <f t="array" ref="I1772">_xlfn.IFNA(_xlfn.IFS(H1772=7,1,H1772=1,1),0)</f>
        <v>0</v>
      </c>
      <c r="J1772" s="2">
        <v>0</v>
      </c>
      <c r="K1772" s="2">
        <f t="shared" si="223"/>
        <v>0</v>
      </c>
      <c r="L1772" s="2">
        <f>SUMIF(E$2:E1772,E1772,K$2:K1772)</f>
        <v>0</v>
      </c>
      <c r="M1772" s="2">
        <f>IF(AND(market_calendar[[#This Row],[eq_weekly_exp_cumulative]]=3,market_calendar[[#This Row],[is_eq_weekly_exp]]=1),1,0)</f>
        <v>0</v>
      </c>
      <c r="N1772" s="2">
        <f>IF(AND(market_calendar[[#This Row],[is_eq_monthly_exp]]=1,MOD(market_calendar[[#This Row],[Month]],3)=0),1,0)</f>
        <v>0</v>
      </c>
      <c r="O1772" s="2">
        <f t="shared" si="216"/>
        <v>0</v>
      </c>
      <c r="P1772" s="2">
        <f>SUMIF(E$2:E1772,E1772,O$2:O1772)</f>
        <v>1</v>
      </c>
      <c r="Q1772" s="2">
        <f>IF(AND(market_calendar[[#This Row],[vix_weekly_exp_cumulative]]=3,market_calendar[[#This Row],[is_vix_weekly_exp]]=1),1,0)</f>
        <v>0</v>
      </c>
      <c r="R1772" s="2">
        <f>IF(AND(market_calendar[[#This Row],[is_vix_monthly_exp]]=1,MOD(market_calendar[[#This Row],[Month]],3)=0),1,0)</f>
        <v>0</v>
      </c>
    </row>
    <row r="1773" spans="1:18" x14ac:dyDescent="0.25">
      <c r="A1773">
        <v>1772</v>
      </c>
      <c r="B1773" s="1">
        <v>44141</v>
      </c>
      <c r="C1773" s="2">
        <f t="shared" si="217"/>
        <v>2020</v>
      </c>
      <c r="D1773" s="2">
        <f t="shared" si="218"/>
        <v>11</v>
      </c>
      <c r="E1773" s="2" t="str">
        <f t="shared" si="219"/>
        <v>2020-11</v>
      </c>
      <c r="F1773" s="2">
        <f t="shared" si="220"/>
        <v>6</v>
      </c>
      <c r="G1773" s="2">
        <f t="shared" si="221"/>
        <v>45</v>
      </c>
      <c r="H1773" s="2">
        <f t="shared" si="222"/>
        <v>6</v>
      </c>
      <c r="I1773" s="2" cm="1">
        <f t="array" ref="I1773">_xlfn.IFNA(_xlfn.IFS(H1773=7,1,H1773=1,1),0)</f>
        <v>0</v>
      </c>
      <c r="J1773" s="2">
        <v>0</v>
      </c>
      <c r="K1773" s="2">
        <f t="shared" si="223"/>
        <v>1</v>
      </c>
      <c r="L1773" s="2">
        <f>SUMIF(E$2:E1773,E1773,K$2:K1773)</f>
        <v>1</v>
      </c>
      <c r="M1773" s="2">
        <f>IF(AND(market_calendar[[#This Row],[eq_weekly_exp_cumulative]]=3,market_calendar[[#This Row],[is_eq_weekly_exp]]=1),1,0)</f>
        <v>0</v>
      </c>
      <c r="N1773" s="2">
        <f>IF(AND(market_calendar[[#This Row],[is_eq_monthly_exp]]=1,MOD(market_calendar[[#This Row],[Month]],3)=0),1,0)</f>
        <v>0</v>
      </c>
      <c r="O1773" s="2">
        <f t="shared" si="216"/>
        <v>0</v>
      </c>
      <c r="P1773" s="2">
        <f>SUMIF(E$2:E1773,E1773,O$2:O1773)</f>
        <v>1</v>
      </c>
      <c r="Q1773" s="2">
        <f>IF(AND(market_calendar[[#This Row],[vix_weekly_exp_cumulative]]=3,market_calendar[[#This Row],[is_vix_weekly_exp]]=1),1,0)</f>
        <v>0</v>
      </c>
      <c r="R1773" s="2">
        <f>IF(AND(market_calendar[[#This Row],[is_vix_monthly_exp]]=1,MOD(market_calendar[[#This Row],[Month]],3)=0),1,0)</f>
        <v>0</v>
      </c>
    </row>
    <row r="1774" spans="1:18" x14ac:dyDescent="0.25">
      <c r="A1774">
        <v>1773</v>
      </c>
      <c r="B1774" s="1">
        <v>44142</v>
      </c>
      <c r="C1774" s="2">
        <f t="shared" si="217"/>
        <v>2020</v>
      </c>
      <c r="D1774" s="2">
        <f t="shared" si="218"/>
        <v>11</v>
      </c>
      <c r="E1774" s="2" t="str">
        <f t="shared" si="219"/>
        <v>2020-11</v>
      </c>
      <c r="F1774" s="2">
        <f t="shared" si="220"/>
        <v>7</v>
      </c>
      <c r="G1774" s="2">
        <f t="shared" si="221"/>
        <v>45</v>
      </c>
      <c r="H1774" s="2">
        <f t="shared" si="222"/>
        <v>7</v>
      </c>
      <c r="I1774" s="2" cm="1">
        <f t="array" ref="I1774">_xlfn.IFNA(_xlfn.IFS(H1774=7,1,H1774=1,1),0)</f>
        <v>1</v>
      </c>
      <c r="J1774" s="2">
        <v>0</v>
      </c>
      <c r="K1774" s="2">
        <f t="shared" si="223"/>
        <v>0</v>
      </c>
      <c r="L1774" s="2">
        <f>SUMIF(E$2:E1774,E1774,K$2:K1774)</f>
        <v>1</v>
      </c>
      <c r="M1774" s="2">
        <f>IF(AND(market_calendar[[#This Row],[eq_weekly_exp_cumulative]]=3,market_calendar[[#This Row],[is_eq_weekly_exp]]=1),1,0)</f>
        <v>0</v>
      </c>
      <c r="N1774" s="2">
        <f>IF(AND(market_calendar[[#This Row],[is_eq_monthly_exp]]=1,MOD(market_calendar[[#This Row],[Month]],3)=0),1,0)</f>
        <v>0</v>
      </c>
      <c r="O1774" s="2">
        <f t="shared" si="216"/>
        <v>0</v>
      </c>
      <c r="P1774" s="2">
        <f>SUMIF(E$2:E1774,E1774,O$2:O1774)</f>
        <v>1</v>
      </c>
      <c r="Q1774" s="2">
        <f>IF(AND(market_calendar[[#This Row],[vix_weekly_exp_cumulative]]=3,market_calendar[[#This Row],[is_vix_weekly_exp]]=1),1,0)</f>
        <v>0</v>
      </c>
      <c r="R1774" s="2">
        <f>IF(AND(market_calendar[[#This Row],[is_vix_monthly_exp]]=1,MOD(market_calendar[[#This Row],[Month]],3)=0),1,0)</f>
        <v>0</v>
      </c>
    </row>
    <row r="1775" spans="1:18" x14ac:dyDescent="0.25">
      <c r="A1775">
        <v>1774</v>
      </c>
      <c r="B1775" s="1">
        <v>44143</v>
      </c>
      <c r="C1775" s="2">
        <f t="shared" si="217"/>
        <v>2020</v>
      </c>
      <c r="D1775" s="2">
        <f t="shared" si="218"/>
        <v>11</v>
      </c>
      <c r="E1775" s="2" t="str">
        <f t="shared" si="219"/>
        <v>2020-11</v>
      </c>
      <c r="F1775" s="2">
        <f t="shared" si="220"/>
        <v>8</v>
      </c>
      <c r="G1775" s="2">
        <f t="shared" si="221"/>
        <v>46</v>
      </c>
      <c r="H1775" s="2">
        <f t="shared" si="222"/>
        <v>1</v>
      </c>
      <c r="I1775" s="2" cm="1">
        <f t="array" ref="I1775">_xlfn.IFNA(_xlfn.IFS(H1775=7,1,H1775=1,1),0)</f>
        <v>1</v>
      </c>
      <c r="J1775" s="2">
        <v>0</v>
      </c>
      <c r="K1775" s="2">
        <f t="shared" si="223"/>
        <v>0</v>
      </c>
      <c r="L1775" s="2">
        <f>SUMIF(E$2:E1775,E1775,K$2:K1775)</f>
        <v>1</v>
      </c>
      <c r="M1775" s="2">
        <f>IF(AND(market_calendar[[#This Row],[eq_weekly_exp_cumulative]]=3,market_calendar[[#This Row],[is_eq_weekly_exp]]=1),1,0)</f>
        <v>0</v>
      </c>
      <c r="N1775" s="2">
        <f>IF(AND(market_calendar[[#This Row],[is_eq_monthly_exp]]=1,MOD(market_calendar[[#This Row],[Month]],3)=0),1,0)</f>
        <v>0</v>
      </c>
      <c r="O1775" s="2">
        <f t="shared" si="216"/>
        <v>0</v>
      </c>
      <c r="P1775" s="2">
        <f>SUMIF(E$2:E1775,E1775,O$2:O1775)</f>
        <v>1</v>
      </c>
      <c r="Q1775" s="2">
        <f>IF(AND(market_calendar[[#This Row],[vix_weekly_exp_cumulative]]=3,market_calendar[[#This Row],[is_vix_weekly_exp]]=1),1,0)</f>
        <v>0</v>
      </c>
      <c r="R1775" s="2">
        <f>IF(AND(market_calendar[[#This Row],[is_vix_monthly_exp]]=1,MOD(market_calendar[[#This Row],[Month]],3)=0),1,0)</f>
        <v>0</v>
      </c>
    </row>
    <row r="1776" spans="1:18" x14ac:dyDescent="0.25">
      <c r="A1776">
        <v>1775</v>
      </c>
      <c r="B1776" s="1">
        <v>44144</v>
      </c>
      <c r="C1776" s="2">
        <f t="shared" si="217"/>
        <v>2020</v>
      </c>
      <c r="D1776" s="2">
        <f t="shared" si="218"/>
        <v>11</v>
      </c>
      <c r="E1776" s="2" t="str">
        <f t="shared" si="219"/>
        <v>2020-11</v>
      </c>
      <c r="F1776" s="2">
        <f t="shared" si="220"/>
        <v>9</v>
      </c>
      <c r="G1776" s="2">
        <f t="shared" si="221"/>
        <v>46</v>
      </c>
      <c r="H1776" s="2">
        <f t="shared" si="222"/>
        <v>2</v>
      </c>
      <c r="I1776" s="2" cm="1">
        <f t="array" ref="I1776">_xlfn.IFNA(_xlfn.IFS(H1776=7,1,H1776=1,1),0)</f>
        <v>0</v>
      </c>
      <c r="J1776" s="2">
        <v>0</v>
      </c>
      <c r="K1776" s="2">
        <f t="shared" si="223"/>
        <v>0</v>
      </c>
      <c r="L1776" s="2">
        <f>SUMIF(E$2:E1776,E1776,K$2:K1776)</f>
        <v>1</v>
      </c>
      <c r="M1776" s="2">
        <f>IF(AND(market_calendar[[#This Row],[eq_weekly_exp_cumulative]]=3,market_calendar[[#This Row],[is_eq_weekly_exp]]=1),1,0)</f>
        <v>0</v>
      </c>
      <c r="N1776" s="2">
        <f>IF(AND(market_calendar[[#This Row],[is_eq_monthly_exp]]=1,MOD(market_calendar[[#This Row],[Month]],3)=0),1,0)</f>
        <v>0</v>
      </c>
      <c r="O1776" s="2">
        <f t="shared" si="216"/>
        <v>0</v>
      </c>
      <c r="P1776" s="2">
        <f>SUMIF(E$2:E1776,E1776,O$2:O1776)</f>
        <v>1</v>
      </c>
      <c r="Q1776" s="2">
        <f>IF(AND(market_calendar[[#This Row],[vix_weekly_exp_cumulative]]=3,market_calendar[[#This Row],[is_vix_weekly_exp]]=1),1,0)</f>
        <v>0</v>
      </c>
      <c r="R1776" s="2">
        <f>IF(AND(market_calendar[[#This Row],[is_vix_monthly_exp]]=1,MOD(market_calendar[[#This Row],[Month]],3)=0),1,0)</f>
        <v>0</v>
      </c>
    </row>
    <row r="1777" spans="1:18" x14ac:dyDescent="0.25">
      <c r="A1777">
        <v>1776</v>
      </c>
      <c r="B1777" s="1">
        <v>44145</v>
      </c>
      <c r="C1777" s="2">
        <f t="shared" si="217"/>
        <v>2020</v>
      </c>
      <c r="D1777" s="2">
        <f t="shared" si="218"/>
        <v>11</v>
      </c>
      <c r="E1777" s="2" t="str">
        <f t="shared" si="219"/>
        <v>2020-11</v>
      </c>
      <c r="F1777" s="2">
        <f t="shared" si="220"/>
        <v>10</v>
      </c>
      <c r="G1777" s="2">
        <f t="shared" si="221"/>
        <v>46</v>
      </c>
      <c r="H1777" s="2">
        <f t="shared" si="222"/>
        <v>3</v>
      </c>
      <c r="I1777" s="2" cm="1">
        <f t="array" ref="I1777">_xlfn.IFNA(_xlfn.IFS(H1777=7,1,H1777=1,1),0)</f>
        <v>0</v>
      </c>
      <c r="J1777" s="2">
        <v>0</v>
      </c>
      <c r="K1777" s="2">
        <f t="shared" si="223"/>
        <v>0</v>
      </c>
      <c r="L1777" s="2">
        <f>SUMIF(E$2:E1777,E1777,K$2:K1777)</f>
        <v>1</v>
      </c>
      <c r="M1777" s="2">
        <f>IF(AND(market_calendar[[#This Row],[eq_weekly_exp_cumulative]]=3,market_calendar[[#This Row],[is_eq_weekly_exp]]=1),1,0)</f>
        <v>0</v>
      </c>
      <c r="N1777" s="2">
        <f>IF(AND(market_calendar[[#This Row],[is_eq_monthly_exp]]=1,MOD(market_calendar[[#This Row],[Month]],3)=0),1,0)</f>
        <v>0</v>
      </c>
      <c r="O1777" s="2">
        <f t="shared" si="216"/>
        <v>1</v>
      </c>
      <c r="P1777" s="2">
        <f>SUMIF(E$2:E1777,E1777,O$2:O1777)</f>
        <v>2</v>
      </c>
      <c r="Q1777" s="2">
        <f>IF(AND(market_calendar[[#This Row],[vix_weekly_exp_cumulative]]=3,market_calendar[[#This Row],[is_vix_weekly_exp]]=1),1,0)</f>
        <v>0</v>
      </c>
      <c r="R1777" s="2">
        <f>IF(AND(market_calendar[[#This Row],[is_vix_monthly_exp]]=1,MOD(market_calendar[[#This Row],[Month]],3)=0),1,0)</f>
        <v>0</v>
      </c>
    </row>
    <row r="1778" spans="1:18" x14ac:dyDescent="0.25">
      <c r="A1778">
        <v>1777</v>
      </c>
      <c r="B1778" s="1">
        <v>44146</v>
      </c>
      <c r="C1778" s="2">
        <f t="shared" si="217"/>
        <v>2020</v>
      </c>
      <c r="D1778" s="2">
        <f t="shared" si="218"/>
        <v>11</v>
      </c>
      <c r="E1778" s="2" t="str">
        <f t="shared" si="219"/>
        <v>2020-11</v>
      </c>
      <c r="F1778" s="2">
        <f t="shared" si="220"/>
        <v>11</v>
      </c>
      <c r="G1778" s="2">
        <f t="shared" si="221"/>
        <v>46</v>
      </c>
      <c r="H1778" s="2">
        <f t="shared" si="222"/>
        <v>4</v>
      </c>
      <c r="I1778" s="2" cm="1">
        <f t="array" ref="I1778">_xlfn.IFNA(_xlfn.IFS(H1778=7,1,H1778=1,1),0)</f>
        <v>0</v>
      </c>
      <c r="J1778" s="2">
        <v>0</v>
      </c>
      <c r="K1778" s="2">
        <f t="shared" si="223"/>
        <v>0</v>
      </c>
      <c r="L1778" s="2">
        <f>SUMIF(E$2:E1778,E1778,K$2:K1778)</f>
        <v>1</v>
      </c>
      <c r="M1778" s="2">
        <f>IF(AND(market_calendar[[#This Row],[eq_weekly_exp_cumulative]]=3,market_calendar[[#This Row],[is_eq_weekly_exp]]=1),1,0)</f>
        <v>0</v>
      </c>
      <c r="N1778" s="2">
        <f>IF(AND(market_calendar[[#This Row],[is_eq_monthly_exp]]=1,MOD(market_calendar[[#This Row],[Month]],3)=0),1,0)</f>
        <v>0</v>
      </c>
      <c r="O1778" s="2">
        <f t="shared" si="216"/>
        <v>0</v>
      </c>
      <c r="P1778" s="2">
        <f>SUMIF(E$2:E1778,E1778,O$2:O1778)</f>
        <v>2</v>
      </c>
      <c r="Q1778" s="2">
        <f>IF(AND(market_calendar[[#This Row],[vix_weekly_exp_cumulative]]=3,market_calendar[[#This Row],[is_vix_weekly_exp]]=1),1,0)</f>
        <v>0</v>
      </c>
      <c r="R1778" s="2">
        <f>IF(AND(market_calendar[[#This Row],[is_vix_monthly_exp]]=1,MOD(market_calendar[[#This Row],[Month]],3)=0),1,0)</f>
        <v>0</v>
      </c>
    </row>
    <row r="1779" spans="1:18" x14ac:dyDescent="0.25">
      <c r="A1779">
        <v>1778</v>
      </c>
      <c r="B1779" s="1">
        <v>44147</v>
      </c>
      <c r="C1779" s="2">
        <f t="shared" si="217"/>
        <v>2020</v>
      </c>
      <c r="D1779" s="2">
        <f t="shared" si="218"/>
        <v>11</v>
      </c>
      <c r="E1779" s="2" t="str">
        <f t="shared" si="219"/>
        <v>2020-11</v>
      </c>
      <c r="F1779" s="2">
        <f t="shared" si="220"/>
        <v>12</v>
      </c>
      <c r="G1779" s="2">
        <f t="shared" si="221"/>
        <v>46</v>
      </c>
      <c r="H1779" s="2">
        <f t="shared" si="222"/>
        <v>5</v>
      </c>
      <c r="I1779" s="2" cm="1">
        <f t="array" ref="I1779">_xlfn.IFNA(_xlfn.IFS(H1779=7,1,H1779=1,1),0)</f>
        <v>0</v>
      </c>
      <c r="J1779" s="2">
        <v>0</v>
      </c>
      <c r="K1779" s="2">
        <f t="shared" si="223"/>
        <v>0</v>
      </c>
      <c r="L1779" s="2">
        <f>SUMIF(E$2:E1779,E1779,K$2:K1779)</f>
        <v>1</v>
      </c>
      <c r="M1779" s="2">
        <f>IF(AND(market_calendar[[#This Row],[eq_weekly_exp_cumulative]]=3,market_calendar[[#This Row],[is_eq_weekly_exp]]=1),1,0)</f>
        <v>0</v>
      </c>
      <c r="N1779" s="2">
        <f>IF(AND(market_calendar[[#This Row],[is_eq_monthly_exp]]=1,MOD(market_calendar[[#This Row],[Month]],3)=0),1,0)</f>
        <v>0</v>
      </c>
      <c r="O1779" s="2">
        <f t="shared" si="216"/>
        <v>0</v>
      </c>
      <c r="P1779" s="2">
        <f>SUMIF(E$2:E1779,E1779,O$2:O1779)</f>
        <v>2</v>
      </c>
      <c r="Q1779" s="2">
        <f>IF(AND(market_calendar[[#This Row],[vix_weekly_exp_cumulative]]=3,market_calendar[[#This Row],[is_vix_weekly_exp]]=1),1,0)</f>
        <v>0</v>
      </c>
      <c r="R1779" s="2">
        <f>IF(AND(market_calendar[[#This Row],[is_vix_monthly_exp]]=1,MOD(market_calendar[[#This Row],[Month]],3)=0),1,0)</f>
        <v>0</v>
      </c>
    </row>
    <row r="1780" spans="1:18" x14ac:dyDescent="0.25">
      <c r="A1780">
        <v>1779</v>
      </c>
      <c r="B1780" s="1">
        <v>44148</v>
      </c>
      <c r="C1780" s="2">
        <f t="shared" si="217"/>
        <v>2020</v>
      </c>
      <c r="D1780" s="2">
        <f t="shared" si="218"/>
        <v>11</v>
      </c>
      <c r="E1780" s="2" t="str">
        <f t="shared" si="219"/>
        <v>2020-11</v>
      </c>
      <c r="F1780" s="2">
        <f t="shared" si="220"/>
        <v>13</v>
      </c>
      <c r="G1780" s="2">
        <f t="shared" si="221"/>
        <v>46</v>
      </c>
      <c r="H1780" s="2">
        <f t="shared" si="222"/>
        <v>6</v>
      </c>
      <c r="I1780" s="2" cm="1">
        <f t="array" ref="I1780">_xlfn.IFNA(_xlfn.IFS(H1780=7,1,H1780=1,1),0)</f>
        <v>0</v>
      </c>
      <c r="J1780" s="2">
        <v>0</v>
      </c>
      <c r="K1780" s="2">
        <f t="shared" si="223"/>
        <v>1</v>
      </c>
      <c r="L1780" s="2">
        <f>SUMIF(E$2:E1780,E1780,K$2:K1780)</f>
        <v>2</v>
      </c>
      <c r="M1780" s="2">
        <f>IF(AND(market_calendar[[#This Row],[eq_weekly_exp_cumulative]]=3,market_calendar[[#This Row],[is_eq_weekly_exp]]=1),1,0)</f>
        <v>0</v>
      </c>
      <c r="N1780" s="2">
        <f>IF(AND(market_calendar[[#This Row],[is_eq_monthly_exp]]=1,MOD(market_calendar[[#This Row],[Month]],3)=0),1,0)</f>
        <v>0</v>
      </c>
      <c r="O1780" s="2">
        <f t="shared" si="216"/>
        <v>0</v>
      </c>
      <c r="P1780" s="2">
        <f>SUMIF(E$2:E1780,E1780,O$2:O1780)</f>
        <v>2</v>
      </c>
      <c r="Q1780" s="2">
        <f>IF(AND(market_calendar[[#This Row],[vix_weekly_exp_cumulative]]=3,market_calendar[[#This Row],[is_vix_weekly_exp]]=1),1,0)</f>
        <v>0</v>
      </c>
      <c r="R1780" s="2">
        <f>IF(AND(market_calendar[[#This Row],[is_vix_monthly_exp]]=1,MOD(market_calendar[[#This Row],[Month]],3)=0),1,0)</f>
        <v>0</v>
      </c>
    </row>
    <row r="1781" spans="1:18" x14ac:dyDescent="0.25">
      <c r="A1781">
        <v>1780</v>
      </c>
      <c r="B1781" s="1">
        <v>44149</v>
      </c>
      <c r="C1781" s="2">
        <f t="shared" si="217"/>
        <v>2020</v>
      </c>
      <c r="D1781" s="2">
        <f t="shared" si="218"/>
        <v>11</v>
      </c>
      <c r="E1781" s="2" t="str">
        <f t="shared" si="219"/>
        <v>2020-11</v>
      </c>
      <c r="F1781" s="2">
        <f t="shared" si="220"/>
        <v>14</v>
      </c>
      <c r="G1781" s="2">
        <f t="shared" si="221"/>
        <v>46</v>
      </c>
      <c r="H1781" s="2">
        <f t="shared" si="222"/>
        <v>7</v>
      </c>
      <c r="I1781" s="2" cm="1">
        <f t="array" ref="I1781">_xlfn.IFNA(_xlfn.IFS(H1781=7,1,H1781=1,1),0)</f>
        <v>1</v>
      </c>
      <c r="J1781" s="2">
        <v>0</v>
      </c>
      <c r="K1781" s="2">
        <f t="shared" si="223"/>
        <v>0</v>
      </c>
      <c r="L1781" s="2">
        <f>SUMIF(E$2:E1781,E1781,K$2:K1781)</f>
        <v>2</v>
      </c>
      <c r="M1781" s="2">
        <f>IF(AND(market_calendar[[#This Row],[eq_weekly_exp_cumulative]]=3,market_calendar[[#This Row],[is_eq_weekly_exp]]=1),1,0)</f>
        <v>0</v>
      </c>
      <c r="N1781" s="2">
        <f>IF(AND(market_calendar[[#This Row],[is_eq_monthly_exp]]=1,MOD(market_calendar[[#This Row],[Month]],3)=0),1,0)</f>
        <v>0</v>
      </c>
      <c r="O1781" s="2">
        <f t="shared" si="216"/>
        <v>0</v>
      </c>
      <c r="P1781" s="2">
        <f>SUMIF(E$2:E1781,E1781,O$2:O1781)</f>
        <v>2</v>
      </c>
      <c r="Q1781" s="2">
        <f>IF(AND(market_calendar[[#This Row],[vix_weekly_exp_cumulative]]=3,market_calendar[[#This Row],[is_vix_weekly_exp]]=1),1,0)</f>
        <v>0</v>
      </c>
      <c r="R1781" s="2">
        <f>IF(AND(market_calendar[[#This Row],[is_vix_monthly_exp]]=1,MOD(market_calendar[[#This Row],[Month]],3)=0),1,0)</f>
        <v>0</v>
      </c>
    </row>
    <row r="1782" spans="1:18" x14ac:dyDescent="0.25">
      <c r="A1782">
        <v>1781</v>
      </c>
      <c r="B1782" s="1">
        <v>44150</v>
      </c>
      <c r="C1782" s="2">
        <f t="shared" si="217"/>
        <v>2020</v>
      </c>
      <c r="D1782" s="2">
        <f t="shared" si="218"/>
        <v>11</v>
      </c>
      <c r="E1782" s="2" t="str">
        <f t="shared" si="219"/>
        <v>2020-11</v>
      </c>
      <c r="F1782" s="2">
        <f t="shared" si="220"/>
        <v>15</v>
      </c>
      <c r="G1782" s="2">
        <f t="shared" si="221"/>
        <v>47</v>
      </c>
      <c r="H1782" s="2">
        <f t="shared" si="222"/>
        <v>1</v>
      </c>
      <c r="I1782" s="2" cm="1">
        <f t="array" ref="I1782">_xlfn.IFNA(_xlfn.IFS(H1782=7,1,H1782=1,1),0)</f>
        <v>1</v>
      </c>
      <c r="J1782" s="2">
        <v>0</v>
      </c>
      <c r="K1782" s="2">
        <f t="shared" si="223"/>
        <v>0</v>
      </c>
      <c r="L1782" s="2">
        <f>SUMIF(E$2:E1782,E1782,K$2:K1782)</f>
        <v>2</v>
      </c>
      <c r="M1782" s="2">
        <f>IF(AND(market_calendar[[#This Row],[eq_weekly_exp_cumulative]]=3,market_calendar[[#This Row],[is_eq_weekly_exp]]=1),1,0)</f>
        <v>0</v>
      </c>
      <c r="N1782" s="2">
        <f>IF(AND(market_calendar[[#This Row],[is_eq_monthly_exp]]=1,MOD(market_calendar[[#This Row],[Month]],3)=0),1,0)</f>
        <v>0</v>
      </c>
      <c r="O1782" s="2">
        <f t="shared" si="216"/>
        <v>0</v>
      </c>
      <c r="P1782" s="2">
        <f>SUMIF(E$2:E1782,E1782,O$2:O1782)</f>
        <v>2</v>
      </c>
      <c r="Q1782" s="2">
        <f>IF(AND(market_calendar[[#This Row],[vix_weekly_exp_cumulative]]=3,market_calendar[[#This Row],[is_vix_weekly_exp]]=1),1,0)</f>
        <v>0</v>
      </c>
      <c r="R1782" s="2">
        <f>IF(AND(market_calendar[[#This Row],[is_vix_monthly_exp]]=1,MOD(market_calendar[[#This Row],[Month]],3)=0),1,0)</f>
        <v>0</v>
      </c>
    </row>
    <row r="1783" spans="1:18" x14ac:dyDescent="0.25">
      <c r="A1783">
        <v>1782</v>
      </c>
      <c r="B1783" s="1">
        <v>44151</v>
      </c>
      <c r="C1783" s="2">
        <f t="shared" si="217"/>
        <v>2020</v>
      </c>
      <c r="D1783" s="2">
        <f t="shared" si="218"/>
        <v>11</v>
      </c>
      <c r="E1783" s="2" t="str">
        <f t="shared" si="219"/>
        <v>2020-11</v>
      </c>
      <c r="F1783" s="2">
        <f t="shared" si="220"/>
        <v>16</v>
      </c>
      <c r="G1783" s="2">
        <f t="shared" si="221"/>
        <v>47</v>
      </c>
      <c r="H1783" s="2">
        <f t="shared" si="222"/>
        <v>2</v>
      </c>
      <c r="I1783" s="2" cm="1">
        <f t="array" ref="I1783">_xlfn.IFNA(_xlfn.IFS(H1783=7,1,H1783=1,1),0)</f>
        <v>0</v>
      </c>
      <c r="J1783" s="2">
        <v>0</v>
      </c>
      <c r="K1783" s="2">
        <f t="shared" si="223"/>
        <v>0</v>
      </c>
      <c r="L1783" s="2">
        <f>SUMIF(E$2:E1783,E1783,K$2:K1783)</f>
        <v>2</v>
      </c>
      <c r="M1783" s="2">
        <f>IF(AND(market_calendar[[#This Row],[eq_weekly_exp_cumulative]]=3,market_calendar[[#This Row],[is_eq_weekly_exp]]=1),1,0)</f>
        <v>0</v>
      </c>
      <c r="N1783" s="2">
        <f>IF(AND(market_calendar[[#This Row],[is_eq_monthly_exp]]=1,MOD(market_calendar[[#This Row],[Month]],3)=0),1,0)</f>
        <v>0</v>
      </c>
      <c r="O1783" s="2">
        <f t="shared" si="216"/>
        <v>0</v>
      </c>
      <c r="P1783" s="2">
        <f>SUMIF(E$2:E1783,E1783,O$2:O1783)</f>
        <v>2</v>
      </c>
      <c r="Q1783" s="2">
        <f>IF(AND(market_calendar[[#This Row],[vix_weekly_exp_cumulative]]=3,market_calendar[[#This Row],[is_vix_weekly_exp]]=1),1,0)</f>
        <v>0</v>
      </c>
      <c r="R1783" s="2">
        <f>IF(AND(market_calendar[[#This Row],[is_vix_monthly_exp]]=1,MOD(market_calendar[[#This Row],[Month]],3)=0),1,0)</f>
        <v>0</v>
      </c>
    </row>
    <row r="1784" spans="1:18" x14ac:dyDescent="0.25">
      <c r="A1784">
        <v>1783</v>
      </c>
      <c r="B1784" s="1">
        <v>44152</v>
      </c>
      <c r="C1784" s="2">
        <f t="shared" si="217"/>
        <v>2020</v>
      </c>
      <c r="D1784" s="2">
        <f t="shared" si="218"/>
        <v>11</v>
      </c>
      <c r="E1784" s="2" t="str">
        <f t="shared" si="219"/>
        <v>2020-11</v>
      </c>
      <c r="F1784" s="2">
        <f t="shared" si="220"/>
        <v>17</v>
      </c>
      <c r="G1784" s="2">
        <f t="shared" si="221"/>
        <v>47</v>
      </c>
      <c r="H1784" s="2">
        <f t="shared" si="222"/>
        <v>3</v>
      </c>
      <c r="I1784" s="2" cm="1">
        <f t="array" ref="I1784">_xlfn.IFNA(_xlfn.IFS(H1784=7,1,H1784=1,1),0)</f>
        <v>0</v>
      </c>
      <c r="J1784" s="2">
        <v>0</v>
      </c>
      <c r="K1784" s="2">
        <f t="shared" si="223"/>
        <v>0</v>
      </c>
      <c r="L1784" s="2">
        <f>SUMIF(E$2:E1784,E1784,K$2:K1784)</f>
        <v>2</v>
      </c>
      <c r="M1784" s="2">
        <f>IF(AND(market_calendar[[#This Row],[eq_weekly_exp_cumulative]]=3,market_calendar[[#This Row],[is_eq_weekly_exp]]=1),1,0)</f>
        <v>0</v>
      </c>
      <c r="N1784" s="2">
        <f>IF(AND(market_calendar[[#This Row],[is_eq_monthly_exp]]=1,MOD(market_calendar[[#This Row],[Month]],3)=0),1,0)</f>
        <v>0</v>
      </c>
      <c r="O1784" s="2">
        <f t="shared" si="216"/>
        <v>1</v>
      </c>
      <c r="P1784" s="2">
        <f>SUMIF(E$2:E1784,E1784,O$2:O1784)</f>
        <v>3</v>
      </c>
      <c r="Q1784" s="2">
        <f>IF(AND(market_calendar[[#This Row],[vix_weekly_exp_cumulative]]=3,market_calendar[[#This Row],[is_vix_weekly_exp]]=1),1,0)</f>
        <v>1</v>
      </c>
      <c r="R1784" s="2">
        <f>IF(AND(market_calendar[[#This Row],[is_vix_monthly_exp]]=1,MOD(market_calendar[[#This Row],[Month]],3)=0),1,0)</f>
        <v>0</v>
      </c>
    </row>
    <row r="1785" spans="1:18" x14ac:dyDescent="0.25">
      <c r="A1785">
        <v>1784</v>
      </c>
      <c r="B1785" s="1">
        <v>44153</v>
      </c>
      <c r="C1785" s="2">
        <f t="shared" si="217"/>
        <v>2020</v>
      </c>
      <c r="D1785" s="2">
        <f t="shared" si="218"/>
        <v>11</v>
      </c>
      <c r="E1785" s="2" t="str">
        <f t="shared" si="219"/>
        <v>2020-11</v>
      </c>
      <c r="F1785" s="2">
        <f t="shared" si="220"/>
        <v>18</v>
      </c>
      <c r="G1785" s="2">
        <f t="shared" si="221"/>
        <v>47</v>
      </c>
      <c r="H1785" s="2">
        <f t="shared" si="222"/>
        <v>4</v>
      </c>
      <c r="I1785" s="2" cm="1">
        <f t="array" ref="I1785">_xlfn.IFNA(_xlfn.IFS(H1785=7,1,H1785=1,1),0)</f>
        <v>0</v>
      </c>
      <c r="J1785" s="2">
        <v>0</v>
      </c>
      <c r="K1785" s="2">
        <f t="shared" si="223"/>
        <v>0</v>
      </c>
      <c r="L1785" s="2">
        <f>SUMIF(E$2:E1785,E1785,K$2:K1785)</f>
        <v>2</v>
      </c>
      <c r="M1785" s="2">
        <f>IF(AND(market_calendar[[#This Row],[eq_weekly_exp_cumulative]]=3,market_calendar[[#This Row],[is_eq_weekly_exp]]=1),1,0)</f>
        <v>0</v>
      </c>
      <c r="N1785" s="2">
        <f>IF(AND(market_calendar[[#This Row],[is_eq_monthly_exp]]=1,MOD(market_calendar[[#This Row],[Month]],3)=0),1,0)</f>
        <v>0</v>
      </c>
      <c r="O1785" s="2">
        <f t="shared" si="216"/>
        <v>0</v>
      </c>
      <c r="P1785" s="2">
        <f>SUMIF(E$2:E1785,E1785,O$2:O1785)</f>
        <v>3</v>
      </c>
      <c r="Q1785" s="2">
        <f>IF(AND(market_calendar[[#This Row],[vix_weekly_exp_cumulative]]=3,market_calendar[[#This Row],[is_vix_weekly_exp]]=1),1,0)</f>
        <v>0</v>
      </c>
      <c r="R1785" s="2">
        <f>IF(AND(market_calendar[[#This Row],[is_vix_monthly_exp]]=1,MOD(market_calendar[[#This Row],[Month]],3)=0),1,0)</f>
        <v>0</v>
      </c>
    </row>
    <row r="1786" spans="1:18" x14ac:dyDescent="0.25">
      <c r="A1786">
        <v>1785</v>
      </c>
      <c r="B1786" s="1">
        <v>44154</v>
      </c>
      <c r="C1786" s="2">
        <f t="shared" si="217"/>
        <v>2020</v>
      </c>
      <c r="D1786" s="2">
        <f t="shared" si="218"/>
        <v>11</v>
      </c>
      <c r="E1786" s="2" t="str">
        <f t="shared" si="219"/>
        <v>2020-11</v>
      </c>
      <c r="F1786" s="2">
        <f t="shared" si="220"/>
        <v>19</v>
      </c>
      <c r="G1786" s="2">
        <f t="shared" si="221"/>
        <v>47</v>
      </c>
      <c r="H1786" s="2">
        <f t="shared" si="222"/>
        <v>5</v>
      </c>
      <c r="I1786" s="2" cm="1">
        <f t="array" ref="I1786">_xlfn.IFNA(_xlfn.IFS(H1786=7,1,H1786=1,1),0)</f>
        <v>0</v>
      </c>
      <c r="J1786" s="2">
        <v>0</v>
      </c>
      <c r="K1786" s="2">
        <f t="shared" si="223"/>
        <v>0</v>
      </c>
      <c r="L1786" s="2">
        <f>SUMIF(E$2:E1786,E1786,K$2:K1786)</f>
        <v>2</v>
      </c>
      <c r="M1786" s="2">
        <f>IF(AND(market_calendar[[#This Row],[eq_weekly_exp_cumulative]]=3,market_calendar[[#This Row],[is_eq_weekly_exp]]=1),1,0)</f>
        <v>0</v>
      </c>
      <c r="N1786" s="2">
        <f>IF(AND(market_calendar[[#This Row],[is_eq_monthly_exp]]=1,MOD(market_calendar[[#This Row],[Month]],3)=0),1,0)</f>
        <v>0</v>
      </c>
      <c r="O1786" s="2">
        <f t="shared" si="216"/>
        <v>0</v>
      </c>
      <c r="P1786" s="2">
        <f>SUMIF(E$2:E1786,E1786,O$2:O1786)</f>
        <v>3</v>
      </c>
      <c r="Q1786" s="2">
        <f>IF(AND(market_calendar[[#This Row],[vix_weekly_exp_cumulative]]=3,market_calendar[[#This Row],[is_vix_weekly_exp]]=1),1,0)</f>
        <v>0</v>
      </c>
      <c r="R1786" s="2">
        <f>IF(AND(market_calendar[[#This Row],[is_vix_monthly_exp]]=1,MOD(market_calendar[[#This Row],[Month]],3)=0),1,0)</f>
        <v>0</v>
      </c>
    </row>
    <row r="1787" spans="1:18" x14ac:dyDescent="0.25">
      <c r="A1787">
        <v>1786</v>
      </c>
      <c r="B1787" s="1">
        <v>44155</v>
      </c>
      <c r="C1787" s="2">
        <f t="shared" si="217"/>
        <v>2020</v>
      </c>
      <c r="D1787" s="2">
        <f t="shared" si="218"/>
        <v>11</v>
      </c>
      <c r="E1787" s="2" t="str">
        <f t="shared" si="219"/>
        <v>2020-11</v>
      </c>
      <c r="F1787" s="2">
        <f t="shared" si="220"/>
        <v>20</v>
      </c>
      <c r="G1787" s="2">
        <f t="shared" si="221"/>
        <v>47</v>
      </c>
      <c r="H1787" s="2">
        <f t="shared" si="222"/>
        <v>6</v>
      </c>
      <c r="I1787" s="2" cm="1">
        <f t="array" ref="I1787">_xlfn.IFNA(_xlfn.IFS(H1787=7,1,H1787=1,1),0)</f>
        <v>0</v>
      </c>
      <c r="J1787" s="2">
        <v>0</v>
      </c>
      <c r="K1787" s="2">
        <f t="shared" si="223"/>
        <v>1</v>
      </c>
      <c r="L1787" s="2">
        <f>SUMIF(E$2:E1787,E1787,K$2:K1787)</f>
        <v>3</v>
      </c>
      <c r="M1787" s="2">
        <f>IF(AND(market_calendar[[#This Row],[eq_weekly_exp_cumulative]]=3,market_calendar[[#This Row],[is_eq_weekly_exp]]=1),1,0)</f>
        <v>1</v>
      </c>
      <c r="N1787" s="2">
        <f>IF(AND(market_calendar[[#This Row],[is_eq_monthly_exp]]=1,MOD(market_calendar[[#This Row],[Month]],3)=0),1,0)</f>
        <v>0</v>
      </c>
      <c r="O1787" s="2">
        <f t="shared" si="216"/>
        <v>0</v>
      </c>
      <c r="P1787" s="2">
        <f>SUMIF(E$2:E1787,E1787,O$2:O1787)</f>
        <v>3</v>
      </c>
      <c r="Q1787" s="2">
        <f>IF(AND(market_calendar[[#This Row],[vix_weekly_exp_cumulative]]=3,market_calendar[[#This Row],[is_vix_weekly_exp]]=1),1,0)</f>
        <v>0</v>
      </c>
      <c r="R1787" s="2">
        <f>IF(AND(market_calendar[[#This Row],[is_vix_monthly_exp]]=1,MOD(market_calendar[[#This Row],[Month]],3)=0),1,0)</f>
        <v>0</v>
      </c>
    </row>
    <row r="1788" spans="1:18" x14ac:dyDescent="0.25">
      <c r="A1788">
        <v>1787</v>
      </c>
      <c r="B1788" s="1">
        <v>44156</v>
      </c>
      <c r="C1788" s="2">
        <f t="shared" si="217"/>
        <v>2020</v>
      </c>
      <c r="D1788" s="2">
        <f t="shared" si="218"/>
        <v>11</v>
      </c>
      <c r="E1788" s="2" t="str">
        <f t="shared" si="219"/>
        <v>2020-11</v>
      </c>
      <c r="F1788" s="2">
        <f t="shared" si="220"/>
        <v>21</v>
      </c>
      <c r="G1788" s="2">
        <f t="shared" si="221"/>
        <v>47</v>
      </c>
      <c r="H1788" s="2">
        <f t="shared" si="222"/>
        <v>7</v>
      </c>
      <c r="I1788" s="2" cm="1">
        <f t="array" ref="I1788">_xlfn.IFNA(_xlfn.IFS(H1788=7,1,H1788=1,1),0)</f>
        <v>1</v>
      </c>
      <c r="J1788" s="2">
        <v>0</v>
      </c>
      <c r="K1788" s="2">
        <f t="shared" si="223"/>
        <v>0</v>
      </c>
      <c r="L1788" s="2">
        <f>SUMIF(E$2:E1788,E1788,K$2:K1788)</f>
        <v>3</v>
      </c>
      <c r="M1788" s="2">
        <f>IF(AND(market_calendar[[#This Row],[eq_weekly_exp_cumulative]]=3,market_calendar[[#This Row],[is_eq_weekly_exp]]=1),1,0)</f>
        <v>0</v>
      </c>
      <c r="N1788" s="2">
        <f>IF(AND(market_calendar[[#This Row],[is_eq_monthly_exp]]=1,MOD(market_calendar[[#This Row],[Month]],3)=0),1,0)</f>
        <v>0</v>
      </c>
      <c r="O1788" s="2">
        <f t="shared" si="216"/>
        <v>0</v>
      </c>
      <c r="P1788" s="2">
        <f>SUMIF(E$2:E1788,E1788,O$2:O1788)</f>
        <v>3</v>
      </c>
      <c r="Q1788" s="2">
        <f>IF(AND(market_calendar[[#This Row],[vix_weekly_exp_cumulative]]=3,market_calendar[[#This Row],[is_vix_weekly_exp]]=1),1,0)</f>
        <v>0</v>
      </c>
      <c r="R1788" s="2">
        <f>IF(AND(market_calendar[[#This Row],[is_vix_monthly_exp]]=1,MOD(market_calendar[[#This Row],[Month]],3)=0),1,0)</f>
        <v>0</v>
      </c>
    </row>
    <row r="1789" spans="1:18" x14ac:dyDescent="0.25">
      <c r="A1789">
        <v>1788</v>
      </c>
      <c r="B1789" s="1">
        <v>44157</v>
      </c>
      <c r="C1789" s="2">
        <f t="shared" si="217"/>
        <v>2020</v>
      </c>
      <c r="D1789" s="2">
        <f t="shared" si="218"/>
        <v>11</v>
      </c>
      <c r="E1789" s="2" t="str">
        <f t="shared" si="219"/>
        <v>2020-11</v>
      </c>
      <c r="F1789" s="2">
        <f t="shared" si="220"/>
        <v>22</v>
      </c>
      <c r="G1789" s="2">
        <f t="shared" si="221"/>
        <v>48</v>
      </c>
      <c r="H1789" s="2">
        <f t="shared" si="222"/>
        <v>1</v>
      </c>
      <c r="I1789" s="2" cm="1">
        <f t="array" ref="I1789">_xlfn.IFNA(_xlfn.IFS(H1789=7,1,H1789=1,1),0)</f>
        <v>1</v>
      </c>
      <c r="J1789" s="2">
        <v>0</v>
      </c>
      <c r="K1789" s="2">
        <f t="shared" si="223"/>
        <v>0</v>
      </c>
      <c r="L1789" s="2">
        <f>SUMIF(E$2:E1789,E1789,K$2:K1789)</f>
        <v>3</v>
      </c>
      <c r="M1789" s="2">
        <f>IF(AND(market_calendar[[#This Row],[eq_weekly_exp_cumulative]]=3,market_calendar[[#This Row],[is_eq_weekly_exp]]=1),1,0)</f>
        <v>0</v>
      </c>
      <c r="N1789" s="2">
        <f>IF(AND(market_calendar[[#This Row],[is_eq_monthly_exp]]=1,MOD(market_calendar[[#This Row],[Month]],3)=0),1,0)</f>
        <v>0</v>
      </c>
      <c r="O1789" s="2">
        <f t="shared" si="216"/>
        <v>0</v>
      </c>
      <c r="P1789" s="2">
        <f>SUMIF(E$2:E1789,E1789,O$2:O1789)</f>
        <v>3</v>
      </c>
      <c r="Q1789" s="2">
        <f>IF(AND(market_calendar[[#This Row],[vix_weekly_exp_cumulative]]=3,market_calendar[[#This Row],[is_vix_weekly_exp]]=1),1,0)</f>
        <v>0</v>
      </c>
      <c r="R1789" s="2">
        <f>IF(AND(market_calendar[[#This Row],[is_vix_monthly_exp]]=1,MOD(market_calendar[[#This Row],[Month]],3)=0),1,0)</f>
        <v>0</v>
      </c>
    </row>
    <row r="1790" spans="1:18" x14ac:dyDescent="0.25">
      <c r="A1790">
        <v>1789</v>
      </c>
      <c r="B1790" s="1">
        <v>44158</v>
      </c>
      <c r="C1790" s="2">
        <f t="shared" si="217"/>
        <v>2020</v>
      </c>
      <c r="D1790" s="2">
        <f t="shared" si="218"/>
        <v>11</v>
      </c>
      <c r="E1790" s="2" t="str">
        <f t="shared" si="219"/>
        <v>2020-11</v>
      </c>
      <c r="F1790" s="2">
        <f t="shared" si="220"/>
        <v>23</v>
      </c>
      <c r="G1790" s="2">
        <f t="shared" si="221"/>
        <v>48</v>
      </c>
      <c r="H1790" s="2">
        <f t="shared" si="222"/>
        <v>2</v>
      </c>
      <c r="I1790" s="2" cm="1">
        <f t="array" ref="I1790">_xlfn.IFNA(_xlfn.IFS(H1790=7,1,H1790=1,1),0)</f>
        <v>0</v>
      </c>
      <c r="J1790" s="2">
        <v>0</v>
      </c>
      <c r="K1790" s="2">
        <f t="shared" si="223"/>
        <v>0</v>
      </c>
      <c r="L1790" s="2">
        <f>SUMIF(E$2:E1790,E1790,K$2:K1790)</f>
        <v>3</v>
      </c>
      <c r="M1790" s="2">
        <f>IF(AND(market_calendar[[#This Row],[eq_weekly_exp_cumulative]]=3,market_calendar[[#This Row],[is_eq_weekly_exp]]=1),1,0)</f>
        <v>0</v>
      </c>
      <c r="N1790" s="2">
        <f>IF(AND(market_calendar[[#This Row],[is_eq_monthly_exp]]=1,MOD(market_calendar[[#This Row],[Month]],3)=0),1,0)</f>
        <v>0</v>
      </c>
      <c r="O1790" s="2">
        <f t="shared" si="216"/>
        <v>0</v>
      </c>
      <c r="P1790" s="2">
        <f>SUMIF(E$2:E1790,E1790,O$2:O1790)</f>
        <v>3</v>
      </c>
      <c r="Q1790" s="2">
        <f>IF(AND(market_calendar[[#This Row],[vix_weekly_exp_cumulative]]=3,market_calendar[[#This Row],[is_vix_weekly_exp]]=1),1,0)</f>
        <v>0</v>
      </c>
      <c r="R1790" s="2">
        <f>IF(AND(market_calendar[[#This Row],[is_vix_monthly_exp]]=1,MOD(market_calendar[[#This Row],[Month]],3)=0),1,0)</f>
        <v>0</v>
      </c>
    </row>
    <row r="1791" spans="1:18" x14ac:dyDescent="0.25">
      <c r="A1791">
        <v>1790</v>
      </c>
      <c r="B1791" s="1">
        <v>44159</v>
      </c>
      <c r="C1791" s="2">
        <f t="shared" si="217"/>
        <v>2020</v>
      </c>
      <c r="D1791" s="2">
        <f t="shared" si="218"/>
        <v>11</v>
      </c>
      <c r="E1791" s="2" t="str">
        <f t="shared" si="219"/>
        <v>2020-11</v>
      </c>
      <c r="F1791" s="2">
        <f t="shared" si="220"/>
        <v>24</v>
      </c>
      <c r="G1791" s="2">
        <f t="shared" si="221"/>
        <v>48</v>
      </c>
      <c r="H1791" s="2">
        <f t="shared" si="222"/>
        <v>3</v>
      </c>
      <c r="I1791" s="2" cm="1">
        <f t="array" ref="I1791">_xlfn.IFNA(_xlfn.IFS(H1791=7,1,H1791=1,1),0)</f>
        <v>0</v>
      </c>
      <c r="J1791" s="2">
        <v>0</v>
      </c>
      <c r="K1791" s="2">
        <f t="shared" si="223"/>
        <v>0</v>
      </c>
      <c r="L1791" s="2">
        <f>SUMIF(E$2:E1791,E1791,K$2:K1791)</f>
        <v>3</v>
      </c>
      <c r="M1791" s="2">
        <f>IF(AND(market_calendar[[#This Row],[eq_weekly_exp_cumulative]]=3,market_calendar[[#This Row],[is_eq_weekly_exp]]=1),1,0)</f>
        <v>0</v>
      </c>
      <c r="N1791" s="2">
        <f>IF(AND(market_calendar[[#This Row],[is_eq_monthly_exp]]=1,MOD(market_calendar[[#This Row],[Month]],3)=0),1,0)</f>
        <v>0</v>
      </c>
      <c r="O1791" s="2">
        <f t="shared" si="216"/>
        <v>1</v>
      </c>
      <c r="P1791" s="2">
        <f>SUMIF(E$2:E1791,E1791,O$2:O1791)</f>
        <v>4</v>
      </c>
      <c r="Q1791" s="2">
        <f>IF(AND(market_calendar[[#This Row],[vix_weekly_exp_cumulative]]=3,market_calendar[[#This Row],[is_vix_weekly_exp]]=1),1,0)</f>
        <v>0</v>
      </c>
      <c r="R1791" s="2">
        <f>IF(AND(market_calendar[[#This Row],[is_vix_monthly_exp]]=1,MOD(market_calendar[[#This Row],[Month]],3)=0),1,0)</f>
        <v>0</v>
      </c>
    </row>
    <row r="1792" spans="1:18" x14ac:dyDescent="0.25">
      <c r="A1792">
        <v>1791</v>
      </c>
      <c r="B1792" s="1">
        <v>44160</v>
      </c>
      <c r="C1792" s="2">
        <f t="shared" si="217"/>
        <v>2020</v>
      </c>
      <c r="D1792" s="2">
        <f t="shared" si="218"/>
        <v>11</v>
      </c>
      <c r="E1792" s="2" t="str">
        <f t="shared" si="219"/>
        <v>2020-11</v>
      </c>
      <c r="F1792" s="2">
        <f t="shared" si="220"/>
        <v>25</v>
      </c>
      <c r="G1792" s="2">
        <f t="shared" si="221"/>
        <v>48</v>
      </c>
      <c r="H1792" s="2">
        <f t="shared" si="222"/>
        <v>4</v>
      </c>
      <c r="I1792" s="2" cm="1">
        <f t="array" ref="I1792">_xlfn.IFNA(_xlfn.IFS(H1792=7,1,H1792=1,1),0)</f>
        <v>0</v>
      </c>
      <c r="J1792" s="2">
        <v>0</v>
      </c>
      <c r="K1792" s="2">
        <f t="shared" si="223"/>
        <v>0</v>
      </c>
      <c r="L1792" s="2">
        <f>SUMIF(E$2:E1792,E1792,K$2:K1792)</f>
        <v>3</v>
      </c>
      <c r="M1792" s="2">
        <f>IF(AND(market_calendar[[#This Row],[eq_weekly_exp_cumulative]]=3,market_calendar[[#This Row],[is_eq_weekly_exp]]=1),1,0)</f>
        <v>0</v>
      </c>
      <c r="N1792" s="2">
        <f>IF(AND(market_calendar[[#This Row],[is_eq_monthly_exp]]=1,MOD(market_calendar[[#This Row],[Month]],3)=0),1,0)</f>
        <v>0</v>
      </c>
      <c r="O1792" s="2">
        <f t="shared" si="216"/>
        <v>0</v>
      </c>
      <c r="P1792" s="2">
        <f>SUMIF(E$2:E1792,E1792,O$2:O1792)</f>
        <v>4</v>
      </c>
      <c r="Q1792" s="2">
        <f>IF(AND(market_calendar[[#This Row],[vix_weekly_exp_cumulative]]=3,market_calendar[[#This Row],[is_vix_weekly_exp]]=1),1,0)</f>
        <v>0</v>
      </c>
      <c r="R1792" s="2">
        <f>IF(AND(market_calendar[[#This Row],[is_vix_monthly_exp]]=1,MOD(market_calendar[[#This Row],[Month]],3)=0),1,0)</f>
        <v>0</v>
      </c>
    </row>
    <row r="1793" spans="1:18" x14ac:dyDescent="0.25">
      <c r="A1793">
        <v>1792</v>
      </c>
      <c r="B1793" s="1">
        <v>44161</v>
      </c>
      <c r="C1793" s="2">
        <f t="shared" si="217"/>
        <v>2020</v>
      </c>
      <c r="D1793" s="2">
        <f t="shared" si="218"/>
        <v>11</v>
      </c>
      <c r="E1793" s="2" t="str">
        <f t="shared" si="219"/>
        <v>2020-11</v>
      </c>
      <c r="F1793" s="2">
        <f t="shared" si="220"/>
        <v>26</v>
      </c>
      <c r="G1793" s="2">
        <f t="shared" si="221"/>
        <v>48</v>
      </c>
      <c r="H1793" s="2">
        <f t="shared" si="222"/>
        <v>5</v>
      </c>
      <c r="I1793" s="2" cm="1">
        <f t="array" ref="I1793">_xlfn.IFNA(_xlfn.IFS(H1793=7,1,H1793=1,1),0)</f>
        <v>0</v>
      </c>
      <c r="J1793" s="2">
        <v>0</v>
      </c>
      <c r="K1793" s="2">
        <f t="shared" si="223"/>
        <v>0</v>
      </c>
      <c r="L1793" s="2">
        <f>SUMIF(E$2:E1793,E1793,K$2:K1793)</f>
        <v>3</v>
      </c>
      <c r="M1793" s="2">
        <f>IF(AND(market_calendar[[#This Row],[eq_weekly_exp_cumulative]]=3,market_calendar[[#This Row],[is_eq_weekly_exp]]=1),1,0)</f>
        <v>0</v>
      </c>
      <c r="N1793" s="2">
        <f>IF(AND(market_calendar[[#This Row],[is_eq_monthly_exp]]=1,MOD(market_calendar[[#This Row],[Month]],3)=0),1,0)</f>
        <v>0</v>
      </c>
      <c r="O1793" s="2">
        <f t="shared" si="216"/>
        <v>0</v>
      </c>
      <c r="P1793" s="2">
        <f>SUMIF(E$2:E1793,E1793,O$2:O1793)</f>
        <v>4</v>
      </c>
      <c r="Q1793" s="2">
        <f>IF(AND(market_calendar[[#This Row],[vix_weekly_exp_cumulative]]=3,market_calendar[[#This Row],[is_vix_weekly_exp]]=1),1,0)</f>
        <v>0</v>
      </c>
      <c r="R1793" s="2">
        <f>IF(AND(market_calendar[[#This Row],[is_vix_monthly_exp]]=1,MOD(market_calendar[[#This Row],[Month]],3)=0),1,0)</f>
        <v>0</v>
      </c>
    </row>
    <row r="1794" spans="1:18" x14ac:dyDescent="0.25">
      <c r="A1794">
        <v>1793</v>
      </c>
      <c r="B1794" s="1">
        <v>44162</v>
      </c>
      <c r="C1794" s="2">
        <f t="shared" si="217"/>
        <v>2020</v>
      </c>
      <c r="D1794" s="2">
        <f t="shared" si="218"/>
        <v>11</v>
      </c>
      <c r="E1794" s="2" t="str">
        <f t="shared" si="219"/>
        <v>2020-11</v>
      </c>
      <c r="F1794" s="2">
        <f t="shared" si="220"/>
        <v>27</v>
      </c>
      <c r="G1794" s="2">
        <f t="shared" si="221"/>
        <v>48</v>
      </c>
      <c r="H1794" s="2">
        <f t="shared" si="222"/>
        <v>6</v>
      </c>
      <c r="I1794" s="2" cm="1">
        <f t="array" ref="I1794">_xlfn.IFNA(_xlfn.IFS(H1794=7,1,H1794=1,1),0)</f>
        <v>0</v>
      </c>
      <c r="J1794" s="2">
        <v>0</v>
      </c>
      <c r="K1794" s="2">
        <f t="shared" si="223"/>
        <v>1</v>
      </c>
      <c r="L1794" s="2">
        <f>SUMIF(E$2:E1794,E1794,K$2:K1794)</f>
        <v>4</v>
      </c>
      <c r="M1794" s="2">
        <f>IF(AND(market_calendar[[#This Row],[eq_weekly_exp_cumulative]]=3,market_calendar[[#This Row],[is_eq_weekly_exp]]=1),1,0)</f>
        <v>0</v>
      </c>
      <c r="N1794" s="2">
        <f>IF(AND(market_calendar[[#This Row],[is_eq_monthly_exp]]=1,MOD(market_calendar[[#This Row],[Month]],3)=0),1,0)</f>
        <v>0</v>
      </c>
      <c r="O1794" s="2">
        <f t="shared" ref="O1794:O1857" si="224">IF(H1794=3,1,0)</f>
        <v>0</v>
      </c>
      <c r="P1794" s="2">
        <f>SUMIF(E$2:E1794,E1794,O$2:O1794)</f>
        <v>4</v>
      </c>
      <c r="Q1794" s="2">
        <f>IF(AND(market_calendar[[#This Row],[vix_weekly_exp_cumulative]]=3,market_calendar[[#This Row],[is_vix_weekly_exp]]=1),1,0)</f>
        <v>0</v>
      </c>
      <c r="R1794" s="2">
        <f>IF(AND(market_calendar[[#This Row],[is_vix_monthly_exp]]=1,MOD(market_calendar[[#This Row],[Month]],3)=0),1,0)</f>
        <v>0</v>
      </c>
    </row>
    <row r="1795" spans="1:18" x14ac:dyDescent="0.25">
      <c r="A1795">
        <v>1794</v>
      </c>
      <c r="B1795" s="1">
        <v>44163</v>
      </c>
      <c r="C1795" s="2">
        <f t="shared" ref="C1795:C1858" si="225">YEAR(B1795)</f>
        <v>2020</v>
      </c>
      <c r="D1795" s="2">
        <f t="shared" ref="D1795:D1858" si="226">MONTH(B1795)</f>
        <v>11</v>
      </c>
      <c r="E1795" s="2" t="str">
        <f t="shared" ref="E1795:E1858" si="227">_xlfn.CONCAT(YEAR(B1795),"-",MONTH(B1795))</f>
        <v>2020-11</v>
      </c>
      <c r="F1795" s="2">
        <f t="shared" ref="F1795:F1858" si="228">DAY(B1795)</f>
        <v>28</v>
      </c>
      <c r="G1795" s="2">
        <f t="shared" ref="G1795:G1858" si="229">WEEKNUM(B1795)</f>
        <v>48</v>
      </c>
      <c r="H1795" s="2">
        <f t="shared" ref="H1795:H1858" si="230">WEEKDAY(B1795)</f>
        <v>7</v>
      </c>
      <c r="I1795" s="2" cm="1">
        <f t="array" ref="I1795">_xlfn.IFNA(_xlfn.IFS(H1795=7,1,H1795=1,1),0)</f>
        <v>1</v>
      </c>
      <c r="J1795" s="2">
        <v>0</v>
      </c>
      <c r="K1795" s="2">
        <f t="shared" ref="K1795:K1858" si="231">IF(H1795=6,1,0)</f>
        <v>0</v>
      </c>
      <c r="L1795" s="2">
        <f>SUMIF(E$2:E1795,E1795,K$2:K1795)</f>
        <v>4</v>
      </c>
      <c r="M1795" s="2">
        <f>IF(AND(market_calendar[[#This Row],[eq_weekly_exp_cumulative]]=3,market_calendar[[#This Row],[is_eq_weekly_exp]]=1),1,0)</f>
        <v>0</v>
      </c>
      <c r="N1795" s="2">
        <f>IF(AND(market_calendar[[#This Row],[is_eq_monthly_exp]]=1,MOD(market_calendar[[#This Row],[Month]],3)=0),1,0)</f>
        <v>0</v>
      </c>
      <c r="O1795" s="2">
        <f t="shared" si="224"/>
        <v>0</v>
      </c>
      <c r="P1795" s="2">
        <f>SUMIF(E$2:E1795,E1795,O$2:O1795)</f>
        <v>4</v>
      </c>
      <c r="Q1795" s="2">
        <f>IF(AND(market_calendar[[#This Row],[vix_weekly_exp_cumulative]]=3,market_calendar[[#This Row],[is_vix_weekly_exp]]=1),1,0)</f>
        <v>0</v>
      </c>
      <c r="R1795" s="2">
        <f>IF(AND(market_calendar[[#This Row],[is_vix_monthly_exp]]=1,MOD(market_calendar[[#This Row],[Month]],3)=0),1,0)</f>
        <v>0</v>
      </c>
    </row>
    <row r="1796" spans="1:18" x14ac:dyDescent="0.25">
      <c r="A1796">
        <v>1795</v>
      </c>
      <c r="B1796" s="1">
        <v>44164</v>
      </c>
      <c r="C1796" s="2">
        <f t="shared" si="225"/>
        <v>2020</v>
      </c>
      <c r="D1796" s="2">
        <f t="shared" si="226"/>
        <v>11</v>
      </c>
      <c r="E1796" s="2" t="str">
        <f t="shared" si="227"/>
        <v>2020-11</v>
      </c>
      <c r="F1796" s="2">
        <f t="shared" si="228"/>
        <v>29</v>
      </c>
      <c r="G1796" s="2">
        <f t="shared" si="229"/>
        <v>49</v>
      </c>
      <c r="H1796" s="2">
        <f t="shared" si="230"/>
        <v>1</v>
      </c>
      <c r="I1796" s="2" cm="1">
        <f t="array" ref="I1796">_xlfn.IFNA(_xlfn.IFS(H1796=7,1,H1796=1,1),0)</f>
        <v>1</v>
      </c>
      <c r="J1796" s="2">
        <v>0</v>
      </c>
      <c r="K1796" s="2">
        <f t="shared" si="231"/>
        <v>0</v>
      </c>
      <c r="L1796" s="2">
        <f>SUMIF(E$2:E1796,E1796,K$2:K1796)</f>
        <v>4</v>
      </c>
      <c r="M1796" s="2">
        <f>IF(AND(market_calendar[[#This Row],[eq_weekly_exp_cumulative]]=3,market_calendar[[#This Row],[is_eq_weekly_exp]]=1),1,0)</f>
        <v>0</v>
      </c>
      <c r="N1796" s="2">
        <f>IF(AND(market_calendar[[#This Row],[is_eq_monthly_exp]]=1,MOD(market_calendar[[#This Row],[Month]],3)=0),1,0)</f>
        <v>0</v>
      </c>
      <c r="O1796" s="2">
        <f t="shared" si="224"/>
        <v>0</v>
      </c>
      <c r="P1796" s="2">
        <f>SUMIF(E$2:E1796,E1796,O$2:O1796)</f>
        <v>4</v>
      </c>
      <c r="Q1796" s="2">
        <f>IF(AND(market_calendar[[#This Row],[vix_weekly_exp_cumulative]]=3,market_calendar[[#This Row],[is_vix_weekly_exp]]=1),1,0)</f>
        <v>0</v>
      </c>
      <c r="R1796" s="2">
        <f>IF(AND(market_calendar[[#This Row],[is_vix_monthly_exp]]=1,MOD(market_calendar[[#This Row],[Month]],3)=0),1,0)</f>
        <v>0</v>
      </c>
    </row>
    <row r="1797" spans="1:18" x14ac:dyDescent="0.25">
      <c r="A1797">
        <v>1796</v>
      </c>
      <c r="B1797" s="1">
        <v>44165</v>
      </c>
      <c r="C1797" s="2">
        <f t="shared" si="225"/>
        <v>2020</v>
      </c>
      <c r="D1797" s="2">
        <f t="shared" si="226"/>
        <v>11</v>
      </c>
      <c r="E1797" s="2" t="str">
        <f t="shared" si="227"/>
        <v>2020-11</v>
      </c>
      <c r="F1797" s="2">
        <f t="shared" si="228"/>
        <v>30</v>
      </c>
      <c r="G1797" s="2">
        <f t="shared" si="229"/>
        <v>49</v>
      </c>
      <c r="H1797" s="2">
        <f t="shared" si="230"/>
        <v>2</v>
      </c>
      <c r="I1797" s="2" cm="1">
        <f t="array" ref="I1797">_xlfn.IFNA(_xlfn.IFS(H1797=7,1,H1797=1,1),0)</f>
        <v>0</v>
      </c>
      <c r="J1797" s="2">
        <v>0</v>
      </c>
      <c r="K1797" s="2">
        <f t="shared" si="231"/>
        <v>0</v>
      </c>
      <c r="L1797" s="2">
        <f>SUMIF(E$2:E1797,E1797,K$2:K1797)</f>
        <v>4</v>
      </c>
      <c r="M1797" s="2">
        <f>IF(AND(market_calendar[[#This Row],[eq_weekly_exp_cumulative]]=3,market_calendar[[#This Row],[is_eq_weekly_exp]]=1),1,0)</f>
        <v>0</v>
      </c>
      <c r="N1797" s="2">
        <f>IF(AND(market_calendar[[#This Row],[is_eq_monthly_exp]]=1,MOD(market_calendar[[#This Row],[Month]],3)=0),1,0)</f>
        <v>0</v>
      </c>
      <c r="O1797" s="2">
        <f t="shared" si="224"/>
        <v>0</v>
      </c>
      <c r="P1797" s="2">
        <f>SUMIF(E$2:E1797,E1797,O$2:O1797)</f>
        <v>4</v>
      </c>
      <c r="Q1797" s="2">
        <f>IF(AND(market_calendar[[#This Row],[vix_weekly_exp_cumulative]]=3,market_calendar[[#This Row],[is_vix_weekly_exp]]=1),1,0)</f>
        <v>0</v>
      </c>
      <c r="R1797" s="2">
        <f>IF(AND(market_calendar[[#This Row],[is_vix_monthly_exp]]=1,MOD(market_calendar[[#This Row],[Month]],3)=0),1,0)</f>
        <v>0</v>
      </c>
    </row>
    <row r="1798" spans="1:18" x14ac:dyDescent="0.25">
      <c r="A1798">
        <v>1797</v>
      </c>
      <c r="B1798" s="1">
        <v>44166</v>
      </c>
      <c r="C1798" s="2">
        <f t="shared" si="225"/>
        <v>2020</v>
      </c>
      <c r="D1798" s="2">
        <f t="shared" si="226"/>
        <v>12</v>
      </c>
      <c r="E1798" s="2" t="str">
        <f t="shared" si="227"/>
        <v>2020-12</v>
      </c>
      <c r="F1798" s="2">
        <f t="shared" si="228"/>
        <v>1</v>
      </c>
      <c r="G1798" s="2">
        <f t="shared" si="229"/>
        <v>49</v>
      </c>
      <c r="H1798" s="2">
        <f t="shared" si="230"/>
        <v>3</v>
      </c>
      <c r="I1798" s="2" cm="1">
        <f t="array" ref="I1798">_xlfn.IFNA(_xlfn.IFS(H1798=7,1,H1798=1,1),0)</f>
        <v>0</v>
      </c>
      <c r="J1798" s="2">
        <v>0</v>
      </c>
      <c r="K1798" s="2">
        <f t="shared" si="231"/>
        <v>0</v>
      </c>
      <c r="L1798" s="2">
        <f>SUMIF(E$2:E1798,E1798,K$2:K1798)</f>
        <v>0</v>
      </c>
      <c r="M1798" s="2">
        <f>IF(AND(market_calendar[[#This Row],[eq_weekly_exp_cumulative]]=3,market_calendar[[#This Row],[is_eq_weekly_exp]]=1),1,0)</f>
        <v>0</v>
      </c>
      <c r="N1798" s="2">
        <f>IF(AND(market_calendar[[#This Row],[is_eq_monthly_exp]]=1,MOD(market_calendar[[#This Row],[Month]],3)=0),1,0)</f>
        <v>0</v>
      </c>
      <c r="O1798" s="2">
        <f t="shared" si="224"/>
        <v>1</v>
      </c>
      <c r="P1798" s="2">
        <f>SUMIF(E$2:E1798,E1798,O$2:O1798)</f>
        <v>1</v>
      </c>
      <c r="Q1798" s="2">
        <f>IF(AND(market_calendar[[#This Row],[vix_weekly_exp_cumulative]]=3,market_calendar[[#This Row],[is_vix_weekly_exp]]=1),1,0)</f>
        <v>0</v>
      </c>
      <c r="R1798" s="2">
        <f>IF(AND(market_calendar[[#This Row],[is_vix_monthly_exp]]=1,MOD(market_calendar[[#This Row],[Month]],3)=0),1,0)</f>
        <v>0</v>
      </c>
    </row>
    <row r="1799" spans="1:18" x14ac:dyDescent="0.25">
      <c r="A1799">
        <v>1798</v>
      </c>
      <c r="B1799" s="1">
        <v>44167</v>
      </c>
      <c r="C1799" s="2">
        <f t="shared" si="225"/>
        <v>2020</v>
      </c>
      <c r="D1799" s="2">
        <f t="shared" si="226"/>
        <v>12</v>
      </c>
      <c r="E1799" s="2" t="str">
        <f t="shared" si="227"/>
        <v>2020-12</v>
      </c>
      <c r="F1799" s="2">
        <f t="shared" si="228"/>
        <v>2</v>
      </c>
      <c r="G1799" s="2">
        <f t="shared" si="229"/>
        <v>49</v>
      </c>
      <c r="H1799" s="2">
        <f t="shared" si="230"/>
        <v>4</v>
      </c>
      <c r="I1799" s="2" cm="1">
        <f t="array" ref="I1799">_xlfn.IFNA(_xlfn.IFS(H1799=7,1,H1799=1,1),0)</f>
        <v>0</v>
      </c>
      <c r="J1799" s="2">
        <v>0</v>
      </c>
      <c r="K1799" s="2">
        <f t="shared" si="231"/>
        <v>0</v>
      </c>
      <c r="L1799" s="2">
        <f>SUMIF(E$2:E1799,E1799,K$2:K1799)</f>
        <v>0</v>
      </c>
      <c r="M1799" s="2">
        <f>IF(AND(market_calendar[[#This Row],[eq_weekly_exp_cumulative]]=3,market_calendar[[#This Row],[is_eq_weekly_exp]]=1),1,0)</f>
        <v>0</v>
      </c>
      <c r="N1799" s="2">
        <f>IF(AND(market_calendar[[#This Row],[is_eq_monthly_exp]]=1,MOD(market_calendar[[#This Row],[Month]],3)=0),1,0)</f>
        <v>0</v>
      </c>
      <c r="O1799" s="2">
        <f t="shared" si="224"/>
        <v>0</v>
      </c>
      <c r="P1799" s="2">
        <f>SUMIF(E$2:E1799,E1799,O$2:O1799)</f>
        <v>1</v>
      </c>
      <c r="Q1799" s="2">
        <f>IF(AND(market_calendar[[#This Row],[vix_weekly_exp_cumulative]]=3,market_calendar[[#This Row],[is_vix_weekly_exp]]=1),1,0)</f>
        <v>0</v>
      </c>
      <c r="R1799" s="2">
        <f>IF(AND(market_calendar[[#This Row],[is_vix_monthly_exp]]=1,MOD(market_calendar[[#This Row],[Month]],3)=0),1,0)</f>
        <v>0</v>
      </c>
    </row>
    <row r="1800" spans="1:18" x14ac:dyDescent="0.25">
      <c r="A1800">
        <v>1799</v>
      </c>
      <c r="B1800" s="1">
        <v>44168</v>
      </c>
      <c r="C1800" s="2">
        <f t="shared" si="225"/>
        <v>2020</v>
      </c>
      <c r="D1800" s="2">
        <f t="shared" si="226"/>
        <v>12</v>
      </c>
      <c r="E1800" s="2" t="str">
        <f t="shared" si="227"/>
        <v>2020-12</v>
      </c>
      <c r="F1800" s="2">
        <f t="shared" si="228"/>
        <v>3</v>
      </c>
      <c r="G1800" s="2">
        <f t="shared" si="229"/>
        <v>49</v>
      </c>
      <c r="H1800" s="2">
        <f t="shared" si="230"/>
        <v>5</v>
      </c>
      <c r="I1800" s="2" cm="1">
        <f t="array" ref="I1800">_xlfn.IFNA(_xlfn.IFS(H1800=7,1,H1800=1,1),0)</f>
        <v>0</v>
      </c>
      <c r="J1800" s="2">
        <v>0</v>
      </c>
      <c r="K1800" s="2">
        <f t="shared" si="231"/>
        <v>0</v>
      </c>
      <c r="L1800" s="2">
        <f>SUMIF(E$2:E1800,E1800,K$2:K1800)</f>
        <v>0</v>
      </c>
      <c r="M1800" s="2">
        <f>IF(AND(market_calendar[[#This Row],[eq_weekly_exp_cumulative]]=3,market_calendar[[#This Row],[is_eq_weekly_exp]]=1),1,0)</f>
        <v>0</v>
      </c>
      <c r="N1800" s="2">
        <f>IF(AND(market_calendar[[#This Row],[is_eq_monthly_exp]]=1,MOD(market_calendar[[#This Row],[Month]],3)=0),1,0)</f>
        <v>0</v>
      </c>
      <c r="O1800" s="2">
        <f t="shared" si="224"/>
        <v>0</v>
      </c>
      <c r="P1800" s="2">
        <f>SUMIF(E$2:E1800,E1800,O$2:O1800)</f>
        <v>1</v>
      </c>
      <c r="Q1800" s="2">
        <f>IF(AND(market_calendar[[#This Row],[vix_weekly_exp_cumulative]]=3,market_calendar[[#This Row],[is_vix_weekly_exp]]=1),1,0)</f>
        <v>0</v>
      </c>
      <c r="R1800" s="2">
        <f>IF(AND(market_calendar[[#This Row],[is_vix_monthly_exp]]=1,MOD(market_calendar[[#This Row],[Month]],3)=0),1,0)</f>
        <v>0</v>
      </c>
    </row>
    <row r="1801" spans="1:18" x14ac:dyDescent="0.25">
      <c r="A1801">
        <v>1800</v>
      </c>
      <c r="B1801" s="1">
        <v>44169</v>
      </c>
      <c r="C1801" s="2">
        <f t="shared" si="225"/>
        <v>2020</v>
      </c>
      <c r="D1801" s="2">
        <f t="shared" si="226"/>
        <v>12</v>
      </c>
      <c r="E1801" s="2" t="str">
        <f t="shared" si="227"/>
        <v>2020-12</v>
      </c>
      <c r="F1801" s="2">
        <f t="shared" si="228"/>
        <v>4</v>
      </c>
      <c r="G1801" s="2">
        <f t="shared" si="229"/>
        <v>49</v>
      </c>
      <c r="H1801" s="2">
        <f t="shared" si="230"/>
        <v>6</v>
      </c>
      <c r="I1801" s="2" cm="1">
        <f t="array" ref="I1801">_xlfn.IFNA(_xlfn.IFS(H1801=7,1,H1801=1,1),0)</f>
        <v>0</v>
      </c>
      <c r="J1801" s="2">
        <v>0</v>
      </c>
      <c r="K1801" s="2">
        <f t="shared" si="231"/>
        <v>1</v>
      </c>
      <c r="L1801" s="2">
        <f>SUMIF(E$2:E1801,E1801,K$2:K1801)</f>
        <v>1</v>
      </c>
      <c r="M1801" s="2">
        <f>IF(AND(market_calendar[[#This Row],[eq_weekly_exp_cumulative]]=3,market_calendar[[#This Row],[is_eq_weekly_exp]]=1),1,0)</f>
        <v>0</v>
      </c>
      <c r="N1801" s="2">
        <f>IF(AND(market_calendar[[#This Row],[is_eq_monthly_exp]]=1,MOD(market_calendar[[#This Row],[Month]],3)=0),1,0)</f>
        <v>0</v>
      </c>
      <c r="O1801" s="2">
        <f t="shared" si="224"/>
        <v>0</v>
      </c>
      <c r="P1801" s="2">
        <f>SUMIF(E$2:E1801,E1801,O$2:O1801)</f>
        <v>1</v>
      </c>
      <c r="Q1801" s="2">
        <f>IF(AND(market_calendar[[#This Row],[vix_weekly_exp_cumulative]]=3,market_calendar[[#This Row],[is_vix_weekly_exp]]=1),1,0)</f>
        <v>0</v>
      </c>
      <c r="R1801" s="2">
        <f>IF(AND(market_calendar[[#This Row],[is_vix_monthly_exp]]=1,MOD(market_calendar[[#This Row],[Month]],3)=0),1,0)</f>
        <v>0</v>
      </c>
    </row>
    <row r="1802" spans="1:18" x14ac:dyDescent="0.25">
      <c r="A1802">
        <v>1801</v>
      </c>
      <c r="B1802" s="1">
        <v>44170</v>
      </c>
      <c r="C1802" s="2">
        <f t="shared" si="225"/>
        <v>2020</v>
      </c>
      <c r="D1802" s="2">
        <f t="shared" si="226"/>
        <v>12</v>
      </c>
      <c r="E1802" s="2" t="str">
        <f t="shared" si="227"/>
        <v>2020-12</v>
      </c>
      <c r="F1802" s="2">
        <f t="shared" si="228"/>
        <v>5</v>
      </c>
      <c r="G1802" s="2">
        <f t="shared" si="229"/>
        <v>49</v>
      </c>
      <c r="H1802" s="2">
        <f t="shared" si="230"/>
        <v>7</v>
      </c>
      <c r="I1802" s="2" cm="1">
        <f t="array" ref="I1802">_xlfn.IFNA(_xlfn.IFS(H1802=7,1,H1802=1,1),0)</f>
        <v>1</v>
      </c>
      <c r="J1802" s="2">
        <v>0</v>
      </c>
      <c r="K1802" s="2">
        <f t="shared" si="231"/>
        <v>0</v>
      </c>
      <c r="L1802" s="2">
        <f>SUMIF(E$2:E1802,E1802,K$2:K1802)</f>
        <v>1</v>
      </c>
      <c r="M1802" s="2">
        <f>IF(AND(market_calendar[[#This Row],[eq_weekly_exp_cumulative]]=3,market_calendar[[#This Row],[is_eq_weekly_exp]]=1),1,0)</f>
        <v>0</v>
      </c>
      <c r="N1802" s="2">
        <f>IF(AND(market_calendar[[#This Row],[is_eq_monthly_exp]]=1,MOD(market_calendar[[#This Row],[Month]],3)=0),1,0)</f>
        <v>0</v>
      </c>
      <c r="O1802" s="2">
        <f t="shared" si="224"/>
        <v>0</v>
      </c>
      <c r="P1802" s="2">
        <f>SUMIF(E$2:E1802,E1802,O$2:O1802)</f>
        <v>1</v>
      </c>
      <c r="Q1802" s="2">
        <f>IF(AND(market_calendar[[#This Row],[vix_weekly_exp_cumulative]]=3,market_calendar[[#This Row],[is_vix_weekly_exp]]=1),1,0)</f>
        <v>0</v>
      </c>
      <c r="R1802" s="2">
        <f>IF(AND(market_calendar[[#This Row],[is_vix_monthly_exp]]=1,MOD(market_calendar[[#This Row],[Month]],3)=0),1,0)</f>
        <v>0</v>
      </c>
    </row>
    <row r="1803" spans="1:18" x14ac:dyDescent="0.25">
      <c r="A1803">
        <v>1802</v>
      </c>
      <c r="B1803" s="1">
        <v>44171</v>
      </c>
      <c r="C1803" s="2">
        <f t="shared" si="225"/>
        <v>2020</v>
      </c>
      <c r="D1803" s="2">
        <f t="shared" si="226"/>
        <v>12</v>
      </c>
      <c r="E1803" s="2" t="str">
        <f t="shared" si="227"/>
        <v>2020-12</v>
      </c>
      <c r="F1803" s="2">
        <f t="shared" si="228"/>
        <v>6</v>
      </c>
      <c r="G1803" s="2">
        <f t="shared" si="229"/>
        <v>50</v>
      </c>
      <c r="H1803" s="2">
        <f t="shared" si="230"/>
        <v>1</v>
      </c>
      <c r="I1803" s="2" cm="1">
        <f t="array" ref="I1803">_xlfn.IFNA(_xlfn.IFS(H1803=7,1,H1803=1,1),0)</f>
        <v>1</v>
      </c>
      <c r="J1803" s="2">
        <v>0</v>
      </c>
      <c r="K1803" s="2">
        <f t="shared" si="231"/>
        <v>0</v>
      </c>
      <c r="L1803" s="2">
        <f>SUMIF(E$2:E1803,E1803,K$2:K1803)</f>
        <v>1</v>
      </c>
      <c r="M1803" s="2">
        <f>IF(AND(market_calendar[[#This Row],[eq_weekly_exp_cumulative]]=3,market_calendar[[#This Row],[is_eq_weekly_exp]]=1),1,0)</f>
        <v>0</v>
      </c>
      <c r="N1803" s="2">
        <f>IF(AND(market_calendar[[#This Row],[is_eq_monthly_exp]]=1,MOD(market_calendar[[#This Row],[Month]],3)=0),1,0)</f>
        <v>0</v>
      </c>
      <c r="O1803" s="2">
        <f t="shared" si="224"/>
        <v>0</v>
      </c>
      <c r="P1803" s="2">
        <f>SUMIF(E$2:E1803,E1803,O$2:O1803)</f>
        <v>1</v>
      </c>
      <c r="Q1803" s="2">
        <f>IF(AND(market_calendar[[#This Row],[vix_weekly_exp_cumulative]]=3,market_calendar[[#This Row],[is_vix_weekly_exp]]=1),1,0)</f>
        <v>0</v>
      </c>
      <c r="R1803" s="2">
        <f>IF(AND(market_calendar[[#This Row],[is_vix_monthly_exp]]=1,MOD(market_calendar[[#This Row],[Month]],3)=0),1,0)</f>
        <v>0</v>
      </c>
    </row>
    <row r="1804" spans="1:18" x14ac:dyDescent="0.25">
      <c r="A1804">
        <v>1803</v>
      </c>
      <c r="B1804" s="1">
        <v>44172</v>
      </c>
      <c r="C1804" s="2">
        <f t="shared" si="225"/>
        <v>2020</v>
      </c>
      <c r="D1804" s="2">
        <f t="shared" si="226"/>
        <v>12</v>
      </c>
      <c r="E1804" s="2" t="str">
        <f t="shared" si="227"/>
        <v>2020-12</v>
      </c>
      <c r="F1804" s="2">
        <f t="shared" si="228"/>
        <v>7</v>
      </c>
      <c r="G1804" s="2">
        <f t="shared" si="229"/>
        <v>50</v>
      </c>
      <c r="H1804" s="2">
        <f t="shared" si="230"/>
        <v>2</v>
      </c>
      <c r="I1804" s="2" cm="1">
        <f t="array" ref="I1804">_xlfn.IFNA(_xlfn.IFS(H1804=7,1,H1804=1,1),0)</f>
        <v>0</v>
      </c>
      <c r="J1804" s="2">
        <v>0</v>
      </c>
      <c r="K1804" s="2">
        <f t="shared" si="231"/>
        <v>0</v>
      </c>
      <c r="L1804" s="2">
        <f>SUMIF(E$2:E1804,E1804,K$2:K1804)</f>
        <v>1</v>
      </c>
      <c r="M1804" s="2">
        <f>IF(AND(market_calendar[[#This Row],[eq_weekly_exp_cumulative]]=3,market_calendar[[#This Row],[is_eq_weekly_exp]]=1),1,0)</f>
        <v>0</v>
      </c>
      <c r="N1804" s="2">
        <f>IF(AND(market_calendar[[#This Row],[is_eq_monthly_exp]]=1,MOD(market_calendar[[#This Row],[Month]],3)=0),1,0)</f>
        <v>0</v>
      </c>
      <c r="O1804" s="2">
        <f t="shared" si="224"/>
        <v>0</v>
      </c>
      <c r="P1804" s="2">
        <f>SUMIF(E$2:E1804,E1804,O$2:O1804)</f>
        <v>1</v>
      </c>
      <c r="Q1804" s="2">
        <f>IF(AND(market_calendar[[#This Row],[vix_weekly_exp_cumulative]]=3,market_calendar[[#This Row],[is_vix_weekly_exp]]=1),1,0)</f>
        <v>0</v>
      </c>
      <c r="R1804" s="2">
        <f>IF(AND(market_calendar[[#This Row],[is_vix_monthly_exp]]=1,MOD(market_calendar[[#This Row],[Month]],3)=0),1,0)</f>
        <v>0</v>
      </c>
    </row>
    <row r="1805" spans="1:18" x14ac:dyDescent="0.25">
      <c r="A1805">
        <v>1804</v>
      </c>
      <c r="B1805" s="1">
        <v>44173</v>
      </c>
      <c r="C1805" s="2">
        <f t="shared" si="225"/>
        <v>2020</v>
      </c>
      <c r="D1805" s="2">
        <f t="shared" si="226"/>
        <v>12</v>
      </c>
      <c r="E1805" s="2" t="str">
        <f t="shared" si="227"/>
        <v>2020-12</v>
      </c>
      <c r="F1805" s="2">
        <f t="shared" si="228"/>
        <v>8</v>
      </c>
      <c r="G1805" s="2">
        <f t="shared" si="229"/>
        <v>50</v>
      </c>
      <c r="H1805" s="2">
        <f t="shared" si="230"/>
        <v>3</v>
      </c>
      <c r="I1805" s="2" cm="1">
        <f t="array" ref="I1805">_xlfn.IFNA(_xlfn.IFS(H1805=7,1,H1805=1,1),0)</f>
        <v>0</v>
      </c>
      <c r="J1805" s="2">
        <v>0</v>
      </c>
      <c r="K1805" s="2">
        <f t="shared" si="231"/>
        <v>0</v>
      </c>
      <c r="L1805" s="2">
        <f>SUMIF(E$2:E1805,E1805,K$2:K1805)</f>
        <v>1</v>
      </c>
      <c r="M1805" s="2">
        <f>IF(AND(market_calendar[[#This Row],[eq_weekly_exp_cumulative]]=3,market_calendar[[#This Row],[is_eq_weekly_exp]]=1),1,0)</f>
        <v>0</v>
      </c>
      <c r="N1805" s="2">
        <f>IF(AND(market_calendar[[#This Row],[is_eq_monthly_exp]]=1,MOD(market_calendar[[#This Row],[Month]],3)=0),1,0)</f>
        <v>0</v>
      </c>
      <c r="O1805" s="2">
        <f t="shared" si="224"/>
        <v>1</v>
      </c>
      <c r="P1805" s="2">
        <f>SUMIF(E$2:E1805,E1805,O$2:O1805)</f>
        <v>2</v>
      </c>
      <c r="Q1805" s="2">
        <f>IF(AND(market_calendar[[#This Row],[vix_weekly_exp_cumulative]]=3,market_calendar[[#This Row],[is_vix_weekly_exp]]=1),1,0)</f>
        <v>0</v>
      </c>
      <c r="R1805" s="2">
        <f>IF(AND(market_calendar[[#This Row],[is_vix_monthly_exp]]=1,MOD(market_calendar[[#This Row],[Month]],3)=0),1,0)</f>
        <v>0</v>
      </c>
    </row>
    <row r="1806" spans="1:18" x14ac:dyDescent="0.25">
      <c r="A1806">
        <v>1805</v>
      </c>
      <c r="B1806" s="1">
        <v>44174</v>
      </c>
      <c r="C1806" s="2">
        <f t="shared" si="225"/>
        <v>2020</v>
      </c>
      <c r="D1806" s="2">
        <f t="shared" si="226"/>
        <v>12</v>
      </c>
      <c r="E1806" s="2" t="str">
        <f t="shared" si="227"/>
        <v>2020-12</v>
      </c>
      <c r="F1806" s="2">
        <f t="shared" si="228"/>
        <v>9</v>
      </c>
      <c r="G1806" s="2">
        <f t="shared" si="229"/>
        <v>50</v>
      </c>
      <c r="H1806" s="2">
        <f t="shared" si="230"/>
        <v>4</v>
      </c>
      <c r="I1806" s="2" cm="1">
        <f t="array" ref="I1806">_xlfn.IFNA(_xlfn.IFS(H1806=7,1,H1806=1,1),0)</f>
        <v>0</v>
      </c>
      <c r="J1806" s="2">
        <v>0</v>
      </c>
      <c r="K1806" s="2">
        <f t="shared" si="231"/>
        <v>0</v>
      </c>
      <c r="L1806" s="2">
        <f>SUMIF(E$2:E1806,E1806,K$2:K1806)</f>
        <v>1</v>
      </c>
      <c r="M1806" s="2">
        <f>IF(AND(market_calendar[[#This Row],[eq_weekly_exp_cumulative]]=3,market_calendar[[#This Row],[is_eq_weekly_exp]]=1),1,0)</f>
        <v>0</v>
      </c>
      <c r="N1806" s="2">
        <f>IF(AND(market_calendar[[#This Row],[is_eq_monthly_exp]]=1,MOD(market_calendar[[#This Row],[Month]],3)=0),1,0)</f>
        <v>0</v>
      </c>
      <c r="O1806" s="2">
        <f t="shared" si="224"/>
        <v>0</v>
      </c>
      <c r="P1806" s="2">
        <f>SUMIF(E$2:E1806,E1806,O$2:O1806)</f>
        <v>2</v>
      </c>
      <c r="Q1806" s="2">
        <f>IF(AND(market_calendar[[#This Row],[vix_weekly_exp_cumulative]]=3,market_calendar[[#This Row],[is_vix_weekly_exp]]=1),1,0)</f>
        <v>0</v>
      </c>
      <c r="R1806" s="2">
        <f>IF(AND(market_calendar[[#This Row],[is_vix_monthly_exp]]=1,MOD(market_calendar[[#This Row],[Month]],3)=0),1,0)</f>
        <v>0</v>
      </c>
    </row>
    <row r="1807" spans="1:18" x14ac:dyDescent="0.25">
      <c r="A1807">
        <v>1806</v>
      </c>
      <c r="B1807" s="1">
        <v>44175</v>
      </c>
      <c r="C1807" s="2">
        <f t="shared" si="225"/>
        <v>2020</v>
      </c>
      <c r="D1807" s="2">
        <f t="shared" si="226"/>
        <v>12</v>
      </c>
      <c r="E1807" s="2" t="str">
        <f t="shared" si="227"/>
        <v>2020-12</v>
      </c>
      <c r="F1807" s="2">
        <f t="shared" si="228"/>
        <v>10</v>
      </c>
      <c r="G1807" s="2">
        <f t="shared" si="229"/>
        <v>50</v>
      </c>
      <c r="H1807" s="2">
        <f t="shared" si="230"/>
        <v>5</v>
      </c>
      <c r="I1807" s="2" cm="1">
        <f t="array" ref="I1807">_xlfn.IFNA(_xlfn.IFS(H1807=7,1,H1807=1,1),0)</f>
        <v>0</v>
      </c>
      <c r="J1807" s="2">
        <v>0</v>
      </c>
      <c r="K1807" s="2">
        <f t="shared" si="231"/>
        <v>0</v>
      </c>
      <c r="L1807" s="2">
        <f>SUMIF(E$2:E1807,E1807,K$2:K1807)</f>
        <v>1</v>
      </c>
      <c r="M1807" s="2">
        <f>IF(AND(market_calendar[[#This Row],[eq_weekly_exp_cumulative]]=3,market_calendar[[#This Row],[is_eq_weekly_exp]]=1),1,0)</f>
        <v>0</v>
      </c>
      <c r="N1807" s="2">
        <f>IF(AND(market_calendar[[#This Row],[is_eq_monthly_exp]]=1,MOD(market_calendar[[#This Row],[Month]],3)=0),1,0)</f>
        <v>0</v>
      </c>
      <c r="O1807" s="2">
        <f t="shared" si="224"/>
        <v>0</v>
      </c>
      <c r="P1807" s="2">
        <f>SUMIF(E$2:E1807,E1807,O$2:O1807)</f>
        <v>2</v>
      </c>
      <c r="Q1807" s="2">
        <f>IF(AND(market_calendar[[#This Row],[vix_weekly_exp_cumulative]]=3,market_calendar[[#This Row],[is_vix_weekly_exp]]=1),1,0)</f>
        <v>0</v>
      </c>
      <c r="R1807" s="2">
        <f>IF(AND(market_calendar[[#This Row],[is_vix_monthly_exp]]=1,MOD(market_calendar[[#This Row],[Month]],3)=0),1,0)</f>
        <v>0</v>
      </c>
    </row>
    <row r="1808" spans="1:18" x14ac:dyDescent="0.25">
      <c r="A1808">
        <v>1807</v>
      </c>
      <c r="B1808" s="1">
        <v>44176</v>
      </c>
      <c r="C1808" s="2">
        <f t="shared" si="225"/>
        <v>2020</v>
      </c>
      <c r="D1808" s="2">
        <f t="shared" si="226"/>
        <v>12</v>
      </c>
      <c r="E1808" s="2" t="str">
        <f t="shared" si="227"/>
        <v>2020-12</v>
      </c>
      <c r="F1808" s="2">
        <f t="shared" si="228"/>
        <v>11</v>
      </c>
      <c r="G1808" s="2">
        <f t="shared" si="229"/>
        <v>50</v>
      </c>
      <c r="H1808" s="2">
        <f t="shared" si="230"/>
        <v>6</v>
      </c>
      <c r="I1808" s="2" cm="1">
        <f t="array" ref="I1808">_xlfn.IFNA(_xlfn.IFS(H1808=7,1,H1808=1,1),0)</f>
        <v>0</v>
      </c>
      <c r="J1808" s="2">
        <v>0</v>
      </c>
      <c r="K1808" s="2">
        <f t="shared" si="231"/>
        <v>1</v>
      </c>
      <c r="L1808" s="2">
        <f>SUMIF(E$2:E1808,E1808,K$2:K1808)</f>
        <v>2</v>
      </c>
      <c r="M1808" s="2">
        <f>IF(AND(market_calendar[[#This Row],[eq_weekly_exp_cumulative]]=3,market_calendar[[#This Row],[is_eq_weekly_exp]]=1),1,0)</f>
        <v>0</v>
      </c>
      <c r="N1808" s="2">
        <f>IF(AND(market_calendar[[#This Row],[is_eq_monthly_exp]]=1,MOD(market_calendar[[#This Row],[Month]],3)=0),1,0)</f>
        <v>0</v>
      </c>
      <c r="O1808" s="2">
        <f t="shared" si="224"/>
        <v>0</v>
      </c>
      <c r="P1808" s="2">
        <f>SUMIF(E$2:E1808,E1808,O$2:O1808)</f>
        <v>2</v>
      </c>
      <c r="Q1808" s="2">
        <f>IF(AND(market_calendar[[#This Row],[vix_weekly_exp_cumulative]]=3,market_calendar[[#This Row],[is_vix_weekly_exp]]=1),1,0)</f>
        <v>0</v>
      </c>
      <c r="R1808" s="2">
        <f>IF(AND(market_calendar[[#This Row],[is_vix_monthly_exp]]=1,MOD(market_calendar[[#This Row],[Month]],3)=0),1,0)</f>
        <v>0</v>
      </c>
    </row>
    <row r="1809" spans="1:18" x14ac:dyDescent="0.25">
      <c r="A1809">
        <v>1808</v>
      </c>
      <c r="B1809" s="1">
        <v>44177</v>
      </c>
      <c r="C1809" s="2">
        <f t="shared" si="225"/>
        <v>2020</v>
      </c>
      <c r="D1809" s="2">
        <f t="shared" si="226"/>
        <v>12</v>
      </c>
      <c r="E1809" s="2" t="str">
        <f t="shared" si="227"/>
        <v>2020-12</v>
      </c>
      <c r="F1809" s="2">
        <f t="shared" si="228"/>
        <v>12</v>
      </c>
      <c r="G1809" s="2">
        <f t="shared" si="229"/>
        <v>50</v>
      </c>
      <c r="H1809" s="2">
        <f t="shared" si="230"/>
        <v>7</v>
      </c>
      <c r="I1809" s="2" cm="1">
        <f t="array" ref="I1809">_xlfn.IFNA(_xlfn.IFS(H1809=7,1,H1809=1,1),0)</f>
        <v>1</v>
      </c>
      <c r="J1809" s="2">
        <v>0</v>
      </c>
      <c r="K1809" s="2">
        <f t="shared" si="231"/>
        <v>0</v>
      </c>
      <c r="L1809" s="2">
        <f>SUMIF(E$2:E1809,E1809,K$2:K1809)</f>
        <v>2</v>
      </c>
      <c r="M1809" s="2">
        <f>IF(AND(market_calendar[[#This Row],[eq_weekly_exp_cumulative]]=3,market_calendar[[#This Row],[is_eq_weekly_exp]]=1),1,0)</f>
        <v>0</v>
      </c>
      <c r="N1809" s="2">
        <f>IF(AND(market_calendar[[#This Row],[is_eq_monthly_exp]]=1,MOD(market_calendar[[#This Row],[Month]],3)=0),1,0)</f>
        <v>0</v>
      </c>
      <c r="O1809" s="2">
        <f t="shared" si="224"/>
        <v>0</v>
      </c>
      <c r="P1809" s="2">
        <f>SUMIF(E$2:E1809,E1809,O$2:O1809)</f>
        <v>2</v>
      </c>
      <c r="Q1809" s="2">
        <f>IF(AND(market_calendar[[#This Row],[vix_weekly_exp_cumulative]]=3,market_calendar[[#This Row],[is_vix_weekly_exp]]=1),1,0)</f>
        <v>0</v>
      </c>
      <c r="R1809" s="2">
        <f>IF(AND(market_calendar[[#This Row],[is_vix_monthly_exp]]=1,MOD(market_calendar[[#This Row],[Month]],3)=0),1,0)</f>
        <v>0</v>
      </c>
    </row>
    <row r="1810" spans="1:18" x14ac:dyDescent="0.25">
      <c r="A1810">
        <v>1809</v>
      </c>
      <c r="B1810" s="1">
        <v>44178</v>
      </c>
      <c r="C1810" s="2">
        <f t="shared" si="225"/>
        <v>2020</v>
      </c>
      <c r="D1810" s="2">
        <f t="shared" si="226"/>
        <v>12</v>
      </c>
      <c r="E1810" s="2" t="str">
        <f t="shared" si="227"/>
        <v>2020-12</v>
      </c>
      <c r="F1810" s="2">
        <f t="shared" si="228"/>
        <v>13</v>
      </c>
      <c r="G1810" s="2">
        <f t="shared" si="229"/>
        <v>51</v>
      </c>
      <c r="H1810" s="2">
        <f t="shared" si="230"/>
        <v>1</v>
      </c>
      <c r="I1810" s="2" cm="1">
        <f t="array" ref="I1810">_xlfn.IFNA(_xlfn.IFS(H1810=7,1,H1810=1,1),0)</f>
        <v>1</v>
      </c>
      <c r="J1810" s="2">
        <v>0</v>
      </c>
      <c r="K1810" s="2">
        <f t="shared" si="231"/>
        <v>0</v>
      </c>
      <c r="L1810" s="2">
        <f>SUMIF(E$2:E1810,E1810,K$2:K1810)</f>
        <v>2</v>
      </c>
      <c r="M1810" s="2">
        <f>IF(AND(market_calendar[[#This Row],[eq_weekly_exp_cumulative]]=3,market_calendar[[#This Row],[is_eq_weekly_exp]]=1),1,0)</f>
        <v>0</v>
      </c>
      <c r="N1810" s="2">
        <f>IF(AND(market_calendar[[#This Row],[is_eq_monthly_exp]]=1,MOD(market_calendar[[#This Row],[Month]],3)=0),1,0)</f>
        <v>0</v>
      </c>
      <c r="O1810" s="2">
        <f t="shared" si="224"/>
        <v>0</v>
      </c>
      <c r="P1810" s="2">
        <f>SUMIF(E$2:E1810,E1810,O$2:O1810)</f>
        <v>2</v>
      </c>
      <c r="Q1810" s="2">
        <f>IF(AND(market_calendar[[#This Row],[vix_weekly_exp_cumulative]]=3,market_calendar[[#This Row],[is_vix_weekly_exp]]=1),1,0)</f>
        <v>0</v>
      </c>
      <c r="R1810" s="2">
        <f>IF(AND(market_calendar[[#This Row],[is_vix_monthly_exp]]=1,MOD(market_calendar[[#This Row],[Month]],3)=0),1,0)</f>
        <v>0</v>
      </c>
    </row>
    <row r="1811" spans="1:18" x14ac:dyDescent="0.25">
      <c r="A1811">
        <v>1810</v>
      </c>
      <c r="B1811" s="1">
        <v>44179</v>
      </c>
      <c r="C1811" s="2">
        <f t="shared" si="225"/>
        <v>2020</v>
      </c>
      <c r="D1811" s="2">
        <f t="shared" si="226"/>
        <v>12</v>
      </c>
      <c r="E1811" s="2" t="str">
        <f t="shared" si="227"/>
        <v>2020-12</v>
      </c>
      <c r="F1811" s="2">
        <f t="shared" si="228"/>
        <v>14</v>
      </c>
      <c r="G1811" s="2">
        <f t="shared" si="229"/>
        <v>51</v>
      </c>
      <c r="H1811" s="2">
        <f t="shared" si="230"/>
        <v>2</v>
      </c>
      <c r="I1811" s="2" cm="1">
        <f t="array" ref="I1811">_xlfn.IFNA(_xlfn.IFS(H1811=7,1,H1811=1,1),0)</f>
        <v>0</v>
      </c>
      <c r="J1811" s="2">
        <v>0</v>
      </c>
      <c r="K1811" s="2">
        <f t="shared" si="231"/>
        <v>0</v>
      </c>
      <c r="L1811" s="2">
        <f>SUMIF(E$2:E1811,E1811,K$2:K1811)</f>
        <v>2</v>
      </c>
      <c r="M1811" s="2">
        <f>IF(AND(market_calendar[[#This Row],[eq_weekly_exp_cumulative]]=3,market_calendar[[#This Row],[is_eq_weekly_exp]]=1),1,0)</f>
        <v>0</v>
      </c>
      <c r="N1811" s="2">
        <f>IF(AND(market_calendar[[#This Row],[is_eq_monthly_exp]]=1,MOD(market_calendar[[#This Row],[Month]],3)=0),1,0)</f>
        <v>0</v>
      </c>
      <c r="O1811" s="2">
        <f t="shared" si="224"/>
        <v>0</v>
      </c>
      <c r="P1811" s="2">
        <f>SUMIF(E$2:E1811,E1811,O$2:O1811)</f>
        <v>2</v>
      </c>
      <c r="Q1811" s="2">
        <f>IF(AND(market_calendar[[#This Row],[vix_weekly_exp_cumulative]]=3,market_calendar[[#This Row],[is_vix_weekly_exp]]=1),1,0)</f>
        <v>0</v>
      </c>
      <c r="R1811" s="2">
        <f>IF(AND(market_calendar[[#This Row],[is_vix_monthly_exp]]=1,MOD(market_calendar[[#This Row],[Month]],3)=0),1,0)</f>
        <v>0</v>
      </c>
    </row>
    <row r="1812" spans="1:18" x14ac:dyDescent="0.25">
      <c r="A1812">
        <v>1811</v>
      </c>
      <c r="B1812" s="1">
        <v>44180</v>
      </c>
      <c r="C1812" s="2">
        <f t="shared" si="225"/>
        <v>2020</v>
      </c>
      <c r="D1812" s="2">
        <f t="shared" si="226"/>
        <v>12</v>
      </c>
      <c r="E1812" s="2" t="str">
        <f t="shared" si="227"/>
        <v>2020-12</v>
      </c>
      <c r="F1812" s="2">
        <f t="shared" si="228"/>
        <v>15</v>
      </c>
      <c r="G1812" s="2">
        <f t="shared" si="229"/>
        <v>51</v>
      </c>
      <c r="H1812" s="2">
        <f t="shared" si="230"/>
        <v>3</v>
      </c>
      <c r="I1812" s="2" cm="1">
        <f t="array" ref="I1812">_xlfn.IFNA(_xlfn.IFS(H1812=7,1,H1812=1,1),0)</f>
        <v>0</v>
      </c>
      <c r="J1812" s="2">
        <v>0</v>
      </c>
      <c r="K1812" s="2">
        <f t="shared" si="231"/>
        <v>0</v>
      </c>
      <c r="L1812" s="2">
        <f>SUMIF(E$2:E1812,E1812,K$2:K1812)</f>
        <v>2</v>
      </c>
      <c r="M1812" s="2">
        <f>IF(AND(market_calendar[[#This Row],[eq_weekly_exp_cumulative]]=3,market_calendar[[#This Row],[is_eq_weekly_exp]]=1),1,0)</f>
        <v>0</v>
      </c>
      <c r="N1812" s="2">
        <f>IF(AND(market_calendar[[#This Row],[is_eq_monthly_exp]]=1,MOD(market_calendar[[#This Row],[Month]],3)=0),1,0)</f>
        <v>0</v>
      </c>
      <c r="O1812" s="2">
        <f t="shared" si="224"/>
        <v>1</v>
      </c>
      <c r="P1812" s="2">
        <f>SUMIF(E$2:E1812,E1812,O$2:O1812)</f>
        <v>3</v>
      </c>
      <c r="Q1812" s="2">
        <f>IF(AND(market_calendar[[#This Row],[vix_weekly_exp_cumulative]]=3,market_calendar[[#This Row],[is_vix_weekly_exp]]=1),1,0)</f>
        <v>1</v>
      </c>
      <c r="R1812" s="2">
        <f>IF(AND(market_calendar[[#This Row],[is_vix_monthly_exp]]=1,MOD(market_calendar[[#This Row],[Month]],3)=0),1,0)</f>
        <v>1</v>
      </c>
    </row>
    <row r="1813" spans="1:18" x14ac:dyDescent="0.25">
      <c r="A1813">
        <v>1812</v>
      </c>
      <c r="B1813" s="1">
        <v>44181</v>
      </c>
      <c r="C1813" s="2">
        <f t="shared" si="225"/>
        <v>2020</v>
      </c>
      <c r="D1813" s="2">
        <f t="shared" si="226"/>
        <v>12</v>
      </c>
      <c r="E1813" s="2" t="str">
        <f t="shared" si="227"/>
        <v>2020-12</v>
      </c>
      <c r="F1813" s="2">
        <f t="shared" si="228"/>
        <v>16</v>
      </c>
      <c r="G1813" s="2">
        <f t="shared" si="229"/>
        <v>51</v>
      </c>
      <c r="H1813" s="2">
        <f t="shared" si="230"/>
        <v>4</v>
      </c>
      <c r="I1813" s="2" cm="1">
        <f t="array" ref="I1813">_xlfn.IFNA(_xlfn.IFS(H1813=7,1,H1813=1,1),0)</f>
        <v>0</v>
      </c>
      <c r="J1813" s="2">
        <v>0</v>
      </c>
      <c r="K1813" s="2">
        <f t="shared" si="231"/>
        <v>0</v>
      </c>
      <c r="L1813" s="2">
        <f>SUMIF(E$2:E1813,E1813,K$2:K1813)</f>
        <v>2</v>
      </c>
      <c r="M1813" s="2">
        <f>IF(AND(market_calendar[[#This Row],[eq_weekly_exp_cumulative]]=3,market_calendar[[#This Row],[is_eq_weekly_exp]]=1),1,0)</f>
        <v>0</v>
      </c>
      <c r="N1813" s="2">
        <f>IF(AND(market_calendar[[#This Row],[is_eq_monthly_exp]]=1,MOD(market_calendar[[#This Row],[Month]],3)=0),1,0)</f>
        <v>0</v>
      </c>
      <c r="O1813" s="2">
        <f t="shared" si="224"/>
        <v>0</v>
      </c>
      <c r="P1813" s="2">
        <f>SUMIF(E$2:E1813,E1813,O$2:O1813)</f>
        <v>3</v>
      </c>
      <c r="Q1813" s="2">
        <f>IF(AND(market_calendar[[#This Row],[vix_weekly_exp_cumulative]]=3,market_calendar[[#This Row],[is_vix_weekly_exp]]=1),1,0)</f>
        <v>0</v>
      </c>
      <c r="R1813" s="2">
        <f>IF(AND(market_calendar[[#This Row],[is_vix_monthly_exp]]=1,MOD(market_calendar[[#This Row],[Month]],3)=0),1,0)</f>
        <v>0</v>
      </c>
    </row>
    <row r="1814" spans="1:18" x14ac:dyDescent="0.25">
      <c r="A1814">
        <v>1813</v>
      </c>
      <c r="B1814" s="1">
        <v>44182</v>
      </c>
      <c r="C1814" s="2">
        <f t="shared" si="225"/>
        <v>2020</v>
      </c>
      <c r="D1814" s="2">
        <f t="shared" si="226"/>
        <v>12</v>
      </c>
      <c r="E1814" s="2" t="str">
        <f t="shared" si="227"/>
        <v>2020-12</v>
      </c>
      <c r="F1814" s="2">
        <f t="shared" si="228"/>
        <v>17</v>
      </c>
      <c r="G1814" s="2">
        <f t="shared" si="229"/>
        <v>51</v>
      </c>
      <c r="H1814" s="2">
        <f t="shared" si="230"/>
        <v>5</v>
      </c>
      <c r="I1814" s="2" cm="1">
        <f t="array" ref="I1814">_xlfn.IFNA(_xlfn.IFS(H1814=7,1,H1814=1,1),0)</f>
        <v>0</v>
      </c>
      <c r="J1814" s="2">
        <v>0</v>
      </c>
      <c r="K1814" s="2">
        <f t="shared" si="231"/>
        <v>0</v>
      </c>
      <c r="L1814" s="2">
        <f>SUMIF(E$2:E1814,E1814,K$2:K1814)</f>
        <v>2</v>
      </c>
      <c r="M1814" s="2">
        <f>IF(AND(market_calendar[[#This Row],[eq_weekly_exp_cumulative]]=3,market_calendar[[#This Row],[is_eq_weekly_exp]]=1),1,0)</f>
        <v>0</v>
      </c>
      <c r="N1814" s="2">
        <f>IF(AND(market_calendar[[#This Row],[is_eq_monthly_exp]]=1,MOD(market_calendar[[#This Row],[Month]],3)=0),1,0)</f>
        <v>0</v>
      </c>
      <c r="O1814" s="2">
        <f t="shared" si="224"/>
        <v>0</v>
      </c>
      <c r="P1814" s="2">
        <f>SUMIF(E$2:E1814,E1814,O$2:O1814)</f>
        <v>3</v>
      </c>
      <c r="Q1814" s="2">
        <f>IF(AND(market_calendar[[#This Row],[vix_weekly_exp_cumulative]]=3,market_calendar[[#This Row],[is_vix_weekly_exp]]=1),1,0)</f>
        <v>0</v>
      </c>
      <c r="R1814" s="2">
        <f>IF(AND(market_calendar[[#This Row],[is_vix_monthly_exp]]=1,MOD(market_calendar[[#This Row],[Month]],3)=0),1,0)</f>
        <v>0</v>
      </c>
    </row>
    <row r="1815" spans="1:18" x14ac:dyDescent="0.25">
      <c r="A1815">
        <v>1814</v>
      </c>
      <c r="B1815" s="1">
        <v>44183</v>
      </c>
      <c r="C1815" s="2">
        <f t="shared" si="225"/>
        <v>2020</v>
      </c>
      <c r="D1815" s="2">
        <f t="shared" si="226"/>
        <v>12</v>
      </c>
      <c r="E1815" s="2" t="str">
        <f t="shared" si="227"/>
        <v>2020-12</v>
      </c>
      <c r="F1815" s="2">
        <f t="shared" si="228"/>
        <v>18</v>
      </c>
      <c r="G1815" s="2">
        <f t="shared" si="229"/>
        <v>51</v>
      </c>
      <c r="H1815" s="2">
        <f t="shared" si="230"/>
        <v>6</v>
      </c>
      <c r="I1815" s="2" cm="1">
        <f t="array" ref="I1815">_xlfn.IFNA(_xlfn.IFS(H1815=7,1,H1815=1,1),0)</f>
        <v>0</v>
      </c>
      <c r="J1815" s="2">
        <v>0</v>
      </c>
      <c r="K1815" s="2">
        <f t="shared" si="231"/>
        <v>1</v>
      </c>
      <c r="L1815" s="2">
        <f>SUMIF(E$2:E1815,E1815,K$2:K1815)</f>
        <v>3</v>
      </c>
      <c r="M1815" s="2">
        <f>IF(AND(market_calendar[[#This Row],[eq_weekly_exp_cumulative]]=3,market_calendar[[#This Row],[is_eq_weekly_exp]]=1),1,0)</f>
        <v>1</v>
      </c>
      <c r="N1815" s="2">
        <f>IF(AND(market_calendar[[#This Row],[is_eq_monthly_exp]]=1,MOD(market_calendar[[#This Row],[Month]],3)=0),1,0)</f>
        <v>1</v>
      </c>
      <c r="O1815" s="2">
        <f t="shared" si="224"/>
        <v>0</v>
      </c>
      <c r="P1815" s="2">
        <f>SUMIF(E$2:E1815,E1815,O$2:O1815)</f>
        <v>3</v>
      </c>
      <c r="Q1815" s="2">
        <f>IF(AND(market_calendar[[#This Row],[vix_weekly_exp_cumulative]]=3,market_calendar[[#This Row],[is_vix_weekly_exp]]=1),1,0)</f>
        <v>0</v>
      </c>
      <c r="R1815" s="2">
        <f>IF(AND(market_calendar[[#This Row],[is_vix_monthly_exp]]=1,MOD(market_calendar[[#This Row],[Month]],3)=0),1,0)</f>
        <v>0</v>
      </c>
    </row>
    <row r="1816" spans="1:18" x14ac:dyDescent="0.25">
      <c r="A1816">
        <v>1815</v>
      </c>
      <c r="B1816" s="1">
        <v>44184</v>
      </c>
      <c r="C1816" s="2">
        <f t="shared" si="225"/>
        <v>2020</v>
      </c>
      <c r="D1816" s="2">
        <f t="shared" si="226"/>
        <v>12</v>
      </c>
      <c r="E1816" s="2" t="str">
        <f t="shared" si="227"/>
        <v>2020-12</v>
      </c>
      <c r="F1816" s="2">
        <f t="shared" si="228"/>
        <v>19</v>
      </c>
      <c r="G1816" s="2">
        <f t="shared" si="229"/>
        <v>51</v>
      </c>
      <c r="H1816" s="2">
        <f t="shared" si="230"/>
        <v>7</v>
      </c>
      <c r="I1816" s="2" cm="1">
        <f t="array" ref="I1816">_xlfn.IFNA(_xlfn.IFS(H1816=7,1,H1816=1,1),0)</f>
        <v>1</v>
      </c>
      <c r="J1816" s="2">
        <v>0</v>
      </c>
      <c r="K1816" s="2">
        <f t="shared" si="231"/>
        <v>0</v>
      </c>
      <c r="L1816" s="2">
        <f>SUMIF(E$2:E1816,E1816,K$2:K1816)</f>
        <v>3</v>
      </c>
      <c r="M1816" s="2">
        <f>IF(AND(market_calendar[[#This Row],[eq_weekly_exp_cumulative]]=3,market_calendar[[#This Row],[is_eq_weekly_exp]]=1),1,0)</f>
        <v>0</v>
      </c>
      <c r="N1816" s="2">
        <f>IF(AND(market_calendar[[#This Row],[is_eq_monthly_exp]]=1,MOD(market_calendar[[#This Row],[Month]],3)=0),1,0)</f>
        <v>0</v>
      </c>
      <c r="O1816" s="2">
        <f t="shared" si="224"/>
        <v>0</v>
      </c>
      <c r="P1816" s="2">
        <f>SUMIF(E$2:E1816,E1816,O$2:O1816)</f>
        <v>3</v>
      </c>
      <c r="Q1816" s="2">
        <f>IF(AND(market_calendar[[#This Row],[vix_weekly_exp_cumulative]]=3,market_calendar[[#This Row],[is_vix_weekly_exp]]=1),1,0)</f>
        <v>0</v>
      </c>
      <c r="R1816" s="2">
        <f>IF(AND(market_calendar[[#This Row],[is_vix_monthly_exp]]=1,MOD(market_calendar[[#This Row],[Month]],3)=0),1,0)</f>
        <v>0</v>
      </c>
    </row>
    <row r="1817" spans="1:18" x14ac:dyDescent="0.25">
      <c r="A1817">
        <v>1816</v>
      </c>
      <c r="B1817" s="1">
        <v>44185</v>
      </c>
      <c r="C1817" s="2">
        <f t="shared" si="225"/>
        <v>2020</v>
      </c>
      <c r="D1817" s="2">
        <f t="shared" si="226"/>
        <v>12</v>
      </c>
      <c r="E1817" s="2" t="str">
        <f t="shared" si="227"/>
        <v>2020-12</v>
      </c>
      <c r="F1817" s="2">
        <f t="shared" si="228"/>
        <v>20</v>
      </c>
      <c r="G1817" s="2">
        <f t="shared" si="229"/>
        <v>52</v>
      </c>
      <c r="H1817" s="2">
        <f t="shared" si="230"/>
        <v>1</v>
      </c>
      <c r="I1817" s="2" cm="1">
        <f t="array" ref="I1817">_xlfn.IFNA(_xlfn.IFS(H1817=7,1,H1817=1,1),0)</f>
        <v>1</v>
      </c>
      <c r="J1817" s="2">
        <v>0</v>
      </c>
      <c r="K1817" s="2">
        <f t="shared" si="231"/>
        <v>0</v>
      </c>
      <c r="L1817" s="2">
        <f>SUMIF(E$2:E1817,E1817,K$2:K1817)</f>
        <v>3</v>
      </c>
      <c r="M1817" s="2">
        <f>IF(AND(market_calendar[[#This Row],[eq_weekly_exp_cumulative]]=3,market_calendar[[#This Row],[is_eq_weekly_exp]]=1),1,0)</f>
        <v>0</v>
      </c>
      <c r="N1817" s="2">
        <f>IF(AND(market_calendar[[#This Row],[is_eq_monthly_exp]]=1,MOD(market_calendar[[#This Row],[Month]],3)=0),1,0)</f>
        <v>0</v>
      </c>
      <c r="O1817" s="2">
        <f t="shared" si="224"/>
        <v>0</v>
      </c>
      <c r="P1817" s="2">
        <f>SUMIF(E$2:E1817,E1817,O$2:O1817)</f>
        <v>3</v>
      </c>
      <c r="Q1817" s="2">
        <f>IF(AND(market_calendar[[#This Row],[vix_weekly_exp_cumulative]]=3,market_calendar[[#This Row],[is_vix_weekly_exp]]=1),1,0)</f>
        <v>0</v>
      </c>
      <c r="R1817" s="2">
        <f>IF(AND(market_calendar[[#This Row],[is_vix_monthly_exp]]=1,MOD(market_calendar[[#This Row],[Month]],3)=0),1,0)</f>
        <v>0</v>
      </c>
    </row>
    <row r="1818" spans="1:18" x14ac:dyDescent="0.25">
      <c r="A1818">
        <v>1817</v>
      </c>
      <c r="B1818" s="1">
        <v>44186</v>
      </c>
      <c r="C1818" s="2">
        <f t="shared" si="225"/>
        <v>2020</v>
      </c>
      <c r="D1818" s="2">
        <f t="shared" si="226"/>
        <v>12</v>
      </c>
      <c r="E1818" s="2" t="str">
        <f t="shared" si="227"/>
        <v>2020-12</v>
      </c>
      <c r="F1818" s="2">
        <f t="shared" si="228"/>
        <v>21</v>
      </c>
      <c r="G1818" s="2">
        <f t="shared" si="229"/>
        <v>52</v>
      </c>
      <c r="H1818" s="2">
        <f t="shared" si="230"/>
        <v>2</v>
      </c>
      <c r="I1818" s="2" cm="1">
        <f t="array" ref="I1818">_xlfn.IFNA(_xlfn.IFS(H1818=7,1,H1818=1,1),0)</f>
        <v>0</v>
      </c>
      <c r="J1818" s="2">
        <v>0</v>
      </c>
      <c r="K1818" s="2">
        <f t="shared" si="231"/>
        <v>0</v>
      </c>
      <c r="L1818" s="2">
        <f>SUMIF(E$2:E1818,E1818,K$2:K1818)</f>
        <v>3</v>
      </c>
      <c r="M1818" s="2">
        <f>IF(AND(market_calendar[[#This Row],[eq_weekly_exp_cumulative]]=3,market_calendar[[#This Row],[is_eq_weekly_exp]]=1),1,0)</f>
        <v>0</v>
      </c>
      <c r="N1818" s="2">
        <f>IF(AND(market_calendar[[#This Row],[is_eq_monthly_exp]]=1,MOD(market_calendar[[#This Row],[Month]],3)=0),1,0)</f>
        <v>0</v>
      </c>
      <c r="O1818" s="2">
        <f t="shared" si="224"/>
        <v>0</v>
      </c>
      <c r="P1818" s="2">
        <f>SUMIF(E$2:E1818,E1818,O$2:O1818)</f>
        <v>3</v>
      </c>
      <c r="Q1818" s="2">
        <f>IF(AND(market_calendar[[#This Row],[vix_weekly_exp_cumulative]]=3,market_calendar[[#This Row],[is_vix_weekly_exp]]=1),1,0)</f>
        <v>0</v>
      </c>
      <c r="R1818" s="2">
        <f>IF(AND(market_calendar[[#This Row],[is_vix_monthly_exp]]=1,MOD(market_calendar[[#This Row],[Month]],3)=0),1,0)</f>
        <v>0</v>
      </c>
    </row>
    <row r="1819" spans="1:18" x14ac:dyDescent="0.25">
      <c r="A1819">
        <v>1818</v>
      </c>
      <c r="B1819" s="1">
        <v>44187</v>
      </c>
      <c r="C1819" s="2">
        <f t="shared" si="225"/>
        <v>2020</v>
      </c>
      <c r="D1819" s="2">
        <f t="shared" si="226"/>
        <v>12</v>
      </c>
      <c r="E1819" s="2" t="str">
        <f t="shared" si="227"/>
        <v>2020-12</v>
      </c>
      <c r="F1819" s="2">
        <f t="shared" si="228"/>
        <v>22</v>
      </c>
      <c r="G1819" s="2">
        <f t="shared" si="229"/>
        <v>52</v>
      </c>
      <c r="H1819" s="2">
        <f t="shared" si="230"/>
        <v>3</v>
      </c>
      <c r="I1819" s="2" cm="1">
        <f t="array" ref="I1819">_xlfn.IFNA(_xlfn.IFS(H1819=7,1,H1819=1,1),0)</f>
        <v>0</v>
      </c>
      <c r="J1819" s="2">
        <v>0</v>
      </c>
      <c r="K1819" s="2">
        <f t="shared" si="231"/>
        <v>0</v>
      </c>
      <c r="L1819" s="2">
        <f>SUMIF(E$2:E1819,E1819,K$2:K1819)</f>
        <v>3</v>
      </c>
      <c r="M1819" s="2">
        <f>IF(AND(market_calendar[[#This Row],[eq_weekly_exp_cumulative]]=3,market_calendar[[#This Row],[is_eq_weekly_exp]]=1),1,0)</f>
        <v>0</v>
      </c>
      <c r="N1819" s="2">
        <f>IF(AND(market_calendar[[#This Row],[is_eq_monthly_exp]]=1,MOD(market_calendar[[#This Row],[Month]],3)=0),1,0)</f>
        <v>0</v>
      </c>
      <c r="O1819" s="2">
        <f t="shared" si="224"/>
        <v>1</v>
      </c>
      <c r="P1819" s="2">
        <f>SUMIF(E$2:E1819,E1819,O$2:O1819)</f>
        <v>4</v>
      </c>
      <c r="Q1819" s="2">
        <f>IF(AND(market_calendar[[#This Row],[vix_weekly_exp_cumulative]]=3,market_calendar[[#This Row],[is_vix_weekly_exp]]=1),1,0)</f>
        <v>0</v>
      </c>
      <c r="R1819" s="2">
        <f>IF(AND(market_calendar[[#This Row],[is_vix_monthly_exp]]=1,MOD(market_calendar[[#This Row],[Month]],3)=0),1,0)</f>
        <v>0</v>
      </c>
    </row>
    <row r="1820" spans="1:18" x14ac:dyDescent="0.25">
      <c r="A1820">
        <v>1819</v>
      </c>
      <c r="B1820" s="1">
        <v>44188</v>
      </c>
      <c r="C1820" s="2">
        <f t="shared" si="225"/>
        <v>2020</v>
      </c>
      <c r="D1820" s="2">
        <f t="shared" si="226"/>
        <v>12</v>
      </c>
      <c r="E1820" s="2" t="str">
        <f t="shared" si="227"/>
        <v>2020-12</v>
      </c>
      <c r="F1820" s="2">
        <f t="shared" si="228"/>
        <v>23</v>
      </c>
      <c r="G1820" s="2">
        <f t="shared" si="229"/>
        <v>52</v>
      </c>
      <c r="H1820" s="2">
        <f t="shared" si="230"/>
        <v>4</v>
      </c>
      <c r="I1820" s="2" cm="1">
        <f t="array" ref="I1820">_xlfn.IFNA(_xlfn.IFS(H1820=7,1,H1820=1,1),0)</f>
        <v>0</v>
      </c>
      <c r="J1820" s="2">
        <v>0</v>
      </c>
      <c r="K1820" s="2">
        <f t="shared" si="231"/>
        <v>0</v>
      </c>
      <c r="L1820" s="2">
        <f>SUMIF(E$2:E1820,E1820,K$2:K1820)</f>
        <v>3</v>
      </c>
      <c r="M1820" s="2">
        <f>IF(AND(market_calendar[[#This Row],[eq_weekly_exp_cumulative]]=3,market_calendar[[#This Row],[is_eq_weekly_exp]]=1),1,0)</f>
        <v>0</v>
      </c>
      <c r="N1820" s="2">
        <f>IF(AND(market_calendar[[#This Row],[is_eq_monthly_exp]]=1,MOD(market_calendar[[#This Row],[Month]],3)=0),1,0)</f>
        <v>0</v>
      </c>
      <c r="O1820" s="2">
        <f t="shared" si="224"/>
        <v>0</v>
      </c>
      <c r="P1820" s="2">
        <f>SUMIF(E$2:E1820,E1820,O$2:O1820)</f>
        <v>4</v>
      </c>
      <c r="Q1820" s="2">
        <f>IF(AND(market_calendar[[#This Row],[vix_weekly_exp_cumulative]]=3,market_calendar[[#This Row],[is_vix_weekly_exp]]=1),1,0)</f>
        <v>0</v>
      </c>
      <c r="R1820" s="2">
        <f>IF(AND(market_calendar[[#This Row],[is_vix_monthly_exp]]=1,MOD(market_calendar[[#This Row],[Month]],3)=0),1,0)</f>
        <v>0</v>
      </c>
    </row>
    <row r="1821" spans="1:18" x14ac:dyDescent="0.25">
      <c r="A1821">
        <v>1820</v>
      </c>
      <c r="B1821" s="1">
        <v>44189</v>
      </c>
      <c r="C1821" s="2">
        <f t="shared" si="225"/>
        <v>2020</v>
      </c>
      <c r="D1821" s="2">
        <f t="shared" si="226"/>
        <v>12</v>
      </c>
      <c r="E1821" s="2" t="str">
        <f t="shared" si="227"/>
        <v>2020-12</v>
      </c>
      <c r="F1821" s="2">
        <f t="shared" si="228"/>
        <v>24</v>
      </c>
      <c r="G1821" s="2">
        <f t="shared" si="229"/>
        <v>52</v>
      </c>
      <c r="H1821" s="2">
        <f t="shared" si="230"/>
        <v>5</v>
      </c>
      <c r="I1821" s="2" cm="1">
        <f t="array" ref="I1821">_xlfn.IFNA(_xlfn.IFS(H1821=7,1,H1821=1,1),0)</f>
        <v>0</v>
      </c>
      <c r="J1821" s="2">
        <v>0</v>
      </c>
      <c r="K1821" s="2">
        <f t="shared" si="231"/>
        <v>0</v>
      </c>
      <c r="L1821" s="2">
        <f>SUMIF(E$2:E1821,E1821,K$2:K1821)</f>
        <v>3</v>
      </c>
      <c r="M1821" s="2">
        <f>IF(AND(market_calendar[[#This Row],[eq_weekly_exp_cumulative]]=3,market_calendar[[#This Row],[is_eq_weekly_exp]]=1),1,0)</f>
        <v>0</v>
      </c>
      <c r="N1821" s="2">
        <f>IF(AND(market_calendar[[#This Row],[is_eq_monthly_exp]]=1,MOD(market_calendar[[#This Row],[Month]],3)=0),1,0)</f>
        <v>0</v>
      </c>
      <c r="O1821" s="2">
        <f t="shared" si="224"/>
        <v>0</v>
      </c>
      <c r="P1821" s="2">
        <f>SUMIF(E$2:E1821,E1821,O$2:O1821)</f>
        <v>4</v>
      </c>
      <c r="Q1821" s="2">
        <f>IF(AND(market_calendar[[#This Row],[vix_weekly_exp_cumulative]]=3,market_calendar[[#This Row],[is_vix_weekly_exp]]=1),1,0)</f>
        <v>0</v>
      </c>
      <c r="R1821" s="2">
        <f>IF(AND(market_calendar[[#This Row],[is_vix_monthly_exp]]=1,MOD(market_calendar[[#This Row],[Month]],3)=0),1,0)</f>
        <v>0</v>
      </c>
    </row>
    <row r="1822" spans="1:18" x14ac:dyDescent="0.25">
      <c r="A1822">
        <v>1821</v>
      </c>
      <c r="B1822" s="1">
        <v>44190</v>
      </c>
      <c r="C1822" s="2">
        <f t="shared" si="225"/>
        <v>2020</v>
      </c>
      <c r="D1822" s="2">
        <f t="shared" si="226"/>
        <v>12</v>
      </c>
      <c r="E1822" s="2" t="str">
        <f t="shared" si="227"/>
        <v>2020-12</v>
      </c>
      <c r="F1822" s="2">
        <f t="shared" si="228"/>
        <v>25</v>
      </c>
      <c r="G1822" s="2">
        <f t="shared" si="229"/>
        <v>52</v>
      </c>
      <c r="H1822" s="2">
        <f t="shared" si="230"/>
        <v>6</v>
      </c>
      <c r="I1822" s="2" cm="1">
        <f t="array" ref="I1822">_xlfn.IFNA(_xlfn.IFS(H1822=7,1,H1822=1,1),0)</f>
        <v>0</v>
      </c>
      <c r="J1822" s="2">
        <v>0</v>
      </c>
      <c r="K1822" s="2">
        <f t="shared" si="231"/>
        <v>1</v>
      </c>
      <c r="L1822" s="2">
        <f>SUMIF(E$2:E1822,E1822,K$2:K1822)</f>
        <v>4</v>
      </c>
      <c r="M1822" s="2">
        <f>IF(AND(market_calendar[[#This Row],[eq_weekly_exp_cumulative]]=3,market_calendar[[#This Row],[is_eq_weekly_exp]]=1),1,0)</f>
        <v>0</v>
      </c>
      <c r="N1822" s="2">
        <f>IF(AND(market_calendar[[#This Row],[is_eq_monthly_exp]]=1,MOD(market_calendar[[#This Row],[Month]],3)=0),1,0)</f>
        <v>0</v>
      </c>
      <c r="O1822" s="2">
        <f t="shared" si="224"/>
        <v>0</v>
      </c>
      <c r="P1822" s="2">
        <f>SUMIF(E$2:E1822,E1822,O$2:O1822)</f>
        <v>4</v>
      </c>
      <c r="Q1822" s="2">
        <f>IF(AND(market_calendar[[#This Row],[vix_weekly_exp_cumulative]]=3,market_calendar[[#This Row],[is_vix_weekly_exp]]=1),1,0)</f>
        <v>0</v>
      </c>
      <c r="R1822" s="2">
        <f>IF(AND(market_calendar[[#This Row],[is_vix_monthly_exp]]=1,MOD(market_calendar[[#This Row],[Month]],3)=0),1,0)</f>
        <v>0</v>
      </c>
    </row>
    <row r="1823" spans="1:18" x14ac:dyDescent="0.25">
      <c r="A1823">
        <v>1822</v>
      </c>
      <c r="B1823" s="1">
        <v>44191</v>
      </c>
      <c r="C1823" s="2">
        <f t="shared" si="225"/>
        <v>2020</v>
      </c>
      <c r="D1823" s="2">
        <f t="shared" si="226"/>
        <v>12</v>
      </c>
      <c r="E1823" s="2" t="str">
        <f t="shared" si="227"/>
        <v>2020-12</v>
      </c>
      <c r="F1823" s="2">
        <f t="shared" si="228"/>
        <v>26</v>
      </c>
      <c r="G1823" s="2">
        <f t="shared" si="229"/>
        <v>52</v>
      </c>
      <c r="H1823" s="2">
        <f t="shared" si="230"/>
        <v>7</v>
      </c>
      <c r="I1823" s="2" cm="1">
        <f t="array" ref="I1823">_xlfn.IFNA(_xlfn.IFS(H1823=7,1,H1823=1,1),0)</f>
        <v>1</v>
      </c>
      <c r="J1823" s="2">
        <v>0</v>
      </c>
      <c r="K1823" s="2">
        <f t="shared" si="231"/>
        <v>0</v>
      </c>
      <c r="L1823" s="2">
        <f>SUMIF(E$2:E1823,E1823,K$2:K1823)</f>
        <v>4</v>
      </c>
      <c r="M1823" s="2">
        <f>IF(AND(market_calendar[[#This Row],[eq_weekly_exp_cumulative]]=3,market_calendar[[#This Row],[is_eq_weekly_exp]]=1),1,0)</f>
        <v>0</v>
      </c>
      <c r="N1823" s="2">
        <f>IF(AND(market_calendar[[#This Row],[is_eq_monthly_exp]]=1,MOD(market_calendar[[#This Row],[Month]],3)=0),1,0)</f>
        <v>0</v>
      </c>
      <c r="O1823" s="2">
        <f t="shared" si="224"/>
        <v>0</v>
      </c>
      <c r="P1823" s="2">
        <f>SUMIF(E$2:E1823,E1823,O$2:O1823)</f>
        <v>4</v>
      </c>
      <c r="Q1823" s="2">
        <f>IF(AND(market_calendar[[#This Row],[vix_weekly_exp_cumulative]]=3,market_calendar[[#This Row],[is_vix_weekly_exp]]=1),1,0)</f>
        <v>0</v>
      </c>
      <c r="R1823" s="2">
        <f>IF(AND(market_calendar[[#This Row],[is_vix_monthly_exp]]=1,MOD(market_calendar[[#This Row],[Month]],3)=0),1,0)</f>
        <v>0</v>
      </c>
    </row>
    <row r="1824" spans="1:18" x14ac:dyDescent="0.25">
      <c r="A1824">
        <v>1823</v>
      </c>
      <c r="B1824" s="1">
        <v>44192</v>
      </c>
      <c r="C1824" s="2">
        <f t="shared" si="225"/>
        <v>2020</v>
      </c>
      <c r="D1824" s="2">
        <f t="shared" si="226"/>
        <v>12</v>
      </c>
      <c r="E1824" s="2" t="str">
        <f t="shared" si="227"/>
        <v>2020-12</v>
      </c>
      <c r="F1824" s="2">
        <f t="shared" si="228"/>
        <v>27</v>
      </c>
      <c r="G1824" s="2">
        <f t="shared" si="229"/>
        <v>53</v>
      </c>
      <c r="H1824" s="2">
        <f t="shared" si="230"/>
        <v>1</v>
      </c>
      <c r="I1824" s="2" cm="1">
        <f t="array" ref="I1824">_xlfn.IFNA(_xlfn.IFS(H1824=7,1,H1824=1,1),0)</f>
        <v>1</v>
      </c>
      <c r="J1824" s="2">
        <v>0</v>
      </c>
      <c r="K1824" s="2">
        <f t="shared" si="231"/>
        <v>0</v>
      </c>
      <c r="L1824" s="2">
        <f>SUMIF(E$2:E1824,E1824,K$2:K1824)</f>
        <v>4</v>
      </c>
      <c r="M1824" s="2">
        <f>IF(AND(market_calendar[[#This Row],[eq_weekly_exp_cumulative]]=3,market_calendar[[#This Row],[is_eq_weekly_exp]]=1),1,0)</f>
        <v>0</v>
      </c>
      <c r="N1824" s="2">
        <f>IF(AND(market_calendar[[#This Row],[is_eq_monthly_exp]]=1,MOD(market_calendar[[#This Row],[Month]],3)=0),1,0)</f>
        <v>0</v>
      </c>
      <c r="O1824" s="2">
        <f t="shared" si="224"/>
        <v>0</v>
      </c>
      <c r="P1824" s="2">
        <f>SUMIF(E$2:E1824,E1824,O$2:O1824)</f>
        <v>4</v>
      </c>
      <c r="Q1824" s="2">
        <f>IF(AND(market_calendar[[#This Row],[vix_weekly_exp_cumulative]]=3,market_calendar[[#This Row],[is_vix_weekly_exp]]=1),1,0)</f>
        <v>0</v>
      </c>
      <c r="R1824" s="2">
        <f>IF(AND(market_calendar[[#This Row],[is_vix_monthly_exp]]=1,MOD(market_calendar[[#This Row],[Month]],3)=0),1,0)</f>
        <v>0</v>
      </c>
    </row>
    <row r="1825" spans="1:18" x14ac:dyDescent="0.25">
      <c r="A1825">
        <v>1824</v>
      </c>
      <c r="B1825" s="1">
        <v>44193</v>
      </c>
      <c r="C1825" s="2">
        <f t="shared" si="225"/>
        <v>2020</v>
      </c>
      <c r="D1825" s="2">
        <f t="shared" si="226"/>
        <v>12</v>
      </c>
      <c r="E1825" s="2" t="str">
        <f t="shared" si="227"/>
        <v>2020-12</v>
      </c>
      <c r="F1825" s="2">
        <f t="shared" si="228"/>
        <v>28</v>
      </c>
      <c r="G1825" s="2">
        <f t="shared" si="229"/>
        <v>53</v>
      </c>
      <c r="H1825" s="2">
        <f t="shared" si="230"/>
        <v>2</v>
      </c>
      <c r="I1825" s="2" cm="1">
        <f t="array" ref="I1825">_xlfn.IFNA(_xlfn.IFS(H1825=7,1,H1825=1,1),0)</f>
        <v>0</v>
      </c>
      <c r="J1825" s="2">
        <v>0</v>
      </c>
      <c r="K1825" s="2">
        <f t="shared" si="231"/>
        <v>0</v>
      </c>
      <c r="L1825" s="2">
        <f>SUMIF(E$2:E1825,E1825,K$2:K1825)</f>
        <v>4</v>
      </c>
      <c r="M1825" s="2">
        <f>IF(AND(market_calendar[[#This Row],[eq_weekly_exp_cumulative]]=3,market_calendar[[#This Row],[is_eq_weekly_exp]]=1),1,0)</f>
        <v>0</v>
      </c>
      <c r="N1825" s="2">
        <f>IF(AND(market_calendar[[#This Row],[is_eq_monthly_exp]]=1,MOD(market_calendar[[#This Row],[Month]],3)=0),1,0)</f>
        <v>0</v>
      </c>
      <c r="O1825" s="2">
        <f t="shared" si="224"/>
        <v>0</v>
      </c>
      <c r="P1825" s="2">
        <f>SUMIF(E$2:E1825,E1825,O$2:O1825)</f>
        <v>4</v>
      </c>
      <c r="Q1825" s="2">
        <f>IF(AND(market_calendar[[#This Row],[vix_weekly_exp_cumulative]]=3,market_calendar[[#This Row],[is_vix_weekly_exp]]=1),1,0)</f>
        <v>0</v>
      </c>
      <c r="R1825" s="2">
        <f>IF(AND(market_calendar[[#This Row],[is_vix_monthly_exp]]=1,MOD(market_calendar[[#This Row],[Month]],3)=0),1,0)</f>
        <v>0</v>
      </c>
    </row>
    <row r="1826" spans="1:18" x14ac:dyDescent="0.25">
      <c r="A1826">
        <v>1825</v>
      </c>
      <c r="B1826" s="1">
        <v>44194</v>
      </c>
      <c r="C1826" s="2">
        <f t="shared" si="225"/>
        <v>2020</v>
      </c>
      <c r="D1826" s="2">
        <f t="shared" si="226"/>
        <v>12</v>
      </c>
      <c r="E1826" s="2" t="str">
        <f t="shared" si="227"/>
        <v>2020-12</v>
      </c>
      <c r="F1826" s="2">
        <f t="shared" si="228"/>
        <v>29</v>
      </c>
      <c r="G1826" s="2">
        <f t="shared" si="229"/>
        <v>53</v>
      </c>
      <c r="H1826" s="2">
        <f t="shared" si="230"/>
        <v>3</v>
      </c>
      <c r="I1826" s="2" cm="1">
        <f t="array" ref="I1826">_xlfn.IFNA(_xlfn.IFS(H1826=7,1,H1826=1,1),0)</f>
        <v>0</v>
      </c>
      <c r="J1826" s="2">
        <v>0</v>
      </c>
      <c r="K1826" s="2">
        <f t="shared" si="231"/>
        <v>0</v>
      </c>
      <c r="L1826" s="2">
        <f>SUMIF(E$2:E1826,E1826,K$2:K1826)</f>
        <v>4</v>
      </c>
      <c r="M1826" s="2">
        <f>IF(AND(market_calendar[[#This Row],[eq_weekly_exp_cumulative]]=3,market_calendar[[#This Row],[is_eq_weekly_exp]]=1),1,0)</f>
        <v>0</v>
      </c>
      <c r="N1826" s="2">
        <f>IF(AND(market_calendar[[#This Row],[is_eq_monthly_exp]]=1,MOD(market_calendar[[#This Row],[Month]],3)=0),1,0)</f>
        <v>0</v>
      </c>
      <c r="O1826" s="2">
        <f t="shared" si="224"/>
        <v>1</v>
      </c>
      <c r="P1826" s="2">
        <f>SUMIF(E$2:E1826,E1826,O$2:O1826)</f>
        <v>5</v>
      </c>
      <c r="Q1826" s="2">
        <f>IF(AND(market_calendar[[#This Row],[vix_weekly_exp_cumulative]]=3,market_calendar[[#This Row],[is_vix_weekly_exp]]=1),1,0)</f>
        <v>0</v>
      </c>
      <c r="R1826" s="2">
        <f>IF(AND(market_calendar[[#This Row],[is_vix_monthly_exp]]=1,MOD(market_calendar[[#This Row],[Month]],3)=0),1,0)</f>
        <v>0</v>
      </c>
    </row>
    <row r="1827" spans="1:18" x14ac:dyDescent="0.25">
      <c r="A1827">
        <v>1826</v>
      </c>
      <c r="B1827" s="1">
        <v>44195</v>
      </c>
      <c r="C1827" s="2">
        <f t="shared" si="225"/>
        <v>2020</v>
      </c>
      <c r="D1827" s="2">
        <f t="shared" si="226"/>
        <v>12</v>
      </c>
      <c r="E1827" s="2" t="str">
        <f t="shared" si="227"/>
        <v>2020-12</v>
      </c>
      <c r="F1827" s="2">
        <f t="shared" si="228"/>
        <v>30</v>
      </c>
      <c r="G1827" s="2">
        <f t="shared" si="229"/>
        <v>53</v>
      </c>
      <c r="H1827" s="2">
        <f t="shared" si="230"/>
        <v>4</v>
      </c>
      <c r="I1827" s="2" cm="1">
        <f t="array" ref="I1827">_xlfn.IFNA(_xlfn.IFS(H1827=7,1,H1827=1,1),0)</f>
        <v>0</v>
      </c>
      <c r="J1827" s="2">
        <v>0</v>
      </c>
      <c r="K1827" s="2">
        <f t="shared" si="231"/>
        <v>0</v>
      </c>
      <c r="L1827" s="2">
        <f>SUMIF(E$2:E1827,E1827,K$2:K1827)</f>
        <v>4</v>
      </c>
      <c r="M1827" s="2">
        <f>IF(AND(market_calendar[[#This Row],[eq_weekly_exp_cumulative]]=3,market_calendar[[#This Row],[is_eq_weekly_exp]]=1),1,0)</f>
        <v>0</v>
      </c>
      <c r="N1827" s="2">
        <f>IF(AND(market_calendar[[#This Row],[is_eq_monthly_exp]]=1,MOD(market_calendar[[#This Row],[Month]],3)=0),1,0)</f>
        <v>0</v>
      </c>
      <c r="O1827" s="2">
        <f t="shared" si="224"/>
        <v>0</v>
      </c>
      <c r="P1827" s="2">
        <f>SUMIF(E$2:E1827,E1827,O$2:O1827)</f>
        <v>5</v>
      </c>
      <c r="Q1827" s="2">
        <f>IF(AND(market_calendar[[#This Row],[vix_weekly_exp_cumulative]]=3,market_calendar[[#This Row],[is_vix_weekly_exp]]=1),1,0)</f>
        <v>0</v>
      </c>
      <c r="R1827" s="2">
        <f>IF(AND(market_calendar[[#This Row],[is_vix_monthly_exp]]=1,MOD(market_calendar[[#This Row],[Month]],3)=0),1,0)</f>
        <v>0</v>
      </c>
    </row>
    <row r="1828" spans="1:18" x14ac:dyDescent="0.25">
      <c r="A1828">
        <v>1827</v>
      </c>
      <c r="B1828" s="1">
        <v>44196</v>
      </c>
      <c r="C1828" s="2">
        <f t="shared" si="225"/>
        <v>2020</v>
      </c>
      <c r="D1828" s="2">
        <f t="shared" si="226"/>
        <v>12</v>
      </c>
      <c r="E1828" s="2" t="str">
        <f t="shared" si="227"/>
        <v>2020-12</v>
      </c>
      <c r="F1828" s="2">
        <f t="shared" si="228"/>
        <v>31</v>
      </c>
      <c r="G1828" s="2">
        <f t="shared" si="229"/>
        <v>53</v>
      </c>
      <c r="H1828" s="2">
        <f t="shared" si="230"/>
        <v>5</v>
      </c>
      <c r="I1828" s="2" cm="1">
        <f t="array" ref="I1828">_xlfn.IFNA(_xlfn.IFS(H1828=7,1,H1828=1,1),0)</f>
        <v>0</v>
      </c>
      <c r="J1828" s="2">
        <v>0</v>
      </c>
      <c r="K1828" s="2">
        <f t="shared" si="231"/>
        <v>0</v>
      </c>
      <c r="L1828" s="2">
        <f>SUMIF(E$2:E1828,E1828,K$2:K1828)</f>
        <v>4</v>
      </c>
      <c r="M1828" s="2">
        <f>IF(AND(market_calendar[[#This Row],[eq_weekly_exp_cumulative]]=3,market_calendar[[#This Row],[is_eq_weekly_exp]]=1),1,0)</f>
        <v>0</v>
      </c>
      <c r="N1828" s="2">
        <f>IF(AND(market_calendar[[#This Row],[is_eq_monthly_exp]]=1,MOD(market_calendar[[#This Row],[Month]],3)=0),1,0)</f>
        <v>0</v>
      </c>
      <c r="O1828" s="2">
        <f t="shared" si="224"/>
        <v>0</v>
      </c>
      <c r="P1828" s="2">
        <f>SUMIF(E$2:E1828,E1828,O$2:O1828)</f>
        <v>5</v>
      </c>
      <c r="Q1828" s="2">
        <f>IF(AND(market_calendar[[#This Row],[vix_weekly_exp_cumulative]]=3,market_calendar[[#This Row],[is_vix_weekly_exp]]=1),1,0)</f>
        <v>0</v>
      </c>
      <c r="R1828" s="2">
        <f>IF(AND(market_calendar[[#This Row],[is_vix_monthly_exp]]=1,MOD(market_calendar[[#This Row],[Month]],3)=0),1,0)</f>
        <v>0</v>
      </c>
    </row>
    <row r="1829" spans="1:18" x14ac:dyDescent="0.25">
      <c r="A1829">
        <v>1828</v>
      </c>
      <c r="B1829" s="1">
        <v>44197</v>
      </c>
      <c r="C1829" s="2">
        <f t="shared" si="225"/>
        <v>2021</v>
      </c>
      <c r="D1829" s="2">
        <f t="shared" si="226"/>
        <v>1</v>
      </c>
      <c r="E1829" s="2" t="str">
        <f t="shared" si="227"/>
        <v>2021-1</v>
      </c>
      <c r="F1829" s="2">
        <f t="shared" si="228"/>
        <v>1</v>
      </c>
      <c r="G1829" s="2">
        <f t="shared" si="229"/>
        <v>1</v>
      </c>
      <c r="H1829" s="2">
        <f t="shared" si="230"/>
        <v>6</v>
      </c>
      <c r="I1829" s="2" cm="1">
        <f t="array" ref="I1829">_xlfn.IFNA(_xlfn.IFS(H1829=7,1,H1829=1,1),0)</f>
        <v>0</v>
      </c>
      <c r="J1829" s="2">
        <v>0</v>
      </c>
      <c r="K1829" s="2">
        <f t="shared" si="231"/>
        <v>1</v>
      </c>
      <c r="L1829" s="2">
        <f>SUMIF(E$2:E1829,E1829,K$2:K1829)</f>
        <v>1</v>
      </c>
      <c r="M1829" s="2">
        <f>IF(AND(market_calendar[[#This Row],[eq_weekly_exp_cumulative]]=3,market_calendar[[#This Row],[is_eq_weekly_exp]]=1),1,0)</f>
        <v>0</v>
      </c>
      <c r="N1829" s="2">
        <f>IF(AND(market_calendar[[#This Row],[is_eq_monthly_exp]]=1,MOD(market_calendar[[#This Row],[Month]],3)=0),1,0)</f>
        <v>0</v>
      </c>
      <c r="O1829" s="2">
        <f t="shared" si="224"/>
        <v>0</v>
      </c>
      <c r="P1829" s="2">
        <f>SUMIF(E$2:E1829,E1829,O$2:O1829)</f>
        <v>0</v>
      </c>
      <c r="Q1829" s="2">
        <f>IF(AND(market_calendar[[#This Row],[vix_weekly_exp_cumulative]]=3,market_calendar[[#This Row],[is_vix_weekly_exp]]=1),1,0)</f>
        <v>0</v>
      </c>
      <c r="R1829" s="2">
        <f>IF(AND(market_calendar[[#This Row],[is_vix_monthly_exp]]=1,MOD(market_calendar[[#This Row],[Month]],3)=0),1,0)</f>
        <v>0</v>
      </c>
    </row>
    <row r="1830" spans="1:18" x14ac:dyDescent="0.25">
      <c r="A1830">
        <v>1829</v>
      </c>
      <c r="B1830" s="1">
        <v>44198</v>
      </c>
      <c r="C1830" s="2">
        <f t="shared" si="225"/>
        <v>2021</v>
      </c>
      <c r="D1830" s="2">
        <f t="shared" si="226"/>
        <v>1</v>
      </c>
      <c r="E1830" s="2" t="str">
        <f t="shared" si="227"/>
        <v>2021-1</v>
      </c>
      <c r="F1830" s="2">
        <f t="shared" si="228"/>
        <v>2</v>
      </c>
      <c r="G1830" s="2">
        <f t="shared" si="229"/>
        <v>1</v>
      </c>
      <c r="H1830" s="2">
        <f t="shared" si="230"/>
        <v>7</v>
      </c>
      <c r="I1830" s="2" cm="1">
        <f t="array" ref="I1830">_xlfn.IFNA(_xlfn.IFS(H1830=7,1,H1830=1,1),0)</f>
        <v>1</v>
      </c>
      <c r="J1830" s="2">
        <v>0</v>
      </c>
      <c r="K1830" s="2">
        <f t="shared" si="231"/>
        <v>0</v>
      </c>
      <c r="L1830" s="2">
        <f>SUMIF(E$2:E1830,E1830,K$2:K1830)</f>
        <v>1</v>
      </c>
      <c r="M1830" s="2">
        <f>IF(AND(market_calendar[[#This Row],[eq_weekly_exp_cumulative]]=3,market_calendar[[#This Row],[is_eq_weekly_exp]]=1),1,0)</f>
        <v>0</v>
      </c>
      <c r="N1830" s="2">
        <f>IF(AND(market_calendar[[#This Row],[is_eq_monthly_exp]]=1,MOD(market_calendar[[#This Row],[Month]],3)=0),1,0)</f>
        <v>0</v>
      </c>
      <c r="O1830" s="2">
        <f t="shared" si="224"/>
        <v>0</v>
      </c>
      <c r="P1830" s="2">
        <f>SUMIF(E$2:E1830,E1830,O$2:O1830)</f>
        <v>0</v>
      </c>
      <c r="Q1830" s="2">
        <f>IF(AND(market_calendar[[#This Row],[vix_weekly_exp_cumulative]]=3,market_calendar[[#This Row],[is_vix_weekly_exp]]=1),1,0)</f>
        <v>0</v>
      </c>
      <c r="R1830" s="2">
        <f>IF(AND(market_calendar[[#This Row],[is_vix_monthly_exp]]=1,MOD(market_calendar[[#This Row],[Month]],3)=0),1,0)</f>
        <v>0</v>
      </c>
    </row>
    <row r="1831" spans="1:18" x14ac:dyDescent="0.25">
      <c r="A1831">
        <v>1830</v>
      </c>
      <c r="B1831" s="1">
        <v>44199</v>
      </c>
      <c r="C1831" s="2">
        <f t="shared" si="225"/>
        <v>2021</v>
      </c>
      <c r="D1831" s="2">
        <f t="shared" si="226"/>
        <v>1</v>
      </c>
      <c r="E1831" s="2" t="str">
        <f t="shared" si="227"/>
        <v>2021-1</v>
      </c>
      <c r="F1831" s="2">
        <f t="shared" si="228"/>
        <v>3</v>
      </c>
      <c r="G1831" s="2">
        <f t="shared" si="229"/>
        <v>2</v>
      </c>
      <c r="H1831" s="2">
        <f t="shared" si="230"/>
        <v>1</v>
      </c>
      <c r="I1831" s="2" cm="1">
        <f t="array" ref="I1831">_xlfn.IFNA(_xlfn.IFS(H1831=7,1,H1831=1,1),0)</f>
        <v>1</v>
      </c>
      <c r="J1831" s="2">
        <v>0</v>
      </c>
      <c r="K1831" s="2">
        <f t="shared" si="231"/>
        <v>0</v>
      </c>
      <c r="L1831" s="2">
        <f>SUMIF(E$2:E1831,E1831,K$2:K1831)</f>
        <v>1</v>
      </c>
      <c r="M1831" s="2">
        <f>IF(AND(market_calendar[[#This Row],[eq_weekly_exp_cumulative]]=3,market_calendar[[#This Row],[is_eq_weekly_exp]]=1),1,0)</f>
        <v>0</v>
      </c>
      <c r="N1831" s="2">
        <f>IF(AND(market_calendar[[#This Row],[is_eq_monthly_exp]]=1,MOD(market_calendar[[#This Row],[Month]],3)=0),1,0)</f>
        <v>0</v>
      </c>
      <c r="O1831" s="2">
        <f t="shared" si="224"/>
        <v>0</v>
      </c>
      <c r="P1831" s="2">
        <f>SUMIF(E$2:E1831,E1831,O$2:O1831)</f>
        <v>0</v>
      </c>
      <c r="Q1831" s="2">
        <f>IF(AND(market_calendar[[#This Row],[vix_weekly_exp_cumulative]]=3,market_calendar[[#This Row],[is_vix_weekly_exp]]=1),1,0)</f>
        <v>0</v>
      </c>
      <c r="R1831" s="2">
        <f>IF(AND(market_calendar[[#This Row],[is_vix_monthly_exp]]=1,MOD(market_calendar[[#This Row],[Month]],3)=0),1,0)</f>
        <v>0</v>
      </c>
    </row>
    <row r="1832" spans="1:18" x14ac:dyDescent="0.25">
      <c r="A1832">
        <v>1831</v>
      </c>
      <c r="B1832" s="1">
        <v>44200</v>
      </c>
      <c r="C1832" s="2">
        <f t="shared" si="225"/>
        <v>2021</v>
      </c>
      <c r="D1832" s="2">
        <f t="shared" si="226"/>
        <v>1</v>
      </c>
      <c r="E1832" s="2" t="str">
        <f t="shared" si="227"/>
        <v>2021-1</v>
      </c>
      <c r="F1832" s="2">
        <f t="shared" si="228"/>
        <v>4</v>
      </c>
      <c r="G1832" s="2">
        <f t="shared" si="229"/>
        <v>2</v>
      </c>
      <c r="H1832" s="2">
        <f t="shared" si="230"/>
        <v>2</v>
      </c>
      <c r="I1832" s="2" cm="1">
        <f t="array" ref="I1832">_xlfn.IFNA(_xlfn.IFS(H1832=7,1,H1832=1,1),0)</f>
        <v>0</v>
      </c>
      <c r="J1832" s="2">
        <v>0</v>
      </c>
      <c r="K1832" s="2">
        <f t="shared" si="231"/>
        <v>0</v>
      </c>
      <c r="L1832" s="2">
        <f>SUMIF(E$2:E1832,E1832,K$2:K1832)</f>
        <v>1</v>
      </c>
      <c r="M1832" s="2">
        <f>IF(AND(market_calendar[[#This Row],[eq_weekly_exp_cumulative]]=3,market_calendar[[#This Row],[is_eq_weekly_exp]]=1),1,0)</f>
        <v>0</v>
      </c>
      <c r="N1832" s="2">
        <f>IF(AND(market_calendar[[#This Row],[is_eq_monthly_exp]]=1,MOD(market_calendar[[#This Row],[Month]],3)=0),1,0)</f>
        <v>0</v>
      </c>
      <c r="O1832" s="2">
        <f t="shared" si="224"/>
        <v>0</v>
      </c>
      <c r="P1832" s="2">
        <f>SUMIF(E$2:E1832,E1832,O$2:O1832)</f>
        <v>0</v>
      </c>
      <c r="Q1832" s="2">
        <f>IF(AND(market_calendar[[#This Row],[vix_weekly_exp_cumulative]]=3,market_calendar[[#This Row],[is_vix_weekly_exp]]=1),1,0)</f>
        <v>0</v>
      </c>
      <c r="R1832" s="2">
        <f>IF(AND(market_calendar[[#This Row],[is_vix_monthly_exp]]=1,MOD(market_calendar[[#This Row],[Month]],3)=0),1,0)</f>
        <v>0</v>
      </c>
    </row>
    <row r="1833" spans="1:18" x14ac:dyDescent="0.25">
      <c r="A1833">
        <v>1832</v>
      </c>
      <c r="B1833" s="1">
        <v>44201</v>
      </c>
      <c r="C1833" s="2">
        <f t="shared" si="225"/>
        <v>2021</v>
      </c>
      <c r="D1833" s="2">
        <f t="shared" si="226"/>
        <v>1</v>
      </c>
      <c r="E1833" s="2" t="str">
        <f t="shared" si="227"/>
        <v>2021-1</v>
      </c>
      <c r="F1833" s="2">
        <f t="shared" si="228"/>
        <v>5</v>
      </c>
      <c r="G1833" s="2">
        <f t="shared" si="229"/>
        <v>2</v>
      </c>
      <c r="H1833" s="2">
        <f t="shared" si="230"/>
        <v>3</v>
      </c>
      <c r="I1833" s="2" cm="1">
        <f t="array" ref="I1833">_xlfn.IFNA(_xlfn.IFS(H1833=7,1,H1833=1,1),0)</f>
        <v>0</v>
      </c>
      <c r="J1833" s="2">
        <v>0</v>
      </c>
      <c r="K1833" s="2">
        <f t="shared" si="231"/>
        <v>0</v>
      </c>
      <c r="L1833" s="2">
        <f>SUMIF(E$2:E1833,E1833,K$2:K1833)</f>
        <v>1</v>
      </c>
      <c r="M1833" s="2">
        <f>IF(AND(market_calendar[[#This Row],[eq_weekly_exp_cumulative]]=3,market_calendar[[#This Row],[is_eq_weekly_exp]]=1),1,0)</f>
        <v>0</v>
      </c>
      <c r="N1833" s="2">
        <f>IF(AND(market_calendar[[#This Row],[is_eq_monthly_exp]]=1,MOD(market_calendar[[#This Row],[Month]],3)=0),1,0)</f>
        <v>0</v>
      </c>
      <c r="O1833" s="2">
        <f t="shared" si="224"/>
        <v>1</v>
      </c>
      <c r="P1833" s="2">
        <f>SUMIF(E$2:E1833,E1833,O$2:O1833)</f>
        <v>1</v>
      </c>
      <c r="Q1833" s="2">
        <f>IF(AND(market_calendar[[#This Row],[vix_weekly_exp_cumulative]]=3,market_calendar[[#This Row],[is_vix_weekly_exp]]=1),1,0)</f>
        <v>0</v>
      </c>
      <c r="R1833" s="2">
        <f>IF(AND(market_calendar[[#This Row],[is_vix_monthly_exp]]=1,MOD(market_calendar[[#This Row],[Month]],3)=0),1,0)</f>
        <v>0</v>
      </c>
    </row>
    <row r="1834" spans="1:18" x14ac:dyDescent="0.25">
      <c r="A1834">
        <v>1833</v>
      </c>
      <c r="B1834" s="1">
        <v>44202</v>
      </c>
      <c r="C1834" s="2">
        <f t="shared" si="225"/>
        <v>2021</v>
      </c>
      <c r="D1834" s="2">
        <f t="shared" si="226"/>
        <v>1</v>
      </c>
      <c r="E1834" s="2" t="str">
        <f t="shared" si="227"/>
        <v>2021-1</v>
      </c>
      <c r="F1834" s="2">
        <f t="shared" si="228"/>
        <v>6</v>
      </c>
      <c r="G1834" s="2">
        <f t="shared" si="229"/>
        <v>2</v>
      </c>
      <c r="H1834" s="2">
        <f t="shared" si="230"/>
        <v>4</v>
      </c>
      <c r="I1834" s="2" cm="1">
        <f t="array" ref="I1834">_xlfn.IFNA(_xlfn.IFS(H1834=7,1,H1834=1,1),0)</f>
        <v>0</v>
      </c>
      <c r="J1834" s="2">
        <v>0</v>
      </c>
      <c r="K1834" s="2">
        <f t="shared" si="231"/>
        <v>0</v>
      </c>
      <c r="L1834" s="2">
        <f>SUMIF(E$2:E1834,E1834,K$2:K1834)</f>
        <v>1</v>
      </c>
      <c r="M1834" s="2">
        <f>IF(AND(market_calendar[[#This Row],[eq_weekly_exp_cumulative]]=3,market_calendar[[#This Row],[is_eq_weekly_exp]]=1),1,0)</f>
        <v>0</v>
      </c>
      <c r="N1834" s="2">
        <f>IF(AND(market_calendar[[#This Row],[is_eq_monthly_exp]]=1,MOD(market_calendar[[#This Row],[Month]],3)=0),1,0)</f>
        <v>0</v>
      </c>
      <c r="O1834" s="2">
        <f t="shared" si="224"/>
        <v>0</v>
      </c>
      <c r="P1834" s="2">
        <f>SUMIF(E$2:E1834,E1834,O$2:O1834)</f>
        <v>1</v>
      </c>
      <c r="Q1834" s="2">
        <f>IF(AND(market_calendar[[#This Row],[vix_weekly_exp_cumulative]]=3,market_calendar[[#This Row],[is_vix_weekly_exp]]=1),1,0)</f>
        <v>0</v>
      </c>
      <c r="R1834" s="2">
        <f>IF(AND(market_calendar[[#This Row],[is_vix_monthly_exp]]=1,MOD(market_calendar[[#This Row],[Month]],3)=0),1,0)</f>
        <v>0</v>
      </c>
    </row>
    <row r="1835" spans="1:18" x14ac:dyDescent="0.25">
      <c r="A1835">
        <v>1834</v>
      </c>
      <c r="B1835" s="1">
        <v>44203</v>
      </c>
      <c r="C1835" s="2">
        <f t="shared" si="225"/>
        <v>2021</v>
      </c>
      <c r="D1835" s="2">
        <f t="shared" si="226"/>
        <v>1</v>
      </c>
      <c r="E1835" s="2" t="str">
        <f t="shared" si="227"/>
        <v>2021-1</v>
      </c>
      <c r="F1835" s="2">
        <f t="shared" si="228"/>
        <v>7</v>
      </c>
      <c r="G1835" s="2">
        <f t="shared" si="229"/>
        <v>2</v>
      </c>
      <c r="H1835" s="2">
        <f t="shared" si="230"/>
        <v>5</v>
      </c>
      <c r="I1835" s="2" cm="1">
        <f t="array" ref="I1835">_xlfn.IFNA(_xlfn.IFS(H1835=7,1,H1835=1,1),0)</f>
        <v>0</v>
      </c>
      <c r="J1835" s="2">
        <v>0</v>
      </c>
      <c r="K1835" s="2">
        <f t="shared" si="231"/>
        <v>0</v>
      </c>
      <c r="L1835" s="2">
        <f>SUMIF(E$2:E1835,E1835,K$2:K1835)</f>
        <v>1</v>
      </c>
      <c r="M1835" s="2">
        <f>IF(AND(market_calendar[[#This Row],[eq_weekly_exp_cumulative]]=3,market_calendar[[#This Row],[is_eq_weekly_exp]]=1),1,0)</f>
        <v>0</v>
      </c>
      <c r="N1835" s="2">
        <f>IF(AND(market_calendar[[#This Row],[is_eq_monthly_exp]]=1,MOD(market_calendar[[#This Row],[Month]],3)=0),1,0)</f>
        <v>0</v>
      </c>
      <c r="O1835" s="2">
        <f t="shared" si="224"/>
        <v>0</v>
      </c>
      <c r="P1835" s="2">
        <f>SUMIF(E$2:E1835,E1835,O$2:O1835)</f>
        <v>1</v>
      </c>
      <c r="Q1835" s="2">
        <f>IF(AND(market_calendar[[#This Row],[vix_weekly_exp_cumulative]]=3,market_calendar[[#This Row],[is_vix_weekly_exp]]=1),1,0)</f>
        <v>0</v>
      </c>
      <c r="R1835" s="2">
        <f>IF(AND(market_calendar[[#This Row],[is_vix_monthly_exp]]=1,MOD(market_calendar[[#This Row],[Month]],3)=0),1,0)</f>
        <v>0</v>
      </c>
    </row>
    <row r="1836" spans="1:18" x14ac:dyDescent="0.25">
      <c r="A1836">
        <v>1835</v>
      </c>
      <c r="B1836" s="1">
        <v>44204</v>
      </c>
      <c r="C1836" s="2">
        <f t="shared" si="225"/>
        <v>2021</v>
      </c>
      <c r="D1836" s="2">
        <f t="shared" si="226"/>
        <v>1</v>
      </c>
      <c r="E1836" s="2" t="str">
        <f t="shared" si="227"/>
        <v>2021-1</v>
      </c>
      <c r="F1836" s="2">
        <f t="shared" si="228"/>
        <v>8</v>
      </c>
      <c r="G1836" s="2">
        <f t="shared" si="229"/>
        <v>2</v>
      </c>
      <c r="H1836" s="2">
        <f t="shared" si="230"/>
        <v>6</v>
      </c>
      <c r="I1836" s="2" cm="1">
        <f t="array" ref="I1836">_xlfn.IFNA(_xlfn.IFS(H1836=7,1,H1836=1,1),0)</f>
        <v>0</v>
      </c>
      <c r="J1836" s="2">
        <v>0</v>
      </c>
      <c r="K1836" s="2">
        <f t="shared" si="231"/>
        <v>1</v>
      </c>
      <c r="L1836" s="2">
        <f>SUMIF(E$2:E1836,E1836,K$2:K1836)</f>
        <v>2</v>
      </c>
      <c r="M1836" s="2">
        <f>IF(AND(market_calendar[[#This Row],[eq_weekly_exp_cumulative]]=3,market_calendar[[#This Row],[is_eq_weekly_exp]]=1),1,0)</f>
        <v>0</v>
      </c>
      <c r="N1836" s="2">
        <f>IF(AND(market_calendar[[#This Row],[is_eq_monthly_exp]]=1,MOD(market_calendar[[#This Row],[Month]],3)=0),1,0)</f>
        <v>0</v>
      </c>
      <c r="O1836" s="2">
        <f t="shared" si="224"/>
        <v>0</v>
      </c>
      <c r="P1836" s="2">
        <f>SUMIF(E$2:E1836,E1836,O$2:O1836)</f>
        <v>1</v>
      </c>
      <c r="Q1836" s="2">
        <f>IF(AND(market_calendar[[#This Row],[vix_weekly_exp_cumulative]]=3,market_calendar[[#This Row],[is_vix_weekly_exp]]=1),1,0)</f>
        <v>0</v>
      </c>
      <c r="R1836" s="2">
        <f>IF(AND(market_calendar[[#This Row],[is_vix_monthly_exp]]=1,MOD(market_calendar[[#This Row],[Month]],3)=0),1,0)</f>
        <v>0</v>
      </c>
    </row>
    <row r="1837" spans="1:18" x14ac:dyDescent="0.25">
      <c r="A1837">
        <v>1836</v>
      </c>
      <c r="B1837" s="1">
        <v>44205</v>
      </c>
      <c r="C1837" s="2">
        <f t="shared" si="225"/>
        <v>2021</v>
      </c>
      <c r="D1837" s="2">
        <f t="shared" si="226"/>
        <v>1</v>
      </c>
      <c r="E1837" s="2" t="str">
        <f t="shared" si="227"/>
        <v>2021-1</v>
      </c>
      <c r="F1837" s="2">
        <f t="shared" si="228"/>
        <v>9</v>
      </c>
      <c r="G1837" s="2">
        <f t="shared" si="229"/>
        <v>2</v>
      </c>
      <c r="H1837" s="2">
        <f t="shared" si="230"/>
        <v>7</v>
      </c>
      <c r="I1837" s="2" cm="1">
        <f t="array" ref="I1837">_xlfn.IFNA(_xlfn.IFS(H1837=7,1,H1837=1,1),0)</f>
        <v>1</v>
      </c>
      <c r="J1837" s="2">
        <v>0</v>
      </c>
      <c r="K1837" s="2">
        <f t="shared" si="231"/>
        <v>0</v>
      </c>
      <c r="L1837" s="2">
        <f>SUMIF(E$2:E1837,E1837,K$2:K1837)</f>
        <v>2</v>
      </c>
      <c r="M1837" s="2">
        <f>IF(AND(market_calendar[[#This Row],[eq_weekly_exp_cumulative]]=3,market_calendar[[#This Row],[is_eq_weekly_exp]]=1),1,0)</f>
        <v>0</v>
      </c>
      <c r="N1837" s="2">
        <f>IF(AND(market_calendar[[#This Row],[is_eq_monthly_exp]]=1,MOD(market_calendar[[#This Row],[Month]],3)=0),1,0)</f>
        <v>0</v>
      </c>
      <c r="O1837" s="2">
        <f t="shared" si="224"/>
        <v>0</v>
      </c>
      <c r="P1837" s="2">
        <f>SUMIF(E$2:E1837,E1837,O$2:O1837)</f>
        <v>1</v>
      </c>
      <c r="Q1837" s="2">
        <f>IF(AND(market_calendar[[#This Row],[vix_weekly_exp_cumulative]]=3,market_calendar[[#This Row],[is_vix_weekly_exp]]=1),1,0)</f>
        <v>0</v>
      </c>
      <c r="R1837" s="2">
        <f>IF(AND(market_calendar[[#This Row],[is_vix_monthly_exp]]=1,MOD(market_calendar[[#This Row],[Month]],3)=0),1,0)</f>
        <v>0</v>
      </c>
    </row>
    <row r="1838" spans="1:18" x14ac:dyDescent="0.25">
      <c r="A1838">
        <v>1837</v>
      </c>
      <c r="B1838" s="1">
        <v>44206</v>
      </c>
      <c r="C1838" s="2">
        <f t="shared" si="225"/>
        <v>2021</v>
      </c>
      <c r="D1838" s="2">
        <f t="shared" si="226"/>
        <v>1</v>
      </c>
      <c r="E1838" s="2" t="str">
        <f t="shared" si="227"/>
        <v>2021-1</v>
      </c>
      <c r="F1838" s="2">
        <f t="shared" si="228"/>
        <v>10</v>
      </c>
      <c r="G1838" s="2">
        <f t="shared" si="229"/>
        <v>3</v>
      </c>
      <c r="H1838" s="2">
        <f t="shared" si="230"/>
        <v>1</v>
      </c>
      <c r="I1838" s="2" cm="1">
        <f t="array" ref="I1838">_xlfn.IFNA(_xlfn.IFS(H1838=7,1,H1838=1,1),0)</f>
        <v>1</v>
      </c>
      <c r="J1838" s="2">
        <v>0</v>
      </c>
      <c r="K1838" s="2">
        <f t="shared" si="231"/>
        <v>0</v>
      </c>
      <c r="L1838" s="2">
        <f>SUMIF(E$2:E1838,E1838,K$2:K1838)</f>
        <v>2</v>
      </c>
      <c r="M1838" s="2">
        <f>IF(AND(market_calendar[[#This Row],[eq_weekly_exp_cumulative]]=3,market_calendar[[#This Row],[is_eq_weekly_exp]]=1),1,0)</f>
        <v>0</v>
      </c>
      <c r="N1838" s="2">
        <f>IF(AND(market_calendar[[#This Row],[is_eq_monthly_exp]]=1,MOD(market_calendar[[#This Row],[Month]],3)=0),1,0)</f>
        <v>0</v>
      </c>
      <c r="O1838" s="2">
        <f t="shared" si="224"/>
        <v>0</v>
      </c>
      <c r="P1838" s="2">
        <f>SUMIF(E$2:E1838,E1838,O$2:O1838)</f>
        <v>1</v>
      </c>
      <c r="Q1838" s="2">
        <f>IF(AND(market_calendar[[#This Row],[vix_weekly_exp_cumulative]]=3,market_calendar[[#This Row],[is_vix_weekly_exp]]=1),1,0)</f>
        <v>0</v>
      </c>
      <c r="R1838" s="2">
        <f>IF(AND(market_calendar[[#This Row],[is_vix_monthly_exp]]=1,MOD(market_calendar[[#This Row],[Month]],3)=0),1,0)</f>
        <v>0</v>
      </c>
    </row>
    <row r="1839" spans="1:18" x14ac:dyDescent="0.25">
      <c r="A1839">
        <v>1838</v>
      </c>
      <c r="B1839" s="1">
        <v>44207</v>
      </c>
      <c r="C1839" s="2">
        <f t="shared" si="225"/>
        <v>2021</v>
      </c>
      <c r="D1839" s="2">
        <f t="shared" si="226"/>
        <v>1</v>
      </c>
      <c r="E1839" s="2" t="str">
        <f t="shared" si="227"/>
        <v>2021-1</v>
      </c>
      <c r="F1839" s="2">
        <f t="shared" si="228"/>
        <v>11</v>
      </c>
      <c r="G1839" s="2">
        <f t="shared" si="229"/>
        <v>3</v>
      </c>
      <c r="H1839" s="2">
        <f t="shared" si="230"/>
        <v>2</v>
      </c>
      <c r="I1839" s="2" cm="1">
        <f t="array" ref="I1839">_xlfn.IFNA(_xlfn.IFS(H1839=7,1,H1839=1,1),0)</f>
        <v>0</v>
      </c>
      <c r="J1839" s="2">
        <v>0</v>
      </c>
      <c r="K1839" s="2">
        <f t="shared" si="231"/>
        <v>0</v>
      </c>
      <c r="L1839" s="2">
        <f>SUMIF(E$2:E1839,E1839,K$2:K1839)</f>
        <v>2</v>
      </c>
      <c r="M1839" s="2">
        <f>IF(AND(market_calendar[[#This Row],[eq_weekly_exp_cumulative]]=3,market_calendar[[#This Row],[is_eq_weekly_exp]]=1),1,0)</f>
        <v>0</v>
      </c>
      <c r="N1839" s="2">
        <f>IF(AND(market_calendar[[#This Row],[is_eq_monthly_exp]]=1,MOD(market_calendar[[#This Row],[Month]],3)=0),1,0)</f>
        <v>0</v>
      </c>
      <c r="O1839" s="2">
        <f t="shared" si="224"/>
        <v>0</v>
      </c>
      <c r="P1839" s="2">
        <f>SUMIF(E$2:E1839,E1839,O$2:O1839)</f>
        <v>1</v>
      </c>
      <c r="Q1839" s="2">
        <f>IF(AND(market_calendar[[#This Row],[vix_weekly_exp_cumulative]]=3,market_calendar[[#This Row],[is_vix_weekly_exp]]=1),1,0)</f>
        <v>0</v>
      </c>
      <c r="R1839" s="2">
        <f>IF(AND(market_calendar[[#This Row],[is_vix_monthly_exp]]=1,MOD(market_calendar[[#This Row],[Month]],3)=0),1,0)</f>
        <v>0</v>
      </c>
    </row>
    <row r="1840" spans="1:18" x14ac:dyDescent="0.25">
      <c r="A1840">
        <v>1839</v>
      </c>
      <c r="B1840" s="1">
        <v>44208</v>
      </c>
      <c r="C1840" s="2">
        <f t="shared" si="225"/>
        <v>2021</v>
      </c>
      <c r="D1840" s="2">
        <f t="shared" si="226"/>
        <v>1</v>
      </c>
      <c r="E1840" s="2" t="str">
        <f t="shared" si="227"/>
        <v>2021-1</v>
      </c>
      <c r="F1840" s="2">
        <f t="shared" si="228"/>
        <v>12</v>
      </c>
      <c r="G1840" s="2">
        <f t="shared" si="229"/>
        <v>3</v>
      </c>
      <c r="H1840" s="2">
        <f t="shared" si="230"/>
        <v>3</v>
      </c>
      <c r="I1840" s="2" cm="1">
        <f t="array" ref="I1840">_xlfn.IFNA(_xlfn.IFS(H1840=7,1,H1840=1,1),0)</f>
        <v>0</v>
      </c>
      <c r="J1840" s="2">
        <v>0</v>
      </c>
      <c r="K1840" s="2">
        <f t="shared" si="231"/>
        <v>0</v>
      </c>
      <c r="L1840" s="2">
        <f>SUMIF(E$2:E1840,E1840,K$2:K1840)</f>
        <v>2</v>
      </c>
      <c r="M1840" s="2">
        <f>IF(AND(market_calendar[[#This Row],[eq_weekly_exp_cumulative]]=3,market_calendar[[#This Row],[is_eq_weekly_exp]]=1),1,0)</f>
        <v>0</v>
      </c>
      <c r="N1840" s="2">
        <f>IF(AND(market_calendar[[#This Row],[is_eq_monthly_exp]]=1,MOD(market_calendar[[#This Row],[Month]],3)=0),1,0)</f>
        <v>0</v>
      </c>
      <c r="O1840" s="2">
        <f t="shared" si="224"/>
        <v>1</v>
      </c>
      <c r="P1840" s="2">
        <f>SUMIF(E$2:E1840,E1840,O$2:O1840)</f>
        <v>2</v>
      </c>
      <c r="Q1840" s="2">
        <f>IF(AND(market_calendar[[#This Row],[vix_weekly_exp_cumulative]]=3,market_calendar[[#This Row],[is_vix_weekly_exp]]=1),1,0)</f>
        <v>0</v>
      </c>
      <c r="R1840" s="2">
        <f>IF(AND(market_calendar[[#This Row],[is_vix_monthly_exp]]=1,MOD(market_calendar[[#This Row],[Month]],3)=0),1,0)</f>
        <v>0</v>
      </c>
    </row>
    <row r="1841" spans="1:18" x14ac:dyDescent="0.25">
      <c r="A1841">
        <v>1840</v>
      </c>
      <c r="B1841" s="1">
        <v>44209</v>
      </c>
      <c r="C1841" s="2">
        <f t="shared" si="225"/>
        <v>2021</v>
      </c>
      <c r="D1841" s="2">
        <f t="shared" si="226"/>
        <v>1</v>
      </c>
      <c r="E1841" s="2" t="str">
        <f t="shared" si="227"/>
        <v>2021-1</v>
      </c>
      <c r="F1841" s="2">
        <f t="shared" si="228"/>
        <v>13</v>
      </c>
      <c r="G1841" s="2">
        <f t="shared" si="229"/>
        <v>3</v>
      </c>
      <c r="H1841" s="2">
        <f t="shared" si="230"/>
        <v>4</v>
      </c>
      <c r="I1841" s="2" cm="1">
        <f t="array" ref="I1841">_xlfn.IFNA(_xlfn.IFS(H1841=7,1,H1841=1,1),0)</f>
        <v>0</v>
      </c>
      <c r="J1841" s="2">
        <v>0</v>
      </c>
      <c r="K1841" s="2">
        <f t="shared" si="231"/>
        <v>0</v>
      </c>
      <c r="L1841" s="2">
        <f>SUMIF(E$2:E1841,E1841,K$2:K1841)</f>
        <v>2</v>
      </c>
      <c r="M1841" s="2">
        <f>IF(AND(market_calendar[[#This Row],[eq_weekly_exp_cumulative]]=3,market_calendar[[#This Row],[is_eq_weekly_exp]]=1),1,0)</f>
        <v>0</v>
      </c>
      <c r="N1841" s="2">
        <f>IF(AND(market_calendar[[#This Row],[is_eq_monthly_exp]]=1,MOD(market_calendar[[#This Row],[Month]],3)=0),1,0)</f>
        <v>0</v>
      </c>
      <c r="O1841" s="2">
        <f t="shared" si="224"/>
        <v>0</v>
      </c>
      <c r="P1841" s="2">
        <f>SUMIF(E$2:E1841,E1841,O$2:O1841)</f>
        <v>2</v>
      </c>
      <c r="Q1841" s="2">
        <f>IF(AND(market_calendar[[#This Row],[vix_weekly_exp_cumulative]]=3,market_calendar[[#This Row],[is_vix_weekly_exp]]=1),1,0)</f>
        <v>0</v>
      </c>
      <c r="R1841" s="2">
        <f>IF(AND(market_calendar[[#This Row],[is_vix_monthly_exp]]=1,MOD(market_calendar[[#This Row],[Month]],3)=0),1,0)</f>
        <v>0</v>
      </c>
    </row>
    <row r="1842" spans="1:18" x14ac:dyDescent="0.25">
      <c r="A1842">
        <v>1841</v>
      </c>
      <c r="B1842" s="1">
        <v>44210</v>
      </c>
      <c r="C1842" s="2">
        <f t="shared" si="225"/>
        <v>2021</v>
      </c>
      <c r="D1842" s="2">
        <f t="shared" si="226"/>
        <v>1</v>
      </c>
      <c r="E1842" s="2" t="str">
        <f t="shared" si="227"/>
        <v>2021-1</v>
      </c>
      <c r="F1842" s="2">
        <f t="shared" si="228"/>
        <v>14</v>
      </c>
      <c r="G1842" s="2">
        <f t="shared" si="229"/>
        <v>3</v>
      </c>
      <c r="H1842" s="2">
        <f t="shared" si="230"/>
        <v>5</v>
      </c>
      <c r="I1842" s="2" cm="1">
        <f t="array" ref="I1842">_xlfn.IFNA(_xlfn.IFS(H1842=7,1,H1842=1,1),0)</f>
        <v>0</v>
      </c>
      <c r="J1842" s="2">
        <v>0</v>
      </c>
      <c r="K1842" s="2">
        <f t="shared" si="231"/>
        <v>0</v>
      </c>
      <c r="L1842" s="2">
        <f>SUMIF(E$2:E1842,E1842,K$2:K1842)</f>
        <v>2</v>
      </c>
      <c r="M1842" s="2">
        <f>IF(AND(market_calendar[[#This Row],[eq_weekly_exp_cumulative]]=3,market_calendar[[#This Row],[is_eq_weekly_exp]]=1),1,0)</f>
        <v>0</v>
      </c>
      <c r="N1842" s="2">
        <f>IF(AND(market_calendar[[#This Row],[is_eq_monthly_exp]]=1,MOD(market_calendar[[#This Row],[Month]],3)=0),1,0)</f>
        <v>0</v>
      </c>
      <c r="O1842" s="2">
        <f t="shared" si="224"/>
        <v>0</v>
      </c>
      <c r="P1842" s="2">
        <f>SUMIF(E$2:E1842,E1842,O$2:O1842)</f>
        <v>2</v>
      </c>
      <c r="Q1842" s="2">
        <f>IF(AND(market_calendar[[#This Row],[vix_weekly_exp_cumulative]]=3,market_calendar[[#This Row],[is_vix_weekly_exp]]=1),1,0)</f>
        <v>0</v>
      </c>
      <c r="R1842" s="2">
        <f>IF(AND(market_calendar[[#This Row],[is_vix_monthly_exp]]=1,MOD(market_calendar[[#This Row],[Month]],3)=0),1,0)</f>
        <v>0</v>
      </c>
    </row>
    <row r="1843" spans="1:18" x14ac:dyDescent="0.25">
      <c r="A1843">
        <v>1842</v>
      </c>
      <c r="B1843" s="1">
        <v>44211</v>
      </c>
      <c r="C1843" s="2">
        <f t="shared" si="225"/>
        <v>2021</v>
      </c>
      <c r="D1843" s="2">
        <f t="shared" si="226"/>
        <v>1</v>
      </c>
      <c r="E1843" s="2" t="str">
        <f t="shared" si="227"/>
        <v>2021-1</v>
      </c>
      <c r="F1843" s="2">
        <f t="shared" si="228"/>
        <v>15</v>
      </c>
      <c r="G1843" s="2">
        <f t="shared" si="229"/>
        <v>3</v>
      </c>
      <c r="H1843" s="2">
        <f t="shared" si="230"/>
        <v>6</v>
      </c>
      <c r="I1843" s="2" cm="1">
        <f t="array" ref="I1843">_xlfn.IFNA(_xlfn.IFS(H1843=7,1,H1843=1,1),0)</f>
        <v>0</v>
      </c>
      <c r="J1843" s="2">
        <v>0</v>
      </c>
      <c r="K1843" s="2">
        <f t="shared" si="231"/>
        <v>1</v>
      </c>
      <c r="L1843" s="2">
        <f>SUMIF(E$2:E1843,E1843,K$2:K1843)</f>
        <v>3</v>
      </c>
      <c r="M1843" s="2">
        <f>IF(AND(market_calendar[[#This Row],[eq_weekly_exp_cumulative]]=3,market_calendar[[#This Row],[is_eq_weekly_exp]]=1),1,0)</f>
        <v>1</v>
      </c>
      <c r="N1843" s="2">
        <f>IF(AND(market_calendar[[#This Row],[is_eq_monthly_exp]]=1,MOD(market_calendar[[#This Row],[Month]],3)=0),1,0)</f>
        <v>0</v>
      </c>
      <c r="O1843" s="2">
        <f t="shared" si="224"/>
        <v>0</v>
      </c>
      <c r="P1843" s="2">
        <f>SUMIF(E$2:E1843,E1843,O$2:O1843)</f>
        <v>2</v>
      </c>
      <c r="Q1843" s="2">
        <f>IF(AND(market_calendar[[#This Row],[vix_weekly_exp_cumulative]]=3,market_calendar[[#This Row],[is_vix_weekly_exp]]=1),1,0)</f>
        <v>0</v>
      </c>
      <c r="R1843" s="2">
        <f>IF(AND(market_calendar[[#This Row],[is_vix_monthly_exp]]=1,MOD(market_calendar[[#This Row],[Month]],3)=0),1,0)</f>
        <v>0</v>
      </c>
    </row>
    <row r="1844" spans="1:18" x14ac:dyDescent="0.25">
      <c r="A1844">
        <v>1843</v>
      </c>
      <c r="B1844" s="1">
        <v>44212</v>
      </c>
      <c r="C1844" s="2">
        <f t="shared" si="225"/>
        <v>2021</v>
      </c>
      <c r="D1844" s="2">
        <f t="shared" si="226"/>
        <v>1</v>
      </c>
      <c r="E1844" s="2" t="str">
        <f t="shared" si="227"/>
        <v>2021-1</v>
      </c>
      <c r="F1844" s="2">
        <f t="shared" si="228"/>
        <v>16</v>
      </c>
      <c r="G1844" s="2">
        <f t="shared" si="229"/>
        <v>3</v>
      </c>
      <c r="H1844" s="2">
        <f t="shared" si="230"/>
        <v>7</v>
      </c>
      <c r="I1844" s="2" cm="1">
        <f t="array" ref="I1844">_xlfn.IFNA(_xlfn.IFS(H1844=7,1,H1844=1,1),0)</f>
        <v>1</v>
      </c>
      <c r="J1844" s="2">
        <v>0</v>
      </c>
      <c r="K1844" s="2">
        <f t="shared" si="231"/>
        <v>0</v>
      </c>
      <c r="L1844" s="2">
        <f>SUMIF(E$2:E1844,E1844,K$2:K1844)</f>
        <v>3</v>
      </c>
      <c r="M1844" s="2">
        <f>IF(AND(market_calendar[[#This Row],[eq_weekly_exp_cumulative]]=3,market_calendar[[#This Row],[is_eq_weekly_exp]]=1),1,0)</f>
        <v>0</v>
      </c>
      <c r="N1844" s="2">
        <f>IF(AND(market_calendar[[#This Row],[is_eq_monthly_exp]]=1,MOD(market_calendar[[#This Row],[Month]],3)=0),1,0)</f>
        <v>0</v>
      </c>
      <c r="O1844" s="2">
        <f t="shared" si="224"/>
        <v>0</v>
      </c>
      <c r="P1844" s="2">
        <f>SUMIF(E$2:E1844,E1844,O$2:O1844)</f>
        <v>2</v>
      </c>
      <c r="Q1844" s="2">
        <f>IF(AND(market_calendar[[#This Row],[vix_weekly_exp_cumulative]]=3,market_calendar[[#This Row],[is_vix_weekly_exp]]=1),1,0)</f>
        <v>0</v>
      </c>
      <c r="R1844" s="2">
        <f>IF(AND(market_calendar[[#This Row],[is_vix_monthly_exp]]=1,MOD(market_calendar[[#This Row],[Month]],3)=0),1,0)</f>
        <v>0</v>
      </c>
    </row>
    <row r="1845" spans="1:18" x14ac:dyDescent="0.25">
      <c r="A1845">
        <v>1844</v>
      </c>
      <c r="B1845" s="1">
        <v>44213</v>
      </c>
      <c r="C1845" s="2">
        <f t="shared" si="225"/>
        <v>2021</v>
      </c>
      <c r="D1845" s="2">
        <f t="shared" si="226"/>
        <v>1</v>
      </c>
      <c r="E1845" s="2" t="str">
        <f t="shared" si="227"/>
        <v>2021-1</v>
      </c>
      <c r="F1845" s="2">
        <f t="shared" si="228"/>
        <v>17</v>
      </c>
      <c r="G1845" s="2">
        <f t="shared" si="229"/>
        <v>4</v>
      </c>
      <c r="H1845" s="2">
        <f t="shared" si="230"/>
        <v>1</v>
      </c>
      <c r="I1845" s="2" cm="1">
        <f t="array" ref="I1845">_xlfn.IFNA(_xlfn.IFS(H1845=7,1,H1845=1,1),0)</f>
        <v>1</v>
      </c>
      <c r="J1845" s="2">
        <v>0</v>
      </c>
      <c r="K1845" s="2">
        <f t="shared" si="231"/>
        <v>0</v>
      </c>
      <c r="L1845" s="2">
        <f>SUMIF(E$2:E1845,E1845,K$2:K1845)</f>
        <v>3</v>
      </c>
      <c r="M1845" s="2">
        <f>IF(AND(market_calendar[[#This Row],[eq_weekly_exp_cumulative]]=3,market_calendar[[#This Row],[is_eq_weekly_exp]]=1),1,0)</f>
        <v>0</v>
      </c>
      <c r="N1845" s="2">
        <f>IF(AND(market_calendar[[#This Row],[is_eq_monthly_exp]]=1,MOD(market_calendar[[#This Row],[Month]],3)=0),1,0)</f>
        <v>0</v>
      </c>
      <c r="O1845" s="2">
        <f t="shared" si="224"/>
        <v>0</v>
      </c>
      <c r="P1845" s="2">
        <f>SUMIF(E$2:E1845,E1845,O$2:O1845)</f>
        <v>2</v>
      </c>
      <c r="Q1845" s="2">
        <f>IF(AND(market_calendar[[#This Row],[vix_weekly_exp_cumulative]]=3,market_calendar[[#This Row],[is_vix_weekly_exp]]=1),1,0)</f>
        <v>0</v>
      </c>
      <c r="R1845" s="2">
        <f>IF(AND(market_calendar[[#This Row],[is_vix_monthly_exp]]=1,MOD(market_calendar[[#This Row],[Month]],3)=0),1,0)</f>
        <v>0</v>
      </c>
    </row>
    <row r="1846" spans="1:18" x14ac:dyDescent="0.25">
      <c r="A1846">
        <v>1845</v>
      </c>
      <c r="B1846" s="1">
        <v>44214</v>
      </c>
      <c r="C1846" s="2">
        <f t="shared" si="225"/>
        <v>2021</v>
      </c>
      <c r="D1846" s="2">
        <f t="shared" si="226"/>
        <v>1</v>
      </c>
      <c r="E1846" s="2" t="str">
        <f t="shared" si="227"/>
        <v>2021-1</v>
      </c>
      <c r="F1846" s="2">
        <f t="shared" si="228"/>
        <v>18</v>
      </c>
      <c r="G1846" s="2">
        <f t="shared" si="229"/>
        <v>4</v>
      </c>
      <c r="H1846" s="2">
        <f t="shared" si="230"/>
        <v>2</v>
      </c>
      <c r="I1846" s="2" cm="1">
        <f t="array" ref="I1846">_xlfn.IFNA(_xlfn.IFS(H1846=7,1,H1846=1,1),0)</f>
        <v>0</v>
      </c>
      <c r="J1846" s="2">
        <v>0</v>
      </c>
      <c r="K1846" s="2">
        <f t="shared" si="231"/>
        <v>0</v>
      </c>
      <c r="L1846" s="2">
        <f>SUMIF(E$2:E1846,E1846,K$2:K1846)</f>
        <v>3</v>
      </c>
      <c r="M1846" s="2">
        <f>IF(AND(market_calendar[[#This Row],[eq_weekly_exp_cumulative]]=3,market_calendar[[#This Row],[is_eq_weekly_exp]]=1),1,0)</f>
        <v>0</v>
      </c>
      <c r="N1846" s="2">
        <f>IF(AND(market_calendar[[#This Row],[is_eq_monthly_exp]]=1,MOD(market_calendar[[#This Row],[Month]],3)=0),1,0)</f>
        <v>0</v>
      </c>
      <c r="O1846" s="2">
        <f t="shared" si="224"/>
        <v>0</v>
      </c>
      <c r="P1846" s="2">
        <f>SUMIF(E$2:E1846,E1846,O$2:O1846)</f>
        <v>2</v>
      </c>
      <c r="Q1846" s="2">
        <f>IF(AND(market_calendar[[#This Row],[vix_weekly_exp_cumulative]]=3,market_calendar[[#This Row],[is_vix_weekly_exp]]=1),1,0)</f>
        <v>0</v>
      </c>
      <c r="R1846" s="2">
        <f>IF(AND(market_calendar[[#This Row],[is_vix_monthly_exp]]=1,MOD(market_calendar[[#This Row],[Month]],3)=0),1,0)</f>
        <v>0</v>
      </c>
    </row>
    <row r="1847" spans="1:18" x14ac:dyDescent="0.25">
      <c r="A1847">
        <v>1846</v>
      </c>
      <c r="B1847" s="1">
        <v>44215</v>
      </c>
      <c r="C1847" s="2">
        <f t="shared" si="225"/>
        <v>2021</v>
      </c>
      <c r="D1847" s="2">
        <f t="shared" si="226"/>
        <v>1</v>
      </c>
      <c r="E1847" s="2" t="str">
        <f t="shared" si="227"/>
        <v>2021-1</v>
      </c>
      <c r="F1847" s="2">
        <f t="shared" si="228"/>
        <v>19</v>
      </c>
      <c r="G1847" s="2">
        <f t="shared" si="229"/>
        <v>4</v>
      </c>
      <c r="H1847" s="2">
        <f t="shared" si="230"/>
        <v>3</v>
      </c>
      <c r="I1847" s="2" cm="1">
        <f t="array" ref="I1847">_xlfn.IFNA(_xlfn.IFS(H1847=7,1,H1847=1,1),0)</f>
        <v>0</v>
      </c>
      <c r="J1847" s="2">
        <v>0</v>
      </c>
      <c r="K1847" s="2">
        <f t="shared" si="231"/>
        <v>0</v>
      </c>
      <c r="L1847" s="2">
        <f>SUMIF(E$2:E1847,E1847,K$2:K1847)</f>
        <v>3</v>
      </c>
      <c r="M1847" s="2">
        <f>IF(AND(market_calendar[[#This Row],[eq_weekly_exp_cumulative]]=3,market_calendar[[#This Row],[is_eq_weekly_exp]]=1),1,0)</f>
        <v>0</v>
      </c>
      <c r="N1847" s="2">
        <f>IF(AND(market_calendar[[#This Row],[is_eq_monthly_exp]]=1,MOD(market_calendar[[#This Row],[Month]],3)=0),1,0)</f>
        <v>0</v>
      </c>
      <c r="O1847" s="2">
        <f t="shared" si="224"/>
        <v>1</v>
      </c>
      <c r="P1847" s="2">
        <f>SUMIF(E$2:E1847,E1847,O$2:O1847)</f>
        <v>3</v>
      </c>
      <c r="Q1847" s="2">
        <f>IF(AND(market_calendar[[#This Row],[vix_weekly_exp_cumulative]]=3,market_calendar[[#This Row],[is_vix_weekly_exp]]=1),1,0)</f>
        <v>1</v>
      </c>
      <c r="R1847" s="2">
        <f>IF(AND(market_calendar[[#This Row],[is_vix_monthly_exp]]=1,MOD(market_calendar[[#This Row],[Month]],3)=0),1,0)</f>
        <v>0</v>
      </c>
    </row>
    <row r="1848" spans="1:18" x14ac:dyDescent="0.25">
      <c r="A1848">
        <v>1847</v>
      </c>
      <c r="B1848" s="1">
        <v>44216</v>
      </c>
      <c r="C1848" s="2">
        <f t="shared" si="225"/>
        <v>2021</v>
      </c>
      <c r="D1848" s="2">
        <f t="shared" si="226"/>
        <v>1</v>
      </c>
      <c r="E1848" s="2" t="str">
        <f t="shared" si="227"/>
        <v>2021-1</v>
      </c>
      <c r="F1848" s="2">
        <f t="shared" si="228"/>
        <v>20</v>
      </c>
      <c r="G1848" s="2">
        <f t="shared" si="229"/>
        <v>4</v>
      </c>
      <c r="H1848" s="2">
        <f t="shared" si="230"/>
        <v>4</v>
      </c>
      <c r="I1848" s="2" cm="1">
        <f t="array" ref="I1848">_xlfn.IFNA(_xlfn.IFS(H1848=7,1,H1848=1,1),0)</f>
        <v>0</v>
      </c>
      <c r="J1848" s="2">
        <v>0</v>
      </c>
      <c r="K1848" s="2">
        <f t="shared" si="231"/>
        <v>0</v>
      </c>
      <c r="L1848" s="2">
        <f>SUMIF(E$2:E1848,E1848,K$2:K1848)</f>
        <v>3</v>
      </c>
      <c r="M1848" s="2">
        <f>IF(AND(market_calendar[[#This Row],[eq_weekly_exp_cumulative]]=3,market_calendar[[#This Row],[is_eq_weekly_exp]]=1),1,0)</f>
        <v>0</v>
      </c>
      <c r="N1848" s="2">
        <f>IF(AND(market_calendar[[#This Row],[is_eq_monthly_exp]]=1,MOD(market_calendar[[#This Row],[Month]],3)=0),1,0)</f>
        <v>0</v>
      </c>
      <c r="O1848" s="2">
        <f t="shared" si="224"/>
        <v>0</v>
      </c>
      <c r="P1848" s="2">
        <f>SUMIF(E$2:E1848,E1848,O$2:O1848)</f>
        <v>3</v>
      </c>
      <c r="Q1848" s="2">
        <f>IF(AND(market_calendar[[#This Row],[vix_weekly_exp_cumulative]]=3,market_calendar[[#This Row],[is_vix_weekly_exp]]=1),1,0)</f>
        <v>0</v>
      </c>
      <c r="R1848" s="2">
        <f>IF(AND(market_calendar[[#This Row],[is_vix_monthly_exp]]=1,MOD(market_calendar[[#This Row],[Month]],3)=0),1,0)</f>
        <v>0</v>
      </c>
    </row>
    <row r="1849" spans="1:18" x14ac:dyDescent="0.25">
      <c r="A1849">
        <v>1848</v>
      </c>
      <c r="B1849" s="1">
        <v>44217</v>
      </c>
      <c r="C1849" s="2">
        <f t="shared" si="225"/>
        <v>2021</v>
      </c>
      <c r="D1849" s="2">
        <f t="shared" si="226"/>
        <v>1</v>
      </c>
      <c r="E1849" s="2" t="str">
        <f t="shared" si="227"/>
        <v>2021-1</v>
      </c>
      <c r="F1849" s="2">
        <f t="shared" si="228"/>
        <v>21</v>
      </c>
      <c r="G1849" s="2">
        <f t="shared" si="229"/>
        <v>4</v>
      </c>
      <c r="H1849" s="2">
        <f t="shared" si="230"/>
        <v>5</v>
      </c>
      <c r="I1849" s="2" cm="1">
        <f t="array" ref="I1849">_xlfn.IFNA(_xlfn.IFS(H1849=7,1,H1849=1,1),0)</f>
        <v>0</v>
      </c>
      <c r="J1849" s="2">
        <v>0</v>
      </c>
      <c r="K1849" s="2">
        <f t="shared" si="231"/>
        <v>0</v>
      </c>
      <c r="L1849" s="2">
        <f>SUMIF(E$2:E1849,E1849,K$2:K1849)</f>
        <v>3</v>
      </c>
      <c r="M1849" s="2">
        <f>IF(AND(market_calendar[[#This Row],[eq_weekly_exp_cumulative]]=3,market_calendar[[#This Row],[is_eq_weekly_exp]]=1),1,0)</f>
        <v>0</v>
      </c>
      <c r="N1849" s="2">
        <f>IF(AND(market_calendar[[#This Row],[is_eq_monthly_exp]]=1,MOD(market_calendar[[#This Row],[Month]],3)=0),1,0)</f>
        <v>0</v>
      </c>
      <c r="O1849" s="2">
        <f t="shared" si="224"/>
        <v>0</v>
      </c>
      <c r="P1849" s="2">
        <f>SUMIF(E$2:E1849,E1849,O$2:O1849)</f>
        <v>3</v>
      </c>
      <c r="Q1849" s="2">
        <f>IF(AND(market_calendar[[#This Row],[vix_weekly_exp_cumulative]]=3,market_calendar[[#This Row],[is_vix_weekly_exp]]=1),1,0)</f>
        <v>0</v>
      </c>
      <c r="R1849" s="2">
        <f>IF(AND(market_calendar[[#This Row],[is_vix_monthly_exp]]=1,MOD(market_calendar[[#This Row],[Month]],3)=0),1,0)</f>
        <v>0</v>
      </c>
    </row>
    <row r="1850" spans="1:18" x14ac:dyDescent="0.25">
      <c r="A1850">
        <v>1849</v>
      </c>
      <c r="B1850" s="1">
        <v>44218</v>
      </c>
      <c r="C1850" s="2">
        <f t="shared" si="225"/>
        <v>2021</v>
      </c>
      <c r="D1850" s="2">
        <f t="shared" si="226"/>
        <v>1</v>
      </c>
      <c r="E1850" s="2" t="str">
        <f t="shared" si="227"/>
        <v>2021-1</v>
      </c>
      <c r="F1850" s="2">
        <f t="shared" si="228"/>
        <v>22</v>
      </c>
      <c r="G1850" s="2">
        <f t="shared" si="229"/>
        <v>4</v>
      </c>
      <c r="H1850" s="2">
        <f t="shared" si="230"/>
        <v>6</v>
      </c>
      <c r="I1850" s="2" cm="1">
        <f t="array" ref="I1850">_xlfn.IFNA(_xlfn.IFS(H1850=7,1,H1850=1,1),0)</f>
        <v>0</v>
      </c>
      <c r="J1850" s="2">
        <v>0</v>
      </c>
      <c r="K1850" s="2">
        <f t="shared" si="231"/>
        <v>1</v>
      </c>
      <c r="L1850" s="2">
        <f>SUMIF(E$2:E1850,E1850,K$2:K1850)</f>
        <v>4</v>
      </c>
      <c r="M1850" s="2">
        <f>IF(AND(market_calendar[[#This Row],[eq_weekly_exp_cumulative]]=3,market_calendar[[#This Row],[is_eq_weekly_exp]]=1),1,0)</f>
        <v>0</v>
      </c>
      <c r="N1850" s="2">
        <f>IF(AND(market_calendar[[#This Row],[is_eq_monthly_exp]]=1,MOD(market_calendar[[#This Row],[Month]],3)=0),1,0)</f>
        <v>0</v>
      </c>
      <c r="O1850" s="2">
        <f t="shared" si="224"/>
        <v>0</v>
      </c>
      <c r="P1850" s="2">
        <f>SUMIF(E$2:E1850,E1850,O$2:O1850)</f>
        <v>3</v>
      </c>
      <c r="Q1850" s="2">
        <f>IF(AND(market_calendar[[#This Row],[vix_weekly_exp_cumulative]]=3,market_calendar[[#This Row],[is_vix_weekly_exp]]=1),1,0)</f>
        <v>0</v>
      </c>
      <c r="R1850" s="2">
        <f>IF(AND(market_calendar[[#This Row],[is_vix_monthly_exp]]=1,MOD(market_calendar[[#This Row],[Month]],3)=0),1,0)</f>
        <v>0</v>
      </c>
    </row>
    <row r="1851" spans="1:18" x14ac:dyDescent="0.25">
      <c r="A1851">
        <v>1850</v>
      </c>
      <c r="B1851" s="1">
        <v>44219</v>
      </c>
      <c r="C1851" s="2">
        <f t="shared" si="225"/>
        <v>2021</v>
      </c>
      <c r="D1851" s="2">
        <f t="shared" si="226"/>
        <v>1</v>
      </c>
      <c r="E1851" s="2" t="str">
        <f t="shared" si="227"/>
        <v>2021-1</v>
      </c>
      <c r="F1851" s="2">
        <f t="shared" si="228"/>
        <v>23</v>
      </c>
      <c r="G1851" s="2">
        <f t="shared" si="229"/>
        <v>4</v>
      </c>
      <c r="H1851" s="2">
        <f t="shared" si="230"/>
        <v>7</v>
      </c>
      <c r="I1851" s="2" cm="1">
        <f t="array" ref="I1851">_xlfn.IFNA(_xlfn.IFS(H1851=7,1,H1851=1,1),0)</f>
        <v>1</v>
      </c>
      <c r="J1851" s="2">
        <v>0</v>
      </c>
      <c r="K1851" s="2">
        <f t="shared" si="231"/>
        <v>0</v>
      </c>
      <c r="L1851" s="2">
        <f>SUMIF(E$2:E1851,E1851,K$2:K1851)</f>
        <v>4</v>
      </c>
      <c r="M1851" s="2">
        <f>IF(AND(market_calendar[[#This Row],[eq_weekly_exp_cumulative]]=3,market_calendar[[#This Row],[is_eq_weekly_exp]]=1),1,0)</f>
        <v>0</v>
      </c>
      <c r="N1851" s="2">
        <f>IF(AND(market_calendar[[#This Row],[is_eq_monthly_exp]]=1,MOD(market_calendar[[#This Row],[Month]],3)=0),1,0)</f>
        <v>0</v>
      </c>
      <c r="O1851" s="2">
        <f t="shared" si="224"/>
        <v>0</v>
      </c>
      <c r="P1851" s="2">
        <f>SUMIF(E$2:E1851,E1851,O$2:O1851)</f>
        <v>3</v>
      </c>
      <c r="Q1851" s="2">
        <f>IF(AND(market_calendar[[#This Row],[vix_weekly_exp_cumulative]]=3,market_calendar[[#This Row],[is_vix_weekly_exp]]=1),1,0)</f>
        <v>0</v>
      </c>
      <c r="R1851" s="2">
        <f>IF(AND(market_calendar[[#This Row],[is_vix_monthly_exp]]=1,MOD(market_calendar[[#This Row],[Month]],3)=0),1,0)</f>
        <v>0</v>
      </c>
    </row>
    <row r="1852" spans="1:18" x14ac:dyDescent="0.25">
      <c r="A1852">
        <v>1851</v>
      </c>
      <c r="B1852" s="1">
        <v>44220</v>
      </c>
      <c r="C1852" s="2">
        <f t="shared" si="225"/>
        <v>2021</v>
      </c>
      <c r="D1852" s="2">
        <f t="shared" si="226"/>
        <v>1</v>
      </c>
      <c r="E1852" s="2" t="str">
        <f t="shared" si="227"/>
        <v>2021-1</v>
      </c>
      <c r="F1852" s="2">
        <f t="shared" si="228"/>
        <v>24</v>
      </c>
      <c r="G1852" s="2">
        <f t="shared" si="229"/>
        <v>5</v>
      </c>
      <c r="H1852" s="2">
        <f t="shared" si="230"/>
        <v>1</v>
      </c>
      <c r="I1852" s="2" cm="1">
        <f t="array" ref="I1852">_xlfn.IFNA(_xlfn.IFS(H1852=7,1,H1852=1,1),0)</f>
        <v>1</v>
      </c>
      <c r="J1852" s="2">
        <v>0</v>
      </c>
      <c r="K1852" s="2">
        <f t="shared" si="231"/>
        <v>0</v>
      </c>
      <c r="L1852" s="2">
        <f>SUMIF(E$2:E1852,E1852,K$2:K1852)</f>
        <v>4</v>
      </c>
      <c r="M1852" s="2">
        <f>IF(AND(market_calendar[[#This Row],[eq_weekly_exp_cumulative]]=3,market_calendar[[#This Row],[is_eq_weekly_exp]]=1),1,0)</f>
        <v>0</v>
      </c>
      <c r="N1852" s="2">
        <f>IF(AND(market_calendar[[#This Row],[is_eq_monthly_exp]]=1,MOD(market_calendar[[#This Row],[Month]],3)=0),1,0)</f>
        <v>0</v>
      </c>
      <c r="O1852" s="2">
        <f t="shared" si="224"/>
        <v>0</v>
      </c>
      <c r="P1852" s="2">
        <f>SUMIF(E$2:E1852,E1852,O$2:O1852)</f>
        <v>3</v>
      </c>
      <c r="Q1852" s="2">
        <f>IF(AND(market_calendar[[#This Row],[vix_weekly_exp_cumulative]]=3,market_calendar[[#This Row],[is_vix_weekly_exp]]=1),1,0)</f>
        <v>0</v>
      </c>
      <c r="R1852" s="2">
        <f>IF(AND(market_calendar[[#This Row],[is_vix_monthly_exp]]=1,MOD(market_calendar[[#This Row],[Month]],3)=0),1,0)</f>
        <v>0</v>
      </c>
    </row>
    <row r="1853" spans="1:18" x14ac:dyDescent="0.25">
      <c r="A1853">
        <v>1852</v>
      </c>
      <c r="B1853" s="1">
        <v>44221</v>
      </c>
      <c r="C1853" s="2">
        <f t="shared" si="225"/>
        <v>2021</v>
      </c>
      <c r="D1853" s="2">
        <f t="shared" si="226"/>
        <v>1</v>
      </c>
      <c r="E1853" s="2" t="str">
        <f t="shared" si="227"/>
        <v>2021-1</v>
      </c>
      <c r="F1853" s="2">
        <f t="shared" si="228"/>
        <v>25</v>
      </c>
      <c r="G1853" s="2">
        <f t="shared" si="229"/>
        <v>5</v>
      </c>
      <c r="H1853" s="2">
        <f t="shared" si="230"/>
        <v>2</v>
      </c>
      <c r="I1853" s="2" cm="1">
        <f t="array" ref="I1853">_xlfn.IFNA(_xlfn.IFS(H1853=7,1,H1853=1,1),0)</f>
        <v>0</v>
      </c>
      <c r="J1853" s="2">
        <v>0</v>
      </c>
      <c r="K1853" s="2">
        <f t="shared" si="231"/>
        <v>0</v>
      </c>
      <c r="L1853" s="2">
        <f>SUMIF(E$2:E1853,E1853,K$2:K1853)</f>
        <v>4</v>
      </c>
      <c r="M1853" s="2">
        <f>IF(AND(market_calendar[[#This Row],[eq_weekly_exp_cumulative]]=3,market_calendar[[#This Row],[is_eq_weekly_exp]]=1),1,0)</f>
        <v>0</v>
      </c>
      <c r="N1853" s="2">
        <f>IF(AND(market_calendar[[#This Row],[is_eq_monthly_exp]]=1,MOD(market_calendar[[#This Row],[Month]],3)=0),1,0)</f>
        <v>0</v>
      </c>
      <c r="O1853" s="2">
        <f t="shared" si="224"/>
        <v>0</v>
      </c>
      <c r="P1853" s="2">
        <f>SUMIF(E$2:E1853,E1853,O$2:O1853)</f>
        <v>3</v>
      </c>
      <c r="Q1853" s="2">
        <f>IF(AND(market_calendar[[#This Row],[vix_weekly_exp_cumulative]]=3,market_calendar[[#This Row],[is_vix_weekly_exp]]=1),1,0)</f>
        <v>0</v>
      </c>
      <c r="R1853" s="2">
        <f>IF(AND(market_calendar[[#This Row],[is_vix_monthly_exp]]=1,MOD(market_calendar[[#This Row],[Month]],3)=0),1,0)</f>
        <v>0</v>
      </c>
    </row>
    <row r="1854" spans="1:18" x14ac:dyDescent="0.25">
      <c r="A1854">
        <v>1853</v>
      </c>
      <c r="B1854" s="1">
        <v>44222</v>
      </c>
      <c r="C1854" s="2">
        <f t="shared" si="225"/>
        <v>2021</v>
      </c>
      <c r="D1854" s="2">
        <f t="shared" si="226"/>
        <v>1</v>
      </c>
      <c r="E1854" s="2" t="str">
        <f t="shared" si="227"/>
        <v>2021-1</v>
      </c>
      <c r="F1854" s="2">
        <f t="shared" si="228"/>
        <v>26</v>
      </c>
      <c r="G1854" s="2">
        <f t="shared" si="229"/>
        <v>5</v>
      </c>
      <c r="H1854" s="2">
        <f t="shared" si="230"/>
        <v>3</v>
      </c>
      <c r="I1854" s="2" cm="1">
        <f t="array" ref="I1854">_xlfn.IFNA(_xlfn.IFS(H1854=7,1,H1854=1,1),0)</f>
        <v>0</v>
      </c>
      <c r="J1854" s="2">
        <v>0</v>
      </c>
      <c r="K1854" s="2">
        <f t="shared" si="231"/>
        <v>0</v>
      </c>
      <c r="L1854" s="2">
        <f>SUMIF(E$2:E1854,E1854,K$2:K1854)</f>
        <v>4</v>
      </c>
      <c r="M1854" s="2">
        <f>IF(AND(market_calendar[[#This Row],[eq_weekly_exp_cumulative]]=3,market_calendar[[#This Row],[is_eq_weekly_exp]]=1),1,0)</f>
        <v>0</v>
      </c>
      <c r="N1854" s="2">
        <f>IF(AND(market_calendar[[#This Row],[is_eq_monthly_exp]]=1,MOD(market_calendar[[#This Row],[Month]],3)=0),1,0)</f>
        <v>0</v>
      </c>
      <c r="O1854" s="2">
        <f t="shared" si="224"/>
        <v>1</v>
      </c>
      <c r="P1854" s="2">
        <f>SUMIF(E$2:E1854,E1854,O$2:O1854)</f>
        <v>4</v>
      </c>
      <c r="Q1854" s="2">
        <f>IF(AND(market_calendar[[#This Row],[vix_weekly_exp_cumulative]]=3,market_calendar[[#This Row],[is_vix_weekly_exp]]=1),1,0)</f>
        <v>0</v>
      </c>
      <c r="R1854" s="2">
        <f>IF(AND(market_calendar[[#This Row],[is_vix_monthly_exp]]=1,MOD(market_calendar[[#This Row],[Month]],3)=0),1,0)</f>
        <v>0</v>
      </c>
    </row>
    <row r="1855" spans="1:18" x14ac:dyDescent="0.25">
      <c r="A1855">
        <v>1854</v>
      </c>
      <c r="B1855" s="1">
        <v>44223</v>
      </c>
      <c r="C1855" s="2">
        <f t="shared" si="225"/>
        <v>2021</v>
      </c>
      <c r="D1855" s="2">
        <f t="shared" si="226"/>
        <v>1</v>
      </c>
      <c r="E1855" s="2" t="str">
        <f t="shared" si="227"/>
        <v>2021-1</v>
      </c>
      <c r="F1855" s="2">
        <f t="shared" si="228"/>
        <v>27</v>
      </c>
      <c r="G1855" s="2">
        <f t="shared" si="229"/>
        <v>5</v>
      </c>
      <c r="H1855" s="2">
        <f t="shared" si="230"/>
        <v>4</v>
      </c>
      <c r="I1855" s="2" cm="1">
        <f t="array" ref="I1855">_xlfn.IFNA(_xlfn.IFS(H1855=7,1,H1855=1,1),0)</f>
        <v>0</v>
      </c>
      <c r="J1855" s="2">
        <v>0</v>
      </c>
      <c r="K1855" s="2">
        <f t="shared" si="231"/>
        <v>0</v>
      </c>
      <c r="L1855" s="2">
        <f>SUMIF(E$2:E1855,E1855,K$2:K1855)</f>
        <v>4</v>
      </c>
      <c r="M1855" s="2">
        <f>IF(AND(market_calendar[[#This Row],[eq_weekly_exp_cumulative]]=3,market_calendar[[#This Row],[is_eq_weekly_exp]]=1),1,0)</f>
        <v>0</v>
      </c>
      <c r="N1855" s="2">
        <f>IF(AND(market_calendar[[#This Row],[is_eq_monthly_exp]]=1,MOD(market_calendar[[#This Row],[Month]],3)=0),1,0)</f>
        <v>0</v>
      </c>
      <c r="O1855" s="2">
        <f t="shared" si="224"/>
        <v>0</v>
      </c>
      <c r="P1855" s="2">
        <f>SUMIF(E$2:E1855,E1855,O$2:O1855)</f>
        <v>4</v>
      </c>
      <c r="Q1855" s="2">
        <f>IF(AND(market_calendar[[#This Row],[vix_weekly_exp_cumulative]]=3,market_calendar[[#This Row],[is_vix_weekly_exp]]=1),1,0)</f>
        <v>0</v>
      </c>
      <c r="R1855" s="2">
        <f>IF(AND(market_calendar[[#This Row],[is_vix_monthly_exp]]=1,MOD(market_calendar[[#This Row],[Month]],3)=0),1,0)</f>
        <v>0</v>
      </c>
    </row>
    <row r="1856" spans="1:18" x14ac:dyDescent="0.25">
      <c r="A1856">
        <v>1855</v>
      </c>
      <c r="B1856" s="1">
        <v>44224</v>
      </c>
      <c r="C1856" s="2">
        <f t="shared" si="225"/>
        <v>2021</v>
      </c>
      <c r="D1856" s="2">
        <f t="shared" si="226"/>
        <v>1</v>
      </c>
      <c r="E1856" s="2" t="str">
        <f t="shared" si="227"/>
        <v>2021-1</v>
      </c>
      <c r="F1856" s="2">
        <f t="shared" si="228"/>
        <v>28</v>
      </c>
      <c r="G1856" s="2">
        <f t="shared" si="229"/>
        <v>5</v>
      </c>
      <c r="H1856" s="2">
        <f t="shared" si="230"/>
        <v>5</v>
      </c>
      <c r="I1856" s="2" cm="1">
        <f t="array" ref="I1856">_xlfn.IFNA(_xlfn.IFS(H1856=7,1,H1856=1,1),0)</f>
        <v>0</v>
      </c>
      <c r="J1856" s="2">
        <v>0</v>
      </c>
      <c r="K1856" s="2">
        <f t="shared" si="231"/>
        <v>0</v>
      </c>
      <c r="L1856" s="2">
        <f>SUMIF(E$2:E1856,E1856,K$2:K1856)</f>
        <v>4</v>
      </c>
      <c r="M1856" s="2">
        <f>IF(AND(market_calendar[[#This Row],[eq_weekly_exp_cumulative]]=3,market_calendar[[#This Row],[is_eq_weekly_exp]]=1),1,0)</f>
        <v>0</v>
      </c>
      <c r="N1856" s="2">
        <f>IF(AND(market_calendar[[#This Row],[is_eq_monthly_exp]]=1,MOD(market_calendar[[#This Row],[Month]],3)=0),1,0)</f>
        <v>0</v>
      </c>
      <c r="O1856" s="2">
        <f t="shared" si="224"/>
        <v>0</v>
      </c>
      <c r="P1856" s="2">
        <f>SUMIF(E$2:E1856,E1856,O$2:O1856)</f>
        <v>4</v>
      </c>
      <c r="Q1856" s="2">
        <f>IF(AND(market_calendar[[#This Row],[vix_weekly_exp_cumulative]]=3,market_calendar[[#This Row],[is_vix_weekly_exp]]=1),1,0)</f>
        <v>0</v>
      </c>
      <c r="R1856" s="2">
        <f>IF(AND(market_calendar[[#This Row],[is_vix_monthly_exp]]=1,MOD(market_calendar[[#This Row],[Month]],3)=0),1,0)</f>
        <v>0</v>
      </c>
    </row>
    <row r="1857" spans="1:18" x14ac:dyDescent="0.25">
      <c r="A1857">
        <v>1856</v>
      </c>
      <c r="B1857" s="1">
        <v>44225</v>
      </c>
      <c r="C1857" s="2">
        <f t="shared" si="225"/>
        <v>2021</v>
      </c>
      <c r="D1857" s="2">
        <f t="shared" si="226"/>
        <v>1</v>
      </c>
      <c r="E1857" s="2" t="str">
        <f t="shared" si="227"/>
        <v>2021-1</v>
      </c>
      <c r="F1857" s="2">
        <f t="shared" si="228"/>
        <v>29</v>
      </c>
      <c r="G1857" s="2">
        <f t="shared" si="229"/>
        <v>5</v>
      </c>
      <c r="H1857" s="2">
        <f t="shared" si="230"/>
        <v>6</v>
      </c>
      <c r="I1857" s="2" cm="1">
        <f t="array" ref="I1857">_xlfn.IFNA(_xlfn.IFS(H1857=7,1,H1857=1,1),0)</f>
        <v>0</v>
      </c>
      <c r="J1857" s="2">
        <v>0</v>
      </c>
      <c r="K1857" s="2">
        <f t="shared" si="231"/>
        <v>1</v>
      </c>
      <c r="L1857" s="2">
        <f>SUMIF(E$2:E1857,E1857,K$2:K1857)</f>
        <v>5</v>
      </c>
      <c r="M1857" s="2">
        <f>IF(AND(market_calendar[[#This Row],[eq_weekly_exp_cumulative]]=3,market_calendar[[#This Row],[is_eq_weekly_exp]]=1),1,0)</f>
        <v>0</v>
      </c>
      <c r="N1857" s="2">
        <f>IF(AND(market_calendar[[#This Row],[is_eq_monthly_exp]]=1,MOD(market_calendar[[#This Row],[Month]],3)=0),1,0)</f>
        <v>0</v>
      </c>
      <c r="O1857" s="2">
        <f t="shared" si="224"/>
        <v>0</v>
      </c>
      <c r="P1857" s="2">
        <f>SUMIF(E$2:E1857,E1857,O$2:O1857)</f>
        <v>4</v>
      </c>
      <c r="Q1857" s="2">
        <f>IF(AND(market_calendar[[#This Row],[vix_weekly_exp_cumulative]]=3,market_calendar[[#This Row],[is_vix_weekly_exp]]=1),1,0)</f>
        <v>0</v>
      </c>
      <c r="R1857" s="2">
        <f>IF(AND(market_calendar[[#This Row],[is_vix_monthly_exp]]=1,MOD(market_calendar[[#This Row],[Month]],3)=0),1,0)</f>
        <v>0</v>
      </c>
    </row>
    <row r="1858" spans="1:18" x14ac:dyDescent="0.25">
      <c r="A1858">
        <v>1857</v>
      </c>
      <c r="B1858" s="1">
        <v>44226</v>
      </c>
      <c r="C1858" s="2">
        <f t="shared" si="225"/>
        <v>2021</v>
      </c>
      <c r="D1858" s="2">
        <f t="shared" si="226"/>
        <v>1</v>
      </c>
      <c r="E1858" s="2" t="str">
        <f t="shared" si="227"/>
        <v>2021-1</v>
      </c>
      <c r="F1858" s="2">
        <f t="shared" si="228"/>
        <v>30</v>
      </c>
      <c r="G1858" s="2">
        <f t="shared" si="229"/>
        <v>5</v>
      </c>
      <c r="H1858" s="2">
        <f t="shared" si="230"/>
        <v>7</v>
      </c>
      <c r="I1858" s="2" cm="1">
        <f t="array" ref="I1858">_xlfn.IFNA(_xlfn.IFS(H1858=7,1,H1858=1,1),0)</f>
        <v>1</v>
      </c>
      <c r="J1858" s="2">
        <v>0</v>
      </c>
      <c r="K1858" s="2">
        <f t="shared" si="231"/>
        <v>0</v>
      </c>
      <c r="L1858" s="2">
        <f>SUMIF(E$2:E1858,E1858,K$2:K1858)</f>
        <v>5</v>
      </c>
      <c r="M1858" s="2">
        <f>IF(AND(market_calendar[[#This Row],[eq_weekly_exp_cumulative]]=3,market_calendar[[#This Row],[is_eq_weekly_exp]]=1),1,0)</f>
        <v>0</v>
      </c>
      <c r="N1858" s="2">
        <f>IF(AND(market_calendar[[#This Row],[is_eq_monthly_exp]]=1,MOD(market_calendar[[#This Row],[Month]],3)=0),1,0)</f>
        <v>0</v>
      </c>
      <c r="O1858" s="2">
        <f t="shared" ref="O1858:O1921" si="232">IF(H1858=3,1,0)</f>
        <v>0</v>
      </c>
      <c r="P1858" s="2">
        <f>SUMIF(E$2:E1858,E1858,O$2:O1858)</f>
        <v>4</v>
      </c>
      <c r="Q1858" s="2">
        <f>IF(AND(market_calendar[[#This Row],[vix_weekly_exp_cumulative]]=3,market_calendar[[#This Row],[is_vix_weekly_exp]]=1),1,0)</f>
        <v>0</v>
      </c>
      <c r="R1858" s="2">
        <f>IF(AND(market_calendar[[#This Row],[is_vix_monthly_exp]]=1,MOD(market_calendar[[#This Row],[Month]],3)=0),1,0)</f>
        <v>0</v>
      </c>
    </row>
    <row r="1859" spans="1:18" x14ac:dyDescent="0.25">
      <c r="A1859">
        <v>1858</v>
      </c>
      <c r="B1859" s="1">
        <v>44227</v>
      </c>
      <c r="C1859" s="2">
        <f t="shared" ref="C1859:C1922" si="233">YEAR(B1859)</f>
        <v>2021</v>
      </c>
      <c r="D1859" s="2">
        <f t="shared" ref="D1859:D1922" si="234">MONTH(B1859)</f>
        <v>1</v>
      </c>
      <c r="E1859" s="2" t="str">
        <f t="shared" ref="E1859:E1922" si="235">_xlfn.CONCAT(YEAR(B1859),"-",MONTH(B1859))</f>
        <v>2021-1</v>
      </c>
      <c r="F1859" s="2">
        <f t="shared" ref="F1859:F1922" si="236">DAY(B1859)</f>
        <v>31</v>
      </c>
      <c r="G1859" s="2">
        <f t="shared" ref="G1859:G1922" si="237">WEEKNUM(B1859)</f>
        <v>6</v>
      </c>
      <c r="H1859" s="2">
        <f t="shared" ref="H1859:H1922" si="238">WEEKDAY(B1859)</f>
        <v>1</v>
      </c>
      <c r="I1859" s="2" cm="1">
        <f t="array" ref="I1859">_xlfn.IFNA(_xlfn.IFS(H1859=7,1,H1859=1,1),0)</f>
        <v>1</v>
      </c>
      <c r="J1859" s="2">
        <v>0</v>
      </c>
      <c r="K1859" s="2">
        <f t="shared" ref="K1859:K1922" si="239">IF(H1859=6,1,0)</f>
        <v>0</v>
      </c>
      <c r="L1859" s="2">
        <f>SUMIF(E$2:E1859,E1859,K$2:K1859)</f>
        <v>5</v>
      </c>
      <c r="M1859" s="2">
        <f>IF(AND(market_calendar[[#This Row],[eq_weekly_exp_cumulative]]=3,market_calendar[[#This Row],[is_eq_weekly_exp]]=1),1,0)</f>
        <v>0</v>
      </c>
      <c r="N1859" s="2">
        <f>IF(AND(market_calendar[[#This Row],[is_eq_monthly_exp]]=1,MOD(market_calendar[[#This Row],[Month]],3)=0),1,0)</f>
        <v>0</v>
      </c>
      <c r="O1859" s="2">
        <f t="shared" si="232"/>
        <v>0</v>
      </c>
      <c r="P1859" s="2">
        <f>SUMIF(E$2:E1859,E1859,O$2:O1859)</f>
        <v>4</v>
      </c>
      <c r="Q1859" s="2">
        <f>IF(AND(market_calendar[[#This Row],[vix_weekly_exp_cumulative]]=3,market_calendar[[#This Row],[is_vix_weekly_exp]]=1),1,0)</f>
        <v>0</v>
      </c>
      <c r="R1859" s="2">
        <f>IF(AND(market_calendar[[#This Row],[is_vix_monthly_exp]]=1,MOD(market_calendar[[#This Row],[Month]],3)=0),1,0)</f>
        <v>0</v>
      </c>
    </row>
    <row r="1860" spans="1:18" x14ac:dyDescent="0.25">
      <c r="A1860">
        <v>1859</v>
      </c>
      <c r="B1860" s="1">
        <v>44228</v>
      </c>
      <c r="C1860" s="2">
        <f t="shared" si="233"/>
        <v>2021</v>
      </c>
      <c r="D1860" s="2">
        <f t="shared" si="234"/>
        <v>2</v>
      </c>
      <c r="E1860" s="2" t="str">
        <f t="shared" si="235"/>
        <v>2021-2</v>
      </c>
      <c r="F1860" s="2">
        <f t="shared" si="236"/>
        <v>1</v>
      </c>
      <c r="G1860" s="2">
        <f t="shared" si="237"/>
        <v>6</v>
      </c>
      <c r="H1860" s="2">
        <f t="shared" si="238"/>
        <v>2</v>
      </c>
      <c r="I1860" s="2" cm="1">
        <f t="array" ref="I1860">_xlfn.IFNA(_xlfn.IFS(H1860=7,1,H1860=1,1),0)</f>
        <v>0</v>
      </c>
      <c r="J1860" s="2">
        <v>0</v>
      </c>
      <c r="K1860" s="2">
        <f t="shared" si="239"/>
        <v>0</v>
      </c>
      <c r="L1860" s="2">
        <f>SUMIF(E$2:E1860,E1860,K$2:K1860)</f>
        <v>0</v>
      </c>
      <c r="M1860" s="2">
        <f>IF(AND(market_calendar[[#This Row],[eq_weekly_exp_cumulative]]=3,market_calendar[[#This Row],[is_eq_weekly_exp]]=1),1,0)</f>
        <v>0</v>
      </c>
      <c r="N1860" s="2">
        <f>IF(AND(market_calendar[[#This Row],[is_eq_monthly_exp]]=1,MOD(market_calendar[[#This Row],[Month]],3)=0),1,0)</f>
        <v>0</v>
      </c>
      <c r="O1860" s="2">
        <f t="shared" si="232"/>
        <v>0</v>
      </c>
      <c r="P1860" s="2">
        <f>SUMIF(E$2:E1860,E1860,O$2:O1860)</f>
        <v>0</v>
      </c>
      <c r="Q1860" s="2">
        <f>IF(AND(market_calendar[[#This Row],[vix_weekly_exp_cumulative]]=3,market_calendar[[#This Row],[is_vix_weekly_exp]]=1),1,0)</f>
        <v>0</v>
      </c>
      <c r="R1860" s="2">
        <f>IF(AND(market_calendar[[#This Row],[is_vix_monthly_exp]]=1,MOD(market_calendar[[#This Row],[Month]],3)=0),1,0)</f>
        <v>0</v>
      </c>
    </row>
    <row r="1861" spans="1:18" x14ac:dyDescent="0.25">
      <c r="A1861">
        <v>1860</v>
      </c>
      <c r="B1861" s="1">
        <v>44229</v>
      </c>
      <c r="C1861" s="2">
        <f t="shared" si="233"/>
        <v>2021</v>
      </c>
      <c r="D1861" s="2">
        <f t="shared" si="234"/>
        <v>2</v>
      </c>
      <c r="E1861" s="2" t="str">
        <f t="shared" si="235"/>
        <v>2021-2</v>
      </c>
      <c r="F1861" s="2">
        <f t="shared" si="236"/>
        <v>2</v>
      </c>
      <c r="G1861" s="2">
        <f t="shared" si="237"/>
        <v>6</v>
      </c>
      <c r="H1861" s="2">
        <f t="shared" si="238"/>
        <v>3</v>
      </c>
      <c r="I1861" s="2" cm="1">
        <f t="array" ref="I1861">_xlfn.IFNA(_xlfn.IFS(H1861=7,1,H1861=1,1),0)</f>
        <v>0</v>
      </c>
      <c r="J1861" s="2">
        <v>0</v>
      </c>
      <c r="K1861" s="2">
        <f t="shared" si="239"/>
        <v>0</v>
      </c>
      <c r="L1861" s="2">
        <f>SUMIF(E$2:E1861,E1861,K$2:K1861)</f>
        <v>0</v>
      </c>
      <c r="M1861" s="2">
        <f>IF(AND(market_calendar[[#This Row],[eq_weekly_exp_cumulative]]=3,market_calendar[[#This Row],[is_eq_weekly_exp]]=1),1,0)</f>
        <v>0</v>
      </c>
      <c r="N1861" s="2">
        <f>IF(AND(market_calendar[[#This Row],[is_eq_monthly_exp]]=1,MOD(market_calendar[[#This Row],[Month]],3)=0),1,0)</f>
        <v>0</v>
      </c>
      <c r="O1861" s="2">
        <f t="shared" si="232"/>
        <v>1</v>
      </c>
      <c r="P1861" s="2">
        <f>SUMIF(E$2:E1861,E1861,O$2:O1861)</f>
        <v>1</v>
      </c>
      <c r="Q1861" s="2">
        <f>IF(AND(market_calendar[[#This Row],[vix_weekly_exp_cumulative]]=3,market_calendar[[#This Row],[is_vix_weekly_exp]]=1),1,0)</f>
        <v>0</v>
      </c>
      <c r="R1861" s="2">
        <f>IF(AND(market_calendar[[#This Row],[is_vix_monthly_exp]]=1,MOD(market_calendar[[#This Row],[Month]],3)=0),1,0)</f>
        <v>0</v>
      </c>
    </row>
    <row r="1862" spans="1:18" x14ac:dyDescent="0.25">
      <c r="A1862">
        <v>1861</v>
      </c>
      <c r="B1862" s="1">
        <v>44230</v>
      </c>
      <c r="C1862" s="2">
        <f t="shared" si="233"/>
        <v>2021</v>
      </c>
      <c r="D1862" s="2">
        <f t="shared" si="234"/>
        <v>2</v>
      </c>
      <c r="E1862" s="2" t="str">
        <f t="shared" si="235"/>
        <v>2021-2</v>
      </c>
      <c r="F1862" s="2">
        <f t="shared" si="236"/>
        <v>3</v>
      </c>
      <c r="G1862" s="2">
        <f t="shared" si="237"/>
        <v>6</v>
      </c>
      <c r="H1862" s="2">
        <f t="shared" si="238"/>
        <v>4</v>
      </c>
      <c r="I1862" s="2" cm="1">
        <f t="array" ref="I1862">_xlfn.IFNA(_xlfn.IFS(H1862=7,1,H1862=1,1),0)</f>
        <v>0</v>
      </c>
      <c r="J1862" s="2">
        <v>0</v>
      </c>
      <c r="K1862" s="2">
        <f t="shared" si="239"/>
        <v>0</v>
      </c>
      <c r="L1862" s="2">
        <f>SUMIF(E$2:E1862,E1862,K$2:K1862)</f>
        <v>0</v>
      </c>
      <c r="M1862" s="2">
        <f>IF(AND(market_calendar[[#This Row],[eq_weekly_exp_cumulative]]=3,market_calendar[[#This Row],[is_eq_weekly_exp]]=1),1,0)</f>
        <v>0</v>
      </c>
      <c r="N1862" s="2">
        <f>IF(AND(market_calendar[[#This Row],[is_eq_monthly_exp]]=1,MOD(market_calendar[[#This Row],[Month]],3)=0),1,0)</f>
        <v>0</v>
      </c>
      <c r="O1862" s="2">
        <f t="shared" si="232"/>
        <v>0</v>
      </c>
      <c r="P1862" s="2">
        <f>SUMIF(E$2:E1862,E1862,O$2:O1862)</f>
        <v>1</v>
      </c>
      <c r="Q1862" s="2">
        <f>IF(AND(market_calendar[[#This Row],[vix_weekly_exp_cumulative]]=3,market_calendar[[#This Row],[is_vix_weekly_exp]]=1),1,0)</f>
        <v>0</v>
      </c>
      <c r="R1862" s="2">
        <f>IF(AND(market_calendar[[#This Row],[is_vix_monthly_exp]]=1,MOD(market_calendar[[#This Row],[Month]],3)=0),1,0)</f>
        <v>0</v>
      </c>
    </row>
    <row r="1863" spans="1:18" x14ac:dyDescent="0.25">
      <c r="A1863">
        <v>1862</v>
      </c>
      <c r="B1863" s="1">
        <v>44231</v>
      </c>
      <c r="C1863" s="2">
        <f t="shared" si="233"/>
        <v>2021</v>
      </c>
      <c r="D1863" s="2">
        <f t="shared" si="234"/>
        <v>2</v>
      </c>
      <c r="E1863" s="2" t="str">
        <f t="shared" si="235"/>
        <v>2021-2</v>
      </c>
      <c r="F1863" s="2">
        <f t="shared" si="236"/>
        <v>4</v>
      </c>
      <c r="G1863" s="2">
        <f t="shared" si="237"/>
        <v>6</v>
      </c>
      <c r="H1863" s="2">
        <f t="shared" si="238"/>
        <v>5</v>
      </c>
      <c r="I1863" s="2" cm="1">
        <f t="array" ref="I1863">_xlfn.IFNA(_xlfn.IFS(H1863=7,1,H1863=1,1),0)</f>
        <v>0</v>
      </c>
      <c r="J1863" s="2">
        <v>0</v>
      </c>
      <c r="K1863" s="2">
        <f t="shared" si="239"/>
        <v>0</v>
      </c>
      <c r="L1863" s="2">
        <f>SUMIF(E$2:E1863,E1863,K$2:K1863)</f>
        <v>0</v>
      </c>
      <c r="M1863" s="2">
        <f>IF(AND(market_calendar[[#This Row],[eq_weekly_exp_cumulative]]=3,market_calendar[[#This Row],[is_eq_weekly_exp]]=1),1,0)</f>
        <v>0</v>
      </c>
      <c r="N1863" s="2">
        <f>IF(AND(market_calendar[[#This Row],[is_eq_monthly_exp]]=1,MOD(market_calendar[[#This Row],[Month]],3)=0),1,0)</f>
        <v>0</v>
      </c>
      <c r="O1863" s="2">
        <f t="shared" si="232"/>
        <v>0</v>
      </c>
      <c r="P1863" s="2">
        <f>SUMIF(E$2:E1863,E1863,O$2:O1863)</f>
        <v>1</v>
      </c>
      <c r="Q1863" s="2">
        <f>IF(AND(market_calendar[[#This Row],[vix_weekly_exp_cumulative]]=3,market_calendar[[#This Row],[is_vix_weekly_exp]]=1),1,0)</f>
        <v>0</v>
      </c>
      <c r="R1863" s="2">
        <f>IF(AND(market_calendar[[#This Row],[is_vix_monthly_exp]]=1,MOD(market_calendar[[#This Row],[Month]],3)=0),1,0)</f>
        <v>0</v>
      </c>
    </row>
    <row r="1864" spans="1:18" x14ac:dyDescent="0.25">
      <c r="A1864">
        <v>1863</v>
      </c>
      <c r="B1864" s="1">
        <v>44232</v>
      </c>
      <c r="C1864" s="2">
        <f t="shared" si="233"/>
        <v>2021</v>
      </c>
      <c r="D1864" s="2">
        <f t="shared" si="234"/>
        <v>2</v>
      </c>
      <c r="E1864" s="2" t="str">
        <f t="shared" si="235"/>
        <v>2021-2</v>
      </c>
      <c r="F1864" s="2">
        <f t="shared" si="236"/>
        <v>5</v>
      </c>
      <c r="G1864" s="2">
        <f t="shared" si="237"/>
        <v>6</v>
      </c>
      <c r="H1864" s="2">
        <f t="shared" si="238"/>
        <v>6</v>
      </c>
      <c r="I1864" s="2" cm="1">
        <f t="array" ref="I1864">_xlfn.IFNA(_xlfn.IFS(H1864=7,1,H1864=1,1),0)</f>
        <v>0</v>
      </c>
      <c r="J1864" s="2">
        <v>0</v>
      </c>
      <c r="K1864" s="2">
        <f t="shared" si="239"/>
        <v>1</v>
      </c>
      <c r="L1864" s="2">
        <f>SUMIF(E$2:E1864,E1864,K$2:K1864)</f>
        <v>1</v>
      </c>
      <c r="M1864" s="2">
        <f>IF(AND(market_calendar[[#This Row],[eq_weekly_exp_cumulative]]=3,market_calendar[[#This Row],[is_eq_weekly_exp]]=1),1,0)</f>
        <v>0</v>
      </c>
      <c r="N1864" s="2">
        <f>IF(AND(market_calendar[[#This Row],[is_eq_monthly_exp]]=1,MOD(market_calendar[[#This Row],[Month]],3)=0),1,0)</f>
        <v>0</v>
      </c>
      <c r="O1864" s="2">
        <f t="shared" si="232"/>
        <v>0</v>
      </c>
      <c r="P1864" s="2">
        <f>SUMIF(E$2:E1864,E1864,O$2:O1864)</f>
        <v>1</v>
      </c>
      <c r="Q1864" s="2">
        <f>IF(AND(market_calendar[[#This Row],[vix_weekly_exp_cumulative]]=3,market_calendar[[#This Row],[is_vix_weekly_exp]]=1),1,0)</f>
        <v>0</v>
      </c>
      <c r="R1864" s="2">
        <f>IF(AND(market_calendar[[#This Row],[is_vix_monthly_exp]]=1,MOD(market_calendar[[#This Row],[Month]],3)=0),1,0)</f>
        <v>0</v>
      </c>
    </row>
    <row r="1865" spans="1:18" x14ac:dyDescent="0.25">
      <c r="A1865">
        <v>1864</v>
      </c>
      <c r="B1865" s="1">
        <v>44233</v>
      </c>
      <c r="C1865" s="2">
        <f t="shared" si="233"/>
        <v>2021</v>
      </c>
      <c r="D1865" s="2">
        <f t="shared" si="234"/>
        <v>2</v>
      </c>
      <c r="E1865" s="2" t="str">
        <f t="shared" si="235"/>
        <v>2021-2</v>
      </c>
      <c r="F1865" s="2">
        <f t="shared" si="236"/>
        <v>6</v>
      </c>
      <c r="G1865" s="2">
        <f t="shared" si="237"/>
        <v>6</v>
      </c>
      <c r="H1865" s="2">
        <f t="shared" si="238"/>
        <v>7</v>
      </c>
      <c r="I1865" s="2" cm="1">
        <f t="array" ref="I1865">_xlfn.IFNA(_xlfn.IFS(H1865=7,1,H1865=1,1),0)</f>
        <v>1</v>
      </c>
      <c r="J1865" s="2">
        <v>0</v>
      </c>
      <c r="K1865" s="2">
        <f t="shared" si="239"/>
        <v>0</v>
      </c>
      <c r="L1865" s="2">
        <f>SUMIF(E$2:E1865,E1865,K$2:K1865)</f>
        <v>1</v>
      </c>
      <c r="M1865" s="2">
        <f>IF(AND(market_calendar[[#This Row],[eq_weekly_exp_cumulative]]=3,market_calendar[[#This Row],[is_eq_weekly_exp]]=1),1,0)</f>
        <v>0</v>
      </c>
      <c r="N1865" s="2">
        <f>IF(AND(market_calendar[[#This Row],[is_eq_monthly_exp]]=1,MOD(market_calendar[[#This Row],[Month]],3)=0),1,0)</f>
        <v>0</v>
      </c>
      <c r="O1865" s="2">
        <f t="shared" si="232"/>
        <v>0</v>
      </c>
      <c r="P1865" s="2">
        <f>SUMIF(E$2:E1865,E1865,O$2:O1865)</f>
        <v>1</v>
      </c>
      <c r="Q1865" s="2">
        <f>IF(AND(market_calendar[[#This Row],[vix_weekly_exp_cumulative]]=3,market_calendar[[#This Row],[is_vix_weekly_exp]]=1),1,0)</f>
        <v>0</v>
      </c>
      <c r="R1865" s="2">
        <f>IF(AND(market_calendar[[#This Row],[is_vix_monthly_exp]]=1,MOD(market_calendar[[#This Row],[Month]],3)=0),1,0)</f>
        <v>0</v>
      </c>
    </row>
    <row r="1866" spans="1:18" x14ac:dyDescent="0.25">
      <c r="A1866">
        <v>1865</v>
      </c>
      <c r="B1866" s="1">
        <v>44234</v>
      </c>
      <c r="C1866" s="2">
        <f t="shared" si="233"/>
        <v>2021</v>
      </c>
      <c r="D1866" s="2">
        <f t="shared" si="234"/>
        <v>2</v>
      </c>
      <c r="E1866" s="2" t="str">
        <f t="shared" si="235"/>
        <v>2021-2</v>
      </c>
      <c r="F1866" s="2">
        <f t="shared" si="236"/>
        <v>7</v>
      </c>
      <c r="G1866" s="2">
        <f t="shared" si="237"/>
        <v>7</v>
      </c>
      <c r="H1866" s="2">
        <f t="shared" si="238"/>
        <v>1</v>
      </c>
      <c r="I1866" s="2" cm="1">
        <f t="array" ref="I1866">_xlfn.IFNA(_xlfn.IFS(H1866=7,1,H1866=1,1),0)</f>
        <v>1</v>
      </c>
      <c r="J1866" s="2">
        <v>0</v>
      </c>
      <c r="K1866" s="2">
        <f t="shared" si="239"/>
        <v>0</v>
      </c>
      <c r="L1866" s="2">
        <f>SUMIF(E$2:E1866,E1866,K$2:K1866)</f>
        <v>1</v>
      </c>
      <c r="M1866" s="2">
        <f>IF(AND(market_calendar[[#This Row],[eq_weekly_exp_cumulative]]=3,market_calendar[[#This Row],[is_eq_weekly_exp]]=1),1,0)</f>
        <v>0</v>
      </c>
      <c r="N1866" s="2">
        <f>IF(AND(market_calendar[[#This Row],[is_eq_monthly_exp]]=1,MOD(market_calendar[[#This Row],[Month]],3)=0),1,0)</f>
        <v>0</v>
      </c>
      <c r="O1866" s="2">
        <f t="shared" si="232"/>
        <v>0</v>
      </c>
      <c r="P1866" s="2">
        <f>SUMIF(E$2:E1866,E1866,O$2:O1866)</f>
        <v>1</v>
      </c>
      <c r="Q1866" s="2">
        <f>IF(AND(market_calendar[[#This Row],[vix_weekly_exp_cumulative]]=3,market_calendar[[#This Row],[is_vix_weekly_exp]]=1),1,0)</f>
        <v>0</v>
      </c>
      <c r="R1866" s="2">
        <f>IF(AND(market_calendar[[#This Row],[is_vix_monthly_exp]]=1,MOD(market_calendar[[#This Row],[Month]],3)=0),1,0)</f>
        <v>0</v>
      </c>
    </row>
    <row r="1867" spans="1:18" x14ac:dyDescent="0.25">
      <c r="A1867">
        <v>1866</v>
      </c>
      <c r="B1867" s="1">
        <v>44235</v>
      </c>
      <c r="C1867" s="2">
        <f t="shared" si="233"/>
        <v>2021</v>
      </c>
      <c r="D1867" s="2">
        <f t="shared" si="234"/>
        <v>2</v>
      </c>
      <c r="E1867" s="2" t="str">
        <f t="shared" si="235"/>
        <v>2021-2</v>
      </c>
      <c r="F1867" s="2">
        <f t="shared" si="236"/>
        <v>8</v>
      </c>
      <c r="G1867" s="2">
        <f t="shared" si="237"/>
        <v>7</v>
      </c>
      <c r="H1867" s="2">
        <f t="shared" si="238"/>
        <v>2</v>
      </c>
      <c r="I1867" s="2" cm="1">
        <f t="array" ref="I1867">_xlfn.IFNA(_xlfn.IFS(H1867=7,1,H1867=1,1),0)</f>
        <v>0</v>
      </c>
      <c r="J1867" s="2">
        <v>0</v>
      </c>
      <c r="K1867" s="2">
        <f t="shared" si="239"/>
        <v>0</v>
      </c>
      <c r="L1867" s="2">
        <f>SUMIF(E$2:E1867,E1867,K$2:K1867)</f>
        <v>1</v>
      </c>
      <c r="M1867" s="2">
        <f>IF(AND(market_calendar[[#This Row],[eq_weekly_exp_cumulative]]=3,market_calendar[[#This Row],[is_eq_weekly_exp]]=1),1,0)</f>
        <v>0</v>
      </c>
      <c r="N1867" s="2">
        <f>IF(AND(market_calendar[[#This Row],[is_eq_monthly_exp]]=1,MOD(market_calendar[[#This Row],[Month]],3)=0),1,0)</f>
        <v>0</v>
      </c>
      <c r="O1867" s="2">
        <f t="shared" si="232"/>
        <v>0</v>
      </c>
      <c r="P1867" s="2">
        <f>SUMIF(E$2:E1867,E1867,O$2:O1867)</f>
        <v>1</v>
      </c>
      <c r="Q1867" s="2">
        <f>IF(AND(market_calendar[[#This Row],[vix_weekly_exp_cumulative]]=3,market_calendar[[#This Row],[is_vix_weekly_exp]]=1),1,0)</f>
        <v>0</v>
      </c>
      <c r="R1867" s="2">
        <f>IF(AND(market_calendar[[#This Row],[is_vix_monthly_exp]]=1,MOD(market_calendar[[#This Row],[Month]],3)=0),1,0)</f>
        <v>0</v>
      </c>
    </row>
    <row r="1868" spans="1:18" x14ac:dyDescent="0.25">
      <c r="A1868">
        <v>1867</v>
      </c>
      <c r="B1868" s="1">
        <v>44236</v>
      </c>
      <c r="C1868" s="2">
        <f t="shared" si="233"/>
        <v>2021</v>
      </c>
      <c r="D1868" s="2">
        <f t="shared" si="234"/>
        <v>2</v>
      </c>
      <c r="E1868" s="2" t="str">
        <f t="shared" si="235"/>
        <v>2021-2</v>
      </c>
      <c r="F1868" s="2">
        <f t="shared" si="236"/>
        <v>9</v>
      </c>
      <c r="G1868" s="2">
        <f t="shared" si="237"/>
        <v>7</v>
      </c>
      <c r="H1868" s="2">
        <f t="shared" si="238"/>
        <v>3</v>
      </c>
      <c r="I1868" s="2" cm="1">
        <f t="array" ref="I1868">_xlfn.IFNA(_xlfn.IFS(H1868=7,1,H1868=1,1),0)</f>
        <v>0</v>
      </c>
      <c r="J1868" s="2">
        <v>0</v>
      </c>
      <c r="K1868" s="2">
        <f t="shared" si="239"/>
        <v>0</v>
      </c>
      <c r="L1868" s="2">
        <f>SUMIF(E$2:E1868,E1868,K$2:K1868)</f>
        <v>1</v>
      </c>
      <c r="M1868" s="2">
        <f>IF(AND(market_calendar[[#This Row],[eq_weekly_exp_cumulative]]=3,market_calendar[[#This Row],[is_eq_weekly_exp]]=1),1,0)</f>
        <v>0</v>
      </c>
      <c r="N1868" s="2">
        <f>IF(AND(market_calendar[[#This Row],[is_eq_monthly_exp]]=1,MOD(market_calendar[[#This Row],[Month]],3)=0),1,0)</f>
        <v>0</v>
      </c>
      <c r="O1868" s="2">
        <f t="shared" si="232"/>
        <v>1</v>
      </c>
      <c r="P1868" s="2">
        <f>SUMIF(E$2:E1868,E1868,O$2:O1868)</f>
        <v>2</v>
      </c>
      <c r="Q1868" s="2">
        <f>IF(AND(market_calendar[[#This Row],[vix_weekly_exp_cumulative]]=3,market_calendar[[#This Row],[is_vix_weekly_exp]]=1),1,0)</f>
        <v>0</v>
      </c>
      <c r="R1868" s="2">
        <f>IF(AND(market_calendar[[#This Row],[is_vix_monthly_exp]]=1,MOD(market_calendar[[#This Row],[Month]],3)=0),1,0)</f>
        <v>0</v>
      </c>
    </row>
    <row r="1869" spans="1:18" x14ac:dyDescent="0.25">
      <c r="A1869">
        <v>1868</v>
      </c>
      <c r="B1869" s="1">
        <v>44237</v>
      </c>
      <c r="C1869" s="2">
        <f t="shared" si="233"/>
        <v>2021</v>
      </c>
      <c r="D1869" s="2">
        <f t="shared" si="234"/>
        <v>2</v>
      </c>
      <c r="E1869" s="2" t="str">
        <f t="shared" si="235"/>
        <v>2021-2</v>
      </c>
      <c r="F1869" s="2">
        <f t="shared" si="236"/>
        <v>10</v>
      </c>
      <c r="G1869" s="2">
        <f t="shared" si="237"/>
        <v>7</v>
      </c>
      <c r="H1869" s="2">
        <f t="shared" si="238"/>
        <v>4</v>
      </c>
      <c r="I1869" s="2" cm="1">
        <f t="array" ref="I1869">_xlfn.IFNA(_xlfn.IFS(H1869=7,1,H1869=1,1),0)</f>
        <v>0</v>
      </c>
      <c r="J1869" s="2">
        <v>0</v>
      </c>
      <c r="K1869" s="2">
        <f t="shared" si="239"/>
        <v>0</v>
      </c>
      <c r="L1869" s="2">
        <f>SUMIF(E$2:E1869,E1869,K$2:K1869)</f>
        <v>1</v>
      </c>
      <c r="M1869" s="2">
        <f>IF(AND(market_calendar[[#This Row],[eq_weekly_exp_cumulative]]=3,market_calendar[[#This Row],[is_eq_weekly_exp]]=1),1,0)</f>
        <v>0</v>
      </c>
      <c r="N1869" s="2">
        <f>IF(AND(market_calendar[[#This Row],[is_eq_monthly_exp]]=1,MOD(market_calendar[[#This Row],[Month]],3)=0),1,0)</f>
        <v>0</v>
      </c>
      <c r="O1869" s="2">
        <f t="shared" si="232"/>
        <v>0</v>
      </c>
      <c r="P1869" s="2">
        <f>SUMIF(E$2:E1869,E1869,O$2:O1869)</f>
        <v>2</v>
      </c>
      <c r="Q1869" s="2">
        <f>IF(AND(market_calendar[[#This Row],[vix_weekly_exp_cumulative]]=3,market_calendar[[#This Row],[is_vix_weekly_exp]]=1),1,0)</f>
        <v>0</v>
      </c>
      <c r="R1869" s="2">
        <f>IF(AND(market_calendar[[#This Row],[is_vix_monthly_exp]]=1,MOD(market_calendar[[#This Row],[Month]],3)=0),1,0)</f>
        <v>0</v>
      </c>
    </row>
    <row r="1870" spans="1:18" x14ac:dyDescent="0.25">
      <c r="A1870">
        <v>1869</v>
      </c>
      <c r="B1870" s="1">
        <v>44238</v>
      </c>
      <c r="C1870" s="2">
        <f t="shared" si="233"/>
        <v>2021</v>
      </c>
      <c r="D1870" s="2">
        <f t="shared" si="234"/>
        <v>2</v>
      </c>
      <c r="E1870" s="2" t="str">
        <f t="shared" si="235"/>
        <v>2021-2</v>
      </c>
      <c r="F1870" s="2">
        <f t="shared" si="236"/>
        <v>11</v>
      </c>
      <c r="G1870" s="2">
        <f t="shared" si="237"/>
        <v>7</v>
      </c>
      <c r="H1870" s="2">
        <f t="shared" si="238"/>
        <v>5</v>
      </c>
      <c r="I1870" s="2" cm="1">
        <f t="array" ref="I1870">_xlfn.IFNA(_xlfn.IFS(H1870=7,1,H1870=1,1),0)</f>
        <v>0</v>
      </c>
      <c r="J1870" s="2">
        <v>0</v>
      </c>
      <c r="K1870" s="2">
        <f t="shared" si="239"/>
        <v>0</v>
      </c>
      <c r="L1870" s="2">
        <f>SUMIF(E$2:E1870,E1870,K$2:K1870)</f>
        <v>1</v>
      </c>
      <c r="M1870" s="2">
        <f>IF(AND(market_calendar[[#This Row],[eq_weekly_exp_cumulative]]=3,market_calendar[[#This Row],[is_eq_weekly_exp]]=1),1,0)</f>
        <v>0</v>
      </c>
      <c r="N1870" s="2">
        <f>IF(AND(market_calendar[[#This Row],[is_eq_monthly_exp]]=1,MOD(market_calendar[[#This Row],[Month]],3)=0),1,0)</f>
        <v>0</v>
      </c>
      <c r="O1870" s="2">
        <f t="shared" si="232"/>
        <v>0</v>
      </c>
      <c r="P1870" s="2">
        <f>SUMIF(E$2:E1870,E1870,O$2:O1870)</f>
        <v>2</v>
      </c>
      <c r="Q1870" s="2">
        <f>IF(AND(market_calendar[[#This Row],[vix_weekly_exp_cumulative]]=3,market_calendar[[#This Row],[is_vix_weekly_exp]]=1),1,0)</f>
        <v>0</v>
      </c>
      <c r="R1870" s="2">
        <f>IF(AND(market_calendar[[#This Row],[is_vix_monthly_exp]]=1,MOD(market_calendar[[#This Row],[Month]],3)=0),1,0)</f>
        <v>0</v>
      </c>
    </row>
    <row r="1871" spans="1:18" x14ac:dyDescent="0.25">
      <c r="A1871">
        <v>1870</v>
      </c>
      <c r="B1871" s="1">
        <v>44239</v>
      </c>
      <c r="C1871" s="2">
        <f t="shared" si="233"/>
        <v>2021</v>
      </c>
      <c r="D1871" s="2">
        <f t="shared" si="234"/>
        <v>2</v>
      </c>
      <c r="E1871" s="2" t="str">
        <f t="shared" si="235"/>
        <v>2021-2</v>
      </c>
      <c r="F1871" s="2">
        <f t="shared" si="236"/>
        <v>12</v>
      </c>
      <c r="G1871" s="2">
        <f t="shared" si="237"/>
        <v>7</v>
      </c>
      <c r="H1871" s="2">
        <f t="shared" si="238"/>
        <v>6</v>
      </c>
      <c r="I1871" s="2" cm="1">
        <f t="array" ref="I1871">_xlfn.IFNA(_xlfn.IFS(H1871=7,1,H1871=1,1),0)</f>
        <v>0</v>
      </c>
      <c r="J1871" s="2">
        <v>0</v>
      </c>
      <c r="K1871" s="2">
        <f t="shared" si="239"/>
        <v>1</v>
      </c>
      <c r="L1871" s="2">
        <f>SUMIF(E$2:E1871,E1871,K$2:K1871)</f>
        <v>2</v>
      </c>
      <c r="M1871" s="2">
        <f>IF(AND(market_calendar[[#This Row],[eq_weekly_exp_cumulative]]=3,market_calendar[[#This Row],[is_eq_weekly_exp]]=1),1,0)</f>
        <v>0</v>
      </c>
      <c r="N1871" s="2">
        <f>IF(AND(market_calendar[[#This Row],[is_eq_monthly_exp]]=1,MOD(market_calendar[[#This Row],[Month]],3)=0),1,0)</f>
        <v>0</v>
      </c>
      <c r="O1871" s="2">
        <f t="shared" si="232"/>
        <v>0</v>
      </c>
      <c r="P1871" s="2">
        <f>SUMIF(E$2:E1871,E1871,O$2:O1871)</f>
        <v>2</v>
      </c>
      <c r="Q1871" s="2">
        <f>IF(AND(market_calendar[[#This Row],[vix_weekly_exp_cumulative]]=3,market_calendar[[#This Row],[is_vix_weekly_exp]]=1),1,0)</f>
        <v>0</v>
      </c>
      <c r="R1871" s="2">
        <f>IF(AND(market_calendar[[#This Row],[is_vix_monthly_exp]]=1,MOD(market_calendar[[#This Row],[Month]],3)=0),1,0)</f>
        <v>0</v>
      </c>
    </row>
    <row r="1872" spans="1:18" x14ac:dyDescent="0.25">
      <c r="A1872">
        <v>1871</v>
      </c>
      <c r="B1872" s="1">
        <v>44240</v>
      </c>
      <c r="C1872" s="2">
        <f t="shared" si="233"/>
        <v>2021</v>
      </c>
      <c r="D1872" s="2">
        <f t="shared" si="234"/>
        <v>2</v>
      </c>
      <c r="E1872" s="2" t="str">
        <f t="shared" si="235"/>
        <v>2021-2</v>
      </c>
      <c r="F1872" s="2">
        <f t="shared" si="236"/>
        <v>13</v>
      </c>
      <c r="G1872" s="2">
        <f t="shared" si="237"/>
        <v>7</v>
      </c>
      <c r="H1872" s="2">
        <f t="shared" si="238"/>
        <v>7</v>
      </c>
      <c r="I1872" s="2" cm="1">
        <f t="array" ref="I1872">_xlfn.IFNA(_xlfn.IFS(H1872=7,1,H1872=1,1),0)</f>
        <v>1</v>
      </c>
      <c r="J1872" s="2">
        <v>0</v>
      </c>
      <c r="K1872" s="2">
        <f t="shared" si="239"/>
        <v>0</v>
      </c>
      <c r="L1872" s="2">
        <f>SUMIF(E$2:E1872,E1872,K$2:K1872)</f>
        <v>2</v>
      </c>
      <c r="M1872" s="2">
        <f>IF(AND(market_calendar[[#This Row],[eq_weekly_exp_cumulative]]=3,market_calendar[[#This Row],[is_eq_weekly_exp]]=1),1,0)</f>
        <v>0</v>
      </c>
      <c r="N1872" s="2">
        <f>IF(AND(market_calendar[[#This Row],[is_eq_monthly_exp]]=1,MOD(market_calendar[[#This Row],[Month]],3)=0),1,0)</f>
        <v>0</v>
      </c>
      <c r="O1872" s="2">
        <f t="shared" si="232"/>
        <v>0</v>
      </c>
      <c r="P1872" s="2">
        <f>SUMIF(E$2:E1872,E1872,O$2:O1872)</f>
        <v>2</v>
      </c>
      <c r="Q1872" s="2">
        <f>IF(AND(market_calendar[[#This Row],[vix_weekly_exp_cumulative]]=3,market_calendar[[#This Row],[is_vix_weekly_exp]]=1),1,0)</f>
        <v>0</v>
      </c>
      <c r="R1872" s="2">
        <f>IF(AND(market_calendar[[#This Row],[is_vix_monthly_exp]]=1,MOD(market_calendar[[#This Row],[Month]],3)=0),1,0)</f>
        <v>0</v>
      </c>
    </row>
    <row r="1873" spans="1:18" x14ac:dyDescent="0.25">
      <c r="A1873">
        <v>1872</v>
      </c>
      <c r="B1873" s="1">
        <v>44241</v>
      </c>
      <c r="C1873" s="2">
        <f t="shared" si="233"/>
        <v>2021</v>
      </c>
      <c r="D1873" s="2">
        <f t="shared" si="234"/>
        <v>2</v>
      </c>
      <c r="E1873" s="2" t="str">
        <f t="shared" si="235"/>
        <v>2021-2</v>
      </c>
      <c r="F1873" s="2">
        <f t="shared" si="236"/>
        <v>14</v>
      </c>
      <c r="G1873" s="2">
        <f t="shared" si="237"/>
        <v>8</v>
      </c>
      <c r="H1873" s="2">
        <f t="shared" si="238"/>
        <v>1</v>
      </c>
      <c r="I1873" s="2" cm="1">
        <f t="array" ref="I1873">_xlfn.IFNA(_xlfn.IFS(H1873=7,1,H1873=1,1),0)</f>
        <v>1</v>
      </c>
      <c r="J1873" s="2">
        <v>0</v>
      </c>
      <c r="K1873" s="2">
        <f t="shared" si="239"/>
        <v>0</v>
      </c>
      <c r="L1873" s="2">
        <f>SUMIF(E$2:E1873,E1873,K$2:K1873)</f>
        <v>2</v>
      </c>
      <c r="M1873" s="2">
        <f>IF(AND(market_calendar[[#This Row],[eq_weekly_exp_cumulative]]=3,market_calendar[[#This Row],[is_eq_weekly_exp]]=1),1,0)</f>
        <v>0</v>
      </c>
      <c r="N1873" s="2">
        <f>IF(AND(market_calendar[[#This Row],[is_eq_monthly_exp]]=1,MOD(market_calendar[[#This Row],[Month]],3)=0),1,0)</f>
        <v>0</v>
      </c>
      <c r="O1873" s="2">
        <f t="shared" si="232"/>
        <v>0</v>
      </c>
      <c r="P1873" s="2">
        <f>SUMIF(E$2:E1873,E1873,O$2:O1873)</f>
        <v>2</v>
      </c>
      <c r="Q1873" s="2">
        <f>IF(AND(market_calendar[[#This Row],[vix_weekly_exp_cumulative]]=3,market_calendar[[#This Row],[is_vix_weekly_exp]]=1),1,0)</f>
        <v>0</v>
      </c>
      <c r="R1873" s="2">
        <f>IF(AND(market_calendar[[#This Row],[is_vix_monthly_exp]]=1,MOD(market_calendar[[#This Row],[Month]],3)=0),1,0)</f>
        <v>0</v>
      </c>
    </row>
    <row r="1874" spans="1:18" x14ac:dyDescent="0.25">
      <c r="A1874">
        <v>1873</v>
      </c>
      <c r="B1874" s="1">
        <v>44242</v>
      </c>
      <c r="C1874" s="2">
        <f t="shared" si="233"/>
        <v>2021</v>
      </c>
      <c r="D1874" s="2">
        <f t="shared" si="234"/>
        <v>2</v>
      </c>
      <c r="E1874" s="2" t="str">
        <f t="shared" si="235"/>
        <v>2021-2</v>
      </c>
      <c r="F1874" s="2">
        <f t="shared" si="236"/>
        <v>15</v>
      </c>
      <c r="G1874" s="2">
        <f t="shared" si="237"/>
        <v>8</v>
      </c>
      <c r="H1874" s="2">
        <f t="shared" si="238"/>
        <v>2</v>
      </c>
      <c r="I1874" s="2" cm="1">
        <f t="array" ref="I1874">_xlfn.IFNA(_xlfn.IFS(H1874=7,1,H1874=1,1),0)</f>
        <v>0</v>
      </c>
      <c r="J1874" s="2">
        <v>0</v>
      </c>
      <c r="K1874" s="2">
        <f t="shared" si="239"/>
        <v>0</v>
      </c>
      <c r="L1874" s="2">
        <f>SUMIF(E$2:E1874,E1874,K$2:K1874)</f>
        <v>2</v>
      </c>
      <c r="M1874" s="2">
        <f>IF(AND(market_calendar[[#This Row],[eq_weekly_exp_cumulative]]=3,market_calendar[[#This Row],[is_eq_weekly_exp]]=1),1,0)</f>
        <v>0</v>
      </c>
      <c r="N1874" s="2">
        <f>IF(AND(market_calendar[[#This Row],[is_eq_monthly_exp]]=1,MOD(market_calendar[[#This Row],[Month]],3)=0),1,0)</f>
        <v>0</v>
      </c>
      <c r="O1874" s="2">
        <f t="shared" si="232"/>
        <v>0</v>
      </c>
      <c r="P1874" s="2">
        <f>SUMIF(E$2:E1874,E1874,O$2:O1874)</f>
        <v>2</v>
      </c>
      <c r="Q1874" s="2">
        <f>IF(AND(market_calendar[[#This Row],[vix_weekly_exp_cumulative]]=3,market_calendar[[#This Row],[is_vix_weekly_exp]]=1),1,0)</f>
        <v>0</v>
      </c>
      <c r="R1874" s="2">
        <f>IF(AND(market_calendar[[#This Row],[is_vix_monthly_exp]]=1,MOD(market_calendar[[#This Row],[Month]],3)=0),1,0)</f>
        <v>0</v>
      </c>
    </row>
    <row r="1875" spans="1:18" x14ac:dyDescent="0.25">
      <c r="A1875">
        <v>1874</v>
      </c>
      <c r="B1875" s="1">
        <v>44243</v>
      </c>
      <c r="C1875" s="2">
        <f t="shared" si="233"/>
        <v>2021</v>
      </c>
      <c r="D1875" s="2">
        <f t="shared" si="234"/>
        <v>2</v>
      </c>
      <c r="E1875" s="2" t="str">
        <f t="shared" si="235"/>
        <v>2021-2</v>
      </c>
      <c r="F1875" s="2">
        <f t="shared" si="236"/>
        <v>16</v>
      </c>
      <c r="G1875" s="2">
        <f t="shared" si="237"/>
        <v>8</v>
      </c>
      <c r="H1875" s="2">
        <f t="shared" si="238"/>
        <v>3</v>
      </c>
      <c r="I1875" s="2" cm="1">
        <f t="array" ref="I1875">_xlfn.IFNA(_xlfn.IFS(H1875=7,1,H1875=1,1),0)</f>
        <v>0</v>
      </c>
      <c r="J1875" s="2">
        <v>0</v>
      </c>
      <c r="K1875" s="2">
        <f t="shared" si="239"/>
        <v>0</v>
      </c>
      <c r="L1875" s="2">
        <f>SUMIF(E$2:E1875,E1875,K$2:K1875)</f>
        <v>2</v>
      </c>
      <c r="M1875" s="2">
        <f>IF(AND(market_calendar[[#This Row],[eq_weekly_exp_cumulative]]=3,market_calendar[[#This Row],[is_eq_weekly_exp]]=1),1,0)</f>
        <v>0</v>
      </c>
      <c r="N1875" s="2">
        <f>IF(AND(market_calendar[[#This Row],[is_eq_monthly_exp]]=1,MOD(market_calendar[[#This Row],[Month]],3)=0),1,0)</f>
        <v>0</v>
      </c>
      <c r="O1875" s="2">
        <f t="shared" si="232"/>
        <v>1</v>
      </c>
      <c r="P1875" s="2">
        <f>SUMIF(E$2:E1875,E1875,O$2:O1875)</f>
        <v>3</v>
      </c>
      <c r="Q1875" s="2">
        <f>IF(AND(market_calendar[[#This Row],[vix_weekly_exp_cumulative]]=3,market_calendar[[#This Row],[is_vix_weekly_exp]]=1),1,0)</f>
        <v>1</v>
      </c>
      <c r="R1875" s="2">
        <f>IF(AND(market_calendar[[#This Row],[is_vix_monthly_exp]]=1,MOD(market_calendar[[#This Row],[Month]],3)=0),1,0)</f>
        <v>0</v>
      </c>
    </row>
    <row r="1876" spans="1:18" x14ac:dyDescent="0.25">
      <c r="A1876">
        <v>1875</v>
      </c>
      <c r="B1876" s="1">
        <v>44244</v>
      </c>
      <c r="C1876" s="2">
        <f t="shared" si="233"/>
        <v>2021</v>
      </c>
      <c r="D1876" s="2">
        <f t="shared" si="234"/>
        <v>2</v>
      </c>
      <c r="E1876" s="2" t="str">
        <f t="shared" si="235"/>
        <v>2021-2</v>
      </c>
      <c r="F1876" s="2">
        <f t="shared" si="236"/>
        <v>17</v>
      </c>
      <c r="G1876" s="2">
        <f t="shared" si="237"/>
        <v>8</v>
      </c>
      <c r="H1876" s="2">
        <f t="shared" si="238"/>
        <v>4</v>
      </c>
      <c r="I1876" s="2" cm="1">
        <f t="array" ref="I1876">_xlfn.IFNA(_xlfn.IFS(H1876=7,1,H1876=1,1),0)</f>
        <v>0</v>
      </c>
      <c r="J1876" s="2">
        <v>0</v>
      </c>
      <c r="K1876" s="2">
        <f t="shared" si="239"/>
        <v>0</v>
      </c>
      <c r="L1876" s="2">
        <f>SUMIF(E$2:E1876,E1876,K$2:K1876)</f>
        <v>2</v>
      </c>
      <c r="M1876" s="2">
        <f>IF(AND(market_calendar[[#This Row],[eq_weekly_exp_cumulative]]=3,market_calendar[[#This Row],[is_eq_weekly_exp]]=1),1,0)</f>
        <v>0</v>
      </c>
      <c r="N1876" s="2">
        <f>IF(AND(market_calendar[[#This Row],[is_eq_monthly_exp]]=1,MOD(market_calendar[[#This Row],[Month]],3)=0),1,0)</f>
        <v>0</v>
      </c>
      <c r="O1876" s="2">
        <f t="shared" si="232"/>
        <v>0</v>
      </c>
      <c r="P1876" s="2">
        <f>SUMIF(E$2:E1876,E1876,O$2:O1876)</f>
        <v>3</v>
      </c>
      <c r="Q1876" s="2">
        <f>IF(AND(market_calendar[[#This Row],[vix_weekly_exp_cumulative]]=3,market_calendar[[#This Row],[is_vix_weekly_exp]]=1),1,0)</f>
        <v>0</v>
      </c>
      <c r="R1876" s="2">
        <f>IF(AND(market_calendar[[#This Row],[is_vix_monthly_exp]]=1,MOD(market_calendar[[#This Row],[Month]],3)=0),1,0)</f>
        <v>0</v>
      </c>
    </row>
    <row r="1877" spans="1:18" x14ac:dyDescent="0.25">
      <c r="A1877">
        <v>1876</v>
      </c>
      <c r="B1877" s="1">
        <v>44245</v>
      </c>
      <c r="C1877" s="2">
        <f t="shared" si="233"/>
        <v>2021</v>
      </c>
      <c r="D1877" s="2">
        <f t="shared" si="234"/>
        <v>2</v>
      </c>
      <c r="E1877" s="2" t="str">
        <f t="shared" si="235"/>
        <v>2021-2</v>
      </c>
      <c r="F1877" s="2">
        <f t="shared" si="236"/>
        <v>18</v>
      </c>
      <c r="G1877" s="2">
        <f t="shared" si="237"/>
        <v>8</v>
      </c>
      <c r="H1877" s="2">
        <f t="shared" si="238"/>
        <v>5</v>
      </c>
      <c r="I1877" s="2" cm="1">
        <f t="array" ref="I1877">_xlfn.IFNA(_xlfn.IFS(H1877=7,1,H1877=1,1),0)</f>
        <v>0</v>
      </c>
      <c r="J1877" s="2">
        <v>0</v>
      </c>
      <c r="K1877" s="2">
        <f t="shared" si="239"/>
        <v>0</v>
      </c>
      <c r="L1877" s="2">
        <f>SUMIF(E$2:E1877,E1877,K$2:K1877)</f>
        <v>2</v>
      </c>
      <c r="M1877" s="2">
        <f>IF(AND(market_calendar[[#This Row],[eq_weekly_exp_cumulative]]=3,market_calendar[[#This Row],[is_eq_weekly_exp]]=1),1,0)</f>
        <v>0</v>
      </c>
      <c r="N1877" s="2">
        <f>IF(AND(market_calendar[[#This Row],[is_eq_monthly_exp]]=1,MOD(market_calendar[[#This Row],[Month]],3)=0),1,0)</f>
        <v>0</v>
      </c>
      <c r="O1877" s="2">
        <f t="shared" si="232"/>
        <v>0</v>
      </c>
      <c r="P1877" s="2">
        <f>SUMIF(E$2:E1877,E1877,O$2:O1877)</f>
        <v>3</v>
      </c>
      <c r="Q1877" s="2">
        <f>IF(AND(market_calendar[[#This Row],[vix_weekly_exp_cumulative]]=3,market_calendar[[#This Row],[is_vix_weekly_exp]]=1),1,0)</f>
        <v>0</v>
      </c>
      <c r="R1877" s="2">
        <f>IF(AND(market_calendar[[#This Row],[is_vix_monthly_exp]]=1,MOD(market_calendar[[#This Row],[Month]],3)=0),1,0)</f>
        <v>0</v>
      </c>
    </row>
    <row r="1878" spans="1:18" x14ac:dyDescent="0.25">
      <c r="A1878">
        <v>1877</v>
      </c>
      <c r="B1878" s="1">
        <v>44246</v>
      </c>
      <c r="C1878" s="2">
        <f t="shared" si="233"/>
        <v>2021</v>
      </c>
      <c r="D1878" s="2">
        <f t="shared" si="234"/>
        <v>2</v>
      </c>
      <c r="E1878" s="2" t="str">
        <f t="shared" si="235"/>
        <v>2021-2</v>
      </c>
      <c r="F1878" s="2">
        <f t="shared" si="236"/>
        <v>19</v>
      </c>
      <c r="G1878" s="2">
        <f t="shared" si="237"/>
        <v>8</v>
      </c>
      <c r="H1878" s="2">
        <f t="shared" si="238"/>
        <v>6</v>
      </c>
      <c r="I1878" s="2" cm="1">
        <f t="array" ref="I1878">_xlfn.IFNA(_xlfn.IFS(H1878=7,1,H1878=1,1),0)</f>
        <v>0</v>
      </c>
      <c r="J1878" s="2">
        <v>0</v>
      </c>
      <c r="K1878" s="2">
        <f t="shared" si="239"/>
        <v>1</v>
      </c>
      <c r="L1878" s="2">
        <f>SUMIF(E$2:E1878,E1878,K$2:K1878)</f>
        <v>3</v>
      </c>
      <c r="M1878" s="2">
        <f>IF(AND(market_calendar[[#This Row],[eq_weekly_exp_cumulative]]=3,market_calendar[[#This Row],[is_eq_weekly_exp]]=1),1,0)</f>
        <v>1</v>
      </c>
      <c r="N1878" s="2">
        <f>IF(AND(market_calendar[[#This Row],[is_eq_monthly_exp]]=1,MOD(market_calendar[[#This Row],[Month]],3)=0),1,0)</f>
        <v>0</v>
      </c>
      <c r="O1878" s="2">
        <f t="shared" si="232"/>
        <v>0</v>
      </c>
      <c r="P1878" s="2">
        <f>SUMIF(E$2:E1878,E1878,O$2:O1878)</f>
        <v>3</v>
      </c>
      <c r="Q1878" s="2">
        <f>IF(AND(market_calendar[[#This Row],[vix_weekly_exp_cumulative]]=3,market_calendar[[#This Row],[is_vix_weekly_exp]]=1),1,0)</f>
        <v>0</v>
      </c>
      <c r="R1878" s="2">
        <f>IF(AND(market_calendar[[#This Row],[is_vix_monthly_exp]]=1,MOD(market_calendar[[#This Row],[Month]],3)=0),1,0)</f>
        <v>0</v>
      </c>
    </row>
    <row r="1879" spans="1:18" x14ac:dyDescent="0.25">
      <c r="A1879">
        <v>1878</v>
      </c>
      <c r="B1879" s="1">
        <v>44247</v>
      </c>
      <c r="C1879" s="2">
        <f t="shared" si="233"/>
        <v>2021</v>
      </c>
      <c r="D1879" s="2">
        <f t="shared" si="234"/>
        <v>2</v>
      </c>
      <c r="E1879" s="2" t="str">
        <f t="shared" si="235"/>
        <v>2021-2</v>
      </c>
      <c r="F1879" s="2">
        <f t="shared" si="236"/>
        <v>20</v>
      </c>
      <c r="G1879" s="2">
        <f t="shared" si="237"/>
        <v>8</v>
      </c>
      <c r="H1879" s="2">
        <f t="shared" si="238"/>
        <v>7</v>
      </c>
      <c r="I1879" s="2" cm="1">
        <f t="array" ref="I1879">_xlfn.IFNA(_xlfn.IFS(H1879=7,1,H1879=1,1),0)</f>
        <v>1</v>
      </c>
      <c r="J1879" s="2">
        <v>0</v>
      </c>
      <c r="K1879" s="2">
        <f t="shared" si="239"/>
        <v>0</v>
      </c>
      <c r="L1879" s="2">
        <f>SUMIF(E$2:E1879,E1879,K$2:K1879)</f>
        <v>3</v>
      </c>
      <c r="M1879" s="2">
        <f>IF(AND(market_calendar[[#This Row],[eq_weekly_exp_cumulative]]=3,market_calendar[[#This Row],[is_eq_weekly_exp]]=1),1,0)</f>
        <v>0</v>
      </c>
      <c r="N1879" s="2">
        <f>IF(AND(market_calendar[[#This Row],[is_eq_monthly_exp]]=1,MOD(market_calendar[[#This Row],[Month]],3)=0),1,0)</f>
        <v>0</v>
      </c>
      <c r="O1879" s="2">
        <f t="shared" si="232"/>
        <v>0</v>
      </c>
      <c r="P1879" s="2">
        <f>SUMIF(E$2:E1879,E1879,O$2:O1879)</f>
        <v>3</v>
      </c>
      <c r="Q1879" s="2">
        <f>IF(AND(market_calendar[[#This Row],[vix_weekly_exp_cumulative]]=3,market_calendar[[#This Row],[is_vix_weekly_exp]]=1),1,0)</f>
        <v>0</v>
      </c>
      <c r="R1879" s="2">
        <f>IF(AND(market_calendar[[#This Row],[is_vix_monthly_exp]]=1,MOD(market_calendar[[#This Row],[Month]],3)=0),1,0)</f>
        <v>0</v>
      </c>
    </row>
    <row r="1880" spans="1:18" x14ac:dyDescent="0.25">
      <c r="A1880">
        <v>1879</v>
      </c>
      <c r="B1880" s="1">
        <v>44248</v>
      </c>
      <c r="C1880" s="2">
        <f t="shared" si="233"/>
        <v>2021</v>
      </c>
      <c r="D1880" s="2">
        <f t="shared" si="234"/>
        <v>2</v>
      </c>
      <c r="E1880" s="2" t="str">
        <f t="shared" si="235"/>
        <v>2021-2</v>
      </c>
      <c r="F1880" s="2">
        <f t="shared" si="236"/>
        <v>21</v>
      </c>
      <c r="G1880" s="2">
        <f t="shared" si="237"/>
        <v>9</v>
      </c>
      <c r="H1880" s="2">
        <f t="shared" si="238"/>
        <v>1</v>
      </c>
      <c r="I1880" s="2" cm="1">
        <f t="array" ref="I1880">_xlfn.IFNA(_xlfn.IFS(H1880=7,1,H1880=1,1),0)</f>
        <v>1</v>
      </c>
      <c r="J1880" s="2">
        <v>0</v>
      </c>
      <c r="K1880" s="2">
        <f t="shared" si="239"/>
        <v>0</v>
      </c>
      <c r="L1880" s="2">
        <f>SUMIF(E$2:E1880,E1880,K$2:K1880)</f>
        <v>3</v>
      </c>
      <c r="M1880" s="2">
        <f>IF(AND(market_calendar[[#This Row],[eq_weekly_exp_cumulative]]=3,market_calendar[[#This Row],[is_eq_weekly_exp]]=1),1,0)</f>
        <v>0</v>
      </c>
      <c r="N1880" s="2">
        <f>IF(AND(market_calendar[[#This Row],[is_eq_monthly_exp]]=1,MOD(market_calendar[[#This Row],[Month]],3)=0),1,0)</f>
        <v>0</v>
      </c>
      <c r="O1880" s="2">
        <f t="shared" si="232"/>
        <v>0</v>
      </c>
      <c r="P1880" s="2">
        <f>SUMIF(E$2:E1880,E1880,O$2:O1880)</f>
        <v>3</v>
      </c>
      <c r="Q1880" s="2">
        <f>IF(AND(market_calendar[[#This Row],[vix_weekly_exp_cumulative]]=3,market_calendar[[#This Row],[is_vix_weekly_exp]]=1),1,0)</f>
        <v>0</v>
      </c>
      <c r="R1880" s="2">
        <f>IF(AND(market_calendar[[#This Row],[is_vix_monthly_exp]]=1,MOD(market_calendar[[#This Row],[Month]],3)=0),1,0)</f>
        <v>0</v>
      </c>
    </row>
    <row r="1881" spans="1:18" x14ac:dyDescent="0.25">
      <c r="A1881">
        <v>1880</v>
      </c>
      <c r="B1881" s="1">
        <v>44249</v>
      </c>
      <c r="C1881" s="2">
        <f t="shared" si="233"/>
        <v>2021</v>
      </c>
      <c r="D1881" s="2">
        <f t="shared" si="234"/>
        <v>2</v>
      </c>
      <c r="E1881" s="2" t="str">
        <f t="shared" si="235"/>
        <v>2021-2</v>
      </c>
      <c r="F1881" s="2">
        <f t="shared" si="236"/>
        <v>22</v>
      </c>
      <c r="G1881" s="2">
        <f t="shared" si="237"/>
        <v>9</v>
      </c>
      <c r="H1881" s="2">
        <f t="shared" si="238"/>
        <v>2</v>
      </c>
      <c r="I1881" s="2" cm="1">
        <f t="array" ref="I1881">_xlfn.IFNA(_xlfn.IFS(H1881=7,1,H1881=1,1),0)</f>
        <v>0</v>
      </c>
      <c r="J1881" s="2">
        <v>0</v>
      </c>
      <c r="K1881" s="2">
        <f t="shared" si="239"/>
        <v>0</v>
      </c>
      <c r="L1881" s="2">
        <f>SUMIF(E$2:E1881,E1881,K$2:K1881)</f>
        <v>3</v>
      </c>
      <c r="M1881" s="2">
        <f>IF(AND(market_calendar[[#This Row],[eq_weekly_exp_cumulative]]=3,market_calendar[[#This Row],[is_eq_weekly_exp]]=1),1,0)</f>
        <v>0</v>
      </c>
      <c r="N1881" s="2">
        <f>IF(AND(market_calendar[[#This Row],[is_eq_monthly_exp]]=1,MOD(market_calendar[[#This Row],[Month]],3)=0),1,0)</f>
        <v>0</v>
      </c>
      <c r="O1881" s="2">
        <f t="shared" si="232"/>
        <v>0</v>
      </c>
      <c r="P1881" s="2">
        <f>SUMIF(E$2:E1881,E1881,O$2:O1881)</f>
        <v>3</v>
      </c>
      <c r="Q1881" s="2">
        <f>IF(AND(market_calendar[[#This Row],[vix_weekly_exp_cumulative]]=3,market_calendar[[#This Row],[is_vix_weekly_exp]]=1),1,0)</f>
        <v>0</v>
      </c>
      <c r="R1881" s="2">
        <f>IF(AND(market_calendar[[#This Row],[is_vix_monthly_exp]]=1,MOD(market_calendar[[#This Row],[Month]],3)=0),1,0)</f>
        <v>0</v>
      </c>
    </row>
    <row r="1882" spans="1:18" x14ac:dyDescent="0.25">
      <c r="A1882">
        <v>1881</v>
      </c>
      <c r="B1882" s="1">
        <v>44250</v>
      </c>
      <c r="C1882" s="2">
        <f t="shared" si="233"/>
        <v>2021</v>
      </c>
      <c r="D1882" s="2">
        <f t="shared" si="234"/>
        <v>2</v>
      </c>
      <c r="E1882" s="2" t="str">
        <f t="shared" si="235"/>
        <v>2021-2</v>
      </c>
      <c r="F1882" s="2">
        <f t="shared" si="236"/>
        <v>23</v>
      </c>
      <c r="G1882" s="2">
        <f t="shared" si="237"/>
        <v>9</v>
      </c>
      <c r="H1882" s="2">
        <f t="shared" si="238"/>
        <v>3</v>
      </c>
      <c r="I1882" s="2" cm="1">
        <f t="array" ref="I1882">_xlfn.IFNA(_xlfn.IFS(H1882=7,1,H1882=1,1),0)</f>
        <v>0</v>
      </c>
      <c r="J1882" s="2">
        <v>0</v>
      </c>
      <c r="K1882" s="2">
        <f t="shared" si="239"/>
        <v>0</v>
      </c>
      <c r="L1882" s="2">
        <f>SUMIF(E$2:E1882,E1882,K$2:K1882)</f>
        <v>3</v>
      </c>
      <c r="M1882" s="2">
        <f>IF(AND(market_calendar[[#This Row],[eq_weekly_exp_cumulative]]=3,market_calendar[[#This Row],[is_eq_weekly_exp]]=1),1,0)</f>
        <v>0</v>
      </c>
      <c r="N1882" s="2">
        <f>IF(AND(market_calendar[[#This Row],[is_eq_monthly_exp]]=1,MOD(market_calendar[[#This Row],[Month]],3)=0),1,0)</f>
        <v>0</v>
      </c>
      <c r="O1882" s="2">
        <f t="shared" si="232"/>
        <v>1</v>
      </c>
      <c r="P1882" s="2">
        <f>SUMIF(E$2:E1882,E1882,O$2:O1882)</f>
        <v>4</v>
      </c>
      <c r="Q1882" s="2">
        <f>IF(AND(market_calendar[[#This Row],[vix_weekly_exp_cumulative]]=3,market_calendar[[#This Row],[is_vix_weekly_exp]]=1),1,0)</f>
        <v>0</v>
      </c>
      <c r="R1882" s="2">
        <f>IF(AND(market_calendar[[#This Row],[is_vix_monthly_exp]]=1,MOD(market_calendar[[#This Row],[Month]],3)=0),1,0)</f>
        <v>0</v>
      </c>
    </row>
    <row r="1883" spans="1:18" x14ac:dyDescent="0.25">
      <c r="A1883">
        <v>1882</v>
      </c>
      <c r="B1883" s="1">
        <v>44251</v>
      </c>
      <c r="C1883" s="2">
        <f t="shared" si="233"/>
        <v>2021</v>
      </c>
      <c r="D1883" s="2">
        <f t="shared" si="234"/>
        <v>2</v>
      </c>
      <c r="E1883" s="2" t="str">
        <f t="shared" si="235"/>
        <v>2021-2</v>
      </c>
      <c r="F1883" s="2">
        <f t="shared" si="236"/>
        <v>24</v>
      </c>
      <c r="G1883" s="2">
        <f t="shared" si="237"/>
        <v>9</v>
      </c>
      <c r="H1883" s="2">
        <f t="shared" si="238"/>
        <v>4</v>
      </c>
      <c r="I1883" s="2" cm="1">
        <f t="array" ref="I1883">_xlfn.IFNA(_xlfn.IFS(H1883=7,1,H1883=1,1),0)</f>
        <v>0</v>
      </c>
      <c r="J1883" s="2">
        <v>0</v>
      </c>
      <c r="K1883" s="2">
        <f t="shared" si="239"/>
        <v>0</v>
      </c>
      <c r="L1883" s="2">
        <f>SUMIF(E$2:E1883,E1883,K$2:K1883)</f>
        <v>3</v>
      </c>
      <c r="M1883" s="2">
        <f>IF(AND(market_calendar[[#This Row],[eq_weekly_exp_cumulative]]=3,market_calendar[[#This Row],[is_eq_weekly_exp]]=1),1,0)</f>
        <v>0</v>
      </c>
      <c r="N1883" s="2">
        <f>IF(AND(market_calendar[[#This Row],[is_eq_monthly_exp]]=1,MOD(market_calendar[[#This Row],[Month]],3)=0),1,0)</f>
        <v>0</v>
      </c>
      <c r="O1883" s="2">
        <f t="shared" si="232"/>
        <v>0</v>
      </c>
      <c r="P1883" s="2">
        <f>SUMIF(E$2:E1883,E1883,O$2:O1883)</f>
        <v>4</v>
      </c>
      <c r="Q1883" s="2">
        <f>IF(AND(market_calendar[[#This Row],[vix_weekly_exp_cumulative]]=3,market_calendar[[#This Row],[is_vix_weekly_exp]]=1),1,0)</f>
        <v>0</v>
      </c>
      <c r="R1883" s="2">
        <f>IF(AND(market_calendar[[#This Row],[is_vix_monthly_exp]]=1,MOD(market_calendar[[#This Row],[Month]],3)=0),1,0)</f>
        <v>0</v>
      </c>
    </row>
    <row r="1884" spans="1:18" x14ac:dyDescent="0.25">
      <c r="A1884">
        <v>1883</v>
      </c>
      <c r="B1884" s="1">
        <v>44252</v>
      </c>
      <c r="C1884" s="2">
        <f t="shared" si="233"/>
        <v>2021</v>
      </c>
      <c r="D1884" s="2">
        <f t="shared" si="234"/>
        <v>2</v>
      </c>
      <c r="E1884" s="2" t="str">
        <f t="shared" si="235"/>
        <v>2021-2</v>
      </c>
      <c r="F1884" s="2">
        <f t="shared" si="236"/>
        <v>25</v>
      </c>
      <c r="G1884" s="2">
        <f t="shared" si="237"/>
        <v>9</v>
      </c>
      <c r="H1884" s="2">
        <f t="shared" si="238"/>
        <v>5</v>
      </c>
      <c r="I1884" s="2" cm="1">
        <f t="array" ref="I1884">_xlfn.IFNA(_xlfn.IFS(H1884=7,1,H1884=1,1),0)</f>
        <v>0</v>
      </c>
      <c r="J1884" s="2">
        <v>0</v>
      </c>
      <c r="K1884" s="2">
        <f t="shared" si="239"/>
        <v>0</v>
      </c>
      <c r="L1884" s="2">
        <f>SUMIF(E$2:E1884,E1884,K$2:K1884)</f>
        <v>3</v>
      </c>
      <c r="M1884" s="2">
        <f>IF(AND(market_calendar[[#This Row],[eq_weekly_exp_cumulative]]=3,market_calendar[[#This Row],[is_eq_weekly_exp]]=1),1,0)</f>
        <v>0</v>
      </c>
      <c r="N1884" s="2">
        <f>IF(AND(market_calendar[[#This Row],[is_eq_monthly_exp]]=1,MOD(market_calendar[[#This Row],[Month]],3)=0),1,0)</f>
        <v>0</v>
      </c>
      <c r="O1884" s="2">
        <f t="shared" si="232"/>
        <v>0</v>
      </c>
      <c r="P1884" s="2">
        <f>SUMIF(E$2:E1884,E1884,O$2:O1884)</f>
        <v>4</v>
      </c>
      <c r="Q1884" s="2">
        <f>IF(AND(market_calendar[[#This Row],[vix_weekly_exp_cumulative]]=3,market_calendar[[#This Row],[is_vix_weekly_exp]]=1),1,0)</f>
        <v>0</v>
      </c>
      <c r="R1884" s="2">
        <f>IF(AND(market_calendar[[#This Row],[is_vix_monthly_exp]]=1,MOD(market_calendar[[#This Row],[Month]],3)=0),1,0)</f>
        <v>0</v>
      </c>
    </row>
    <row r="1885" spans="1:18" x14ac:dyDescent="0.25">
      <c r="A1885">
        <v>1884</v>
      </c>
      <c r="B1885" s="1">
        <v>44253</v>
      </c>
      <c r="C1885" s="2">
        <f t="shared" si="233"/>
        <v>2021</v>
      </c>
      <c r="D1885" s="2">
        <f t="shared" si="234"/>
        <v>2</v>
      </c>
      <c r="E1885" s="2" t="str">
        <f t="shared" si="235"/>
        <v>2021-2</v>
      </c>
      <c r="F1885" s="2">
        <f t="shared" si="236"/>
        <v>26</v>
      </c>
      <c r="G1885" s="2">
        <f t="shared" si="237"/>
        <v>9</v>
      </c>
      <c r="H1885" s="2">
        <f t="shared" si="238"/>
        <v>6</v>
      </c>
      <c r="I1885" s="2" cm="1">
        <f t="array" ref="I1885">_xlfn.IFNA(_xlfn.IFS(H1885=7,1,H1885=1,1),0)</f>
        <v>0</v>
      </c>
      <c r="J1885" s="2">
        <v>0</v>
      </c>
      <c r="K1885" s="2">
        <f t="shared" si="239"/>
        <v>1</v>
      </c>
      <c r="L1885" s="2">
        <f>SUMIF(E$2:E1885,E1885,K$2:K1885)</f>
        <v>4</v>
      </c>
      <c r="M1885" s="2">
        <f>IF(AND(market_calendar[[#This Row],[eq_weekly_exp_cumulative]]=3,market_calendar[[#This Row],[is_eq_weekly_exp]]=1),1,0)</f>
        <v>0</v>
      </c>
      <c r="N1885" s="2">
        <f>IF(AND(market_calendar[[#This Row],[is_eq_monthly_exp]]=1,MOD(market_calendar[[#This Row],[Month]],3)=0),1,0)</f>
        <v>0</v>
      </c>
      <c r="O1885" s="2">
        <f t="shared" si="232"/>
        <v>0</v>
      </c>
      <c r="P1885" s="2">
        <f>SUMIF(E$2:E1885,E1885,O$2:O1885)</f>
        <v>4</v>
      </c>
      <c r="Q1885" s="2">
        <f>IF(AND(market_calendar[[#This Row],[vix_weekly_exp_cumulative]]=3,market_calendar[[#This Row],[is_vix_weekly_exp]]=1),1,0)</f>
        <v>0</v>
      </c>
      <c r="R1885" s="2">
        <f>IF(AND(market_calendar[[#This Row],[is_vix_monthly_exp]]=1,MOD(market_calendar[[#This Row],[Month]],3)=0),1,0)</f>
        <v>0</v>
      </c>
    </row>
    <row r="1886" spans="1:18" x14ac:dyDescent="0.25">
      <c r="A1886">
        <v>1885</v>
      </c>
      <c r="B1886" s="1">
        <v>44254</v>
      </c>
      <c r="C1886" s="2">
        <f t="shared" si="233"/>
        <v>2021</v>
      </c>
      <c r="D1886" s="2">
        <f t="shared" si="234"/>
        <v>2</v>
      </c>
      <c r="E1886" s="2" t="str">
        <f t="shared" si="235"/>
        <v>2021-2</v>
      </c>
      <c r="F1886" s="2">
        <f t="shared" si="236"/>
        <v>27</v>
      </c>
      <c r="G1886" s="2">
        <f t="shared" si="237"/>
        <v>9</v>
      </c>
      <c r="H1886" s="2">
        <f t="shared" si="238"/>
        <v>7</v>
      </c>
      <c r="I1886" s="2" cm="1">
        <f t="array" ref="I1886">_xlfn.IFNA(_xlfn.IFS(H1886=7,1,H1886=1,1),0)</f>
        <v>1</v>
      </c>
      <c r="J1886" s="2">
        <v>0</v>
      </c>
      <c r="K1886" s="2">
        <f t="shared" si="239"/>
        <v>0</v>
      </c>
      <c r="L1886" s="2">
        <f>SUMIF(E$2:E1886,E1886,K$2:K1886)</f>
        <v>4</v>
      </c>
      <c r="M1886" s="2">
        <f>IF(AND(market_calendar[[#This Row],[eq_weekly_exp_cumulative]]=3,market_calendar[[#This Row],[is_eq_weekly_exp]]=1),1,0)</f>
        <v>0</v>
      </c>
      <c r="N1886" s="2">
        <f>IF(AND(market_calendar[[#This Row],[is_eq_monthly_exp]]=1,MOD(market_calendar[[#This Row],[Month]],3)=0),1,0)</f>
        <v>0</v>
      </c>
      <c r="O1886" s="2">
        <f t="shared" si="232"/>
        <v>0</v>
      </c>
      <c r="P1886" s="2">
        <f>SUMIF(E$2:E1886,E1886,O$2:O1886)</f>
        <v>4</v>
      </c>
      <c r="Q1886" s="2">
        <f>IF(AND(market_calendar[[#This Row],[vix_weekly_exp_cumulative]]=3,market_calendar[[#This Row],[is_vix_weekly_exp]]=1),1,0)</f>
        <v>0</v>
      </c>
      <c r="R1886" s="2">
        <f>IF(AND(market_calendar[[#This Row],[is_vix_monthly_exp]]=1,MOD(market_calendar[[#This Row],[Month]],3)=0),1,0)</f>
        <v>0</v>
      </c>
    </row>
    <row r="1887" spans="1:18" x14ac:dyDescent="0.25">
      <c r="A1887">
        <v>1886</v>
      </c>
      <c r="B1887" s="1">
        <v>44255</v>
      </c>
      <c r="C1887" s="2">
        <f t="shared" si="233"/>
        <v>2021</v>
      </c>
      <c r="D1887" s="2">
        <f t="shared" si="234"/>
        <v>2</v>
      </c>
      <c r="E1887" s="2" t="str">
        <f t="shared" si="235"/>
        <v>2021-2</v>
      </c>
      <c r="F1887" s="2">
        <f t="shared" si="236"/>
        <v>28</v>
      </c>
      <c r="G1887" s="2">
        <f t="shared" si="237"/>
        <v>10</v>
      </c>
      <c r="H1887" s="2">
        <f t="shared" si="238"/>
        <v>1</v>
      </c>
      <c r="I1887" s="2" cm="1">
        <f t="array" ref="I1887">_xlfn.IFNA(_xlfn.IFS(H1887=7,1,H1887=1,1),0)</f>
        <v>1</v>
      </c>
      <c r="J1887" s="2">
        <v>0</v>
      </c>
      <c r="K1887" s="2">
        <f t="shared" si="239"/>
        <v>0</v>
      </c>
      <c r="L1887" s="2">
        <f>SUMIF(E$2:E1887,E1887,K$2:K1887)</f>
        <v>4</v>
      </c>
      <c r="M1887" s="2">
        <f>IF(AND(market_calendar[[#This Row],[eq_weekly_exp_cumulative]]=3,market_calendar[[#This Row],[is_eq_weekly_exp]]=1),1,0)</f>
        <v>0</v>
      </c>
      <c r="N1887" s="2">
        <f>IF(AND(market_calendar[[#This Row],[is_eq_monthly_exp]]=1,MOD(market_calendar[[#This Row],[Month]],3)=0),1,0)</f>
        <v>0</v>
      </c>
      <c r="O1887" s="2">
        <f t="shared" si="232"/>
        <v>0</v>
      </c>
      <c r="P1887" s="2">
        <f>SUMIF(E$2:E1887,E1887,O$2:O1887)</f>
        <v>4</v>
      </c>
      <c r="Q1887" s="2">
        <f>IF(AND(market_calendar[[#This Row],[vix_weekly_exp_cumulative]]=3,market_calendar[[#This Row],[is_vix_weekly_exp]]=1),1,0)</f>
        <v>0</v>
      </c>
      <c r="R1887" s="2">
        <f>IF(AND(market_calendar[[#This Row],[is_vix_monthly_exp]]=1,MOD(market_calendar[[#This Row],[Month]],3)=0),1,0)</f>
        <v>0</v>
      </c>
    </row>
    <row r="1888" spans="1:18" x14ac:dyDescent="0.25">
      <c r="A1888">
        <v>1887</v>
      </c>
      <c r="B1888" s="1">
        <v>44256</v>
      </c>
      <c r="C1888" s="2">
        <f t="shared" si="233"/>
        <v>2021</v>
      </c>
      <c r="D1888" s="2">
        <f t="shared" si="234"/>
        <v>3</v>
      </c>
      <c r="E1888" s="2" t="str">
        <f t="shared" si="235"/>
        <v>2021-3</v>
      </c>
      <c r="F1888" s="2">
        <f t="shared" si="236"/>
        <v>1</v>
      </c>
      <c r="G1888" s="2">
        <f t="shared" si="237"/>
        <v>10</v>
      </c>
      <c r="H1888" s="2">
        <f t="shared" si="238"/>
        <v>2</v>
      </c>
      <c r="I1888" s="2" cm="1">
        <f t="array" ref="I1888">_xlfn.IFNA(_xlfn.IFS(H1888=7,1,H1888=1,1),0)</f>
        <v>0</v>
      </c>
      <c r="J1888" s="2">
        <v>0</v>
      </c>
      <c r="K1888" s="2">
        <f t="shared" si="239"/>
        <v>0</v>
      </c>
      <c r="L1888" s="2">
        <f>SUMIF(E$2:E1888,E1888,K$2:K1888)</f>
        <v>0</v>
      </c>
      <c r="M1888" s="2">
        <f>IF(AND(market_calendar[[#This Row],[eq_weekly_exp_cumulative]]=3,market_calendar[[#This Row],[is_eq_weekly_exp]]=1),1,0)</f>
        <v>0</v>
      </c>
      <c r="N1888" s="2">
        <f>IF(AND(market_calendar[[#This Row],[is_eq_monthly_exp]]=1,MOD(market_calendar[[#This Row],[Month]],3)=0),1,0)</f>
        <v>0</v>
      </c>
      <c r="O1888" s="2">
        <f t="shared" si="232"/>
        <v>0</v>
      </c>
      <c r="P1888" s="2">
        <f>SUMIF(E$2:E1888,E1888,O$2:O1888)</f>
        <v>0</v>
      </c>
      <c r="Q1888" s="2">
        <f>IF(AND(market_calendar[[#This Row],[vix_weekly_exp_cumulative]]=3,market_calendar[[#This Row],[is_vix_weekly_exp]]=1),1,0)</f>
        <v>0</v>
      </c>
      <c r="R1888" s="2">
        <f>IF(AND(market_calendar[[#This Row],[is_vix_monthly_exp]]=1,MOD(market_calendar[[#This Row],[Month]],3)=0),1,0)</f>
        <v>0</v>
      </c>
    </row>
    <row r="1889" spans="1:18" x14ac:dyDescent="0.25">
      <c r="A1889">
        <v>1888</v>
      </c>
      <c r="B1889" s="1">
        <v>44257</v>
      </c>
      <c r="C1889" s="2">
        <f t="shared" si="233"/>
        <v>2021</v>
      </c>
      <c r="D1889" s="2">
        <f t="shared" si="234"/>
        <v>3</v>
      </c>
      <c r="E1889" s="2" t="str">
        <f t="shared" si="235"/>
        <v>2021-3</v>
      </c>
      <c r="F1889" s="2">
        <f t="shared" si="236"/>
        <v>2</v>
      </c>
      <c r="G1889" s="2">
        <f t="shared" si="237"/>
        <v>10</v>
      </c>
      <c r="H1889" s="2">
        <f t="shared" si="238"/>
        <v>3</v>
      </c>
      <c r="I1889" s="2" cm="1">
        <f t="array" ref="I1889">_xlfn.IFNA(_xlfn.IFS(H1889=7,1,H1889=1,1),0)</f>
        <v>0</v>
      </c>
      <c r="J1889" s="2">
        <v>0</v>
      </c>
      <c r="K1889" s="2">
        <f t="shared" si="239"/>
        <v>0</v>
      </c>
      <c r="L1889" s="2">
        <f>SUMIF(E$2:E1889,E1889,K$2:K1889)</f>
        <v>0</v>
      </c>
      <c r="M1889" s="2">
        <f>IF(AND(market_calendar[[#This Row],[eq_weekly_exp_cumulative]]=3,market_calendar[[#This Row],[is_eq_weekly_exp]]=1),1,0)</f>
        <v>0</v>
      </c>
      <c r="N1889" s="2">
        <f>IF(AND(market_calendar[[#This Row],[is_eq_monthly_exp]]=1,MOD(market_calendar[[#This Row],[Month]],3)=0),1,0)</f>
        <v>0</v>
      </c>
      <c r="O1889" s="2">
        <f t="shared" si="232"/>
        <v>1</v>
      </c>
      <c r="P1889" s="2">
        <f>SUMIF(E$2:E1889,E1889,O$2:O1889)</f>
        <v>1</v>
      </c>
      <c r="Q1889" s="2">
        <f>IF(AND(market_calendar[[#This Row],[vix_weekly_exp_cumulative]]=3,market_calendar[[#This Row],[is_vix_weekly_exp]]=1),1,0)</f>
        <v>0</v>
      </c>
      <c r="R1889" s="2">
        <f>IF(AND(market_calendar[[#This Row],[is_vix_monthly_exp]]=1,MOD(market_calendar[[#This Row],[Month]],3)=0),1,0)</f>
        <v>0</v>
      </c>
    </row>
    <row r="1890" spans="1:18" x14ac:dyDescent="0.25">
      <c r="A1890">
        <v>1889</v>
      </c>
      <c r="B1890" s="1">
        <v>44258</v>
      </c>
      <c r="C1890" s="2">
        <f t="shared" si="233"/>
        <v>2021</v>
      </c>
      <c r="D1890" s="2">
        <f t="shared" si="234"/>
        <v>3</v>
      </c>
      <c r="E1890" s="2" t="str">
        <f t="shared" si="235"/>
        <v>2021-3</v>
      </c>
      <c r="F1890" s="2">
        <f t="shared" si="236"/>
        <v>3</v>
      </c>
      <c r="G1890" s="2">
        <f t="shared" si="237"/>
        <v>10</v>
      </c>
      <c r="H1890" s="2">
        <f t="shared" si="238"/>
        <v>4</v>
      </c>
      <c r="I1890" s="2" cm="1">
        <f t="array" ref="I1890">_xlfn.IFNA(_xlfn.IFS(H1890=7,1,H1890=1,1),0)</f>
        <v>0</v>
      </c>
      <c r="J1890" s="2">
        <v>0</v>
      </c>
      <c r="K1890" s="2">
        <f t="shared" si="239"/>
        <v>0</v>
      </c>
      <c r="L1890" s="2">
        <f>SUMIF(E$2:E1890,E1890,K$2:K1890)</f>
        <v>0</v>
      </c>
      <c r="M1890" s="2">
        <f>IF(AND(market_calendar[[#This Row],[eq_weekly_exp_cumulative]]=3,market_calendar[[#This Row],[is_eq_weekly_exp]]=1),1,0)</f>
        <v>0</v>
      </c>
      <c r="N1890" s="2">
        <f>IF(AND(market_calendar[[#This Row],[is_eq_monthly_exp]]=1,MOD(market_calendar[[#This Row],[Month]],3)=0),1,0)</f>
        <v>0</v>
      </c>
      <c r="O1890" s="2">
        <f t="shared" si="232"/>
        <v>0</v>
      </c>
      <c r="P1890" s="2">
        <f>SUMIF(E$2:E1890,E1890,O$2:O1890)</f>
        <v>1</v>
      </c>
      <c r="Q1890" s="2">
        <f>IF(AND(market_calendar[[#This Row],[vix_weekly_exp_cumulative]]=3,market_calendar[[#This Row],[is_vix_weekly_exp]]=1),1,0)</f>
        <v>0</v>
      </c>
      <c r="R1890" s="2">
        <f>IF(AND(market_calendar[[#This Row],[is_vix_monthly_exp]]=1,MOD(market_calendar[[#This Row],[Month]],3)=0),1,0)</f>
        <v>0</v>
      </c>
    </row>
    <row r="1891" spans="1:18" x14ac:dyDescent="0.25">
      <c r="A1891">
        <v>1890</v>
      </c>
      <c r="B1891" s="1">
        <v>44259</v>
      </c>
      <c r="C1891" s="2">
        <f t="shared" si="233"/>
        <v>2021</v>
      </c>
      <c r="D1891" s="2">
        <f t="shared" si="234"/>
        <v>3</v>
      </c>
      <c r="E1891" s="2" t="str">
        <f t="shared" si="235"/>
        <v>2021-3</v>
      </c>
      <c r="F1891" s="2">
        <f t="shared" si="236"/>
        <v>4</v>
      </c>
      <c r="G1891" s="2">
        <f t="shared" si="237"/>
        <v>10</v>
      </c>
      <c r="H1891" s="2">
        <f t="shared" si="238"/>
        <v>5</v>
      </c>
      <c r="I1891" s="2" cm="1">
        <f t="array" ref="I1891">_xlfn.IFNA(_xlfn.IFS(H1891=7,1,H1891=1,1),0)</f>
        <v>0</v>
      </c>
      <c r="J1891" s="2">
        <v>0</v>
      </c>
      <c r="K1891" s="2">
        <f t="shared" si="239"/>
        <v>0</v>
      </c>
      <c r="L1891" s="2">
        <f>SUMIF(E$2:E1891,E1891,K$2:K1891)</f>
        <v>0</v>
      </c>
      <c r="M1891" s="2">
        <f>IF(AND(market_calendar[[#This Row],[eq_weekly_exp_cumulative]]=3,market_calendar[[#This Row],[is_eq_weekly_exp]]=1),1,0)</f>
        <v>0</v>
      </c>
      <c r="N1891" s="2">
        <f>IF(AND(market_calendar[[#This Row],[is_eq_monthly_exp]]=1,MOD(market_calendar[[#This Row],[Month]],3)=0),1,0)</f>
        <v>0</v>
      </c>
      <c r="O1891" s="2">
        <f t="shared" si="232"/>
        <v>0</v>
      </c>
      <c r="P1891" s="2">
        <f>SUMIF(E$2:E1891,E1891,O$2:O1891)</f>
        <v>1</v>
      </c>
      <c r="Q1891" s="2">
        <f>IF(AND(market_calendar[[#This Row],[vix_weekly_exp_cumulative]]=3,market_calendar[[#This Row],[is_vix_weekly_exp]]=1),1,0)</f>
        <v>0</v>
      </c>
      <c r="R1891" s="2">
        <f>IF(AND(market_calendar[[#This Row],[is_vix_monthly_exp]]=1,MOD(market_calendar[[#This Row],[Month]],3)=0),1,0)</f>
        <v>0</v>
      </c>
    </row>
    <row r="1892" spans="1:18" x14ac:dyDescent="0.25">
      <c r="A1892">
        <v>1891</v>
      </c>
      <c r="B1892" s="1">
        <v>44260</v>
      </c>
      <c r="C1892" s="2">
        <f t="shared" si="233"/>
        <v>2021</v>
      </c>
      <c r="D1892" s="2">
        <f t="shared" si="234"/>
        <v>3</v>
      </c>
      <c r="E1892" s="2" t="str">
        <f t="shared" si="235"/>
        <v>2021-3</v>
      </c>
      <c r="F1892" s="2">
        <f t="shared" si="236"/>
        <v>5</v>
      </c>
      <c r="G1892" s="2">
        <f t="shared" si="237"/>
        <v>10</v>
      </c>
      <c r="H1892" s="2">
        <f t="shared" si="238"/>
        <v>6</v>
      </c>
      <c r="I1892" s="2" cm="1">
        <f t="array" ref="I1892">_xlfn.IFNA(_xlfn.IFS(H1892=7,1,H1892=1,1),0)</f>
        <v>0</v>
      </c>
      <c r="J1892" s="2">
        <v>0</v>
      </c>
      <c r="K1892" s="2">
        <f t="shared" si="239"/>
        <v>1</v>
      </c>
      <c r="L1892" s="2">
        <f>SUMIF(E$2:E1892,E1892,K$2:K1892)</f>
        <v>1</v>
      </c>
      <c r="M1892" s="2">
        <f>IF(AND(market_calendar[[#This Row],[eq_weekly_exp_cumulative]]=3,market_calendar[[#This Row],[is_eq_weekly_exp]]=1),1,0)</f>
        <v>0</v>
      </c>
      <c r="N1892" s="2">
        <f>IF(AND(market_calendar[[#This Row],[is_eq_monthly_exp]]=1,MOD(market_calendar[[#This Row],[Month]],3)=0),1,0)</f>
        <v>0</v>
      </c>
      <c r="O1892" s="2">
        <f t="shared" si="232"/>
        <v>0</v>
      </c>
      <c r="P1892" s="2">
        <f>SUMIF(E$2:E1892,E1892,O$2:O1892)</f>
        <v>1</v>
      </c>
      <c r="Q1892" s="2">
        <f>IF(AND(market_calendar[[#This Row],[vix_weekly_exp_cumulative]]=3,market_calendar[[#This Row],[is_vix_weekly_exp]]=1),1,0)</f>
        <v>0</v>
      </c>
      <c r="R1892" s="2">
        <f>IF(AND(market_calendar[[#This Row],[is_vix_monthly_exp]]=1,MOD(market_calendar[[#This Row],[Month]],3)=0),1,0)</f>
        <v>0</v>
      </c>
    </row>
    <row r="1893" spans="1:18" x14ac:dyDescent="0.25">
      <c r="A1893">
        <v>1892</v>
      </c>
      <c r="B1893" s="1">
        <v>44261</v>
      </c>
      <c r="C1893" s="2">
        <f t="shared" si="233"/>
        <v>2021</v>
      </c>
      <c r="D1893" s="2">
        <f t="shared" si="234"/>
        <v>3</v>
      </c>
      <c r="E1893" s="2" t="str">
        <f t="shared" si="235"/>
        <v>2021-3</v>
      </c>
      <c r="F1893" s="2">
        <f t="shared" si="236"/>
        <v>6</v>
      </c>
      <c r="G1893" s="2">
        <f t="shared" si="237"/>
        <v>10</v>
      </c>
      <c r="H1893" s="2">
        <f t="shared" si="238"/>
        <v>7</v>
      </c>
      <c r="I1893" s="2" cm="1">
        <f t="array" ref="I1893">_xlfn.IFNA(_xlfn.IFS(H1893=7,1,H1893=1,1),0)</f>
        <v>1</v>
      </c>
      <c r="J1893" s="2">
        <v>0</v>
      </c>
      <c r="K1893" s="2">
        <f t="shared" si="239"/>
        <v>0</v>
      </c>
      <c r="L1893" s="2">
        <f>SUMIF(E$2:E1893,E1893,K$2:K1893)</f>
        <v>1</v>
      </c>
      <c r="M1893" s="2">
        <f>IF(AND(market_calendar[[#This Row],[eq_weekly_exp_cumulative]]=3,market_calendar[[#This Row],[is_eq_weekly_exp]]=1),1,0)</f>
        <v>0</v>
      </c>
      <c r="N1893" s="2">
        <f>IF(AND(market_calendar[[#This Row],[is_eq_monthly_exp]]=1,MOD(market_calendar[[#This Row],[Month]],3)=0),1,0)</f>
        <v>0</v>
      </c>
      <c r="O1893" s="2">
        <f t="shared" si="232"/>
        <v>0</v>
      </c>
      <c r="P1893" s="2">
        <f>SUMIF(E$2:E1893,E1893,O$2:O1893)</f>
        <v>1</v>
      </c>
      <c r="Q1893" s="2">
        <f>IF(AND(market_calendar[[#This Row],[vix_weekly_exp_cumulative]]=3,market_calendar[[#This Row],[is_vix_weekly_exp]]=1),1,0)</f>
        <v>0</v>
      </c>
      <c r="R1893" s="2">
        <f>IF(AND(market_calendar[[#This Row],[is_vix_monthly_exp]]=1,MOD(market_calendar[[#This Row],[Month]],3)=0),1,0)</f>
        <v>0</v>
      </c>
    </row>
    <row r="1894" spans="1:18" x14ac:dyDescent="0.25">
      <c r="A1894">
        <v>1893</v>
      </c>
      <c r="B1894" s="1">
        <v>44262</v>
      </c>
      <c r="C1894" s="2">
        <f t="shared" si="233"/>
        <v>2021</v>
      </c>
      <c r="D1894" s="2">
        <f t="shared" si="234"/>
        <v>3</v>
      </c>
      <c r="E1894" s="2" t="str">
        <f t="shared" si="235"/>
        <v>2021-3</v>
      </c>
      <c r="F1894" s="2">
        <f t="shared" si="236"/>
        <v>7</v>
      </c>
      <c r="G1894" s="2">
        <f t="shared" si="237"/>
        <v>11</v>
      </c>
      <c r="H1894" s="2">
        <f t="shared" si="238"/>
        <v>1</v>
      </c>
      <c r="I1894" s="2" cm="1">
        <f t="array" ref="I1894">_xlfn.IFNA(_xlfn.IFS(H1894=7,1,H1894=1,1),0)</f>
        <v>1</v>
      </c>
      <c r="J1894" s="2">
        <v>0</v>
      </c>
      <c r="K1894" s="2">
        <f t="shared" si="239"/>
        <v>0</v>
      </c>
      <c r="L1894" s="2">
        <f>SUMIF(E$2:E1894,E1894,K$2:K1894)</f>
        <v>1</v>
      </c>
      <c r="M1894" s="2">
        <f>IF(AND(market_calendar[[#This Row],[eq_weekly_exp_cumulative]]=3,market_calendar[[#This Row],[is_eq_weekly_exp]]=1),1,0)</f>
        <v>0</v>
      </c>
      <c r="N1894" s="2">
        <f>IF(AND(market_calendar[[#This Row],[is_eq_monthly_exp]]=1,MOD(market_calendar[[#This Row],[Month]],3)=0),1,0)</f>
        <v>0</v>
      </c>
      <c r="O1894" s="2">
        <f t="shared" si="232"/>
        <v>0</v>
      </c>
      <c r="P1894" s="2">
        <f>SUMIF(E$2:E1894,E1894,O$2:O1894)</f>
        <v>1</v>
      </c>
      <c r="Q1894" s="2">
        <f>IF(AND(market_calendar[[#This Row],[vix_weekly_exp_cumulative]]=3,market_calendar[[#This Row],[is_vix_weekly_exp]]=1),1,0)</f>
        <v>0</v>
      </c>
      <c r="R1894" s="2">
        <f>IF(AND(market_calendar[[#This Row],[is_vix_monthly_exp]]=1,MOD(market_calendar[[#This Row],[Month]],3)=0),1,0)</f>
        <v>0</v>
      </c>
    </row>
    <row r="1895" spans="1:18" x14ac:dyDescent="0.25">
      <c r="A1895">
        <v>1894</v>
      </c>
      <c r="B1895" s="1">
        <v>44263</v>
      </c>
      <c r="C1895" s="2">
        <f t="shared" si="233"/>
        <v>2021</v>
      </c>
      <c r="D1895" s="2">
        <f t="shared" si="234"/>
        <v>3</v>
      </c>
      <c r="E1895" s="2" t="str">
        <f t="shared" si="235"/>
        <v>2021-3</v>
      </c>
      <c r="F1895" s="2">
        <f t="shared" si="236"/>
        <v>8</v>
      </c>
      <c r="G1895" s="2">
        <f t="shared" si="237"/>
        <v>11</v>
      </c>
      <c r="H1895" s="2">
        <f t="shared" si="238"/>
        <v>2</v>
      </c>
      <c r="I1895" s="2" cm="1">
        <f t="array" ref="I1895">_xlfn.IFNA(_xlfn.IFS(H1895=7,1,H1895=1,1),0)</f>
        <v>0</v>
      </c>
      <c r="J1895" s="2">
        <v>0</v>
      </c>
      <c r="K1895" s="2">
        <f t="shared" si="239"/>
        <v>0</v>
      </c>
      <c r="L1895" s="2">
        <f>SUMIF(E$2:E1895,E1895,K$2:K1895)</f>
        <v>1</v>
      </c>
      <c r="M1895" s="2">
        <f>IF(AND(market_calendar[[#This Row],[eq_weekly_exp_cumulative]]=3,market_calendar[[#This Row],[is_eq_weekly_exp]]=1),1,0)</f>
        <v>0</v>
      </c>
      <c r="N1895" s="2">
        <f>IF(AND(market_calendar[[#This Row],[is_eq_monthly_exp]]=1,MOD(market_calendar[[#This Row],[Month]],3)=0),1,0)</f>
        <v>0</v>
      </c>
      <c r="O1895" s="2">
        <f t="shared" si="232"/>
        <v>0</v>
      </c>
      <c r="P1895" s="2">
        <f>SUMIF(E$2:E1895,E1895,O$2:O1895)</f>
        <v>1</v>
      </c>
      <c r="Q1895" s="2">
        <f>IF(AND(market_calendar[[#This Row],[vix_weekly_exp_cumulative]]=3,market_calendar[[#This Row],[is_vix_weekly_exp]]=1),1,0)</f>
        <v>0</v>
      </c>
      <c r="R1895" s="2">
        <f>IF(AND(market_calendar[[#This Row],[is_vix_monthly_exp]]=1,MOD(market_calendar[[#This Row],[Month]],3)=0),1,0)</f>
        <v>0</v>
      </c>
    </row>
    <row r="1896" spans="1:18" x14ac:dyDescent="0.25">
      <c r="A1896">
        <v>1895</v>
      </c>
      <c r="B1896" s="1">
        <v>44264</v>
      </c>
      <c r="C1896" s="2">
        <f t="shared" si="233"/>
        <v>2021</v>
      </c>
      <c r="D1896" s="2">
        <f t="shared" si="234"/>
        <v>3</v>
      </c>
      <c r="E1896" s="2" t="str">
        <f t="shared" si="235"/>
        <v>2021-3</v>
      </c>
      <c r="F1896" s="2">
        <f t="shared" si="236"/>
        <v>9</v>
      </c>
      <c r="G1896" s="2">
        <f t="shared" si="237"/>
        <v>11</v>
      </c>
      <c r="H1896" s="2">
        <f t="shared" si="238"/>
        <v>3</v>
      </c>
      <c r="I1896" s="2" cm="1">
        <f t="array" ref="I1896">_xlfn.IFNA(_xlfn.IFS(H1896=7,1,H1896=1,1),0)</f>
        <v>0</v>
      </c>
      <c r="J1896" s="2">
        <v>0</v>
      </c>
      <c r="K1896" s="2">
        <f t="shared" si="239"/>
        <v>0</v>
      </c>
      <c r="L1896" s="2">
        <f>SUMIF(E$2:E1896,E1896,K$2:K1896)</f>
        <v>1</v>
      </c>
      <c r="M1896" s="2">
        <f>IF(AND(market_calendar[[#This Row],[eq_weekly_exp_cumulative]]=3,market_calendar[[#This Row],[is_eq_weekly_exp]]=1),1,0)</f>
        <v>0</v>
      </c>
      <c r="N1896" s="2">
        <f>IF(AND(market_calendar[[#This Row],[is_eq_monthly_exp]]=1,MOD(market_calendar[[#This Row],[Month]],3)=0),1,0)</f>
        <v>0</v>
      </c>
      <c r="O1896" s="2">
        <f t="shared" si="232"/>
        <v>1</v>
      </c>
      <c r="P1896" s="2">
        <f>SUMIF(E$2:E1896,E1896,O$2:O1896)</f>
        <v>2</v>
      </c>
      <c r="Q1896" s="2">
        <f>IF(AND(market_calendar[[#This Row],[vix_weekly_exp_cumulative]]=3,market_calendar[[#This Row],[is_vix_weekly_exp]]=1),1,0)</f>
        <v>0</v>
      </c>
      <c r="R1896" s="2">
        <f>IF(AND(market_calendar[[#This Row],[is_vix_monthly_exp]]=1,MOD(market_calendar[[#This Row],[Month]],3)=0),1,0)</f>
        <v>0</v>
      </c>
    </row>
    <row r="1897" spans="1:18" x14ac:dyDescent="0.25">
      <c r="A1897">
        <v>1896</v>
      </c>
      <c r="B1897" s="1">
        <v>44265</v>
      </c>
      <c r="C1897" s="2">
        <f t="shared" si="233"/>
        <v>2021</v>
      </c>
      <c r="D1897" s="2">
        <f t="shared" si="234"/>
        <v>3</v>
      </c>
      <c r="E1897" s="2" t="str">
        <f t="shared" si="235"/>
        <v>2021-3</v>
      </c>
      <c r="F1897" s="2">
        <f t="shared" si="236"/>
        <v>10</v>
      </c>
      <c r="G1897" s="2">
        <f t="shared" si="237"/>
        <v>11</v>
      </c>
      <c r="H1897" s="2">
        <f t="shared" si="238"/>
        <v>4</v>
      </c>
      <c r="I1897" s="2" cm="1">
        <f t="array" ref="I1897">_xlfn.IFNA(_xlfn.IFS(H1897=7,1,H1897=1,1),0)</f>
        <v>0</v>
      </c>
      <c r="J1897" s="2">
        <v>0</v>
      </c>
      <c r="K1897" s="2">
        <f t="shared" si="239"/>
        <v>0</v>
      </c>
      <c r="L1897" s="2">
        <f>SUMIF(E$2:E1897,E1897,K$2:K1897)</f>
        <v>1</v>
      </c>
      <c r="M1897" s="2">
        <f>IF(AND(market_calendar[[#This Row],[eq_weekly_exp_cumulative]]=3,market_calendar[[#This Row],[is_eq_weekly_exp]]=1),1,0)</f>
        <v>0</v>
      </c>
      <c r="N1897" s="2">
        <f>IF(AND(market_calendar[[#This Row],[is_eq_monthly_exp]]=1,MOD(market_calendar[[#This Row],[Month]],3)=0),1,0)</f>
        <v>0</v>
      </c>
      <c r="O1897" s="2">
        <f t="shared" si="232"/>
        <v>0</v>
      </c>
      <c r="P1897" s="2">
        <f>SUMIF(E$2:E1897,E1897,O$2:O1897)</f>
        <v>2</v>
      </c>
      <c r="Q1897" s="2">
        <f>IF(AND(market_calendar[[#This Row],[vix_weekly_exp_cumulative]]=3,market_calendar[[#This Row],[is_vix_weekly_exp]]=1),1,0)</f>
        <v>0</v>
      </c>
      <c r="R1897" s="2">
        <f>IF(AND(market_calendar[[#This Row],[is_vix_monthly_exp]]=1,MOD(market_calendar[[#This Row],[Month]],3)=0),1,0)</f>
        <v>0</v>
      </c>
    </row>
    <row r="1898" spans="1:18" x14ac:dyDescent="0.25">
      <c r="A1898">
        <v>1897</v>
      </c>
      <c r="B1898" s="1">
        <v>44266</v>
      </c>
      <c r="C1898" s="2">
        <f t="shared" si="233"/>
        <v>2021</v>
      </c>
      <c r="D1898" s="2">
        <f t="shared" si="234"/>
        <v>3</v>
      </c>
      <c r="E1898" s="2" t="str">
        <f t="shared" si="235"/>
        <v>2021-3</v>
      </c>
      <c r="F1898" s="2">
        <f t="shared" si="236"/>
        <v>11</v>
      </c>
      <c r="G1898" s="2">
        <f t="shared" si="237"/>
        <v>11</v>
      </c>
      <c r="H1898" s="2">
        <f t="shared" si="238"/>
        <v>5</v>
      </c>
      <c r="I1898" s="2" cm="1">
        <f t="array" ref="I1898">_xlfn.IFNA(_xlfn.IFS(H1898=7,1,H1898=1,1),0)</f>
        <v>0</v>
      </c>
      <c r="J1898" s="2">
        <v>0</v>
      </c>
      <c r="K1898" s="2">
        <f t="shared" si="239"/>
        <v>0</v>
      </c>
      <c r="L1898" s="2">
        <f>SUMIF(E$2:E1898,E1898,K$2:K1898)</f>
        <v>1</v>
      </c>
      <c r="M1898" s="2">
        <f>IF(AND(market_calendar[[#This Row],[eq_weekly_exp_cumulative]]=3,market_calendar[[#This Row],[is_eq_weekly_exp]]=1),1,0)</f>
        <v>0</v>
      </c>
      <c r="N1898" s="2">
        <f>IF(AND(market_calendar[[#This Row],[is_eq_monthly_exp]]=1,MOD(market_calendar[[#This Row],[Month]],3)=0),1,0)</f>
        <v>0</v>
      </c>
      <c r="O1898" s="2">
        <f t="shared" si="232"/>
        <v>0</v>
      </c>
      <c r="P1898" s="2">
        <f>SUMIF(E$2:E1898,E1898,O$2:O1898)</f>
        <v>2</v>
      </c>
      <c r="Q1898" s="2">
        <f>IF(AND(market_calendar[[#This Row],[vix_weekly_exp_cumulative]]=3,market_calendar[[#This Row],[is_vix_weekly_exp]]=1),1,0)</f>
        <v>0</v>
      </c>
      <c r="R1898" s="2">
        <f>IF(AND(market_calendar[[#This Row],[is_vix_monthly_exp]]=1,MOD(market_calendar[[#This Row],[Month]],3)=0),1,0)</f>
        <v>0</v>
      </c>
    </row>
    <row r="1899" spans="1:18" x14ac:dyDescent="0.25">
      <c r="A1899">
        <v>1898</v>
      </c>
      <c r="B1899" s="1">
        <v>44267</v>
      </c>
      <c r="C1899" s="2">
        <f t="shared" si="233"/>
        <v>2021</v>
      </c>
      <c r="D1899" s="2">
        <f t="shared" si="234"/>
        <v>3</v>
      </c>
      <c r="E1899" s="2" t="str">
        <f t="shared" si="235"/>
        <v>2021-3</v>
      </c>
      <c r="F1899" s="2">
        <f t="shared" si="236"/>
        <v>12</v>
      </c>
      <c r="G1899" s="2">
        <f t="shared" si="237"/>
        <v>11</v>
      </c>
      <c r="H1899" s="2">
        <f t="shared" si="238"/>
        <v>6</v>
      </c>
      <c r="I1899" s="2" cm="1">
        <f t="array" ref="I1899">_xlfn.IFNA(_xlfn.IFS(H1899=7,1,H1899=1,1),0)</f>
        <v>0</v>
      </c>
      <c r="J1899" s="2">
        <v>0</v>
      </c>
      <c r="K1899" s="2">
        <f t="shared" si="239"/>
        <v>1</v>
      </c>
      <c r="L1899" s="2">
        <f>SUMIF(E$2:E1899,E1899,K$2:K1899)</f>
        <v>2</v>
      </c>
      <c r="M1899" s="2">
        <f>IF(AND(market_calendar[[#This Row],[eq_weekly_exp_cumulative]]=3,market_calendar[[#This Row],[is_eq_weekly_exp]]=1),1,0)</f>
        <v>0</v>
      </c>
      <c r="N1899" s="2">
        <f>IF(AND(market_calendar[[#This Row],[is_eq_monthly_exp]]=1,MOD(market_calendar[[#This Row],[Month]],3)=0),1,0)</f>
        <v>0</v>
      </c>
      <c r="O1899" s="2">
        <f t="shared" si="232"/>
        <v>0</v>
      </c>
      <c r="P1899" s="2">
        <f>SUMIF(E$2:E1899,E1899,O$2:O1899)</f>
        <v>2</v>
      </c>
      <c r="Q1899" s="2">
        <f>IF(AND(market_calendar[[#This Row],[vix_weekly_exp_cumulative]]=3,market_calendar[[#This Row],[is_vix_weekly_exp]]=1),1,0)</f>
        <v>0</v>
      </c>
      <c r="R1899" s="2">
        <f>IF(AND(market_calendar[[#This Row],[is_vix_monthly_exp]]=1,MOD(market_calendar[[#This Row],[Month]],3)=0),1,0)</f>
        <v>0</v>
      </c>
    </row>
    <row r="1900" spans="1:18" x14ac:dyDescent="0.25">
      <c r="A1900">
        <v>1899</v>
      </c>
      <c r="B1900" s="1">
        <v>44268</v>
      </c>
      <c r="C1900" s="2">
        <f t="shared" si="233"/>
        <v>2021</v>
      </c>
      <c r="D1900" s="2">
        <f t="shared" si="234"/>
        <v>3</v>
      </c>
      <c r="E1900" s="2" t="str">
        <f t="shared" si="235"/>
        <v>2021-3</v>
      </c>
      <c r="F1900" s="2">
        <f t="shared" si="236"/>
        <v>13</v>
      </c>
      <c r="G1900" s="2">
        <f t="shared" si="237"/>
        <v>11</v>
      </c>
      <c r="H1900" s="2">
        <f t="shared" si="238"/>
        <v>7</v>
      </c>
      <c r="I1900" s="2" cm="1">
        <f t="array" ref="I1900">_xlfn.IFNA(_xlfn.IFS(H1900=7,1,H1900=1,1),0)</f>
        <v>1</v>
      </c>
      <c r="J1900" s="2">
        <v>0</v>
      </c>
      <c r="K1900" s="2">
        <f t="shared" si="239"/>
        <v>0</v>
      </c>
      <c r="L1900" s="2">
        <f>SUMIF(E$2:E1900,E1900,K$2:K1900)</f>
        <v>2</v>
      </c>
      <c r="M1900" s="2">
        <f>IF(AND(market_calendar[[#This Row],[eq_weekly_exp_cumulative]]=3,market_calendar[[#This Row],[is_eq_weekly_exp]]=1),1,0)</f>
        <v>0</v>
      </c>
      <c r="N1900" s="2">
        <f>IF(AND(market_calendar[[#This Row],[is_eq_monthly_exp]]=1,MOD(market_calendar[[#This Row],[Month]],3)=0),1,0)</f>
        <v>0</v>
      </c>
      <c r="O1900" s="2">
        <f t="shared" si="232"/>
        <v>0</v>
      </c>
      <c r="P1900" s="2">
        <f>SUMIF(E$2:E1900,E1900,O$2:O1900)</f>
        <v>2</v>
      </c>
      <c r="Q1900" s="2">
        <f>IF(AND(market_calendar[[#This Row],[vix_weekly_exp_cumulative]]=3,market_calendar[[#This Row],[is_vix_weekly_exp]]=1),1,0)</f>
        <v>0</v>
      </c>
      <c r="R1900" s="2">
        <f>IF(AND(market_calendar[[#This Row],[is_vix_monthly_exp]]=1,MOD(market_calendar[[#This Row],[Month]],3)=0),1,0)</f>
        <v>0</v>
      </c>
    </row>
    <row r="1901" spans="1:18" x14ac:dyDescent="0.25">
      <c r="A1901">
        <v>1900</v>
      </c>
      <c r="B1901" s="1">
        <v>44269</v>
      </c>
      <c r="C1901" s="2">
        <f t="shared" si="233"/>
        <v>2021</v>
      </c>
      <c r="D1901" s="2">
        <f t="shared" si="234"/>
        <v>3</v>
      </c>
      <c r="E1901" s="2" t="str">
        <f t="shared" si="235"/>
        <v>2021-3</v>
      </c>
      <c r="F1901" s="2">
        <f t="shared" si="236"/>
        <v>14</v>
      </c>
      <c r="G1901" s="2">
        <f t="shared" si="237"/>
        <v>12</v>
      </c>
      <c r="H1901" s="2">
        <f t="shared" si="238"/>
        <v>1</v>
      </c>
      <c r="I1901" s="2" cm="1">
        <f t="array" ref="I1901">_xlfn.IFNA(_xlfn.IFS(H1901=7,1,H1901=1,1),0)</f>
        <v>1</v>
      </c>
      <c r="J1901" s="2">
        <v>0</v>
      </c>
      <c r="K1901" s="2">
        <f t="shared" si="239"/>
        <v>0</v>
      </c>
      <c r="L1901" s="2">
        <f>SUMIF(E$2:E1901,E1901,K$2:K1901)</f>
        <v>2</v>
      </c>
      <c r="M1901" s="2">
        <f>IF(AND(market_calendar[[#This Row],[eq_weekly_exp_cumulative]]=3,market_calendar[[#This Row],[is_eq_weekly_exp]]=1),1,0)</f>
        <v>0</v>
      </c>
      <c r="N1901" s="2">
        <f>IF(AND(market_calendar[[#This Row],[is_eq_monthly_exp]]=1,MOD(market_calendar[[#This Row],[Month]],3)=0),1,0)</f>
        <v>0</v>
      </c>
      <c r="O1901" s="2">
        <f t="shared" si="232"/>
        <v>0</v>
      </c>
      <c r="P1901" s="2">
        <f>SUMIF(E$2:E1901,E1901,O$2:O1901)</f>
        <v>2</v>
      </c>
      <c r="Q1901" s="2">
        <f>IF(AND(market_calendar[[#This Row],[vix_weekly_exp_cumulative]]=3,market_calendar[[#This Row],[is_vix_weekly_exp]]=1),1,0)</f>
        <v>0</v>
      </c>
      <c r="R1901" s="2">
        <f>IF(AND(market_calendar[[#This Row],[is_vix_monthly_exp]]=1,MOD(market_calendar[[#This Row],[Month]],3)=0),1,0)</f>
        <v>0</v>
      </c>
    </row>
    <row r="1902" spans="1:18" x14ac:dyDescent="0.25">
      <c r="A1902">
        <v>1901</v>
      </c>
      <c r="B1902" s="1">
        <v>44270</v>
      </c>
      <c r="C1902" s="2">
        <f t="shared" si="233"/>
        <v>2021</v>
      </c>
      <c r="D1902" s="2">
        <f t="shared" si="234"/>
        <v>3</v>
      </c>
      <c r="E1902" s="2" t="str">
        <f t="shared" si="235"/>
        <v>2021-3</v>
      </c>
      <c r="F1902" s="2">
        <f t="shared" si="236"/>
        <v>15</v>
      </c>
      <c r="G1902" s="2">
        <f t="shared" si="237"/>
        <v>12</v>
      </c>
      <c r="H1902" s="2">
        <f t="shared" si="238"/>
        <v>2</v>
      </c>
      <c r="I1902" s="2" cm="1">
        <f t="array" ref="I1902">_xlfn.IFNA(_xlfn.IFS(H1902=7,1,H1902=1,1),0)</f>
        <v>0</v>
      </c>
      <c r="J1902" s="2">
        <v>0</v>
      </c>
      <c r="K1902" s="2">
        <f t="shared" si="239"/>
        <v>0</v>
      </c>
      <c r="L1902" s="2">
        <f>SUMIF(E$2:E1902,E1902,K$2:K1902)</f>
        <v>2</v>
      </c>
      <c r="M1902" s="2">
        <f>IF(AND(market_calendar[[#This Row],[eq_weekly_exp_cumulative]]=3,market_calendar[[#This Row],[is_eq_weekly_exp]]=1),1,0)</f>
        <v>0</v>
      </c>
      <c r="N1902" s="2">
        <f>IF(AND(market_calendar[[#This Row],[is_eq_monthly_exp]]=1,MOD(market_calendar[[#This Row],[Month]],3)=0),1,0)</f>
        <v>0</v>
      </c>
      <c r="O1902" s="2">
        <f t="shared" si="232"/>
        <v>0</v>
      </c>
      <c r="P1902" s="2">
        <f>SUMIF(E$2:E1902,E1902,O$2:O1902)</f>
        <v>2</v>
      </c>
      <c r="Q1902" s="2">
        <f>IF(AND(market_calendar[[#This Row],[vix_weekly_exp_cumulative]]=3,market_calendar[[#This Row],[is_vix_weekly_exp]]=1),1,0)</f>
        <v>0</v>
      </c>
      <c r="R1902" s="2">
        <f>IF(AND(market_calendar[[#This Row],[is_vix_monthly_exp]]=1,MOD(market_calendar[[#This Row],[Month]],3)=0),1,0)</f>
        <v>0</v>
      </c>
    </row>
    <row r="1903" spans="1:18" x14ac:dyDescent="0.25">
      <c r="A1903">
        <v>1902</v>
      </c>
      <c r="B1903" s="1">
        <v>44271</v>
      </c>
      <c r="C1903" s="2">
        <f t="shared" si="233"/>
        <v>2021</v>
      </c>
      <c r="D1903" s="2">
        <f t="shared" si="234"/>
        <v>3</v>
      </c>
      <c r="E1903" s="2" t="str">
        <f t="shared" si="235"/>
        <v>2021-3</v>
      </c>
      <c r="F1903" s="2">
        <f t="shared" si="236"/>
        <v>16</v>
      </c>
      <c r="G1903" s="2">
        <f t="shared" si="237"/>
        <v>12</v>
      </c>
      <c r="H1903" s="2">
        <f t="shared" si="238"/>
        <v>3</v>
      </c>
      <c r="I1903" s="2" cm="1">
        <f t="array" ref="I1903">_xlfn.IFNA(_xlfn.IFS(H1903=7,1,H1903=1,1),0)</f>
        <v>0</v>
      </c>
      <c r="J1903" s="2">
        <v>0</v>
      </c>
      <c r="K1903" s="2">
        <f t="shared" si="239"/>
        <v>0</v>
      </c>
      <c r="L1903" s="2">
        <f>SUMIF(E$2:E1903,E1903,K$2:K1903)</f>
        <v>2</v>
      </c>
      <c r="M1903" s="2">
        <f>IF(AND(market_calendar[[#This Row],[eq_weekly_exp_cumulative]]=3,market_calendar[[#This Row],[is_eq_weekly_exp]]=1),1,0)</f>
        <v>0</v>
      </c>
      <c r="N1903" s="2">
        <f>IF(AND(market_calendar[[#This Row],[is_eq_monthly_exp]]=1,MOD(market_calendar[[#This Row],[Month]],3)=0),1,0)</f>
        <v>0</v>
      </c>
      <c r="O1903" s="2">
        <f t="shared" si="232"/>
        <v>1</v>
      </c>
      <c r="P1903" s="2">
        <f>SUMIF(E$2:E1903,E1903,O$2:O1903)</f>
        <v>3</v>
      </c>
      <c r="Q1903" s="2">
        <f>IF(AND(market_calendar[[#This Row],[vix_weekly_exp_cumulative]]=3,market_calendar[[#This Row],[is_vix_weekly_exp]]=1),1,0)</f>
        <v>1</v>
      </c>
      <c r="R1903" s="2">
        <f>IF(AND(market_calendar[[#This Row],[is_vix_monthly_exp]]=1,MOD(market_calendar[[#This Row],[Month]],3)=0),1,0)</f>
        <v>1</v>
      </c>
    </row>
    <row r="1904" spans="1:18" x14ac:dyDescent="0.25">
      <c r="A1904">
        <v>1903</v>
      </c>
      <c r="B1904" s="1">
        <v>44272</v>
      </c>
      <c r="C1904" s="2">
        <f t="shared" si="233"/>
        <v>2021</v>
      </c>
      <c r="D1904" s="2">
        <f t="shared" si="234"/>
        <v>3</v>
      </c>
      <c r="E1904" s="2" t="str">
        <f t="shared" si="235"/>
        <v>2021-3</v>
      </c>
      <c r="F1904" s="2">
        <f t="shared" si="236"/>
        <v>17</v>
      </c>
      <c r="G1904" s="2">
        <f t="shared" si="237"/>
        <v>12</v>
      </c>
      <c r="H1904" s="2">
        <f t="shared" si="238"/>
        <v>4</v>
      </c>
      <c r="I1904" s="2" cm="1">
        <f t="array" ref="I1904">_xlfn.IFNA(_xlfn.IFS(H1904=7,1,H1904=1,1),0)</f>
        <v>0</v>
      </c>
      <c r="J1904" s="2">
        <v>0</v>
      </c>
      <c r="K1904" s="2">
        <f t="shared" si="239"/>
        <v>0</v>
      </c>
      <c r="L1904" s="2">
        <f>SUMIF(E$2:E1904,E1904,K$2:K1904)</f>
        <v>2</v>
      </c>
      <c r="M1904" s="2">
        <f>IF(AND(market_calendar[[#This Row],[eq_weekly_exp_cumulative]]=3,market_calendar[[#This Row],[is_eq_weekly_exp]]=1),1,0)</f>
        <v>0</v>
      </c>
      <c r="N1904" s="2">
        <f>IF(AND(market_calendar[[#This Row],[is_eq_monthly_exp]]=1,MOD(market_calendar[[#This Row],[Month]],3)=0),1,0)</f>
        <v>0</v>
      </c>
      <c r="O1904" s="2">
        <f t="shared" si="232"/>
        <v>0</v>
      </c>
      <c r="P1904" s="2">
        <f>SUMIF(E$2:E1904,E1904,O$2:O1904)</f>
        <v>3</v>
      </c>
      <c r="Q1904" s="2">
        <f>IF(AND(market_calendar[[#This Row],[vix_weekly_exp_cumulative]]=3,market_calendar[[#This Row],[is_vix_weekly_exp]]=1),1,0)</f>
        <v>0</v>
      </c>
      <c r="R1904" s="2">
        <f>IF(AND(market_calendar[[#This Row],[is_vix_monthly_exp]]=1,MOD(market_calendar[[#This Row],[Month]],3)=0),1,0)</f>
        <v>0</v>
      </c>
    </row>
    <row r="1905" spans="1:18" x14ac:dyDescent="0.25">
      <c r="A1905">
        <v>1904</v>
      </c>
      <c r="B1905" s="1">
        <v>44273</v>
      </c>
      <c r="C1905" s="2">
        <f t="shared" si="233"/>
        <v>2021</v>
      </c>
      <c r="D1905" s="2">
        <f t="shared" si="234"/>
        <v>3</v>
      </c>
      <c r="E1905" s="2" t="str">
        <f t="shared" si="235"/>
        <v>2021-3</v>
      </c>
      <c r="F1905" s="2">
        <f t="shared" si="236"/>
        <v>18</v>
      </c>
      <c r="G1905" s="2">
        <f t="shared" si="237"/>
        <v>12</v>
      </c>
      <c r="H1905" s="2">
        <f t="shared" si="238"/>
        <v>5</v>
      </c>
      <c r="I1905" s="2" cm="1">
        <f t="array" ref="I1905">_xlfn.IFNA(_xlfn.IFS(H1905=7,1,H1905=1,1),0)</f>
        <v>0</v>
      </c>
      <c r="J1905" s="2">
        <v>0</v>
      </c>
      <c r="K1905" s="2">
        <f t="shared" si="239"/>
        <v>0</v>
      </c>
      <c r="L1905" s="2">
        <f>SUMIF(E$2:E1905,E1905,K$2:K1905)</f>
        <v>2</v>
      </c>
      <c r="M1905" s="2">
        <f>IF(AND(market_calendar[[#This Row],[eq_weekly_exp_cumulative]]=3,market_calendar[[#This Row],[is_eq_weekly_exp]]=1),1,0)</f>
        <v>0</v>
      </c>
      <c r="N1905" s="2">
        <f>IF(AND(market_calendar[[#This Row],[is_eq_monthly_exp]]=1,MOD(market_calendar[[#This Row],[Month]],3)=0),1,0)</f>
        <v>0</v>
      </c>
      <c r="O1905" s="2">
        <f t="shared" si="232"/>
        <v>0</v>
      </c>
      <c r="P1905" s="2">
        <f>SUMIF(E$2:E1905,E1905,O$2:O1905)</f>
        <v>3</v>
      </c>
      <c r="Q1905" s="2">
        <f>IF(AND(market_calendar[[#This Row],[vix_weekly_exp_cumulative]]=3,market_calendar[[#This Row],[is_vix_weekly_exp]]=1),1,0)</f>
        <v>0</v>
      </c>
      <c r="R1905" s="2">
        <f>IF(AND(market_calendar[[#This Row],[is_vix_monthly_exp]]=1,MOD(market_calendar[[#This Row],[Month]],3)=0),1,0)</f>
        <v>0</v>
      </c>
    </row>
    <row r="1906" spans="1:18" x14ac:dyDescent="0.25">
      <c r="A1906">
        <v>1905</v>
      </c>
      <c r="B1906" s="1">
        <v>44274</v>
      </c>
      <c r="C1906" s="2">
        <f t="shared" si="233"/>
        <v>2021</v>
      </c>
      <c r="D1906" s="2">
        <f t="shared" si="234"/>
        <v>3</v>
      </c>
      <c r="E1906" s="2" t="str">
        <f t="shared" si="235"/>
        <v>2021-3</v>
      </c>
      <c r="F1906" s="2">
        <f t="shared" si="236"/>
        <v>19</v>
      </c>
      <c r="G1906" s="2">
        <f t="shared" si="237"/>
        <v>12</v>
      </c>
      <c r="H1906" s="2">
        <f t="shared" si="238"/>
        <v>6</v>
      </c>
      <c r="I1906" s="2" cm="1">
        <f t="array" ref="I1906">_xlfn.IFNA(_xlfn.IFS(H1906=7,1,H1906=1,1),0)</f>
        <v>0</v>
      </c>
      <c r="J1906" s="2">
        <v>0</v>
      </c>
      <c r="K1906" s="2">
        <f t="shared" si="239"/>
        <v>1</v>
      </c>
      <c r="L1906" s="2">
        <f>SUMIF(E$2:E1906,E1906,K$2:K1906)</f>
        <v>3</v>
      </c>
      <c r="M1906" s="2">
        <f>IF(AND(market_calendar[[#This Row],[eq_weekly_exp_cumulative]]=3,market_calendar[[#This Row],[is_eq_weekly_exp]]=1),1,0)</f>
        <v>1</v>
      </c>
      <c r="N1906" s="2">
        <f>IF(AND(market_calendar[[#This Row],[is_eq_monthly_exp]]=1,MOD(market_calendar[[#This Row],[Month]],3)=0),1,0)</f>
        <v>1</v>
      </c>
      <c r="O1906" s="2">
        <f t="shared" si="232"/>
        <v>0</v>
      </c>
      <c r="P1906" s="2">
        <f>SUMIF(E$2:E1906,E1906,O$2:O1906)</f>
        <v>3</v>
      </c>
      <c r="Q1906" s="2">
        <f>IF(AND(market_calendar[[#This Row],[vix_weekly_exp_cumulative]]=3,market_calendar[[#This Row],[is_vix_weekly_exp]]=1),1,0)</f>
        <v>0</v>
      </c>
      <c r="R1906" s="2">
        <f>IF(AND(market_calendar[[#This Row],[is_vix_monthly_exp]]=1,MOD(market_calendar[[#This Row],[Month]],3)=0),1,0)</f>
        <v>0</v>
      </c>
    </row>
    <row r="1907" spans="1:18" x14ac:dyDescent="0.25">
      <c r="A1907">
        <v>1906</v>
      </c>
      <c r="B1907" s="1">
        <v>44275</v>
      </c>
      <c r="C1907" s="2">
        <f t="shared" si="233"/>
        <v>2021</v>
      </c>
      <c r="D1907" s="2">
        <f t="shared" si="234"/>
        <v>3</v>
      </c>
      <c r="E1907" s="2" t="str">
        <f t="shared" si="235"/>
        <v>2021-3</v>
      </c>
      <c r="F1907" s="2">
        <f t="shared" si="236"/>
        <v>20</v>
      </c>
      <c r="G1907" s="2">
        <f t="shared" si="237"/>
        <v>12</v>
      </c>
      <c r="H1907" s="2">
        <f t="shared" si="238"/>
        <v>7</v>
      </c>
      <c r="I1907" s="2" cm="1">
        <f t="array" ref="I1907">_xlfn.IFNA(_xlfn.IFS(H1907=7,1,H1907=1,1),0)</f>
        <v>1</v>
      </c>
      <c r="J1907" s="2">
        <v>0</v>
      </c>
      <c r="K1907" s="2">
        <f t="shared" si="239"/>
        <v>0</v>
      </c>
      <c r="L1907" s="2">
        <f>SUMIF(E$2:E1907,E1907,K$2:K1907)</f>
        <v>3</v>
      </c>
      <c r="M1907" s="2">
        <f>IF(AND(market_calendar[[#This Row],[eq_weekly_exp_cumulative]]=3,market_calendar[[#This Row],[is_eq_weekly_exp]]=1),1,0)</f>
        <v>0</v>
      </c>
      <c r="N1907" s="2">
        <f>IF(AND(market_calendar[[#This Row],[is_eq_monthly_exp]]=1,MOD(market_calendar[[#This Row],[Month]],3)=0),1,0)</f>
        <v>0</v>
      </c>
      <c r="O1907" s="2">
        <f t="shared" si="232"/>
        <v>0</v>
      </c>
      <c r="P1907" s="2">
        <f>SUMIF(E$2:E1907,E1907,O$2:O1907)</f>
        <v>3</v>
      </c>
      <c r="Q1907" s="2">
        <f>IF(AND(market_calendar[[#This Row],[vix_weekly_exp_cumulative]]=3,market_calendar[[#This Row],[is_vix_weekly_exp]]=1),1,0)</f>
        <v>0</v>
      </c>
      <c r="R1907" s="2">
        <f>IF(AND(market_calendar[[#This Row],[is_vix_monthly_exp]]=1,MOD(market_calendar[[#This Row],[Month]],3)=0),1,0)</f>
        <v>0</v>
      </c>
    </row>
    <row r="1908" spans="1:18" x14ac:dyDescent="0.25">
      <c r="A1908">
        <v>1907</v>
      </c>
      <c r="B1908" s="1">
        <v>44276</v>
      </c>
      <c r="C1908" s="2">
        <f t="shared" si="233"/>
        <v>2021</v>
      </c>
      <c r="D1908" s="2">
        <f t="shared" si="234"/>
        <v>3</v>
      </c>
      <c r="E1908" s="2" t="str">
        <f t="shared" si="235"/>
        <v>2021-3</v>
      </c>
      <c r="F1908" s="2">
        <f t="shared" si="236"/>
        <v>21</v>
      </c>
      <c r="G1908" s="2">
        <f t="shared" si="237"/>
        <v>13</v>
      </c>
      <c r="H1908" s="2">
        <f t="shared" si="238"/>
        <v>1</v>
      </c>
      <c r="I1908" s="2" cm="1">
        <f t="array" ref="I1908">_xlfn.IFNA(_xlfn.IFS(H1908=7,1,H1908=1,1),0)</f>
        <v>1</v>
      </c>
      <c r="J1908" s="2">
        <v>0</v>
      </c>
      <c r="K1908" s="2">
        <f t="shared" si="239"/>
        <v>0</v>
      </c>
      <c r="L1908" s="2">
        <f>SUMIF(E$2:E1908,E1908,K$2:K1908)</f>
        <v>3</v>
      </c>
      <c r="M1908" s="2">
        <f>IF(AND(market_calendar[[#This Row],[eq_weekly_exp_cumulative]]=3,market_calendar[[#This Row],[is_eq_weekly_exp]]=1),1,0)</f>
        <v>0</v>
      </c>
      <c r="N1908" s="2">
        <f>IF(AND(market_calendar[[#This Row],[is_eq_monthly_exp]]=1,MOD(market_calendar[[#This Row],[Month]],3)=0),1,0)</f>
        <v>0</v>
      </c>
      <c r="O1908" s="2">
        <f t="shared" si="232"/>
        <v>0</v>
      </c>
      <c r="P1908" s="2">
        <f>SUMIF(E$2:E1908,E1908,O$2:O1908)</f>
        <v>3</v>
      </c>
      <c r="Q1908" s="2">
        <f>IF(AND(market_calendar[[#This Row],[vix_weekly_exp_cumulative]]=3,market_calendar[[#This Row],[is_vix_weekly_exp]]=1),1,0)</f>
        <v>0</v>
      </c>
      <c r="R1908" s="2">
        <f>IF(AND(market_calendar[[#This Row],[is_vix_monthly_exp]]=1,MOD(market_calendar[[#This Row],[Month]],3)=0),1,0)</f>
        <v>0</v>
      </c>
    </row>
    <row r="1909" spans="1:18" x14ac:dyDescent="0.25">
      <c r="A1909">
        <v>1908</v>
      </c>
      <c r="B1909" s="1">
        <v>44277</v>
      </c>
      <c r="C1909" s="2">
        <f t="shared" si="233"/>
        <v>2021</v>
      </c>
      <c r="D1909" s="2">
        <f t="shared" si="234"/>
        <v>3</v>
      </c>
      <c r="E1909" s="2" t="str">
        <f t="shared" si="235"/>
        <v>2021-3</v>
      </c>
      <c r="F1909" s="2">
        <f t="shared" si="236"/>
        <v>22</v>
      </c>
      <c r="G1909" s="2">
        <f t="shared" si="237"/>
        <v>13</v>
      </c>
      <c r="H1909" s="2">
        <f t="shared" si="238"/>
        <v>2</v>
      </c>
      <c r="I1909" s="2" cm="1">
        <f t="array" ref="I1909">_xlfn.IFNA(_xlfn.IFS(H1909=7,1,H1909=1,1),0)</f>
        <v>0</v>
      </c>
      <c r="J1909" s="2">
        <v>0</v>
      </c>
      <c r="K1909" s="2">
        <f t="shared" si="239"/>
        <v>0</v>
      </c>
      <c r="L1909" s="2">
        <f>SUMIF(E$2:E1909,E1909,K$2:K1909)</f>
        <v>3</v>
      </c>
      <c r="M1909" s="2">
        <f>IF(AND(market_calendar[[#This Row],[eq_weekly_exp_cumulative]]=3,market_calendar[[#This Row],[is_eq_weekly_exp]]=1),1,0)</f>
        <v>0</v>
      </c>
      <c r="N1909" s="2">
        <f>IF(AND(market_calendar[[#This Row],[is_eq_monthly_exp]]=1,MOD(market_calendar[[#This Row],[Month]],3)=0),1,0)</f>
        <v>0</v>
      </c>
      <c r="O1909" s="2">
        <f t="shared" si="232"/>
        <v>0</v>
      </c>
      <c r="P1909" s="2">
        <f>SUMIF(E$2:E1909,E1909,O$2:O1909)</f>
        <v>3</v>
      </c>
      <c r="Q1909" s="2">
        <f>IF(AND(market_calendar[[#This Row],[vix_weekly_exp_cumulative]]=3,market_calendar[[#This Row],[is_vix_weekly_exp]]=1),1,0)</f>
        <v>0</v>
      </c>
      <c r="R1909" s="2">
        <f>IF(AND(market_calendar[[#This Row],[is_vix_monthly_exp]]=1,MOD(market_calendar[[#This Row],[Month]],3)=0),1,0)</f>
        <v>0</v>
      </c>
    </row>
    <row r="1910" spans="1:18" x14ac:dyDescent="0.25">
      <c r="A1910">
        <v>1909</v>
      </c>
      <c r="B1910" s="1">
        <v>44278</v>
      </c>
      <c r="C1910" s="2">
        <f t="shared" si="233"/>
        <v>2021</v>
      </c>
      <c r="D1910" s="2">
        <f t="shared" si="234"/>
        <v>3</v>
      </c>
      <c r="E1910" s="2" t="str">
        <f t="shared" si="235"/>
        <v>2021-3</v>
      </c>
      <c r="F1910" s="2">
        <f t="shared" si="236"/>
        <v>23</v>
      </c>
      <c r="G1910" s="2">
        <f t="shared" si="237"/>
        <v>13</v>
      </c>
      <c r="H1910" s="2">
        <f t="shared" si="238"/>
        <v>3</v>
      </c>
      <c r="I1910" s="2" cm="1">
        <f t="array" ref="I1910">_xlfn.IFNA(_xlfn.IFS(H1910=7,1,H1910=1,1),0)</f>
        <v>0</v>
      </c>
      <c r="J1910" s="2">
        <v>0</v>
      </c>
      <c r="K1910" s="2">
        <f t="shared" si="239"/>
        <v>0</v>
      </c>
      <c r="L1910" s="2">
        <f>SUMIF(E$2:E1910,E1910,K$2:K1910)</f>
        <v>3</v>
      </c>
      <c r="M1910" s="2">
        <f>IF(AND(market_calendar[[#This Row],[eq_weekly_exp_cumulative]]=3,market_calendar[[#This Row],[is_eq_weekly_exp]]=1),1,0)</f>
        <v>0</v>
      </c>
      <c r="N1910" s="2">
        <f>IF(AND(market_calendar[[#This Row],[is_eq_monthly_exp]]=1,MOD(market_calendar[[#This Row],[Month]],3)=0),1,0)</f>
        <v>0</v>
      </c>
      <c r="O1910" s="2">
        <f t="shared" si="232"/>
        <v>1</v>
      </c>
      <c r="P1910" s="2">
        <f>SUMIF(E$2:E1910,E1910,O$2:O1910)</f>
        <v>4</v>
      </c>
      <c r="Q1910" s="2">
        <f>IF(AND(market_calendar[[#This Row],[vix_weekly_exp_cumulative]]=3,market_calendar[[#This Row],[is_vix_weekly_exp]]=1),1,0)</f>
        <v>0</v>
      </c>
      <c r="R1910" s="2">
        <f>IF(AND(market_calendar[[#This Row],[is_vix_monthly_exp]]=1,MOD(market_calendar[[#This Row],[Month]],3)=0),1,0)</f>
        <v>0</v>
      </c>
    </row>
    <row r="1911" spans="1:18" x14ac:dyDescent="0.25">
      <c r="A1911">
        <v>1910</v>
      </c>
      <c r="B1911" s="1">
        <v>44279</v>
      </c>
      <c r="C1911" s="2">
        <f t="shared" si="233"/>
        <v>2021</v>
      </c>
      <c r="D1911" s="2">
        <f t="shared" si="234"/>
        <v>3</v>
      </c>
      <c r="E1911" s="2" t="str">
        <f t="shared" si="235"/>
        <v>2021-3</v>
      </c>
      <c r="F1911" s="2">
        <f t="shared" si="236"/>
        <v>24</v>
      </c>
      <c r="G1911" s="2">
        <f t="shared" si="237"/>
        <v>13</v>
      </c>
      <c r="H1911" s="2">
        <f t="shared" si="238"/>
        <v>4</v>
      </c>
      <c r="I1911" s="2" cm="1">
        <f t="array" ref="I1911">_xlfn.IFNA(_xlfn.IFS(H1911=7,1,H1911=1,1),0)</f>
        <v>0</v>
      </c>
      <c r="J1911" s="2">
        <v>0</v>
      </c>
      <c r="K1911" s="2">
        <f t="shared" si="239"/>
        <v>0</v>
      </c>
      <c r="L1911" s="2">
        <f>SUMIF(E$2:E1911,E1911,K$2:K1911)</f>
        <v>3</v>
      </c>
      <c r="M1911" s="2">
        <f>IF(AND(market_calendar[[#This Row],[eq_weekly_exp_cumulative]]=3,market_calendar[[#This Row],[is_eq_weekly_exp]]=1),1,0)</f>
        <v>0</v>
      </c>
      <c r="N1911" s="2">
        <f>IF(AND(market_calendar[[#This Row],[is_eq_monthly_exp]]=1,MOD(market_calendar[[#This Row],[Month]],3)=0),1,0)</f>
        <v>0</v>
      </c>
      <c r="O1911" s="2">
        <f t="shared" si="232"/>
        <v>0</v>
      </c>
      <c r="P1911" s="2">
        <f>SUMIF(E$2:E1911,E1911,O$2:O1911)</f>
        <v>4</v>
      </c>
      <c r="Q1911" s="2">
        <f>IF(AND(market_calendar[[#This Row],[vix_weekly_exp_cumulative]]=3,market_calendar[[#This Row],[is_vix_weekly_exp]]=1),1,0)</f>
        <v>0</v>
      </c>
      <c r="R1911" s="2">
        <f>IF(AND(market_calendar[[#This Row],[is_vix_monthly_exp]]=1,MOD(market_calendar[[#This Row],[Month]],3)=0),1,0)</f>
        <v>0</v>
      </c>
    </row>
    <row r="1912" spans="1:18" x14ac:dyDescent="0.25">
      <c r="A1912">
        <v>1911</v>
      </c>
      <c r="B1912" s="1">
        <v>44280</v>
      </c>
      <c r="C1912" s="2">
        <f t="shared" si="233"/>
        <v>2021</v>
      </c>
      <c r="D1912" s="2">
        <f t="shared" si="234"/>
        <v>3</v>
      </c>
      <c r="E1912" s="2" t="str">
        <f t="shared" si="235"/>
        <v>2021-3</v>
      </c>
      <c r="F1912" s="2">
        <f t="shared" si="236"/>
        <v>25</v>
      </c>
      <c r="G1912" s="2">
        <f t="shared" si="237"/>
        <v>13</v>
      </c>
      <c r="H1912" s="2">
        <f t="shared" si="238"/>
        <v>5</v>
      </c>
      <c r="I1912" s="2" cm="1">
        <f t="array" ref="I1912">_xlfn.IFNA(_xlfn.IFS(H1912=7,1,H1912=1,1),0)</f>
        <v>0</v>
      </c>
      <c r="J1912" s="2">
        <v>0</v>
      </c>
      <c r="K1912" s="2">
        <f t="shared" si="239"/>
        <v>0</v>
      </c>
      <c r="L1912" s="2">
        <f>SUMIF(E$2:E1912,E1912,K$2:K1912)</f>
        <v>3</v>
      </c>
      <c r="M1912" s="2">
        <f>IF(AND(market_calendar[[#This Row],[eq_weekly_exp_cumulative]]=3,market_calendar[[#This Row],[is_eq_weekly_exp]]=1),1,0)</f>
        <v>0</v>
      </c>
      <c r="N1912" s="2">
        <f>IF(AND(market_calendar[[#This Row],[is_eq_monthly_exp]]=1,MOD(market_calendar[[#This Row],[Month]],3)=0),1,0)</f>
        <v>0</v>
      </c>
      <c r="O1912" s="2">
        <f t="shared" si="232"/>
        <v>0</v>
      </c>
      <c r="P1912" s="2">
        <f>SUMIF(E$2:E1912,E1912,O$2:O1912)</f>
        <v>4</v>
      </c>
      <c r="Q1912" s="2">
        <f>IF(AND(market_calendar[[#This Row],[vix_weekly_exp_cumulative]]=3,market_calendar[[#This Row],[is_vix_weekly_exp]]=1),1,0)</f>
        <v>0</v>
      </c>
      <c r="R1912" s="2">
        <f>IF(AND(market_calendar[[#This Row],[is_vix_monthly_exp]]=1,MOD(market_calendar[[#This Row],[Month]],3)=0),1,0)</f>
        <v>0</v>
      </c>
    </row>
    <row r="1913" spans="1:18" x14ac:dyDescent="0.25">
      <c r="A1913">
        <v>1912</v>
      </c>
      <c r="B1913" s="1">
        <v>44281</v>
      </c>
      <c r="C1913" s="2">
        <f t="shared" si="233"/>
        <v>2021</v>
      </c>
      <c r="D1913" s="2">
        <f t="shared" si="234"/>
        <v>3</v>
      </c>
      <c r="E1913" s="2" t="str">
        <f t="shared" si="235"/>
        <v>2021-3</v>
      </c>
      <c r="F1913" s="2">
        <f t="shared" si="236"/>
        <v>26</v>
      </c>
      <c r="G1913" s="2">
        <f t="shared" si="237"/>
        <v>13</v>
      </c>
      <c r="H1913" s="2">
        <f t="shared" si="238"/>
        <v>6</v>
      </c>
      <c r="I1913" s="2" cm="1">
        <f t="array" ref="I1913">_xlfn.IFNA(_xlfn.IFS(H1913=7,1,H1913=1,1),0)</f>
        <v>0</v>
      </c>
      <c r="J1913" s="2">
        <v>0</v>
      </c>
      <c r="K1913" s="2">
        <f t="shared" si="239"/>
        <v>1</v>
      </c>
      <c r="L1913" s="2">
        <f>SUMIF(E$2:E1913,E1913,K$2:K1913)</f>
        <v>4</v>
      </c>
      <c r="M1913" s="2">
        <f>IF(AND(market_calendar[[#This Row],[eq_weekly_exp_cumulative]]=3,market_calendar[[#This Row],[is_eq_weekly_exp]]=1),1,0)</f>
        <v>0</v>
      </c>
      <c r="N1913" s="2">
        <f>IF(AND(market_calendar[[#This Row],[is_eq_monthly_exp]]=1,MOD(market_calendar[[#This Row],[Month]],3)=0),1,0)</f>
        <v>0</v>
      </c>
      <c r="O1913" s="2">
        <f t="shared" si="232"/>
        <v>0</v>
      </c>
      <c r="P1913" s="2">
        <f>SUMIF(E$2:E1913,E1913,O$2:O1913)</f>
        <v>4</v>
      </c>
      <c r="Q1913" s="2">
        <f>IF(AND(market_calendar[[#This Row],[vix_weekly_exp_cumulative]]=3,market_calendar[[#This Row],[is_vix_weekly_exp]]=1),1,0)</f>
        <v>0</v>
      </c>
      <c r="R1913" s="2">
        <f>IF(AND(market_calendar[[#This Row],[is_vix_monthly_exp]]=1,MOD(market_calendar[[#This Row],[Month]],3)=0),1,0)</f>
        <v>0</v>
      </c>
    </row>
    <row r="1914" spans="1:18" x14ac:dyDescent="0.25">
      <c r="A1914">
        <v>1913</v>
      </c>
      <c r="B1914" s="1">
        <v>44282</v>
      </c>
      <c r="C1914" s="2">
        <f t="shared" si="233"/>
        <v>2021</v>
      </c>
      <c r="D1914" s="2">
        <f t="shared" si="234"/>
        <v>3</v>
      </c>
      <c r="E1914" s="2" t="str">
        <f t="shared" si="235"/>
        <v>2021-3</v>
      </c>
      <c r="F1914" s="2">
        <f t="shared" si="236"/>
        <v>27</v>
      </c>
      <c r="G1914" s="2">
        <f t="shared" si="237"/>
        <v>13</v>
      </c>
      <c r="H1914" s="2">
        <f t="shared" si="238"/>
        <v>7</v>
      </c>
      <c r="I1914" s="2" cm="1">
        <f t="array" ref="I1914">_xlfn.IFNA(_xlfn.IFS(H1914=7,1,H1914=1,1),0)</f>
        <v>1</v>
      </c>
      <c r="J1914" s="2">
        <v>0</v>
      </c>
      <c r="K1914" s="2">
        <f t="shared" si="239"/>
        <v>0</v>
      </c>
      <c r="L1914" s="2">
        <f>SUMIF(E$2:E1914,E1914,K$2:K1914)</f>
        <v>4</v>
      </c>
      <c r="M1914" s="2">
        <f>IF(AND(market_calendar[[#This Row],[eq_weekly_exp_cumulative]]=3,market_calendar[[#This Row],[is_eq_weekly_exp]]=1),1,0)</f>
        <v>0</v>
      </c>
      <c r="N1914" s="2">
        <f>IF(AND(market_calendar[[#This Row],[is_eq_monthly_exp]]=1,MOD(market_calendar[[#This Row],[Month]],3)=0),1,0)</f>
        <v>0</v>
      </c>
      <c r="O1914" s="2">
        <f t="shared" si="232"/>
        <v>0</v>
      </c>
      <c r="P1914" s="2">
        <f>SUMIF(E$2:E1914,E1914,O$2:O1914)</f>
        <v>4</v>
      </c>
      <c r="Q1914" s="2">
        <f>IF(AND(market_calendar[[#This Row],[vix_weekly_exp_cumulative]]=3,market_calendar[[#This Row],[is_vix_weekly_exp]]=1),1,0)</f>
        <v>0</v>
      </c>
      <c r="R1914" s="2">
        <f>IF(AND(market_calendar[[#This Row],[is_vix_monthly_exp]]=1,MOD(market_calendar[[#This Row],[Month]],3)=0),1,0)</f>
        <v>0</v>
      </c>
    </row>
    <row r="1915" spans="1:18" x14ac:dyDescent="0.25">
      <c r="A1915">
        <v>1914</v>
      </c>
      <c r="B1915" s="1">
        <v>44283</v>
      </c>
      <c r="C1915" s="2">
        <f t="shared" si="233"/>
        <v>2021</v>
      </c>
      <c r="D1915" s="2">
        <f t="shared" si="234"/>
        <v>3</v>
      </c>
      <c r="E1915" s="2" t="str">
        <f t="shared" si="235"/>
        <v>2021-3</v>
      </c>
      <c r="F1915" s="2">
        <f t="shared" si="236"/>
        <v>28</v>
      </c>
      <c r="G1915" s="2">
        <f t="shared" si="237"/>
        <v>14</v>
      </c>
      <c r="H1915" s="2">
        <f t="shared" si="238"/>
        <v>1</v>
      </c>
      <c r="I1915" s="2" cm="1">
        <f t="array" ref="I1915">_xlfn.IFNA(_xlfn.IFS(H1915=7,1,H1915=1,1),0)</f>
        <v>1</v>
      </c>
      <c r="J1915" s="2">
        <v>0</v>
      </c>
      <c r="K1915" s="2">
        <f t="shared" si="239"/>
        <v>0</v>
      </c>
      <c r="L1915" s="2">
        <f>SUMIF(E$2:E1915,E1915,K$2:K1915)</f>
        <v>4</v>
      </c>
      <c r="M1915" s="2">
        <f>IF(AND(market_calendar[[#This Row],[eq_weekly_exp_cumulative]]=3,market_calendar[[#This Row],[is_eq_weekly_exp]]=1),1,0)</f>
        <v>0</v>
      </c>
      <c r="N1915" s="2">
        <f>IF(AND(market_calendar[[#This Row],[is_eq_monthly_exp]]=1,MOD(market_calendar[[#This Row],[Month]],3)=0),1,0)</f>
        <v>0</v>
      </c>
      <c r="O1915" s="2">
        <f t="shared" si="232"/>
        <v>0</v>
      </c>
      <c r="P1915" s="2">
        <f>SUMIF(E$2:E1915,E1915,O$2:O1915)</f>
        <v>4</v>
      </c>
      <c r="Q1915" s="2">
        <f>IF(AND(market_calendar[[#This Row],[vix_weekly_exp_cumulative]]=3,market_calendar[[#This Row],[is_vix_weekly_exp]]=1),1,0)</f>
        <v>0</v>
      </c>
      <c r="R1915" s="2">
        <f>IF(AND(market_calendar[[#This Row],[is_vix_monthly_exp]]=1,MOD(market_calendar[[#This Row],[Month]],3)=0),1,0)</f>
        <v>0</v>
      </c>
    </row>
    <row r="1916" spans="1:18" x14ac:dyDescent="0.25">
      <c r="A1916">
        <v>1915</v>
      </c>
      <c r="B1916" s="1">
        <v>44284</v>
      </c>
      <c r="C1916" s="2">
        <f t="shared" si="233"/>
        <v>2021</v>
      </c>
      <c r="D1916" s="2">
        <f t="shared" si="234"/>
        <v>3</v>
      </c>
      <c r="E1916" s="2" t="str">
        <f t="shared" si="235"/>
        <v>2021-3</v>
      </c>
      <c r="F1916" s="2">
        <f t="shared" si="236"/>
        <v>29</v>
      </c>
      <c r="G1916" s="2">
        <f t="shared" si="237"/>
        <v>14</v>
      </c>
      <c r="H1916" s="2">
        <f t="shared" si="238"/>
        <v>2</v>
      </c>
      <c r="I1916" s="2" cm="1">
        <f t="array" ref="I1916">_xlfn.IFNA(_xlfn.IFS(H1916=7,1,H1916=1,1),0)</f>
        <v>0</v>
      </c>
      <c r="J1916" s="2">
        <v>0</v>
      </c>
      <c r="K1916" s="2">
        <f t="shared" si="239"/>
        <v>0</v>
      </c>
      <c r="L1916" s="2">
        <f>SUMIF(E$2:E1916,E1916,K$2:K1916)</f>
        <v>4</v>
      </c>
      <c r="M1916" s="2">
        <f>IF(AND(market_calendar[[#This Row],[eq_weekly_exp_cumulative]]=3,market_calendar[[#This Row],[is_eq_weekly_exp]]=1),1,0)</f>
        <v>0</v>
      </c>
      <c r="N1916" s="2">
        <f>IF(AND(market_calendar[[#This Row],[is_eq_monthly_exp]]=1,MOD(market_calendar[[#This Row],[Month]],3)=0),1,0)</f>
        <v>0</v>
      </c>
      <c r="O1916" s="2">
        <f t="shared" si="232"/>
        <v>0</v>
      </c>
      <c r="P1916" s="2">
        <f>SUMIF(E$2:E1916,E1916,O$2:O1916)</f>
        <v>4</v>
      </c>
      <c r="Q1916" s="2">
        <f>IF(AND(market_calendar[[#This Row],[vix_weekly_exp_cumulative]]=3,market_calendar[[#This Row],[is_vix_weekly_exp]]=1),1,0)</f>
        <v>0</v>
      </c>
      <c r="R1916" s="2">
        <f>IF(AND(market_calendar[[#This Row],[is_vix_monthly_exp]]=1,MOD(market_calendar[[#This Row],[Month]],3)=0),1,0)</f>
        <v>0</v>
      </c>
    </row>
    <row r="1917" spans="1:18" x14ac:dyDescent="0.25">
      <c r="A1917">
        <v>1916</v>
      </c>
      <c r="B1917" s="1">
        <v>44285</v>
      </c>
      <c r="C1917" s="2">
        <f t="shared" si="233"/>
        <v>2021</v>
      </c>
      <c r="D1917" s="2">
        <f t="shared" si="234"/>
        <v>3</v>
      </c>
      <c r="E1917" s="2" t="str">
        <f t="shared" si="235"/>
        <v>2021-3</v>
      </c>
      <c r="F1917" s="2">
        <f t="shared" si="236"/>
        <v>30</v>
      </c>
      <c r="G1917" s="2">
        <f t="shared" si="237"/>
        <v>14</v>
      </c>
      <c r="H1917" s="2">
        <f t="shared" si="238"/>
        <v>3</v>
      </c>
      <c r="I1917" s="2" cm="1">
        <f t="array" ref="I1917">_xlfn.IFNA(_xlfn.IFS(H1917=7,1,H1917=1,1),0)</f>
        <v>0</v>
      </c>
      <c r="J1917" s="2">
        <v>0</v>
      </c>
      <c r="K1917" s="2">
        <f t="shared" si="239"/>
        <v>0</v>
      </c>
      <c r="L1917" s="2">
        <f>SUMIF(E$2:E1917,E1917,K$2:K1917)</f>
        <v>4</v>
      </c>
      <c r="M1917" s="2">
        <f>IF(AND(market_calendar[[#This Row],[eq_weekly_exp_cumulative]]=3,market_calendar[[#This Row],[is_eq_weekly_exp]]=1),1,0)</f>
        <v>0</v>
      </c>
      <c r="N1917" s="2">
        <f>IF(AND(market_calendar[[#This Row],[is_eq_monthly_exp]]=1,MOD(market_calendar[[#This Row],[Month]],3)=0),1,0)</f>
        <v>0</v>
      </c>
      <c r="O1917" s="2">
        <f t="shared" si="232"/>
        <v>1</v>
      </c>
      <c r="P1917" s="2">
        <f>SUMIF(E$2:E1917,E1917,O$2:O1917)</f>
        <v>5</v>
      </c>
      <c r="Q1917" s="2">
        <f>IF(AND(market_calendar[[#This Row],[vix_weekly_exp_cumulative]]=3,market_calendar[[#This Row],[is_vix_weekly_exp]]=1),1,0)</f>
        <v>0</v>
      </c>
      <c r="R1917" s="2">
        <f>IF(AND(market_calendar[[#This Row],[is_vix_monthly_exp]]=1,MOD(market_calendar[[#This Row],[Month]],3)=0),1,0)</f>
        <v>0</v>
      </c>
    </row>
    <row r="1918" spans="1:18" x14ac:dyDescent="0.25">
      <c r="A1918">
        <v>1917</v>
      </c>
      <c r="B1918" s="1">
        <v>44286</v>
      </c>
      <c r="C1918" s="2">
        <f t="shared" si="233"/>
        <v>2021</v>
      </c>
      <c r="D1918" s="2">
        <f t="shared" si="234"/>
        <v>3</v>
      </c>
      <c r="E1918" s="2" t="str">
        <f t="shared" si="235"/>
        <v>2021-3</v>
      </c>
      <c r="F1918" s="2">
        <f t="shared" si="236"/>
        <v>31</v>
      </c>
      <c r="G1918" s="2">
        <f t="shared" si="237"/>
        <v>14</v>
      </c>
      <c r="H1918" s="2">
        <f t="shared" si="238"/>
        <v>4</v>
      </c>
      <c r="I1918" s="2" cm="1">
        <f t="array" ref="I1918">_xlfn.IFNA(_xlfn.IFS(H1918=7,1,H1918=1,1),0)</f>
        <v>0</v>
      </c>
      <c r="J1918" s="2">
        <v>0</v>
      </c>
      <c r="K1918" s="2">
        <f t="shared" si="239"/>
        <v>0</v>
      </c>
      <c r="L1918" s="2">
        <f>SUMIF(E$2:E1918,E1918,K$2:K1918)</f>
        <v>4</v>
      </c>
      <c r="M1918" s="2">
        <f>IF(AND(market_calendar[[#This Row],[eq_weekly_exp_cumulative]]=3,market_calendar[[#This Row],[is_eq_weekly_exp]]=1),1,0)</f>
        <v>0</v>
      </c>
      <c r="N1918" s="2">
        <f>IF(AND(market_calendar[[#This Row],[is_eq_monthly_exp]]=1,MOD(market_calendar[[#This Row],[Month]],3)=0),1,0)</f>
        <v>0</v>
      </c>
      <c r="O1918" s="2">
        <f t="shared" si="232"/>
        <v>0</v>
      </c>
      <c r="P1918" s="2">
        <f>SUMIF(E$2:E1918,E1918,O$2:O1918)</f>
        <v>5</v>
      </c>
      <c r="Q1918" s="2">
        <f>IF(AND(market_calendar[[#This Row],[vix_weekly_exp_cumulative]]=3,market_calendar[[#This Row],[is_vix_weekly_exp]]=1),1,0)</f>
        <v>0</v>
      </c>
      <c r="R1918" s="2">
        <f>IF(AND(market_calendar[[#This Row],[is_vix_monthly_exp]]=1,MOD(market_calendar[[#This Row],[Month]],3)=0),1,0)</f>
        <v>0</v>
      </c>
    </row>
    <row r="1919" spans="1:18" x14ac:dyDescent="0.25">
      <c r="A1919">
        <v>1918</v>
      </c>
      <c r="B1919" s="1">
        <v>44287</v>
      </c>
      <c r="C1919" s="2">
        <f t="shared" si="233"/>
        <v>2021</v>
      </c>
      <c r="D1919" s="2">
        <f t="shared" si="234"/>
        <v>4</v>
      </c>
      <c r="E1919" s="2" t="str">
        <f t="shared" si="235"/>
        <v>2021-4</v>
      </c>
      <c r="F1919" s="2">
        <f t="shared" si="236"/>
        <v>1</v>
      </c>
      <c r="G1919" s="2">
        <f t="shared" si="237"/>
        <v>14</v>
      </c>
      <c r="H1919" s="2">
        <f t="shared" si="238"/>
        <v>5</v>
      </c>
      <c r="I1919" s="2" cm="1">
        <f t="array" ref="I1919">_xlfn.IFNA(_xlfn.IFS(H1919=7,1,H1919=1,1),0)</f>
        <v>0</v>
      </c>
      <c r="J1919" s="2">
        <v>0</v>
      </c>
      <c r="K1919" s="2">
        <f t="shared" si="239"/>
        <v>0</v>
      </c>
      <c r="L1919" s="2">
        <f>SUMIF(E$2:E1919,E1919,K$2:K1919)</f>
        <v>0</v>
      </c>
      <c r="M1919" s="2">
        <f>IF(AND(market_calendar[[#This Row],[eq_weekly_exp_cumulative]]=3,market_calendar[[#This Row],[is_eq_weekly_exp]]=1),1,0)</f>
        <v>0</v>
      </c>
      <c r="N1919" s="2">
        <f>IF(AND(market_calendar[[#This Row],[is_eq_monthly_exp]]=1,MOD(market_calendar[[#This Row],[Month]],3)=0),1,0)</f>
        <v>0</v>
      </c>
      <c r="O1919" s="2">
        <f t="shared" si="232"/>
        <v>0</v>
      </c>
      <c r="P1919" s="2">
        <f>SUMIF(E$2:E1919,E1919,O$2:O1919)</f>
        <v>0</v>
      </c>
      <c r="Q1919" s="2">
        <f>IF(AND(market_calendar[[#This Row],[vix_weekly_exp_cumulative]]=3,market_calendar[[#This Row],[is_vix_weekly_exp]]=1),1,0)</f>
        <v>0</v>
      </c>
      <c r="R1919" s="2">
        <f>IF(AND(market_calendar[[#This Row],[is_vix_monthly_exp]]=1,MOD(market_calendar[[#This Row],[Month]],3)=0),1,0)</f>
        <v>0</v>
      </c>
    </row>
    <row r="1920" spans="1:18" x14ac:dyDescent="0.25">
      <c r="A1920">
        <v>1919</v>
      </c>
      <c r="B1920" s="1">
        <v>44288</v>
      </c>
      <c r="C1920" s="2">
        <f t="shared" si="233"/>
        <v>2021</v>
      </c>
      <c r="D1920" s="2">
        <f t="shared" si="234"/>
        <v>4</v>
      </c>
      <c r="E1920" s="2" t="str">
        <f t="shared" si="235"/>
        <v>2021-4</v>
      </c>
      <c r="F1920" s="2">
        <f t="shared" si="236"/>
        <v>2</v>
      </c>
      <c r="G1920" s="2">
        <f t="shared" si="237"/>
        <v>14</v>
      </c>
      <c r="H1920" s="2">
        <f t="shared" si="238"/>
        <v>6</v>
      </c>
      <c r="I1920" s="2" cm="1">
        <f t="array" ref="I1920">_xlfn.IFNA(_xlfn.IFS(H1920=7,1,H1920=1,1),0)</f>
        <v>0</v>
      </c>
      <c r="J1920" s="2">
        <v>0</v>
      </c>
      <c r="K1920" s="2">
        <f t="shared" si="239"/>
        <v>1</v>
      </c>
      <c r="L1920" s="2">
        <f>SUMIF(E$2:E1920,E1920,K$2:K1920)</f>
        <v>1</v>
      </c>
      <c r="M1920" s="2">
        <f>IF(AND(market_calendar[[#This Row],[eq_weekly_exp_cumulative]]=3,market_calendar[[#This Row],[is_eq_weekly_exp]]=1),1,0)</f>
        <v>0</v>
      </c>
      <c r="N1920" s="2">
        <f>IF(AND(market_calendar[[#This Row],[is_eq_monthly_exp]]=1,MOD(market_calendar[[#This Row],[Month]],3)=0),1,0)</f>
        <v>0</v>
      </c>
      <c r="O1920" s="2">
        <f t="shared" si="232"/>
        <v>0</v>
      </c>
      <c r="P1920" s="2">
        <f>SUMIF(E$2:E1920,E1920,O$2:O1920)</f>
        <v>0</v>
      </c>
      <c r="Q1920" s="2">
        <f>IF(AND(market_calendar[[#This Row],[vix_weekly_exp_cumulative]]=3,market_calendar[[#This Row],[is_vix_weekly_exp]]=1),1,0)</f>
        <v>0</v>
      </c>
      <c r="R1920" s="2">
        <f>IF(AND(market_calendar[[#This Row],[is_vix_monthly_exp]]=1,MOD(market_calendar[[#This Row],[Month]],3)=0),1,0)</f>
        <v>0</v>
      </c>
    </row>
    <row r="1921" spans="1:18" x14ac:dyDescent="0.25">
      <c r="A1921">
        <v>1920</v>
      </c>
      <c r="B1921" s="1">
        <v>44289</v>
      </c>
      <c r="C1921" s="2">
        <f t="shared" si="233"/>
        <v>2021</v>
      </c>
      <c r="D1921" s="2">
        <f t="shared" si="234"/>
        <v>4</v>
      </c>
      <c r="E1921" s="2" t="str">
        <f t="shared" si="235"/>
        <v>2021-4</v>
      </c>
      <c r="F1921" s="2">
        <f t="shared" si="236"/>
        <v>3</v>
      </c>
      <c r="G1921" s="2">
        <f t="shared" si="237"/>
        <v>14</v>
      </c>
      <c r="H1921" s="2">
        <f t="shared" si="238"/>
        <v>7</v>
      </c>
      <c r="I1921" s="2" cm="1">
        <f t="array" ref="I1921">_xlfn.IFNA(_xlfn.IFS(H1921=7,1,H1921=1,1),0)</f>
        <v>1</v>
      </c>
      <c r="J1921" s="2">
        <v>0</v>
      </c>
      <c r="K1921" s="2">
        <f t="shared" si="239"/>
        <v>0</v>
      </c>
      <c r="L1921" s="2">
        <f>SUMIF(E$2:E1921,E1921,K$2:K1921)</f>
        <v>1</v>
      </c>
      <c r="M1921" s="2">
        <f>IF(AND(market_calendar[[#This Row],[eq_weekly_exp_cumulative]]=3,market_calendar[[#This Row],[is_eq_weekly_exp]]=1),1,0)</f>
        <v>0</v>
      </c>
      <c r="N1921" s="2">
        <f>IF(AND(market_calendar[[#This Row],[is_eq_monthly_exp]]=1,MOD(market_calendar[[#This Row],[Month]],3)=0),1,0)</f>
        <v>0</v>
      </c>
      <c r="O1921" s="2">
        <f t="shared" si="232"/>
        <v>0</v>
      </c>
      <c r="P1921" s="2">
        <f>SUMIF(E$2:E1921,E1921,O$2:O1921)</f>
        <v>0</v>
      </c>
      <c r="Q1921" s="2">
        <f>IF(AND(market_calendar[[#This Row],[vix_weekly_exp_cumulative]]=3,market_calendar[[#This Row],[is_vix_weekly_exp]]=1),1,0)</f>
        <v>0</v>
      </c>
      <c r="R1921" s="2">
        <f>IF(AND(market_calendar[[#This Row],[is_vix_monthly_exp]]=1,MOD(market_calendar[[#This Row],[Month]],3)=0),1,0)</f>
        <v>0</v>
      </c>
    </row>
    <row r="1922" spans="1:18" x14ac:dyDescent="0.25">
      <c r="A1922">
        <v>1921</v>
      </c>
      <c r="B1922" s="1">
        <v>44290</v>
      </c>
      <c r="C1922" s="2">
        <f t="shared" si="233"/>
        <v>2021</v>
      </c>
      <c r="D1922" s="2">
        <f t="shared" si="234"/>
        <v>4</v>
      </c>
      <c r="E1922" s="2" t="str">
        <f t="shared" si="235"/>
        <v>2021-4</v>
      </c>
      <c r="F1922" s="2">
        <f t="shared" si="236"/>
        <v>4</v>
      </c>
      <c r="G1922" s="2">
        <f t="shared" si="237"/>
        <v>15</v>
      </c>
      <c r="H1922" s="2">
        <f t="shared" si="238"/>
        <v>1</v>
      </c>
      <c r="I1922" s="2" cm="1">
        <f t="array" ref="I1922">_xlfn.IFNA(_xlfn.IFS(H1922=7,1,H1922=1,1),0)</f>
        <v>1</v>
      </c>
      <c r="J1922" s="2">
        <v>0</v>
      </c>
      <c r="K1922" s="2">
        <f t="shared" si="239"/>
        <v>0</v>
      </c>
      <c r="L1922" s="2">
        <f>SUMIF(E$2:E1922,E1922,K$2:K1922)</f>
        <v>1</v>
      </c>
      <c r="M1922" s="2">
        <f>IF(AND(market_calendar[[#This Row],[eq_weekly_exp_cumulative]]=3,market_calendar[[#This Row],[is_eq_weekly_exp]]=1),1,0)</f>
        <v>0</v>
      </c>
      <c r="N1922" s="2">
        <f>IF(AND(market_calendar[[#This Row],[is_eq_monthly_exp]]=1,MOD(market_calendar[[#This Row],[Month]],3)=0),1,0)</f>
        <v>0</v>
      </c>
      <c r="O1922" s="2">
        <f t="shared" ref="O1922:O1985" si="240">IF(H1922=3,1,0)</f>
        <v>0</v>
      </c>
      <c r="P1922" s="2">
        <f>SUMIF(E$2:E1922,E1922,O$2:O1922)</f>
        <v>0</v>
      </c>
      <c r="Q1922" s="2">
        <f>IF(AND(market_calendar[[#This Row],[vix_weekly_exp_cumulative]]=3,market_calendar[[#This Row],[is_vix_weekly_exp]]=1),1,0)</f>
        <v>0</v>
      </c>
      <c r="R1922" s="2">
        <f>IF(AND(market_calendar[[#This Row],[is_vix_monthly_exp]]=1,MOD(market_calendar[[#This Row],[Month]],3)=0),1,0)</f>
        <v>0</v>
      </c>
    </row>
    <row r="1923" spans="1:18" x14ac:dyDescent="0.25">
      <c r="A1923">
        <v>1922</v>
      </c>
      <c r="B1923" s="1">
        <v>44291</v>
      </c>
      <c r="C1923" s="2">
        <f t="shared" ref="C1923:C1986" si="241">YEAR(B1923)</f>
        <v>2021</v>
      </c>
      <c r="D1923" s="2">
        <f t="shared" ref="D1923:D1986" si="242">MONTH(B1923)</f>
        <v>4</v>
      </c>
      <c r="E1923" s="2" t="str">
        <f t="shared" ref="E1923:E1986" si="243">_xlfn.CONCAT(YEAR(B1923),"-",MONTH(B1923))</f>
        <v>2021-4</v>
      </c>
      <c r="F1923" s="2">
        <f t="shared" ref="F1923:F1986" si="244">DAY(B1923)</f>
        <v>5</v>
      </c>
      <c r="G1923" s="2">
        <f t="shared" ref="G1923:G1986" si="245">WEEKNUM(B1923)</f>
        <v>15</v>
      </c>
      <c r="H1923" s="2">
        <f t="shared" ref="H1923:H1986" si="246">WEEKDAY(B1923)</f>
        <v>2</v>
      </c>
      <c r="I1923" s="2" cm="1">
        <f t="array" ref="I1923">_xlfn.IFNA(_xlfn.IFS(H1923=7,1,H1923=1,1),0)</f>
        <v>0</v>
      </c>
      <c r="J1923" s="2">
        <v>0</v>
      </c>
      <c r="K1923" s="2">
        <f t="shared" ref="K1923:K1986" si="247">IF(H1923=6,1,0)</f>
        <v>0</v>
      </c>
      <c r="L1923" s="2">
        <f>SUMIF(E$2:E1923,E1923,K$2:K1923)</f>
        <v>1</v>
      </c>
      <c r="M1923" s="2">
        <f>IF(AND(market_calendar[[#This Row],[eq_weekly_exp_cumulative]]=3,market_calendar[[#This Row],[is_eq_weekly_exp]]=1),1,0)</f>
        <v>0</v>
      </c>
      <c r="N1923" s="2">
        <f>IF(AND(market_calendar[[#This Row],[is_eq_monthly_exp]]=1,MOD(market_calendar[[#This Row],[Month]],3)=0),1,0)</f>
        <v>0</v>
      </c>
      <c r="O1923" s="2">
        <f t="shared" si="240"/>
        <v>0</v>
      </c>
      <c r="P1923" s="2">
        <f>SUMIF(E$2:E1923,E1923,O$2:O1923)</f>
        <v>0</v>
      </c>
      <c r="Q1923" s="2">
        <f>IF(AND(market_calendar[[#This Row],[vix_weekly_exp_cumulative]]=3,market_calendar[[#This Row],[is_vix_weekly_exp]]=1),1,0)</f>
        <v>0</v>
      </c>
      <c r="R1923" s="2">
        <f>IF(AND(market_calendar[[#This Row],[is_vix_monthly_exp]]=1,MOD(market_calendar[[#This Row],[Month]],3)=0),1,0)</f>
        <v>0</v>
      </c>
    </row>
    <row r="1924" spans="1:18" x14ac:dyDescent="0.25">
      <c r="A1924">
        <v>1923</v>
      </c>
      <c r="B1924" s="1">
        <v>44292</v>
      </c>
      <c r="C1924" s="2">
        <f t="shared" si="241"/>
        <v>2021</v>
      </c>
      <c r="D1924" s="2">
        <f t="shared" si="242"/>
        <v>4</v>
      </c>
      <c r="E1924" s="2" t="str">
        <f t="shared" si="243"/>
        <v>2021-4</v>
      </c>
      <c r="F1924" s="2">
        <f t="shared" si="244"/>
        <v>6</v>
      </c>
      <c r="G1924" s="2">
        <f t="shared" si="245"/>
        <v>15</v>
      </c>
      <c r="H1924" s="2">
        <f t="shared" si="246"/>
        <v>3</v>
      </c>
      <c r="I1924" s="2" cm="1">
        <f t="array" ref="I1924">_xlfn.IFNA(_xlfn.IFS(H1924=7,1,H1924=1,1),0)</f>
        <v>0</v>
      </c>
      <c r="J1924" s="2">
        <v>0</v>
      </c>
      <c r="K1924" s="2">
        <f t="shared" si="247"/>
        <v>0</v>
      </c>
      <c r="L1924" s="2">
        <f>SUMIF(E$2:E1924,E1924,K$2:K1924)</f>
        <v>1</v>
      </c>
      <c r="M1924" s="2">
        <f>IF(AND(market_calendar[[#This Row],[eq_weekly_exp_cumulative]]=3,market_calendar[[#This Row],[is_eq_weekly_exp]]=1),1,0)</f>
        <v>0</v>
      </c>
      <c r="N1924" s="2">
        <f>IF(AND(market_calendar[[#This Row],[is_eq_monthly_exp]]=1,MOD(market_calendar[[#This Row],[Month]],3)=0),1,0)</f>
        <v>0</v>
      </c>
      <c r="O1924" s="2">
        <f t="shared" si="240"/>
        <v>1</v>
      </c>
      <c r="P1924" s="2">
        <f>SUMIF(E$2:E1924,E1924,O$2:O1924)</f>
        <v>1</v>
      </c>
      <c r="Q1924" s="2">
        <f>IF(AND(market_calendar[[#This Row],[vix_weekly_exp_cumulative]]=3,market_calendar[[#This Row],[is_vix_weekly_exp]]=1),1,0)</f>
        <v>0</v>
      </c>
      <c r="R1924" s="2">
        <f>IF(AND(market_calendar[[#This Row],[is_vix_monthly_exp]]=1,MOD(market_calendar[[#This Row],[Month]],3)=0),1,0)</f>
        <v>0</v>
      </c>
    </row>
    <row r="1925" spans="1:18" x14ac:dyDescent="0.25">
      <c r="A1925">
        <v>1924</v>
      </c>
      <c r="B1925" s="1">
        <v>44293</v>
      </c>
      <c r="C1925" s="2">
        <f t="shared" si="241"/>
        <v>2021</v>
      </c>
      <c r="D1925" s="2">
        <f t="shared" si="242"/>
        <v>4</v>
      </c>
      <c r="E1925" s="2" t="str">
        <f t="shared" si="243"/>
        <v>2021-4</v>
      </c>
      <c r="F1925" s="2">
        <f t="shared" si="244"/>
        <v>7</v>
      </c>
      <c r="G1925" s="2">
        <f t="shared" si="245"/>
        <v>15</v>
      </c>
      <c r="H1925" s="2">
        <f t="shared" si="246"/>
        <v>4</v>
      </c>
      <c r="I1925" s="2" cm="1">
        <f t="array" ref="I1925">_xlfn.IFNA(_xlfn.IFS(H1925=7,1,H1925=1,1),0)</f>
        <v>0</v>
      </c>
      <c r="J1925" s="2">
        <v>0</v>
      </c>
      <c r="K1925" s="2">
        <f t="shared" si="247"/>
        <v>0</v>
      </c>
      <c r="L1925" s="2">
        <f>SUMIF(E$2:E1925,E1925,K$2:K1925)</f>
        <v>1</v>
      </c>
      <c r="M1925" s="2">
        <f>IF(AND(market_calendar[[#This Row],[eq_weekly_exp_cumulative]]=3,market_calendar[[#This Row],[is_eq_weekly_exp]]=1),1,0)</f>
        <v>0</v>
      </c>
      <c r="N1925" s="2">
        <f>IF(AND(market_calendar[[#This Row],[is_eq_monthly_exp]]=1,MOD(market_calendar[[#This Row],[Month]],3)=0),1,0)</f>
        <v>0</v>
      </c>
      <c r="O1925" s="2">
        <f t="shared" si="240"/>
        <v>0</v>
      </c>
      <c r="P1925" s="2">
        <f>SUMIF(E$2:E1925,E1925,O$2:O1925)</f>
        <v>1</v>
      </c>
      <c r="Q1925" s="2">
        <f>IF(AND(market_calendar[[#This Row],[vix_weekly_exp_cumulative]]=3,market_calendar[[#This Row],[is_vix_weekly_exp]]=1),1,0)</f>
        <v>0</v>
      </c>
      <c r="R1925" s="2">
        <f>IF(AND(market_calendar[[#This Row],[is_vix_monthly_exp]]=1,MOD(market_calendar[[#This Row],[Month]],3)=0),1,0)</f>
        <v>0</v>
      </c>
    </row>
    <row r="1926" spans="1:18" x14ac:dyDescent="0.25">
      <c r="A1926">
        <v>1925</v>
      </c>
      <c r="B1926" s="1">
        <v>44294</v>
      </c>
      <c r="C1926" s="2">
        <f t="shared" si="241"/>
        <v>2021</v>
      </c>
      <c r="D1926" s="2">
        <f t="shared" si="242"/>
        <v>4</v>
      </c>
      <c r="E1926" s="2" t="str">
        <f t="shared" si="243"/>
        <v>2021-4</v>
      </c>
      <c r="F1926" s="2">
        <f t="shared" si="244"/>
        <v>8</v>
      </c>
      <c r="G1926" s="2">
        <f t="shared" si="245"/>
        <v>15</v>
      </c>
      <c r="H1926" s="2">
        <f t="shared" si="246"/>
        <v>5</v>
      </c>
      <c r="I1926" s="2" cm="1">
        <f t="array" ref="I1926">_xlfn.IFNA(_xlfn.IFS(H1926=7,1,H1926=1,1),0)</f>
        <v>0</v>
      </c>
      <c r="J1926" s="2">
        <v>0</v>
      </c>
      <c r="K1926" s="2">
        <f t="shared" si="247"/>
        <v>0</v>
      </c>
      <c r="L1926" s="2">
        <f>SUMIF(E$2:E1926,E1926,K$2:K1926)</f>
        <v>1</v>
      </c>
      <c r="M1926" s="2">
        <f>IF(AND(market_calendar[[#This Row],[eq_weekly_exp_cumulative]]=3,market_calendar[[#This Row],[is_eq_weekly_exp]]=1),1,0)</f>
        <v>0</v>
      </c>
      <c r="N1926" s="2">
        <f>IF(AND(market_calendar[[#This Row],[is_eq_monthly_exp]]=1,MOD(market_calendar[[#This Row],[Month]],3)=0),1,0)</f>
        <v>0</v>
      </c>
      <c r="O1926" s="2">
        <f t="shared" si="240"/>
        <v>0</v>
      </c>
      <c r="P1926" s="2">
        <f>SUMIF(E$2:E1926,E1926,O$2:O1926)</f>
        <v>1</v>
      </c>
      <c r="Q1926" s="2">
        <f>IF(AND(market_calendar[[#This Row],[vix_weekly_exp_cumulative]]=3,market_calendar[[#This Row],[is_vix_weekly_exp]]=1),1,0)</f>
        <v>0</v>
      </c>
      <c r="R1926" s="2">
        <f>IF(AND(market_calendar[[#This Row],[is_vix_monthly_exp]]=1,MOD(market_calendar[[#This Row],[Month]],3)=0),1,0)</f>
        <v>0</v>
      </c>
    </row>
    <row r="1927" spans="1:18" x14ac:dyDescent="0.25">
      <c r="A1927">
        <v>1926</v>
      </c>
      <c r="B1927" s="1">
        <v>44295</v>
      </c>
      <c r="C1927" s="2">
        <f t="shared" si="241"/>
        <v>2021</v>
      </c>
      <c r="D1927" s="2">
        <f t="shared" si="242"/>
        <v>4</v>
      </c>
      <c r="E1927" s="2" t="str">
        <f t="shared" si="243"/>
        <v>2021-4</v>
      </c>
      <c r="F1927" s="2">
        <f t="shared" si="244"/>
        <v>9</v>
      </c>
      <c r="G1927" s="2">
        <f t="shared" si="245"/>
        <v>15</v>
      </c>
      <c r="H1927" s="2">
        <f t="shared" si="246"/>
        <v>6</v>
      </c>
      <c r="I1927" s="2" cm="1">
        <f t="array" ref="I1927">_xlfn.IFNA(_xlfn.IFS(H1927=7,1,H1927=1,1),0)</f>
        <v>0</v>
      </c>
      <c r="J1927" s="2">
        <v>0</v>
      </c>
      <c r="K1927" s="2">
        <f t="shared" si="247"/>
        <v>1</v>
      </c>
      <c r="L1927" s="2">
        <f>SUMIF(E$2:E1927,E1927,K$2:K1927)</f>
        <v>2</v>
      </c>
      <c r="M1927" s="2">
        <f>IF(AND(market_calendar[[#This Row],[eq_weekly_exp_cumulative]]=3,market_calendar[[#This Row],[is_eq_weekly_exp]]=1),1,0)</f>
        <v>0</v>
      </c>
      <c r="N1927" s="2">
        <f>IF(AND(market_calendar[[#This Row],[is_eq_monthly_exp]]=1,MOD(market_calendar[[#This Row],[Month]],3)=0),1,0)</f>
        <v>0</v>
      </c>
      <c r="O1927" s="2">
        <f t="shared" si="240"/>
        <v>0</v>
      </c>
      <c r="P1927" s="2">
        <f>SUMIF(E$2:E1927,E1927,O$2:O1927)</f>
        <v>1</v>
      </c>
      <c r="Q1927" s="2">
        <f>IF(AND(market_calendar[[#This Row],[vix_weekly_exp_cumulative]]=3,market_calendar[[#This Row],[is_vix_weekly_exp]]=1),1,0)</f>
        <v>0</v>
      </c>
      <c r="R1927" s="2">
        <f>IF(AND(market_calendar[[#This Row],[is_vix_monthly_exp]]=1,MOD(market_calendar[[#This Row],[Month]],3)=0),1,0)</f>
        <v>0</v>
      </c>
    </row>
    <row r="1928" spans="1:18" x14ac:dyDescent="0.25">
      <c r="A1928">
        <v>1927</v>
      </c>
      <c r="B1928" s="1">
        <v>44296</v>
      </c>
      <c r="C1928" s="2">
        <f t="shared" si="241"/>
        <v>2021</v>
      </c>
      <c r="D1928" s="2">
        <f t="shared" si="242"/>
        <v>4</v>
      </c>
      <c r="E1928" s="2" t="str">
        <f t="shared" si="243"/>
        <v>2021-4</v>
      </c>
      <c r="F1928" s="2">
        <f t="shared" si="244"/>
        <v>10</v>
      </c>
      <c r="G1928" s="2">
        <f t="shared" si="245"/>
        <v>15</v>
      </c>
      <c r="H1928" s="2">
        <f t="shared" si="246"/>
        <v>7</v>
      </c>
      <c r="I1928" s="2" cm="1">
        <f t="array" ref="I1928">_xlfn.IFNA(_xlfn.IFS(H1928=7,1,H1928=1,1),0)</f>
        <v>1</v>
      </c>
      <c r="J1928" s="2">
        <v>0</v>
      </c>
      <c r="K1928" s="2">
        <f t="shared" si="247"/>
        <v>0</v>
      </c>
      <c r="L1928" s="2">
        <f>SUMIF(E$2:E1928,E1928,K$2:K1928)</f>
        <v>2</v>
      </c>
      <c r="M1928" s="2">
        <f>IF(AND(market_calendar[[#This Row],[eq_weekly_exp_cumulative]]=3,market_calendar[[#This Row],[is_eq_weekly_exp]]=1),1,0)</f>
        <v>0</v>
      </c>
      <c r="N1928" s="2">
        <f>IF(AND(market_calendar[[#This Row],[is_eq_monthly_exp]]=1,MOD(market_calendar[[#This Row],[Month]],3)=0),1,0)</f>
        <v>0</v>
      </c>
      <c r="O1928" s="2">
        <f t="shared" si="240"/>
        <v>0</v>
      </c>
      <c r="P1928" s="2">
        <f>SUMIF(E$2:E1928,E1928,O$2:O1928)</f>
        <v>1</v>
      </c>
      <c r="Q1928" s="2">
        <f>IF(AND(market_calendar[[#This Row],[vix_weekly_exp_cumulative]]=3,market_calendar[[#This Row],[is_vix_weekly_exp]]=1),1,0)</f>
        <v>0</v>
      </c>
      <c r="R1928" s="2">
        <f>IF(AND(market_calendar[[#This Row],[is_vix_monthly_exp]]=1,MOD(market_calendar[[#This Row],[Month]],3)=0),1,0)</f>
        <v>0</v>
      </c>
    </row>
    <row r="1929" spans="1:18" x14ac:dyDescent="0.25">
      <c r="A1929">
        <v>1928</v>
      </c>
      <c r="B1929" s="1">
        <v>44297</v>
      </c>
      <c r="C1929" s="2">
        <f t="shared" si="241"/>
        <v>2021</v>
      </c>
      <c r="D1929" s="2">
        <f t="shared" si="242"/>
        <v>4</v>
      </c>
      <c r="E1929" s="2" t="str">
        <f t="shared" si="243"/>
        <v>2021-4</v>
      </c>
      <c r="F1929" s="2">
        <f t="shared" si="244"/>
        <v>11</v>
      </c>
      <c r="G1929" s="2">
        <f t="shared" si="245"/>
        <v>16</v>
      </c>
      <c r="H1929" s="2">
        <f t="shared" si="246"/>
        <v>1</v>
      </c>
      <c r="I1929" s="2" cm="1">
        <f t="array" ref="I1929">_xlfn.IFNA(_xlfn.IFS(H1929=7,1,H1929=1,1),0)</f>
        <v>1</v>
      </c>
      <c r="J1929" s="2">
        <v>0</v>
      </c>
      <c r="K1929" s="2">
        <f t="shared" si="247"/>
        <v>0</v>
      </c>
      <c r="L1929" s="2">
        <f>SUMIF(E$2:E1929,E1929,K$2:K1929)</f>
        <v>2</v>
      </c>
      <c r="M1929" s="2">
        <f>IF(AND(market_calendar[[#This Row],[eq_weekly_exp_cumulative]]=3,market_calendar[[#This Row],[is_eq_weekly_exp]]=1),1,0)</f>
        <v>0</v>
      </c>
      <c r="N1929" s="2">
        <f>IF(AND(market_calendar[[#This Row],[is_eq_monthly_exp]]=1,MOD(market_calendar[[#This Row],[Month]],3)=0),1,0)</f>
        <v>0</v>
      </c>
      <c r="O1929" s="2">
        <f t="shared" si="240"/>
        <v>0</v>
      </c>
      <c r="P1929" s="2">
        <f>SUMIF(E$2:E1929,E1929,O$2:O1929)</f>
        <v>1</v>
      </c>
      <c r="Q1929" s="2">
        <f>IF(AND(market_calendar[[#This Row],[vix_weekly_exp_cumulative]]=3,market_calendar[[#This Row],[is_vix_weekly_exp]]=1),1,0)</f>
        <v>0</v>
      </c>
      <c r="R1929" s="2">
        <f>IF(AND(market_calendar[[#This Row],[is_vix_monthly_exp]]=1,MOD(market_calendar[[#This Row],[Month]],3)=0),1,0)</f>
        <v>0</v>
      </c>
    </row>
    <row r="1930" spans="1:18" x14ac:dyDescent="0.25">
      <c r="A1930">
        <v>1929</v>
      </c>
      <c r="B1930" s="1">
        <v>44298</v>
      </c>
      <c r="C1930" s="2">
        <f t="shared" si="241"/>
        <v>2021</v>
      </c>
      <c r="D1930" s="2">
        <f t="shared" si="242"/>
        <v>4</v>
      </c>
      <c r="E1930" s="2" t="str">
        <f t="shared" si="243"/>
        <v>2021-4</v>
      </c>
      <c r="F1930" s="2">
        <f t="shared" si="244"/>
        <v>12</v>
      </c>
      <c r="G1930" s="2">
        <f t="shared" si="245"/>
        <v>16</v>
      </c>
      <c r="H1930" s="2">
        <f t="shared" si="246"/>
        <v>2</v>
      </c>
      <c r="I1930" s="2" cm="1">
        <f t="array" ref="I1930">_xlfn.IFNA(_xlfn.IFS(H1930=7,1,H1930=1,1),0)</f>
        <v>0</v>
      </c>
      <c r="J1930" s="2">
        <v>0</v>
      </c>
      <c r="K1930" s="2">
        <f t="shared" si="247"/>
        <v>0</v>
      </c>
      <c r="L1930" s="2">
        <f>SUMIF(E$2:E1930,E1930,K$2:K1930)</f>
        <v>2</v>
      </c>
      <c r="M1930" s="2">
        <f>IF(AND(market_calendar[[#This Row],[eq_weekly_exp_cumulative]]=3,market_calendar[[#This Row],[is_eq_weekly_exp]]=1),1,0)</f>
        <v>0</v>
      </c>
      <c r="N1930" s="2">
        <f>IF(AND(market_calendar[[#This Row],[is_eq_monthly_exp]]=1,MOD(market_calendar[[#This Row],[Month]],3)=0),1,0)</f>
        <v>0</v>
      </c>
      <c r="O1930" s="2">
        <f t="shared" si="240"/>
        <v>0</v>
      </c>
      <c r="P1930" s="2">
        <f>SUMIF(E$2:E1930,E1930,O$2:O1930)</f>
        <v>1</v>
      </c>
      <c r="Q1930" s="2">
        <f>IF(AND(market_calendar[[#This Row],[vix_weekly_exp_cumulative]]=3,market_calendar[[#This Row],[is_vix_weekly_exp]]=1),1,0)</f>
        <v>0</v>
      </c>
      <c r="R1930" s="2">
        <f>IF(AND(market_calendar[[#This Row],[is_vix_monthly_exp]]=1,MOD(market_calendar[[#This Row],[Month]],3)=0),1,0)</f>
        <v>0</v>
      </c>
    </row>
    <row r="1931" spans="1:18" x14ac:dyDescent="0.25">
      <c r="A1931">
        <v>1930</v>
      </c>
      <c r="B1931" s="1">
        <v>44299</v>
      </c>
      <c r="C1931" s="2">
        <f t="shared" si="241"/>
        <v>2021</v>
      </c>
      <c r="D1931" s="2">
        <f t="shared" si="242"/>
        <v>4</v>
      </c>
      <c r="E1931" s="2" t="str">
        <f t="shared" si="243"/>
        <v>2021-4</v>
      </c>
      <c r="F1931" s="2">
        <f t="shared" si="244"/>
        <v>13</v>
      </c>
      <c r="G1931" s="2">
        <f t="shared" si="245"/>
        <v>16</v>
      </c>
      <c r="H1931" s="2">
        <f t="shared" si="246"/>
        <v>3</v>
      </c>
      <c r="I1931" s="2" cm="1">
        <f t="array" ref="I1931">_xlfn.IFNA(_xlfn.IFS(H1931=7,1,H1931=1,1),0)</f>
        <v>0</v>
      </c>
      <c r="J1931" s="2">
        <v>0</v>
      </c>
      <c r="K1931" s="2">
        <f t="shared" si="247"/>
        <v>0</v>
      </c>
      <c r="L1931" s="2">
        <f>SUMIF(E$2:E1931,E1931,K$2:K1931)</f>
        <v>2</v>
      </c>
      <c r="M1931" s="2">
        <f>IF(AND(market_calendar[[#This Row],[eq_weekly_exp_cumulative]]=3,market_calendar[[#This Row],[is_eq_weekly_exp]]=1),1,0)</f>
        <v>0</v>
      </c>
      <c r="N1931" s="2">
        <f>IF(AND(market_calendar[[#This Row],[is_eq_monthly_exp]]=1,MOD(market_calendar[[#This Row],[Month]],3)=0),1,0)</f>
        <v>0</v>
      </c>
      <c r="O1931" s="2">
        <f t="shared" si="240"/>
        <v>1</v>
      </c>
      <c r="P1931" s="2">
        <f>SUMIF(E$2:E1931,E1931,O$2:O1931)</f>
        <v>2</v>
      </c>
      <c r="Q1931" s="2">
        <f>IF(AND(market_calendar[[#This Row],[vix_weekly_exp_cumulative]]=3,market_calendar[[#This Row],[is_vix_weekly_exp]]=1),1,0)</f>
        <v>0</v>
      </c>
      <c r="R1931" s="2">
        <f>IF(AND(market_calendar[[#This Row],[is_vix_monthly_exp]]=1,MOD(market_calendar[[#This Row],[Month]],3)=0),1,0)</f>
        <v>0</v>
      </c>
    </row>
    <row r="1932" spans="1:18" x14ac:dyDescent="0.25">
      <c r="A1932">
        <v>1931</v>
      </c>
      <c r="B1932" s="1">
        <v>44300</v>
      </c>
      <c r="C1932" s="2">
        <f t="shared" si="241"/>
        <v>2021</v>
      </c>
      <c r="D1932" s="2">
        <f t="shared" si="242"/>
        <v>4</v>
      </c>
      <c r="E1932" s="2" t="str">
        <f t="shared" si="243"/>
        <v>2021-4</v>
      </c>
      <c r="F1932" s="2">
        <f t="shared" si="244"/>
        <v>14</v>
      </c>
      <c r="G1932" s="2">
        <f t="shared" si="245"/>
        <v>16</v>
      </c>
      <c r="H1932" s="2">
        <f t="shared" si="246"/>
        <v>4</v>
      </c>
      <c r="I1932" s="2" cm="1">
        <f t="array" ref="I1932">_xlfn.IFNA(_xlfn.IFS(H1932=7,1,H1932=1,1),0)</f>
        <v>0</v>
      </c>
      <c r="J1932" s="2">
        <v>0</v>
      </c>
      <c r="K1932" s="2">
        <f t="shared" si="247"/>
        <v>0</v>
      </c>
      <c r="L1932" s="2">
        <f>SUMIF(E$2:E1932,E1932,K$2:K1932)</f>
        <v>2</v>
      </c>
      <c r="M1932" s="2">
        <f>IF(AND(market_calendar[[#This Row],[eq_weekly_exp_cumulative]]=3,market_calendar[[#This Row],[is_eq_weekly_exp]]=1),1,0)</f>
        <v>0</v>
      </c>
      <c r="N1932" s="2">
        <f>IF(AND(market_calendar[[#This Row],[is_eq_monthly_exp]]=1,MOD(market_calendar[[#This Row],[Month]],3)=0),1,0)</f>
        <v>0</v>
      </c>
      <c r="O1932" s="2">
        <f t="shared" si="240"/>
        <v>0</v>
      </c>
      <c r="P1932" s="2">
        <f>SUMIF(E$2:E1932,E1932,O$2:O1932)</f>
        <v>2</v>
      </c>
      <c r="Q1932" s="2">
        <f>IF(AND(market_calendar[[#This Row],[vix_weekly_exp_cumulative]]=3,market_calendar[[#This Row],[is_vix_weekly_exp]]=1),1,0)</f>
        <v>0</v>
      </c>
      <c r="R1932" s="2">
        <f>IF(AND(market_calendar[[#This Row],[is_vix_monthly_exp]]=1,MOD(market_calendar[[#This Row],[Month]],3)=0),1,0)</f>
        <v>0</v>
      </c>
    </row>
    <row r="1933" spans="1:18" x14ac:dyDescent="0.25">
      <c r="A1933">
        <v>1932</v>
      </c>
      <c r="B1933" s="1">
        <v>44301</v>
      </c>
      <c r="C1933" s="2">
        <f t="shared" si="241"/>
        <v>2021</v>
      </c>
      <c r="D1933" s="2">
        <f t="shared" si="242"/>
        <v>4</v>
      </c>
      <c r="E1933" s="2" t="str">
        <f t="shared" si="243"/>
        <v>2021-4</v>
      </c>
      <c r="F1933" s="2">
        <f t="shared" si="244"/>
        <v>15</v>
      </c>
      <c r="G1933" s="2">
        <f t="shared" si="245"/>
        <v>16</v>
      </c>
      <c r="H1933" s="2">
        <f t="shared" si="246"/>
        <v>5</v>
      </c>
      <c r="I1933" s="2" cm="1">
        <f t="array" ref="I1933">_xlfn.IFNA(_xlfn.IFS(H1933=7,1,H1933=1,1),0)</f>
        <v>0</v>
      </c>
      <c r="J1933" s="2">
        <v>0</v>
      </c>
      <c r="K1933" s="2">
        <f t="shared" si="247"/>
        <v>0</v>
      </c>
      <c r="L1933" s="2">
        <f>SUMIF(E$2:E1933,E1933,K$2:K1933)</f>
        <v>2</v>
      </c>
      <c r="M1933" s="2">
        <f>IF(AND(market_calendar[[#This Row],[eq_weekly_exp_cumulative]]=3,market_calendar[[#This Row],[is_eq_weekly_exp]]=1),1,0)</f>
        <v>0</v>
      </c>
      <c r="N1933" s="2">
        <f>IF(AND(market_calendar[[#This Row],[is_eq_monthly_exp]]=1,MOD(market_calendar[[#This Row],[Month]],3)=0),1,0)</f>
        <v>0</v>
      </c>
      <c r="O1933" s="2">
        <f t="shared" si="240"/>
        <v>0</v>
      </c>
      <c r="P1933" s="2">
        <f>SUMIF(E$2:E1933,E1933,O$2:O1933)</f>
        <v>2</v>
      </c>
      <c r="Q1933" s="2">
        <f>IF(AND(market_calendar[[#This Row],[vix_weekly_exp_cumulative]]=3,market_calendar[[#This Row],[is_vix_weekly_exp]]=1),1,0)</f>
        <v>0</v>
      </c>
      <c r="R1933" s="2">
        <f>IF(AND(market_calendar[[#This Row],[is_vix_monthly_exp]]=1,MOD(market_calendar[[#This Row],[Month]],3)=0),1,0)</f>
        <v>0</v>
      </c>
    </row>
    <row r="1934" spans="1:18" x14ac:dyDescent="0.25">
      <c r="A1934">
        <v>1933</v>
      </c>
      <c r="B1934" s="1">
        <v>44302</v>
      </c>
      <c r="C1934" s="2">
        <f t="shared" si="241"/>
        <v>2021</v>
      </c>
      <c r="D1934" s="2">
        <f t="shared" si="242"/>
        <v>4</v>
      </c>
      <c r="E1934" s="2" t="str">
        <f t="shared" si="243"/>
        <v>2021-4</v>
      </c>
      <c r="F1934" s="2">
        <f t="shared" si="244"/>
        <v>16</v>
      </c>
      <c r="G1934" s="2">
        <f t="shared" si="245"/>
        <v>16</v>
      </c>
      <c r="H1934" s="2">
        <f t="shared" si="246"/>
        <v>6</v>
      </c>
      <c r="I1934" s="2" cm="1">
        <f t="array" ref="I1934">_xlfn.IFNA(_xlfn.IFS(H1934=7,1,H1934=1,1),0)</f>
        <v>0</v>
      </c>
      <c r="J1934" s="2">
        <v>0</v>
      </c>
      <c r="K1934" s="2">
        <f t="shared" si="247"/>
        <v>1</v>
      </c>
      <c r="L1934" s="2">
        <f>SUMIF(E$2:E1934,E1934,K$2:K1934)</f>
        <v>3</v>
      </c>
      <c r="M1934" s="2">
        <f>IF(AND(market_calendar[[#This Row],[eq_weekly_exp_cumulative]]=3,market_calendar[[#This Row],[is_eq_weekly_exp]]=1),1,0)</f>
        <v>1</v>
      </c>
      <c r="N1934" s="2">
        <f>IF(AND(market_calendar[[#This Row],[is_eq_monthly_exp]]=1,MOD(market_calendar[[#This Row],[Month]],3)=0),1,0)</f>
        <v>0</v>
      </c>
      <c r="O1934" s="2">
        <f t="shared" si="240"/>
        <v>0</v>
      </c>
      <c r="P1934" s="2">
        <f>SUMIF(E$2:E1934,E1934,O$2:O1934)</f>
        <v>2</v>
      </c>
      <c r="Q1934" s="2">
        <f>IF(AND(market_calendar[[#This Row],[vix_weekly_exp_cumulative]]=3,market_calendar[[#This Row],[is_vix_weekly_exp]]=1),1,0)</f>
        <v>0</v>
      </c>
      <c r="R1934" s="2">
        <f>IF(AND(market_calendar[[#This Row],[is_vix_monthly_exp]]=1,MOD(market_calendar[[#This Row],[Month]],3)=0),1,0)</f>
        <v>0</v>
      </c>
    </row>
    <row r="1935" spans="1:18" x14ac:dyDescent="0.25">
      <c r="A1935">
        <v>1934</v>
      </c>
      <c r="B1935" s="1">
        <v>44303</v>
      </c>
      <c r="C1935" s="2">
        <f t="shared" si="241"/>
        <v>2021</v>
      </c>
      <c r="D1935" s="2">
        <f t="shared" si="242"/>
        <v>4</v>
      </c>
      <c r="E1935" s="2" t="str">
        <f t="shared" si="243"/>
        <v>2021-4</v>
      </c>
      <c r="F1935" s="2">
        <f t="shared" si="244"/>
        <v>17</v>
      </c>
      <c r="G1935" s="2">
        <f t="shared" si="245"/>
        <v>16</v>
      </c>
      <c r="H1935" s="2">
        <f t="shared" si="246"/>
        <v>7</v>
      </c>
      <c r="I1935" s="2" cm="1">
        <f t="array" ref="I1935">_xlfn.IFNA(_xlfn.IFS(H1935=7,1,H1935=1,1),0)</f>
        <v>1</v>
      </c>
      <c r="J1935" s="2">
        <v>0</v>
      </c>
      <c r="K1935" s="2">
        <f t="shared" si="247"/>
        <v>0</v>
      </c>
      <c r="L1935" s="2">
        <f>SUMIF(E$2:E1935,E1935,K$2:K1935)</f>
        <v>3</v>
      </c>
      <c r="M1935" s="2">
        <f>IF(AND(market_calendar[[#This Row],[eq_weekly_exp_cumulative]]=3,market_calendar[[#This Row],[is_eq_weekly_exp]]=1),1,0)</f>
        <v>0</v>
      </c>
      <c r="N1935" s="2">
        <f>IF(AND(market_calendar[[#This Row],[is_eq_monthly_exp]]=1,MOD(market_calendar[[#This Row],[Month]],3)=0),1,0)</f>
        <v>0</v>
      </c>
      <c r="O1935" s="2">
        <f t="shared" si="240"/>
        <v>0</v>
      </c>
      <c r="P1935" s="2">
        <f>SUMIF(E$2:E1935,E1935,O$2:O1935)</f>
        <v>2</v>
      </c>
      <c r="Q1935" s="2">
        <f>IF(AND(market_calendar[[#This Row],[vix_weekly_exp_cumulative]]=3,market_calendar[[#This Row],[is_vix_weekly_exp]]=1),1,0)</f>
        <v>0</v>
      </c>
      <c r="R1935" s="2">
        <f>IF(AND(market_calendar[[#This Row],[is_vix_monthly_exp]]=1,MOD(market_calendar[[#This Row],[Month]],3)=0),1,0)</f>
        <v>0</v>
      </c>
    </row>
    <row r="1936" spans="1:18" x14ac:dyDescent="0.25">
      <c r="A1936">
        <v>1935</v>
      </c>
      <c r="B1936" s="1">
        <v>44304</v>
      </c>
      <c r="C1936" s="2">
        <f t="shared" si="241"/>
        <v>2021</v>
      </c>
      <c r="D1936" s="2">
        <f t="shared" si="242"/>
        <v>4</v>
      </c>
      <c r="E1936" s="2" t="str">
        <f t="shared" si="243"/>
        <v>2021-4</v>
      </c>
      <c r="F1936" s="2">
        <f t="shared" si="244"/>
        <v>18</v>
      </c>
      <c r="G1936" s="2">
        <f t="shared" si="245"/>
        <v>17</v>
      </c>
      <c r="H1936" s="2">
        <f t="shared" si="246"/>
        <v>1</v>
      </c>
      <c r="I1936" s="2" cm="1">
        <f t="array" ref="I1936">_xlfn.IFNA(_xlfn.IFS(H1936=7,1,H1936=1,1),0)</f>
        <v>1</v>
      </c>
      <c r="J1936" s="2">
        <v>0</v>
      </c>
      <c r="K1936" s="2">
        <f t="shared" si="247"/>
        <v>0</v>
      </c>
      <c r="L1936" s="2">
        <f>SUMIF(E$2:E1936,E1936,K$2:K1936)</f>
        <v>3</v>
      </c>
      <c r="M1936" s="2">
        <f>IF(AND(market_calendar[[#This Row],[eq_weekly_exp_cumulative]]=3,market_calendar[[#This Row],[is_eq_weekly_exp]]=1),1,0)</f>
        <v>0</v>
      </c>
      <c r="N1936" s="2">
        <f>IF(AND(market_calendar[[#This Row],[is_eq_monthly_exp]]=1,MOD(market_calendar[[#This Row],[Month]],3)=0),1,0)</f>
        <v>0</v>
      </c>
      <c r="O1936" s="2">
        <f t="shared" si="240"/>
        <v>0</v>
      </c>
      <c r="P1936" s="2">
        <f>SUMIF(E$2:E1936,E1936,O$2:O1936)</f>
        <v>2</v>
      </c>
      <c r="Q1936" s="2">
        <f>IF(AND(market_calendar[[#This Row],[vix_weekly_exp_cumulative]]=3,market_calendar[[#This Row],[is_vix_weekly_exp]]=1),1,0)</f>
        <v>0</v>
      </c>
      <c r="R1936" s="2">
        <f>IF(AND(market_calendar[[#This Row],[is_vix_monthly_exp]]=1,MOD(market_calendar[[#This Row],[Month]],3)=0),1,0)</f>
        <v>0</v>
      </c>
    </row>
    <row r="1937" spans="1:18" x14ac:dyDescent="0.25">
      <c r="A1937">
        <v>1936</v>
      </c>
      <c r="B1937" s="1">
        <v>44305</v>
      </c>
      <c r="C1937" s="2">
        <f t="shared" si="241"/>
        <v>2021</v>
      </c>
      <c r="D1937" s="2">
        <f t="shared" si="242"/>
        <v>4</v>
      </c>
      <c r="E1937" s="2" t="str">
        <f t="shared" si="243"/>
        <v>2021-4</v>
      </c>
      <c r="F1937" s="2">
        <f t="shared" si="244"/>
        <v>19</v>
      </c>
      <c r="G1937" s="2">
        <f t="shared" si="245"/>
        <v>17</v>
      </c>
      <c r="H1937" s="2">
        <f t="shared" si="246"/>
        <v>2</v>
      </c>
      <c r="I1937" s="2" cm="1">
        <f t="array" ref="I1937">_xlfn.IFNA(_xlfn.IFS(H1937=7,1,H1937=1,1),0)</f>
        <v>0</v>
      </c>
      <c r="J1937" s="2">
        <v>0</v>
      </c>
      <c r="K1937" s="2">
        <f t="shared" si="247"/>
        <v>0</v>
      </c>
      <c r="L1937" s="2">
        <f>SUMIF(E$2:E1937,E1937,K$2:K1937)</f>
        <v>3</v>
      </c>
      <c r="M1937" s="2">
        <f>IF(AND(market_calendar[[#This Row],[eq_weekly_exp_cumulative]]=3,market_calendar[[#This Row],[is_eq_weekly_exp]]=1),1,0)</f>
        <v>0</v>
      </c>
      <c r="N1937" s="2">
        <f>IF(AND(market_calendar[[#This Row],[is_eq_monthly_exp]]=1,MOD(market_calendar[[#This Row],[Month]],3)=0),1,0)</f>
        <v>0</v>
      </c>
      <c r="O1937" s="2">
        <f t="shared" si="240"/>
        <v>0</v>
      </c>
      <c r="P1937" s="2">
        <f>SUMIF(E$2:E1937,E1937,O$2:O1937)</f>
        <v>2</v>
      </c>
      <c r="Q1937" s="2">
        <f>IF(AND(market_calendar[[#This Row],[vix_weekly_exp_cumulative]]=3,market_calendar[[#This Row],[is_vix_weekly_exp]]=1),1,0)</f>
        <v>0</v>
      </c>
      <c r="R1937" s="2">
        <f>IF(AND(market_calendar[[#This Row],[is_vix_monthly_exp]]=1,MOD(market_calendar[[#This Row],[Month]],3)=0),1,0)</f>
        <v>0</v>
      </c>
    </row>
    <row r="1938" spans="1:18" x14ac:dyDescent="0.25">
      <c r="A1938">
        <v>1937</v>
      </c>
      <c r="B1938" s="1">
        <v>44306</v>
      </c>
      <c r="C1938" s="2">
        <f t="shared" si="241"/>
        <v>2021</v>
      </c>
      <c r="D1938" s="2">
        <f t="shared" si="242"/>
        <v>4</v>
      </c>
      <c r="E1938" s="2" t="str">
        <f t="shared" si="243"/>
        <v>2021-4</v>
      </c>
      <c r="F1938" s="2">
        <f t="shared" si="244"/>
        <v>20</v>
      </c>
      <c r="G1938" s="2">
        <f t="shared" si="245"/>
        <v>17</v>
      </c>
      <c r="H1938" s="2">
        <f t="shared" si="246"/>
        <v>3</v>
      </c>
      <c r="I1938" s="2" cm="1">
        <f t="array" ref="I1938">_xlfn.IFNA(_xlfn.IFS(H1938=7,1,H1938=1,1),0)</f>
        <v>0</v>
      </c>
      <c r="J1938" s="2">
        <v>0</v>
      </c>
      <c r="K1938" s="2">
        <f t="shared" si="247"/>
        <v>0</v>
      </c>
      <c r="L1938" s="2">
        <f>SUMIF(E$2:E1938,E1938,K$2:K1938)</f>
        <v>3</v>
      </c>
      <c r="M1938" s="2">
        <f>IF(AND(market_calendar[[#This Row],[eq_weekly_exp_cumulative]]=3,market_calendar[[#This Row],[is_eq_weekly_exp]]=1),1,0)</f>
        <v>0</v>
      </c>
      <c r="N1938" s="2">
        <f>IF(AND(market_calendar[[#This Row],[is_eq_monthly_exp]]=1,MOD(market_calendar[[#This Row],[Month]],3)=0),1,0)</f>
        <v>0</v>
      </c>
      <c r="O1938" s="2">
        <f t="shared" si="240"/>
        <v>1</v>
      </c>
      <c r="P1938" s="2">
        <f>SUMIF(E$2:E1938,E1938,O$2:O1938)</f>
        <v>3</v>
      </c>
      <c r="Q1938" s="2">
        <f>IF(AND(market_calendar[[#This Row],[vix_weekly_exp_cumulative]]=3,market_calendar[[#This Row],[is_vix_weekly_exp]]=1),1,0)</f>
        <v>1</v>
      </c>
      <c r="R1938" s="2">
        <f>IF(AND(market_calendar[[#This Row],[is_vix_monthly_exp]]=1,MOD(market_calendar[[#This Row],[Month]],3)=0),1,0)</f>
        <v>0</v>
      </c>
    </row>
    <row r="1939" spans="1:18" x14ac:dyDescent="0.25">
      <c r="A1939">
        <v>1938</v>
      </c>
      <c r="B1939" s="1">
        <v>44307</v>
      </c>
      <c r="C1939" s="2">
        <f t="shared" si="241"/>
        <v>2021</v>
      </c>
      <c r="D1939" s="2">
        <f t="shared" si="242"/>
        <v>4</v>
      </c>
      <c r="E1939" s="2" t="str">
        <f t="shared" si="243"/>
        <v>2021-4</v>
      </c>
      <c r="F1939" s="2">
        <f t="shared" si="244"/>
        <v>21</v>
      </c>
      <c r="G1939" s="2">
        <f t="shared" si="245"/>
        <v>17</v>
      </c>
      <c r="H1939" s="2">
        <f t="shared" si="246"/>
        <v>4</v>
      </c>
      <c r="I1939" s="2" cm="1">
        <f t="array" ref="I1939">_xlfn.IFNA(_xlfn.IFS(H1939=7,1,H1939=1,1),0)</f>
        <v>0</v>
      </c>
      <c r="J1939" s="2">
        <v>0</v>
      </c>
      <c r="K1939" s="2">
        <f t="shared" si="247"/>
        <v>0</v>
      </c>
      <c r="L1939" s="2">
        <f>SUMIF(E$2:E1939,E1939,K$2:K1939)</f>
        <v>3</v>
      </c>
      <c r="M1939" s="2">
        <f>IF(AND(market_calendar[[#This Row],[eq_weekly_exp_cumulative]]=3,market_calendar[[#This Row],[is_eq_weekly_exp]]=1),1,0)</f>
        <v>0</v>
      </c>
      <c r="N1939" s="2">
        <f>IF(AND(market_calendar[[#This Row],[is_eq_monthly_exp]]=1,MOD(market_calendar[[#This Row],[Month]],3)=0),1,0)</f>
        <v>0</v>
      </c>
      <c r="O1939" s="2">
        <f t="shared" si="240"/>
        <v>0</v>
      </c>
      <c r="P1939" s="2">
        <f>SUMIF(E$2:E1939,E1939,O$2:O1939)</f>
        <v>3</v>
      </c>
      <c r="Q1939" s="2">
        <f>IF(AND(market_calendar[[#This Row],[vix_weekly_exp_cumulative]]=3,market_calendar[[#This Row],[is_vix_weekly_exp]]=1),1,0)</f>
        <v>0</v>
      </c>
      <c r="R1939" s="2">
        <f>IF(AND(market_calendar[[#This Row],[is_vix_monthly_exp]]=1,MOD(market_calendar[[#This Row],[Month]],3)=0),1,0)</f>
        <v>0</v>
      </c>
    </row>
    <row r="1940" spans="1:18" x14ac:dyDescent="0.25">
      <c r="A1940">
        <v>1939</v>
      </c>
      <c r="B1940" s="1">
        <v>44308</v>
      </c>
      <c r="C1940" s="2">
        <f t="shared" si="241"/>
        <v>2021</v>
      </c>
      <c r="D1940" s="2">
        <f t="shared" si="242"/>
        <v>4</v>
      </c>
      <c r="E1940" s="2" t="str">
        <f t="shared" si="243"/>
        <v>2021-4</v>
      </c>
      <c r="F1940" s="2">
        <f t="shared" si="244"/>
        <v>22</v>
      </c>
      <c r="G1940" s="2">
        <f t="shared" si="245"/>
        <v>17</v>
      </c>
      <c r="H1940" s="2">
        <f t="shared" si="246"/>
        <v>5</v>
      </c>
      <c r="I1940" s="2" cm="1">
        <f t="array" ref="I1940">_xlfn.IFNA(_xlfn.IFS(H1940=7,1,H1940=1,1),0)</f>
        <v>0</v>
      </c>
      <c r="J1940" s="2">
        <v>0</v>
      </c>
      <c r="K1940" s="2">
        <f t="shared" si="247"/>
        <v>0</v>
      </c>
      <c r="L1940" s="2">
        <f>SUMIF(E$2:E1940,E1940,K$2:K1940)</f>
        <v>3</v>
      </c>
      <c r="M1940" s="2">
        <f>IF(AND(market_calendar[[#This Row],[eq_weekly_exp_cumulative]]=3,market_calendar[[#This Row],[is_eq_weekly_exp]]=1),1,0)</f>
        <v>0</v>
      </c>
      <c r="N1940" s="2">
        <f>IF(AND(market_calendar[[#This Row],[is_eq_monthly_exp]]=1,MOD(market_calendar[[#This Row],[Month]],3)=0),1,0)</f>
        <v>0</v>
      </c>
      <c r="O1940" s="2">
        <f t="shared" si="240"/>
        <v>0</v>
      </c>
      <c r="P1940" s="2">
        <f>SUMIF(E$2:E1940,E1940,O$2:O1940)</f>
        <v>3</v>
      </c>
      <c r="Q1940" s="2">
        <f>IF(AND(market_calendar[[#This Row],[vix_weekly_exp_cumulative]]=3,market_calendar[[#This Row],[is_vix_weekly_exp]]=1),1,0)</f>
        <v>0</v>
      </c>
      <c r="R1940" s="2">
        <f>IF(AND(market_calendar[[#This Row],[is_vix_monthly_exp]]=1,MOD(market_calendar[[#This Row],[Month]],3)=0),1,0)</f>
        <v>0</v>
      </c>
    </row>
    <row r="1941" spans="1:18" x14ac:dyDescent="0.25">
      <c r="A1941">
        <v>1940</v>
      </c>
      <c r="B1941" s="1">
        <v>44309</v>
      </c>
      <c r="C1941" s="2">
        <f t="shared" si="241"/>
        <v>2021</v>
      </c>
      <c r="D1941" s="2">
        <f t="shared" si="242"/>
        <v>4</v>
      </c>
      <c r="E1941" s="2" t="str">
        <f t="shared" si="243"/>
        <v>2021-4</v>
      </c>
      <c r="F1941" s="2">
        <f t="shared" si="244"/>
        <v>23</v>
      </c>
      <c r="G1941" s="2">
        <f t="shared" si="245"/>
        <v>17</v>
      </c>
      <c r="H1941" s="2">
        <f t="shared" si="246"/>
        <v>6</v>
      </c>
      <c r="I1941" s="2" cm="1">
        <f t="array" ref="I1941">_xlfn.IFNA(_xlfn.IFS(H1941=7,1,H1941=1,1),0)</f>
        <v>0</v>
      </c>
      <c r="J1941" s="2">
        <v>0</v>
      </c>
      <c r="K1941" s="2">
        <f t="shared" si="247"/>
        <v>1</v>
      </c>
      <c r="L1941" s="2">
        <f>SUMIF(E$2:E1941,E1941,K$2:K1941)</f>
        <v>4</v>
      </c>
      <c r="M1941" s="2">
        <f>IF(AND(market_calendar[[#This Row],[eq_weekly_exp_cumulative]]=3,market_calendar[[#This Row],[is_eq_weekly_exp]]=1),1,0)</f>
        <v>0</v>
      </c>
      <c r="N1941" s="2">
        <f>IF(AND(market_calendar[[#This Row],[is_eq_monthly_exp]]=1,MOD(market_calendar[[#This Row],[Month]],3)=0),1,0)</f>
        <v>0</v>
      </c>
      <c r="O1941" s="2">
        <f t="shared" si="240"/>
        <v>0</v>
      </c>
      <c r="P1941" s="2">
        <f>SUMIF(E$2:E1941,E1941,O$2:O1941)</f>
        <v>3</v>
      </c>
      <c r="Q1941" s="2">
        <f>IF(AND(market_calendar[[#This Row],[vix_weekly_exp_cumulative]]=3,market_calendar[[#This Row],[is_vix_weekly_exp]]=1),1,0)</f>
        <v>0</v>
      </c>
      <c r="R1941" s="2">
        <f>IF(AND(market_calendar[[#This Row],[is_vix_monthly_exp]]=1,MOD(market_calendar[[#This Row],[Month]],3)=0),1,0)</f>
        <v>0</v>
      </c>
    </row>
    <row r="1942" spans="1:18" x14ac:dyDescent="0.25">
      <c r="A1942">
        <v>1941</v>
      </c>
      <c r="B1942" s="1">
        <v>44310</v>
      </c>
      <c r="C1942" s="2">
        <f t="shared" si="241"/>
        <v>2021</v>
      </c>
      <c r="D1942" s="2">
        <f t="shared" si="242"/>
        <v>4</v>
      </c>
      <c r="E1942" s="2" t="str">
        <f t="shared" si="243"/>
        <v>2021-4</v>
      </c>
      <c r="F1942" s="2">
        <f t="shared" si="244"/>
        <v>24</v>
      </c>
      <c r="G1942" s="2">
        <f t="shared" si="245"/>
        <v>17</v>
      </c>
      <c r="H1942" s="2">
        <f t="shared" si="246"/>
        <v>7</v>
      </c>
      <c r="I1942" s="2" cm="1">
        <f t="array" ref="I1942">_xlfn.IFNA(_xlfn.IFS(H1942=7,1,H1942=1,1),0)</f>
        <v>1</v>
      </c>
      <c r="J1942" s="2">
        <v>0</v>
      </c>
      <c r="K1942" s="2">
        <f t="shared" si="247"/>
        <v>0</v>
      </c>
      <c r="L1942" s="2">
        <f>SUMIF(E$2:E1942,E1942,K$2:K1942)</f>
        <v>4</v>
      </c>
      <c r="M1942" s="2">
        <f>IF(AND(market_calendar[[#This Row],[eq_weekly_exp_cumulative]]=3,market_calendar[[#This Row],[is_eq_weekly_exp]]=1),1,0)</f>
        <v>0</v>
      </c>
      <c r="N1942" s="2">
        <f>IF(AND(market_calendar[[#This Row],[is_eq_monthly_exp]]=1,MOD(market_calendar[[#This Row],[Month]],3)=0),1,0)</f>
        <v>0</v>
      </c>
      <c r="O1942" s="2">
        <f t="shared" si="240"/>
        <v>0</v>
      </c>
      <c r="P1942" s="2">
        <f>SUMIF(E$2:E1942,E1942,O$2:O1942)</f>
        <v>3</v>
      </c>
      <c r="Q1942" s="2">
        <f>IF(AND(market_calendar[[#This Row],[vix_weekly_exp_cumulative]]=3,market_calendar[[#This Row],[is_vix_weekly_exp]]=1),1,0)</f>
        <v>0</v>
      </c>
      <c r="R1942" s="2">
        <f>IF(AND(market_calendar[[#This Row],[is_vix_monthly_exp]]=1,MOD(market_calendar[[#This Row],[Month]],3)=0),1,0)</f>
        <v>0</v>
      </c>
    </row>
    <row r="1943" spans="1:18" x14ac:dyDescent="0.25">
      <c r="A1943">
        <v>1942</v>
      </c>
      <c r="B1943" s="1">
        <v>44311</v>
      </c>
      <c r="C1943" s="2">
        <f t="shared" si="241"/>
        <v>2021</v>
      </c>
      <c r="D1943" s="2">
        <f t="shared" si="242"/>
        <v>4</v>
      </c>
      <c r="E1943" s="2" t="str">
        <f t="shared" si="243"/>
        <v>2021-4</v>
      </c>
      <c r="F1943" s="2">
        <f t="shared" si="244"/>
        <v>25</v>
      </c>
      <c r="G1943" s="2">
        <f t="shared" si="245"/>
        <v>18</v>
      </c>
      <c r="H1943" s="2">
        <f t="shared" si="246"/>
        <v>1</v>
      </c>
      <c r="I1943" s="2" cm="1">
        <f t="array" ref="I1943">_xlfn.IFNA(_xlfn.IFS(H1943=7,1,H1943=1,1),0)</f>
        <v>1</v>
      </c>
      <c r="J1943" s="2">
        <v>0</v>
      </c>
      <c r="K1943" s="2">
        <f t="shared" si="247"/>
        <v>0</v>
      </c>
      <c r="L1943" s="2">
        <f>SUMIF(E$2:E1943,E1943,K$2:K1943)</f>
        <v>4</v>
      </c>
      <c r="M1943" s="2">
        <f>IF(AND(market_calendar[[#This Row],[eq_weekly_exp_cumulative]]=3,market_calendar[[#This Row],[is_eq_weekly_exp]]=1),1,0)</f>
        <v>0</v>
      </c>
      <c r="N1943" s="2">
        <f>IF(AND(market_calendar[[#This Row],[is_eq_monthly_exp]]=1,MOD(market_calendar[[#This Row],[Month]],3)=0),1,0)</f>
        <v>0</v>
      </c>
      <c r="O1943" s="2">
        <f t="shared" si="240"/>
        <v>0</v>
      </c>
      <c r="P1943" s="2">
        <f>SUMIF(E$2:E1943,E1943,O$2:O1943)</f>
        <v>3</v>
      </c>
      <c r="Q1943" s="2">
        <f>IF(AND(market_calendar[[#This Row],[vix_weekly_exp_cumulative]]=3,market_calendar[[#This Row],[is_vix_weekly_exp]]=1),1,0)</f>
        <v>0</v>
      </c>
      <c r="R1943" s="2">
        <f>IF(AND(market_calendar[[#This Row],[is_vix_monthly_exp]]=1,MOD(market_calendar[[#This Row],[Month]],3)=0),1,0)</f>
        <v>0</v>
      </c>
    </row>
    <row r="1944" spans="1:18" x14ac:dyDescent="0.25">
      <c r="A1944">
        <v>1943</v>
      </c>
      <c r="B1944" s="1">
        <v>44312</v>
      </c>
      <c r="C1944" s="2">
        <f t="shared" si="241"/>
        <v>2021</v>
      </c>
      <c r="D1944" s="2">
        <f t="shared" si="242"/>
        <v>4</v>
      </c>
      <c r="E1944" s="2" t="str">
        <f t="shared" si="243"/>
        <v>2021-4</v>
      </c>
      <c r="F1944" s="2">
        <f t="shared" si="244"/>
        <v>26</v>
      </c>
      <c r="G1944" s="2">
        <f t="shared" si="245"/>
        <v>18</v>
      </c>
      <c r="H1944" s="2">
        <f t="shared" si="246"/>
        <v>2</v>
      </c>
      <c r="I1944" s="2" cm="1">
        <f t="array" ref="I1944">_xlfn.IFNA(_xlfn.IFS(H1944=7,1,H1944=1,1),0)</f>
        <v>0</v>
      </c>
      <c r="J1944" s="2">
        <v>0</v>
      </c>
      <c r="K1944" s="2">
        <f t="shared" si="247"/>
        <v>0</v>
      </c>
      <c r="L1944" s="2">
        <f>SUMIF(E$2:E1944,E1944,K$2:K1944)</f>
        <v>4</v>
      </c>
      <c r="M1944" s="2">
        <f>IF(AND(market_calendar[[#This Row],[eq_weekly_exp_cumulative]]=3,market_calendar[[#This Row],[is_eq_weekly_exp]]=1),1,0)</f>
        <v>0</v>
      </c>
      <c r="N1944" s="2">
        <f>IF(AND(market_calendar[[#This Row],[is_eq_monthly_exp]]=1,MOD(market_calendar[[#This Row],[Month]],3)=0),1,0)</f>
        <v>0</v>
      </c>
      <c r="O1944" s="2">
        <f t="shared" si="240"/>
        <v>0</v>
      </c>
      <c r="P1944" s="2">
        <f>SUMIF(E$2:E1944,E1944,O$2:O1944)</f>
        <v>3</v>
      </c>
      <c r="Q1944" s="2">
        <f>IF(AND(market_calendar[[#This Row],[vix_weekly_exp_cumulative]]=3,market_calendar[[#This Row],[is_vix_weekly_exp]]=1),1,0)</f>
        <v>0</v>
      </c>
      <c r="R1944" s="2">
        <f>IF(AND(market_calendar[[#This Row],[is_vix_monthly_exp]]=1,MOD(market_calendar[[#This Row],[Month]],3)=0),1,0)</f>
        <v>0</v>
      </c>
    </row>
    <row r="1945" spans="1:18" x14ac:dyDescent="0.25">
      <c r="A1945">
        <v>1944</v>
      </c>
      <c r="B1945" s="1">
        <v>44313</v>
      </c>
      <c r="C1945" s="2">
        <f t="shared" si="241"/>
        <v>2021</v>
      </c>
      <c r="D1945" s="2">
        <f t="shared" si="242"/>
        <v>4</v>
      </c>
      <c r="E1945" s="2" t="str">
        <f t="shared" si="243"/>
        <v>2021-4</v>
      </c>
      <c r="F1945" s="2">
        <f t="shared" si="244"/>
        <v>27</v>
      </c>
      <c r="G1945" s="2">
        <f t="shared" si="245"/>
        <v>18</v>
      </c>
      <c r="H1945" s="2">
        <f t="shared" si="246"/>
        <v>3</v>
      </c>
      <c r="I1945" s="2" cm="1">
        <f t="array" ref="I1945">_xlfn.IFNA(_xlfn.IFS(H1945=7,1,H1945=1,1),0)</f>
        <v>0</v>
      </c>
      <c r="J1945" s="2">
        <v>0</v>
      </c>
      <c r="K1945" s="2">
        <f t="shared" si="247"/>
        <v>0</v>
      </c>
      <c r="L1945" s="2">
        <f>SUMIF(E$2:E1945,E1945,K$2:K1945)</f>
        <v>4</v>
      </c>
      <c r="M1945" s="2">
        <f>IF(AND(market_calendar[[#This Row],[eq_weekly_exp_cumulative]]=3,market_calendar[[#This Row],[is_eq_weekly_exp]]=1),1,0)</f>
        <v>0</v>
      </c>
      <c r="N1945" s="2">
        <f>IF(AND(market_calendar[[#This Row],[is_eq_monthly_exp]]=1,MOD(market_calendar[[#This Row],[Month]],3)=0),1,0)</f>
        <v>0</v>
      </c>
      <c r="O1945" s="2">
        <f t="shared" si="240"/>
        <v>1</v>
      </c>
      <c r="P1945" s="2">
        <f>SUMIF(E$2:E1945,E1945,O$2:O1945)</f>
        <v>4</v>
      </c>
      <c r="Q1945" s="2">
        <f>IF(AND(market_calendar[[#This Row],[vix_weekly_exp_cumulative]]=3,market_calendar[[#This Row],[is_vix_weekly_exp]]=1),1,0)</f>
        <v>0</v>
      </c>
      <c r="R1945" s="2">
        <f>IF(AND(market_calendar[[#This Row],[is_vix_monthly_exp]]=1,MOD(market_calendar[[#This Row],[Month]],3)=0),1,0)</f>
        <v>0</v>
      </c>
    </row>
    <row r="1946" spans="1:18" x14ac:dyDescent="0.25">
      <c r="A1946">
        <v>1945</v>
      </c>
      <c r="B1946" s="1">
        <v>44314</v>
      </c>
      <c r="C1946" s="2">
        <f t="shared" si="241"/>
        <v>2021</v>
      </c>
      <c r="D1946" s="2">
        <f t="shared" si="242"/>
        <v>4</v>
      </c>
      <c r="E1946" s="2" t="str">
        <f t="shared" si="243"/>
        <v>2021-4</v>
      </c>
      <c r="F1946" s="2">
        <f t="shared" si="244"/>
        <v>28</v>
      </c>
      <c r="G1946" s="2">
        <f t="shared" si="245"/>
        <v>18</v>
      </c>
      <c r="H1946" s="2">
        <f t="shared" si="246"/>
        <v>4</v>
      </c>
      <c r="I1946" s="2" cm="1">
        <f t="array" ref="I1946">_xlfn.IFNA(_xlfn.IFS(H1946=7,1,H1946=1,1),0)</f>
        <v>0</v>
      </c>
      <c r="J1946" s="2">
        <v>0</v>
      </c>
      <c r="K1946" s="2">
        <f t="shared" si="247"/>
        <v>0</v>
      </c>
      <c r="L1946" s="2">
        <f>SUMIF(E$2:E1946,E1946,K$2:K1946)</f>
        <v>4</v>
      </c>
      <c r="M1946" s="2">
        <f>IF(AND(market_calendar[[#This Row],[eq_weekly_exp_cumulative]]=3,market_calendar[[#This Row],[is_eq_weekly_exp]]=1),1,0)</f>
        <v>0</v>
      </c>
      <c r="N1946" s="2">
        <f>IF(AND(market_calendar[[#This Row],[is_eq_monthly_exp]]=1,MOD(market_calendar[[#This Row],[Month]],3)=0),1,0)</f>
        <v>0</v>
      </c>
      <c r="O1946" s="2">
        <f t="shared" si="240"/>
        <v>0</v>
      </c>
      <c r="P1946" s="2">
        <f>SUMIF(E$2:E1946,E1946,O$2:O1946)</f>
        <v>4</v>
      </c>
      <c r="Q1946" s="2">
        <f>IF(AND(market_calendar[[#This Row],[vix_weekly_exp_cumulative]]=3,market_calendar[[#This Row],[is_vix_weekly_exp]]=1),1,0)</f>
        <v>0</v>
      </c>
      <c r="R1946" s="2">
        <f>IF(AND(market_calendar[[#This Row],[is_vix_monthly_exp]]=1,MOD(market_calendar[[#This Row],[Month]],3)=0),1,0)</f>
        <v>0</v>
      </c>
    </row>
    <row r="1947" spans="1:18" x14ac:dyDescent="0.25">
      <c r="A1947">
        <v>1946</v>
      </c>
      <c r="B1947" s="1">
        <v>44315</v>
      </c>
      <c r="C1947" s="2">
        <f t="shared" si="241"/>
        <v>2021</v>
      </c>
      <c r="D1947" s="2">
        <f t="shared" si="242"/>
        <v>4</v>
      </c>
      <c r="E1947" s="2" t="str">
        <f t="shared" si="243"/>
        <v>2021-4</v>
      </c>
      <c r="F1947" s="2">
        <f t="shared" si="244"/>
        <v>29</v>
      </c>
      <c r="G1947" s="2">
        <f t="shared" si="245"/>
        <v>18</v>
      </c>
      <c r="H1947" s="2">
        <f t="shared" si="246"/>
        <v>5</v>
      </c>
      <c r="I1947" s="2" cm="1">
        <f t="array" ref="I1947">_xlfn.IFNA(_xlfn.IFS(H1947=7,1,H1947=1,1),0)</f>
        <v>0</v>
      </c>
      <c r="J1947" s="2">
        <v>0</v>
      </c>
      <c r="K1947" s="2">
        <f t="shared" si="247"/>
        <v>0</v>
      </c>
      <c r="L1947" s="2">
        <f>SUMIF(E$2:E1947,E1947,K$2:K1947)</f>
        <v>4</v>
      </c>
      <c r="M1947" s="2">
        <f>IF(AND(market_calendar[[#This Row],[eq_weekly_exp_cumulative]]=3,market_calendar[[#This Row],[is_eq_weekly_exp]]=1),1,0)</f>
        <v>0</v>
      </c>
      <c r="N1947" s="2">
        <f>IF(AND(market_calendar[[#This Row],[is_eq_monthly_exp]]=1,MOD(market_calendar[[#This Row],[Month]],3)=0),1,0)</f>
        <v>0</v>
      </c>
      <c r="O1947" s="2">
        <f t="shared" si="240"/>
        <v>0</v>
      </c>
      <c r="P1947" s="2">
        <f>SUMIF(E$2:E1947,E1947,O$2:O1947)</f>
        <v>4</v>
      </c>
      <c r="Q1947" s="2">
        <f>IF(AND(market_calendar[[#This Row],[vix_weekly_exp_cumulative]]=3,market_calendar[[#This Row],[is_vix_weekly_exp]]=1),1,0)</f>
        <v>0</v>
      </c>
      <c r="R1947" s="2">
        <f>IF(AND(market_calendar[[#This Row],[is_vix_monthly_exp]]=1,MOD(market_calendar[[#This Row],[Month]],3)=0),1,0)</f>
        <v>0</v>
      </c>
    </row>
    <row r="1948" spans="1:18" x14ac:dyDescent="0.25">
      <c r="A1948">
        <v>1947</v>
      </c>
      <c r="B1948" s="1">
        <v>44316</v>
      </c>
      <c r="C1948" s="2">
        <f t="shared" si="241"/>
        <v>2021</v>
      </c>
      <c r="D1948" s="2">
        <f t="shared" si="242"/>
        <v>4</v>
      </c>
      <c r="E1948" s="2" t="str">
        <f t="shared" si="243"/>
        <v>2021-4</v>
      </c>
      <c r="F1948" s="2">
        <f t="shared" si="244"/>
        <v>30</v>
      </c>
      <c r="G1948" s="2">
        <f t="shared" si="245"/>
        <v>18</v>
      </c>
      <c r="H1948" s="2">
        <f t="shared" si="246"/>
        <v>6</v>
      </c>
      <c r="I1948" s="2" cm="1">
        <f t="array" ref="I1948">_xlfn.IFNA(_xlfn.IFS(H1948=7,1,H1948=1,1),0)</f>
        <v>0</v>
      </c>
      <c r="J1948" s="2">
        <v>0</v>
      </c>
      <c r="K1948" s="2">
        <f t="shared" si="247"/>
        <v>1</v>
      </c>
      <c r="L1948" s="2">
        <f>SUMIF(E$2:E1948,E1948,K$2:K1948)</f>
        <v>5</v>
      </c>
      <c r="M1948" s="2">
        <f>IF(AND(market_calendar[[#This Row],[eq_weekly_exp_cumulative]]=3,market_calendar[[#This Row],[is_eq_weekly_exp]]=1),1,0)</f>
        <v>0</v>
      </c>
      <c r="N1948" s="2">
        <f>IF(AND(market_calendar[[#This Row],[is_eq_monthly_exp]]=1,MOD(market_calendar[[#This Row],[Month]],3)=0),1,0)</f>
        <v>0</v>
      </c>
      <c r="O1948" s="2">
        <f t="shared" si="240"/>
        <v>0</v>
      </c>
      <c r="P1948" s="2">
        <f>SUMIF(E$2:E1948,E1948,O$2:O1948)</f>
        <v>4</v>
      </c>
      <c r="Q1948" s="2">
        <f>IF(AND(market_calendar[[#This Row],[vix_weekly_exp_cumulative]]=3,market_calendar[[#This Row],[is_vix_weekly_exp]]=1),1,0)</f>
        <v>0</v>
      </c>
      <c r="R1948" s="2">
        <f>IF(AND(market_calendar[[#This Row],[is_vix_monthly_exp]]=1,MOD(market_calendar[[#This Row],[Month]],3)=0),1,0)</f>
        <v>0</v>
      </c>
    </row>
    <row r="1949" spans="1:18" x14ac:dyDescent="0.25">
      <c r="A1949">
        <v>1948</v>
      </c>
      <c r="B1949" s="1">
        <v>44317</v>
      </c>
      <c r="C1949" s="2">
        <f t="shared" si="241"/>
        <v>2021</v>
      </c>
      <c r="D1949" s="2">
        <f t="shared" si="242"/>
        <v>5</v>
      </c>
      <c r="E1949" s="2" t="str">
        <f t="shared" si="243"/>
        <v>2021-5</v>
      </c>
      <c r="F1949" s="2">
        <f t="shared" si="244"/>
        <v>1</v>
      </c>
      <c r="G1949" s="2">
        <f t="shared" si="245"/>
        <v>18</v>
      </c>
      <c r="H1949" s="2">
        <f t="shared" si="246"/>
        <v>7</v>
      </c>
      <c r="I1949" s="2" cm="1">
        <f t="array" ref="I1949">_xlfn.IFNA(_xlfn.IFS(H1949=7,1,H1949=1,1),0)</f>
        <v>1</v>
      </c>
      <c r="J1949" s="2">
        <v>0</v>
      </c>
      <c r="K1949" s="2">
        <f t="shared" si="247"/>
        <v>0</v>
      </c>
      <c r="L1949" s="2">
        <f>SUMIF(E$2:E1949,E1949,K$2:K1949)</f>
        <v>0</v>
      </c>
      <c r="M1949" s="2">
        <f>IF(AND(market_calendar[[#This Row],[eq_weekly_exp_cumulative]]=3,market_calendar[[#This Row],[is_eq_weekly_exp]]=1),1,0)</f>
        <v>0</v>
      </c>
      <c r="N1949" s="2">
        <f>IF(AND(market_calendar[[#This Row],[is_eq_monthly_exp]]=1,MOD(market_calendar[[#This Row],[Month]],3)=0),1,0)</f>
        <v>0</v>
      </c>
      <c r="O1949" s="2">
        <f t="shared" si="240"/>
        <v>0</v>
      </c>
      <c r="P1949" s="2">
        <f>SUMIF(E$2:E1949,E1949,O$2:O1949)</f>
        <v>0</v>
      </c>
      <c r="Q1949" s="2">
        <f>IF(AND(market_calendar[[#This Row],[vix_weekly_exp_cumulative]]=3,market_calendar[[#This Row],[is_vix_weekly_exp]]=1),1,0)</f>
        <v>0</v>
      </c>
      <c r="R1949" s="2">
        <f>IF(AND(market_calendar[[#This Row],[is_vix_monthly_exp]]=1,MOD(market_calendar[[#This Row],[Month]],3)=0),1,0)</f>
        <v>0</v>
      </c>
    </row>
    <row r="1950" spans="1:18" x14ac:dyDescent="0.25">
      <c r="A1950">
        <v>1949</v>
      </c>
      <c r="B1950" s="1">
        <v>44318</v>
      </c>
      <c r="C1950" s="2">
        <f t="shared" si="241"/>
        <v>2021</v>
      </c>
      <c r="D1950" s="2">
        <f t="shared" si="242"/>
        <v>5</v>
      </c>
      <c r="E1950" s="2" t="str">
        <f t="shared" si="243"/>
        <v>2021-5</v>
      </c>
      <c r="F1950" s="2">
        <f t="shared" si="244"/>
        <v>2</v>
      </c>
      <c r="G1950" s="2">
        <f t="shared" si="245"/>
        <v>19</v>
      </c>
      <c r="H1950" s="2">
        <f t="shared" si="246"/>
        <v>1</v>
      </c>
      <c r="I1950" s="2" cm="1">
        <f t="array" ref="I1950">_xlfn.IFNA(_xlfn.IFS(H1950=7,1,H1950=1,1),0)</f>
        <v>1</v>
      </c>
      <c r="J1950" s="2">
        <v>0</v>
      </c>
      <c r="K1950" s="2">
        <f t="shared" si="247"/>
        <v>0</v>
      </c>
      <c r="L1950" s="2">
        <f>SUMIF(E$2:E1950,E1950,K$2:K1950)</f>
        <v>0</v>
      </c>
      <c r="M1950" s="2">
        <f>IF(AND(market_calendar[[#This Row],[eq_weekly_exp_cumulative]]=3,market_calendar[[#This Row],[is_eq_weekly_exp]]=1),1,0)</f>
        <v>0</v>
      </c>
      <c r="N1950" s="2">
        <f>IF(AND(market_calendar[[#This Row],[is_eq_monthly_exp]]=1,MOD(market_calendar[[#This Row],[Month]],3)=0),1,0)</f>
        <v>0</v>
      </c>
      <c r="O1950" s="2">
        <f t="shared" si="240"/>
        <v>0</v>
      </c>
      <c r="P1950" s="2">
        <f>SUMIF(E$2:E1950,E1950,O$2:O1950)</f>
        <v>0</v>
      </c>
      <c r="Q1950" s="2">
        <f>IF(AND(market_calendar[[#This Row],[vix_weekly_exp_cumulative]]=3,market_calendar[[#This Row],[is_vix_weekly_exp]]=1),1,0)</f>
        <v>0</v>
      </c>
      <c r="R1950" s="2">
        <f>IF(AND(market_calendar[[#This Row],[is_vix_monthly_exp]]=1,MOD(market_calendar[[#This Row],[Month]],3)=0),1,0)</f>
        <v>0</v>
      </c>
    </row>
    <row r="1951" spans="1:18" x14ac:dyDescent="0.25">
      <c r="A1951">
        <v>1950</v>
      </c>
      <c r="B1951" s="1">
        <v>44319</v>
      </c>
      <c r="C1951" s="2">
        <f t="shared" si="241"/>
        <v>2021</v>
      </c>
      <c r="D1951" s="2">
        <f t="shared" si="242"/>
        <v>5</v>
      </c>
      <c r="E1951" s="2" t="str">
        <f t="shared" si="243"/>
        <v>2021-5</v>
      </c>
      <c r="F1951" s="2">
        <f t="shared" si="244"/>
        <v>3</v>
      </c>
      <c r="G1951" s="2">
        <f t="shared" si="245"/>
        <v>19</v>
      </c>
      <c r="H1951" s="2">
        <f t="shared" si="246"/>
        <v>2</v>
      </c>
      <c r="I1951" s="2" cm="1">
        <f t="array" ref="I1951">_xlfn.IFNA(_xlfn.IFS(H1951=7,1,H1951=1,1),0)</f>
        <v>0</v>
      </c>
      <c r="J1951" s="2">
        <v>0</v>
      </c>
      <c r="K1951" s="2">
        <f t="shared" si="247"/>
        <v>0</v>
      </c>
      <c r="L1951" s="2">
        <f>SUMIF(E$2:E1951,E1951,K$2:K1951)</f>
        <v>0</v>
      </c>
      <c r="M1951" s="2">
        <f>IF(AND(market_calendar[[#This Row],[eq_weekly_exp_cumulative]]=3,market_calendar[[#This Row],[is_eq_weekly_exp]]=1),1,0)</f>
        <v>0</v>
      </c>
      <c r="N1951" s="2">
        <f>IF(AND(market_calendar[[#This Row],[is_eq_monthly_exp]]=1,MOD(market_calendar[[#This Row],[Month]],3)=0),1,0)</f>
        <v>0</v>
      </c>
      <c r="O1951" s="2">
        <f t="shared" si="240"/>
        <v>0</v>
      </c>
      <c r="P1951" s="2">
        <f>SUMIF(E$2:E1951,E1951,O$2:O1951)</f>
        <v>0</v>
      </c>
      <c r="Q1951" s="2">
        <f>IF(AND(market_calendar[[#This Row],[vix_weekly_exp_cumulative]]=3,market_calendar[[#This Row],[is_vix_weekly_exp]]=1),1,0)</f>
        <v>0</v>
      </c>
      <c r="R1951" s="2">
        <f>IF(AND(market_calendar[[#This Row],[is_vix_monthly_exp]]=1,MOD(market_calendar[[#This Row],[Month]],3)=0),1,0)</f>
        <v>0</v>
      </c>
    </row>
    <row r="1952" spans="1:18" x14ac:dyDescent="0.25">
      <c r="A1952">
        <v>1951</v>
      </c>
      <c r="B1952" s="1">
        <v>44320</v>
      </c>
      <c r="C1952" s="2">
        <f t="shared" si="241"/>
        <v>2021</v>
      </c>
      <c r="D1952" s="2">
        <f t="shared" si="242"/>
        <v>5</v>
      </c>
      <c r="E1952" s="2" t="str">
        <f t="shared" si="243"/>
        <v>2021-5</v>
      </c>
      <c r="F1952" s="2">
        <f t="shared" si="244"/>
        <v>4</v>
      </c>
      <c r="G1952" s="2">
        <f t="shared" si="245"/>
        <v>19</v>
      </c>
      <c r="H1952" s="2">
        <f t="shared" si="246"/>
        <v>3</v>
      </c>
      <c r="I1952" s="2" cm="1">
        <f t="array" ref="I1952">_xlfn.IFNA(_xlfn.IFS(H1952=7,1,H1952=1,1),0)</f>
        <v>0</v>
      </c>
      <c r="J1952" s="2">
        <v>0</v>
      </c>
      <c r="K1952" s="2">
        <f t="shared" si="247"/>
        <v>0</v>
      </c>
      <c r="L1952" s="2">
        <f>SUMIF(E$2:E1952,E1952,K$2:K1952)</f>
        <v>0</v>
      </c>
      <c r="M1952" s="2">
        <f>IF(AND(market_calendar[[#This Row],[eq_weekly_exp_cumulative]]=3,market_calendar[[#This Row],[is_eq_weekly_exp]]=1),1,0)</f>
        <v>0</v>
      </c>
      <c r="N1952" s="2">
        <f>IF(AND(market_calendar[[#This Row],[is_eq_monthly_exp]]=1,MOD(market_calendar[[#This Row],[Month]],3)=0),1,0)</f>
        <v>0</v>
      </c>
      <c r="O1952" s="2">
        <f t="shared" si="240"/>
        <v>1</v>
      </c>
      <c r="P1952" s="2">
        <f>SUMIF(E$2:E1952,E1952,O$2:O1952)</f>
        <v>1</v>
      </c>
      <c r="Q1952" s="2">
        <f>IF(AND(market_calendar[[#This Row],[vix_weekly_exp_cumulative]]=3,market_calendar[[#This Row],[is_vix_weekly_exp]]=1),1,0)</f>
        <v>0</v>
      </c>
      <c r="R1952" s="2">
        <f>IF(AND(market_calendar[[#This Row],[is_vix_monthly_exp]]=1,MOD(market_calendar[[#This Row],[Month]],3)=0),1,0)</f>
        <v>0</v>
      </c>
    </row>
    <row r="1953" spans="1:18" x14ac:dyDescent="0.25">
      <c r="A1953">
        <v>1952</v>
      </c>
      <c r="B1953" s="1">
        <v>44321</v>
      </c>
      <c r="C1953" s="2">
        <f t="shared" si="241"/>
        <v>2021</v>
      </c>
      <c r="D1953" s="2">
        <f t="shared" si="242"/>
        <v>5</v>
      </c>
      <c r="E1953" s="2" t="str">
        <f t="shared" si="243"/>
        <v>2021-5</v>
      </c>
      <c r="F1953" s="2">
        <f t="shared" si="244"/>
        <v>5</v>
      </c>
      <c r="G1953" s="2">
        <f t="shared" si="245"/>
        <v>19</v>
      </c>
      <c r="H1953" s="2">
        <f t="shared" si="246"/>
        <v>4</v>
      </c>
      <c r="I1953" s="2" cm="1">
        <f t="array" ref="I1953">_xlfn.IFNA(_xlfn.IFS(H1953=7,1,H1953=1,1),0)</f>
        <v>0</v>
      </c>
      <c r="J1953" s="2">
        <v>0</v>
      </c>
      <c r="K1953" s="2">
        <f t="shared" si="247"/>
        <v>0</v>
      </c>
      <c r="L1953" s="2">
        <f>SUMIF(E$2:E1953,E1953,K$2:K1953)</f>
        <v>0</v>
      </c>
      <c r="M1953" s="2">
        <f>IF(AND(market_calendar[[#This Row],[eq_weekly_exp_cumulative]]=3,market_calendar[[#This Row],[is_eq_weekly_exp]]=1),1,0)</f>
        <v>0</v>
      </c>
      <c r="N1953" s="2">
        <f>IF(AND(market_calendar[[#This Row],[is_eq_monthly_exp]]=1,MOD(market_calendar[[#This Row],[Month]],3)=0),1,0)</f>
        <v>0</v>
      </c>
      <c r="O1953" s="2">
        <f t="shared" si="240"/>
        <v>0</v>
      </c>
      <c r="P1953" s="2">
        <f>SUMIF(E$2:E1953,E1953,O$2:O1953)</f>
        <v>1</v>
      </c>
      <c r="Q1953" s="2">
        <f>IF(AND(market_calendar[[#This Row],[vix_weekly_exp_cumulative]]=3,market_calendar[[#This Row],[is_vix_weekly_exp]]=1),1,0)</f>
        <v>0</v>
      </c>
      <c r="R1953" s="2">
        <f>IF(AND(market_calendar[[#This Row],[is_vix_monthly_exp]]=1,MOD(market_calendar[[#This Row],[Month]],3)=0),1,0)</f>
        <v>0</v>
      </c>
    </row>
    <row r="1954" spans="1:18" x14ac:dyDescent="0.25">
      <c r="A1954">
        <v>1953</v>
      </c>
      <c r="B1954" s="1">
        <v>44322</v>
      </c>
      <c r="C1954" s="2">
        <f t="shared" si="241"/>
        <v>2021</v>
      </c>
      <c r="D1954" s="2">
        <f t="shared" si="242"/>
        <v>5</v>
      </c>
      <c r="E1954" s="2" t="str">
        <f t="shared" si="243"/>
        <v>2021-5</v>
      </c>
      <c r="F1954" s="2">
        <f t="shared" si="244"/>
        <v>6</v>
      </c>
      <c r="G1954" s="2">
        <f t="shared" si="245"/>
        <v>19</v>
      </c>
      <c r="H1954" s="2">
        <f t="shared" si="246"/>
        <v>5</v>
      </c>
      <c r="I1954" s="2" cm="1">
        <f t="array" ref="I1954">_xlfn.IFNA(_xlfn.IFS(H1954=7,1,H1954=1,1),0)</f>
        <v>0</v>
      </c>
      <c r="J1954" s="2">
        <v>0</v>
      </c>
      <c r="K1954" s="2">
        <f t="shared" si="247"/>
        <v>0</v>
      </c>
      <c r="L1954" s="2">
        <f>SUMIF(E$2:E1954,E1954,K$2:K1954)</f>
        <v>0</v>
      </c>
      <c r="M1954" s="2">
        <f>IF(AND(market_calendar[[#This Row],[eq_weekly_exp_cumulative]]=3,market_calendar[[#This Row],[is_eq_weekly_exp]]=1),1,0)</f>
        <v>0</v>
      </c>
      <c r="N1954" s="2">
        <f>IF(AND(market_calendar[[#This Row],[is_eq_monthly_exp]]=1,MOD(market_calendar[[#This Row],[Month]],3)=0),1,0)</f>
        <v>0</v>
      </c>
      <c r="O1954" s="2">
        <f t="shared" si="240"/>
        <v>0</v>
      </c>
      <c r="P1954" s="2">
        <f>SUMIF(E$2:E1954,E1954,O$2:O1954)</f>
        <v>1</v>
      </c>
      <c r="Q1954" s="2">
        <f>IF(AND(market_calendar[[#This Row],[vix_weekly_exp_cumulative]]=3,market_calendar[[#This Row],[is_vix_weekly_exp]]=1),1,0)</f>
        <v>0</v>
      </c>
      <c r="R1954" s="2">
        <f>IF(AND(market_calendar[[#This Row],[is_vix_monthly_exp]]=1,MOD(market_calendar[[#This Row],[Month]],3)=0),1,0)</f>
        <v>0</v>
      </c>
    </row>
    <row r="1955" spans="1:18" x14ac:dyDescent="0.25">
      <c r="A1955">
        <v>1954</v>
      </c>
      <c r="B1955" s="1">
        <v>44323</v>
      </c>
      <c r="C1955" s="2">
        <f t="shared" si="241"/>
        <v>2021</v>
      </c>
      <c r="D1955" s="2">
        <f t="shared" si="242"/>
        <v>5</v>
      </c>
      <c r="E1955" s="2" t="str">
        <f t="shared" si="243"/>
        <v>2021-5</v>
      </c>
      <c r="F1955" s="2">
        <f t="shared" si="244"/>
        <v>7</v>
      </c>
      <c r="G1955" s="2">
        <f t="shared" si="245"/>
        <v>19</v>
      </c>
      <c r="H1955" s="2">
        <f t="shared" si="246"/>
        <v>6</v>
      </c>
      <c r="I1955" s="2" cm="1">
        <f t="array" ref="I1955">_xlfn.IFNA(_xlfn.IFS(H1955=7,1,H1955=1,1),0)</f>
        <v>0</v>
      </c>
      <c r="J1955" s="2">
        <v>0</v>
      </c>
      <c r="K1955" s="2">
        <f t="shared" si="247"/>
        <v>1</v>
      </c>
      <c r="L1955" s="2">
        <f>SUMIF(E$2:E1955,E1955,K$2:K1955)</f>
        <v>1</v>
      </c>
      <c r="M1955" s="2">
        <f>IF(AND(market_calendar[[#This Row],[eq_weekly_exp_cumulative]]=3,market_calendar[[#This Row],[is_eq_weekly_exp]]=1),1,0)</f>
        <v>0</v>
      </c>
      <c r="N1955" s="2">
        <f>IF(AND(market_calendar[[#This Row],[is_eq_monthly_exp]]=1,MOD(market_calendar[[#This Row],[Month]],3)=0),1,0)</f>
        <v>0</v>
      </c>
      <c r="O1955" s="2">
        <f t="shared" si="240"/>
        <v>0</v>
      </c>
      <c r="P1955" s="2">
        <f>SUMIF(E$2:E1955,E1955,O$2:O1955)</f>
        <v>1</v>
      </c>
      <c r="Q1955" s="2">
        <f>IF(AND(market_calendar[[#This Row],[vix_weekly_exp_cumulative]]=3,market_calendar[[#This Row],[is_vix_weekly_exp]]=1),1,0)</f>
        <v>0</v>
      </c>
      <c r="R1955" s="2">
        <f>IF(AND(market_calendar[[#This Row],[is_vix_monthly_exp]]=1,MOD(market_calendar[[#This Row],[Month]],3)=0),1,0)</f>
        <v>0</v>
      </c>
    </row>
    <row r="1956" spans="1:18" x14ac:dyDescent="0.25">
      <c r="A1956">
        <v>1955</v>
      </c>
      <c r="B1956" s="1">
        <v>44324</v>
      </c>
      <c r="C1956" s="2">
        <f t="shared" si="241"/>
        <v>2021</v>
      </c>
      <c r="D1956" s="2">
        <f t="shared" si="242"/>
        <v>5</v>
      </c>
      <c r="E1956" s="2" t="str">
        <f t="shared" si="243"/>
        <v>2021-5</v>
      </c>
      <c r="F1956" s="2">
        <f t="shared" si="244"/>
        <v>8</v>
      </c>
      <c r="G1956" s="2">
        <f t="shared" si="245"/>
        <v>19</v>
      </c>
      <c r="H1956" s="2">
        <f t="shared" si="246"/>
        <v>7</v>
      </c>
      <c r="I1956" s="2" cm="1">
        <f t="array" ref="I1956">_xlfn.IFNA(_xlfn.IFS(H1956=7,1,H1956=1,1),0)</f>
        <v>1</v>
      </c>
      <c r="J1956" s="2">
        <v>0</v>
      </c>
      <c r="K1956" s="2">
        <f t="shared" si="247"/>
        <v>0</v>
      </c>
      <c r="L1956" s="2">
        <f>SUMIF(E$2:E1956,E1956,K$2:K1956)</f>
        <v>1</v>
      </c>
      <c r="M1956" s="2">
        <f>IF(AND(market_calendar[[#This Row],[eq_weekly_exp_cumulative]]=3,market_calendar[[#This Row],[is_eq_weekly_exp]]=1),1,0)</f>
        <v>0</v>
      </c>
      <c r="N1956" s="2">
        <f>IF(AND(market_calendar[[#This Row],[is_eq_monthly_exp]]=1,MOD(market_calendar[[#This Row],[Month]],3)=0),1,0)</f>
        <v>0</v>
      </c>
      <c r="O1956" s="2">
        <f t="shared" si="240"/>
        <v>0</v>
      </c>
      <c r="P1956" s="2">
        <f>SUMIF(E$2:E1956,E1956,O$2:O1956)</f>
        <v>1</v>
      </c>
      <c r="Q1956" s="2">
        <f>IF(AND(market_calendar[[#This Row],[vix_weekly_exp_cumulative]]=3,market_calendar[[#This Row],[is_vix_weekly_exp]]=1),1,0)</f>
        <v>0</v>
      </c>
      <c r="R1956" s="2">
        <f>IF(AND(market_calendar[[#This Row],[is_vix_monthly_exp]]=1,MOD(market_calendar[[#This Row],[Month]],3)=0),1,0)</f>
        <v>0</v>
      </c>
    </row>
    <row r="1957" spans="1:18" x14ac:dyDescent="0.25">
      <c r="A1957">
        <v>1956</v>
      </c>
      <c r="B1957" s="1">
        <v>44325</v>
      </c>
      <c r="C1957" s="2">
        <f t="shared" si="241"/>
        <v>2021</v>
      </c>
      <c r="D1957" s="2">
        <f t="shared" si="242"/>
        <v>5</v>
      </c>
      <c r="E1957" s="2" t="str">
        <f t="shared" si="243"/>
        <v>2021-5</v>
      </c>
      <c r="F1957" s="2">
        <f t="shared" si="244"/>
        <v>9</v>
      </c>
      <c r="G1957" s="2">
        <f t="shared" si="245"/>
        <v>20</v>
      </c>
      <c r="H1957" s="2">
        <f t="shared" si="246"/>
        <v>1</v>
      </c>
      <c r="I1957" s="2" cm="1">
        <f t="array" ref="I1957">_xlfn.IFNA(_xlfn.IFS(H1957=7,1,H1957=1,1),0)</f>
        <v>1</v>
      </c>
      <c r="J1957" s="2">
        <v>0</v>
      </c>
      <c r="K1957" s="2">
        <f t="shared" si="247"/>
        <v>0</v>
      </c>
      <c r="L1957" s="2">
        <f>SUMIF(E$2:E1957,E1957,K$2:K1957)</f>
        <v>1</v>
      </c>
      <c r="M1957" s="2">
        <f>IF(AND(market_calendar[[#This Row],[eq_weekly_exp_cumulative]]=3,market_calendar[[#This Row],[is_eq_weekly_exp]]=1),1,0)</f>
        <v>0</v>
      </c>
      <c r="N1957" s="2">
        <f>IF(AND(market_calendar[[#This Row],[is_eq_monthly_exp]]=1,MOD(market_calendar[[#This Row],[Month]],3)=0),1,0)</f>
        <v>0</v>
      </c>
      <c r="O1957" s="2">
        <f t="shared" si="240"/>
        <v>0</v>
      </c>
      <c r="P1957" s="2">
        <f>SUMIF(E$2:E1957,E1957,O$2:O1957)</f>
        <v>1</v>
      </c>
      <c r="Q1957" s="2">
        <f>IF(AND(market_calendar[[#This Row],[vix_weekly_exp_cumulative]]=3,market_calendar[[#This Row],[is_vix_weekly_exp]]=1),1,0)</f>
        <v>0</v>
      </c>
      <c r="R1957" s="2">
        <f>IF(AND(market_calendar[[#This Row],[is_vix_monthly_exp]]=1,MOD(market_calendar[[#This Row],[Month]],3)=0),1,0)</f>
        <v>0</v>
      </c>
    </row>
    <row r="1958" spans="1:18" x14ac:dyDescent="0.25">
      <c r="A1958">
        <v>1957</v>
      </c>
      <c r="B1958" s="1">
        <v>44326</v>
      </c>
      <c r="C1958" s="2">
        <f t="shared" si="241"/>
        <v>2021</v>
      </c>
      <c r="D1958" s="2">
        <f t="shared" si="242"/>
        <v>5</v>
      </c>
      <c r="E1958" s="2" t="str">
        <f t="shared" si="243"/>
        <v>2021-5</v>
      </c>
      <c r="F1958" s="2">
        <f t="shared" si="244"/>
        <v>10</v>
      </c>
      <c r="G1958" s="2">
        <f t="shared" si="245"/>
        <v>20</v>
      </c>
      <c r="H1958" s="2">
        <f t="shared" si="246"/>
        <v>2</v>
      </c>
      <c r="I1958" s="2" cm="1">
        <f t="array" ref="I1958">_xlfn.IFNA(_xlfn.IFS(H1958=7,1,H1958=1,1),0)</f>
        <v>0</v>
      </c>
      <c r="J1958" s="2">
        <v>0</v>
      </c>
      <c r="K1958" s="2">
        <f t="shared" si="247"/>
        <v>0</v>
      </c>
      <c r="L1958" s="2">
        <f>SUMIF(E$2:E1958,E1958,K$2:K1958)</f>
        <v>1</v>
      </c>
      <c r="M1958" s="2">
        <f>IF(AND(market_calendar[[#This Row],[eq_weekly_exp_cumulative]]=3,market_calendar[[#This Row],[is_eq_weekly_exp]]=1),1,0)</f>
        <v>0</v>
      </c>
      <c r="N1958" s="2">
        <f>IF(AND(market_calendar[[#This Row],[is_eq_monthly_exp]]=1,MOD(market_calendar[[#This Row],[Month]],3)=0),1,0)</f>
        <v>0</v>
      </c>
      <c r="O1958" s="2">
        <f t="shared" si="240"/>
        <v>0</v>
      </c>
      <c r="P1958" s="2">
        <f>SUMIF(E$2:E1958,E1958,O$2:O1958)</f>
        <v>1</v>
      </c>
      <c r="Q1958" s="2">
        <f>IF(AND(market_calendar[[#This Row],[vix_weekly_exp_cumulative]]=3,market_calendar[[#This Row],[is_vix_weekly_exp]]=1),1,0)</f>
        <v>0</v>
      </c>
      <c r="R1958" s="2">
        <f>IF(AND(market_calendar[[#This Row],[is_vix_monthly_exp]]=1,MOD(market_calendar[[#This Row],[Month]],3)=0),1,0)</f>
        <v>0</v>
      </c>
    </row>
    <row r="1959" spans="1:18" x14ac:dyDescent="0.25">
      <c r="A1959">
        <v>1958</v>
      </c>
      <c r="B1959" s="1">
        <v>44327</v>
      </c>
      <c r="C1959" s="2">
        <f t="shared" si="241"/>
        <v>2021</v>
      </c>
      <c r="D1959" s="2">
        <f t="shared" si="242"/>
        <v>5</v>
      </c>
      <c r="E1959" s="2" t="str">
        <f t="shared" si="243"/>
        <v>2021-5</v>
      </c>
      <c r="F1959" s="2">
        <f t="shared" si="244"/>
        <v>11</v>
      </c>
      <c r="G1959" s="2">
        <f t="shared" si="245"/>
        <v>20</v>
      </c>
      <c r="H1959" s="2">
        <f t="shared" si="246"/>
        <v>3</v>
      </c>
      <c r="I1959" s="2" cm="1">
        <f t="array" ref="I1959">_xlfn.IFNA(_xlfn.IFS(H1959=7,1,H1959=1,1),0)</f>
        <v>0</v>
      </c>
      <c r="J1959" s="2">
        <v>0</v>
      </c>
      <c r="K1959" s="2">
        <f t="shared" si="247"/>
        <v>0</v>
      </c>
      <c r="L1959" s="2">
        <f>SUMIF(E$2:E1959,E1959,K$2:K1959)</f>
        <v>1</v>
      </c>
      <c r="M1959" s="2">
        <f>IF(AND(market_calendar[[#This Row],[eq_weekly_exp_cumulative]]=3,market_calendar[[#This Row],[is_eq_weekly_exp]]=1),1,0)</f>
        <v>0</v>
      </c>
      <c r="N1959" s="2">
        <f>IF(AND(market_calendar[[#This Row],[is_eq_monthly_exp]]=1,MOD(market_calendar[[#This Row],[Month]],3)=0),1,0)</f>
        <v>0</v>
      </c>
      <c r="O1959" s="2">
        <f t="shared" si="240"/>
        <v>1</v>
      </c>
      <c r="P1959" s="2">
        <f>SUMIF(E$2:E1959,E1959,O$2:O1959)</f>
        <v>2</v>
      </c>
      <c r="Q1959" s="2">
        <f>IF(AND(market_calendar[[#This Row],[vix_weekly_exp_cumulative]]=3,market_calendar[[#This Row],[is_vix_weekly_exp]]=1),1,0)</f>
        <v>0</v>
      </c>
      <c r="R1959" s="2">
        <f>IF(AND(market_calendar[[#This Row],[is_vix_monthly_exp]]=1,MOD(market_calendar[[#This Row],[Month]],3)=0),1,0)</f>
        <v>0</v>
      </c>
    </row>
    <row r="1960" spans="1:18" x14ac:dyDescent="0.25">
      <c r="A1960">
        <v>1959</v>
      </c>
      <c r="B1960" s="1">
        <v>44328</v>
      </c>
      <c r="C1960" s="2">
        <f t="shared" si="241"/>
        <v>2021</v>
      </c>
      <c r="D1960" s="2">
        <f t="shared" si="242"/>
        <v>5</v>
      </c>
      <c r="E1960" s="2" t="str">
        <f t="shared" si="243"/>
        <v>2021-5</v>
      </c>
      <c r="F1960" s="2">
        <f t="shared" si="244"/>
        <v>12</v>
      </c>
      <c r="G1960" s="2">
        <f t="shared" si="245"/>
        <v>20</v>
      </c>
      <c r="H1960" s="2">
        <f t="shared" si="246"/>
        <v>4</v>
      </c>
      <c r="I1960" s="2" cm="1">
        <f t="array" ref="I1960">_xlfn.IFNA(_xlfn.IFS(H1960=7,1,H1960=1,1),0)</f>
        <v>0</v>
      </c>
      <c r="J1960" s="2">
        <v>0</v>
      </c>
      <c r="K1960" s="2">
        <f t="shared" si="247"/>
        <v>0</v>
      </c>
      <c r="L1960" s="2">
        <f>SUMIF(E$2:E1960,E1960,K$2:K1960)</f>
        <v>1</v>
      </c>
      <c r="M1960" s="2">
        <f>IF(AND(market_calendar[[#This Row],[eq_weekly_exp_cumulative]]=3,market_calendar[[#This Row],[is_eq_weekly_exp]]=1),1,0)</f>
        <v>0</v>
      </c>
      <c r="N1960" s="2">
        <f>IF(AND(market_calendar[[#This Row],[is_eq_monthly_exp]]=1,MOD(market_calendar[[#This Row],[Month]],3)=0),1,0)</f>
        <v>0</v>
      </c>
      <c r="O1960" s="2">
        <f t="shared" si="240"/>
        <v>0</v>
      </c>
      <c r="P1960" s="2">
        <f>SUMIF(E$2:E1960,E1960,O$2:O1960)</f>
        <v>2</v>
      </c>
      <c r="Q1960" s="2">
        <f>IF(AND(market_calendar[[#This Row],[vix_weekly_exp_cumulative]]=3,market_calendar[[#This Row],[is_vix_weekly_exp]]=1),1,0)</f>
        <v>0</v>
      </c>
      <c r="R1960" s="2">
        <f>IF(AND(market_calendar[[#This Row],[is_vix_monthly_exp]]=1,MOD(market_calendar[[#This Row],[Month]],3)=0),1,0)</f>
        <v>0</v>
      </c>
    </row>
    <row r="1961" spans="1:18" x14ac:dyDescent="0.25">
      <c r="A1961">
        <v>1960</v>
      </c>
      <c r="B1961" s="1">
        <v>44329</v>
      </c>
      <c r="C1961" s="2">
        <f t="shared" si="241"/>
        <v>2021</v>
      </c>
      <c r="D1961" s="2">
        <f t="shared" si="242"/>
        <v>5</v>
      </c>
      <c r="E1961" s="2" t="str">
        <f t="shared" si="243"/>
        <v>2021-5</v>
      </c>
      <c r="F1961" s="2">
        <f t="shared" si="244"/>
        <v>13</v>
      </c>
      <c r="G1961" s="2">
        <f t="shared" si="245"/>
        <v>20</v>
      </c>
      <c r="H1961" s="2">
        <f t="shared" si="246"/>
        <v>5</v>
      </c>
      <c r="I1961" s="2" cm="1">
        <f t="array" ref="I1961">_xlfn.IFNA(_xlfn.IFS(H1961=7,1,H1961=1,1),0)</f>
        <v>0</v>
      </c>
      <c r="J1961" s="2">
        <v>0</v>
      </c>
      <c r="K1961" s="2">
        <f t="shared" si="247"/>
        <v>0</v>
      </c>
      <c r="L1961" s="2">
        <f>SUMIF(E$2:E1961,E1961,K$2:K1961)</f>
        <v>1</v>
      </c>
      <c r="M1961" s="2">
        <f>IF(AND(market_calendar[[#This Row],[eq_weekly_exp_cumulative]]=3,market_calendar[[#This Row],[is_eq_weekly_exp]]=1),1,0)</f>
        <v>0</v>
      </c>
      <c r="N1961" s="2">
        <f>IF(AND(market_calendar[[#This Row],[is_eq_monthly_exp]]=1,MOD(market_calendar[[#This Row],[Month]],3)=0),1,0)</f>
        <v>0</v>
      </c>
      <c r="O1961" s="2">
        <f t="shared" si="240"/>
        <v>0</v>
      </c>
      <c r="P1961" s="2">
        <f>SUMIF(E$2:E1961,E1961,O$2:O1961)</f>
        <v>2</v>
      </c>
      <c r="Q1961" s="2">
        <f>IF(AND(market_calendar[[#This Row],[vix_weekly_exp_cumulative]]=3,market_calendar[[#This Row],[is_vix_weekly_exp]]=1),1,0)</f>
        <v>0</v>
      </c>
      <c r="R1961" s="2">
        <f>IF(AND(market_calendar[[#This Row],[is_vix_monthly_exp]]=1,MOD(market_calendar[[#This Row],[Month]],3)=0),1,0)</f>
        <v>0</v>
      </c>
    </row>
    <row r="1962" spans="1:18" x14ac:dyDescent="0.25">
      <c r="A1962">
        <v>1961</v>
      </c>
      <c r="B1962" s="1">
        <v>44330</v>
      </c>
      <c r="C1962" s="2">
        <f t="shared" si="241"/>
        <v>2021</v>
      </c>
      <c r="D1962" s="2">
        <f t="shared" si="242"/>
        <v>5</v>
      </c>
      <c r="E1962" s="2" t="str">
        <f t="shared" si="243"/>
        <v>2021-5</v>
      </c>
      <c r="F1962" s="2">
        <f t="shared" si="244"/>
        <v>14</v>
      </c>
      <c r="G1962" s="2">
        <f t="shared" si="245"/>
        <v>20</v>
      </c>
      <c r="H1962" s="2">
        <f t="shared" si="246"/>
        <v>6</v>
      </c>
      <c r="I1962" s="2" cm="1">
        <f t="array" ref="I1962">_xlfn.IFNA(_xlfn.IFS(H1962=7,1,H1962=1,1),0)</f>
        <v>0</v>
      </c>
      <c r="J1962" s="2">
        <v>0</v>
      </c>
      <c r="K1962" s="2">
        <f t="shared" si="247"/>
        <v>1</v>
      </c>
      <c r="L1962" s="2">
        <f>SUMIF(E$2:E1962,E1962,K$2:K1962)</f>
        <v>2</v>
      </c>
      <c r="M1962" s="2">
        <f>IF(AND(market_calendar[[#This Row],[eq_weekly_exp_cumulative]]=3,market_calendar[[#This Row],[is_eq_weekly_exp]]=1),1,0)</f>
        <v>0</v>
      </c>
      <c r="N1962" s="2">
        <f>IF(AND(market_calendar[[#This Row],[is_eq_monthly_exp]]=1,MOD(market_calendar[[#This Row],[Month]],3)=0),1,0)</f>
        <v>0</v>
      </c>
      <c r="O1962" s="2">
        <f t="shared" si="240"/>
        <v>0</v>
      </c>
      <c r="P1962" s="2">
        <f>SUMIF(E$2:E1962,E1962,O$2:O1962)</f>
        <v>2</v>
      </c>
      <c r="Q1962" s="2">
        <f>IF(AND(market_calendar[[#This Row],[vix_weekly_exp_cumulative]]=3,market_calendar[[#This Row],[is_vix_weekly_exp]]=1),1,0)</f>
        <v>0</v>
      </c>
      <c r="R1962" s="2">
        <f>IF(AND(market_calendar[[#This Row],[is_vix_monthly_exp]]=1,MOD(market_calendar[[#This Row],[Month]],3)=0),1,0)</f>
        <v>0</v>
      </c>
    </row>
    <row r="1963" spans="1:18" x14ac:dyDescent="0.25">
      <c r="A1963">
        <v>1962</v>
      </c>
      <c r="B1963" s="1">
        <v>44331</v>
      </c>
      <c r="C1963" s="2">
        <f t="shared" si="241"/>
        <v>2021</v>
      </c>
      <c r="D1963" s="2">
        <f t="shared" si="242"/>
        <v>5</v>
      </c>
      <c r="E1963" s="2" t="str">
        <f t="shared" si="243"/>
        <v>2021-5</v>
      </c>
      <c r="F1963" s="2">
        <f t="shared" si="244"/>
        <v>15</v>
      </c>
      <c r="G1963" s="2">
        <f t="shared" si="245"/>
        <v>20</v>
      </c>
      <c r="H1963" s="2">
        <f t="shared" si="246"/>
        <v>7</v>
      </c>
      <c r="I1963" s="2" cm="1">
        <f t="array" ref="I1963">_xlfn.IFNA(_xlfn.IFS(H1963=7,1,H1963=1,1),0)</f>
        <v>1</v>
      </c>
      <c r="J1963" s="2">
        <v>0</v>
      </c>
      <c r="K1963" s="2">
        <f t="shared" si="247"/>
        <v>0</v>
      </c>
      <c r="L1963" s="2">
        <f>SUMIF(E$2:E1963,E1963,K$2:K1963)</f>
        <v>2</v>
      </c>
      <c r="M1963" s="2">
        <f>IF(AND(market_calendar[[#This Row],[eq_weekly_exp_cumulative]]=3,market_calendar[[#This Row],[is_eq_weekly_exp]]=1),1,0)</f>
        <v>0</v>
      </c>
      <c r="N1963" s="2">
        <f>IF(AND(market_calendar[[#This Row],[is_eq_monthly_exp]]=1,MOD(market_calendar[[#This Row],[Month]],3)=0),1,0)</f>
        <v>0</v>
      </c>
      <c r="O1963" s="2">
        <f t="shared" si="240"/>
        <v>0</v>
      </c>
      <c r="P1963" s="2">
        <f>SUMIF(E$2:E1963,E1963,O$2:O1963)</f>
        <v>2</v>
      </c>
      <c r="Q1963" s="2">
        <f>IF(AND(market_calendar[[#This Row],[vix_weekly_exp_cumulative]]=3,market_calendar[[#This Row],[is_vix_weekly_exp]]=1),1,0)</f>
        <v>0</v>
      </c>
      <c r="R1963" s="2">
        <f>IF(AND(market_calendar[[#This Row],[is_vix_monthly_exp]]=1,MOD(market_calendar[[#This Row],[Month]],3)=0),1,0)</f>
        <v>0</v>
      </c>
    </row>
    <row r="1964" spans="1:18" x14ac:dyDescent="0.25">
      <c r="A1964">
        <v>1963</v>
      </c>
      <c r="B1964" s="1">
        <v>44332</v>
      </c>
      <c r="C1964" s="2">
        <f t="shared" si="241"/>
        <v>2021</v>
      </c>
      <c r="D1964" s="2">
        <f t="shared" si="242"/>
        <v>5</v>
      </c>
      <c r="E1964" s="2" t="str">
        <f t="shared" si="243"/>
        <v>2021-5</v>
      </c>
      <c r="F1964" s="2">
        <f t="shared" si="244"/>
        <v>16</v>
      </c>
      <c r="G1964" s="2">
        <f t="shared" si="245"/>
        <v>21</v>
      </c>
      <c r="H1964" s="2">
        <f t="shared" si="246"/>
        <v>1</v>
      </c>
      <c r="I1964" s="2" cm="1">
        <f t="array" ref="I1964">_xlfn.IFNA(_xlfn.IFS(H1964=7,1,H1964=1,1),0)</f>
        <v>1</v>
      </c>
      <c r="J1964" s="2">
        <v>0</v>
      </c>
      <c r="K1964" s="2">
        <f t="shared" si="247"/>
        <v>0</v>
      </c>
      <c r="L1964" s="2">
        <f>SUMIF(E$2:E1964,E1964,K$2:K1964)</f>
        <v>2</v>
      </c>
      <c r="M1964" s="2">
        <f>IF(AND(market_calendar[[#This Row],[eq_weekly_exp_cumulative]]=3,market_calendar[[#This Row],[is_eq_weekly_exp]]=1),1,0)</f>
        <v>0</v>
      </c>
      <c r="N1964" s="2">
        <f>IF(AND(market_calendar[[#This Row],[is_eq_monthly_exp]]=1,MOD(market_calendar[[#This Row],[Month]],3)=0),1,0)</f>
        <v>0</v>
      </c>
      <c r="O1964" s="2">
        <f t="shared" si="240"/>
        <v>0</v>
      </c>
      <c r="P1964" s="2">
        <f>SUMIF(E$2:E1964,E1964,O$2:O1964)</f>
        <v>2</v>
      </c>
      <c r="Q1964" s="2">
        <f>IF(AND(market_calendar[[#This Row],[vix_weekly_exp_cumulative]]=3,market_calendar[[#This Row],[is_vix_weekly_exp]]=1),1,0)</f>
        <v>0</v>
      </c>
      <c r="R1964" s="2">
        <f>IF(AND(market_calendar[[#This Row],[is_vix_monthly_exp]]=1,MOD(market_calendar[[#This Row],[Month]],3)=0),1,0)</f>
        <v>0</v>
      </c>
    </row>
    <row r="1965" spans="1:18" x14ac:dyDescent="0.25">
      <c r="A1965">
        <v>1964</v>
      </c>
      <c r="B1965" s="1">
        <v>44333</v>
      </c>
      <c r="C1965" s="2">
        <f t="shared" si="241"/>
        <v>2021</v>
      </c>
      <c r="D1965" s="2">
        <f t="shared" si="242"/>
        <v>5</v>
      </c>
      <c r="E1965" s="2" t="str">
        <f t="shared" si="243"/>
        <v>2021-5</v>
      </c>
      <c r="F1965" s="2">
        <f t="shared" si="244"/>
        <v>17</v>
      </c>
      <c r="G1965" s="2">
        <f t="shared" si="245"/>
        <v>21</v>
      </c>
      <c r="H1965" s="2">
        <f t="shared" si="246"/>
        <v>2</v>
      </c>
      <c r="I1965" s="2" cm="1">
        <f t="array" ref="I1965">_xlfn.IFNA(_xlfn.IFS(H1965=7,1,H1965=1,1),0)</f>
        <v>0</v>
      </c>
      <c r="J1965" s="2">
        <v>0</v>
      </c>
      <c r="K1965" s="2">
        <f t="shared" si="247"/>
        <v>0</v>
      </c>
      <c r="L1965" s="2">
        <f>SUMIF(E$2:E1965,E1965,K$2:K1965)</f>
        <v>2</v>
      </c>
      <c r="M1965" s="2">
        <f>IF(AND(market_calendar[[#This Row],[eq_weekly_exp_cumulative]]=3,market_calendar[[#This Row],[is_eq_weekly_exp]]=1),1,0)</f>
        <v>0</v>
      </c>
      <c r="N1965" s="2">
        <f>IF(AND(market_calendar[[#This Row],[is_eq_monthly_exp]]=1,MOD(market_calendar[[#This Row],[Month]],3)=0),1,0)</f>
        <v>0</v>
      </c>
      <c r="O1965" s="2">
        <f t="shared" si="240"/>
        <v>0</v>
      </c>
      <c r="P1965" s="2">
        <f>SUMIF(E$2:E1965,E1965,O$2:O1965)</f>
        <v>2</v>
      </c>
      <c r="Q1965" s="2">
        <f>IF(AND(market_calendar[[#This Row],[vix_weekly_exp_cumulative]]=3,market_calendar[[#This Row],[is_vix_weekly_exp]]=1),1,0)</f>
        <v>0</v>
      </c>
      <c r="R1965" s="2">
        <f>IF(AND(market_calendar[[#This Row],[is_vix_monthly_exp]]=1,MOD(market_calendar[[#This Row],[Month]],3)=0),1,0)</f>
        <v>0</v>
      </c>
    </row>
    <row r="1966" spans="1:18" x14ac:dyDescent="0.25">
      <c r="A1966">
        <v>1965</v>
      </c>
      <c r="B1966" s="1">
        <v>44334</v>
      </c>
      <c r="C1966" s="2">
        <f t="shared" si="241"/>
        <v>2021</v>
      </c>
      <c r="D1966" s="2">
        <f t="shared" si="242"/>
        <v>5</v>
      </c>
      <c r="E1966" s="2" t="str">
        <f t="shared" si="243"/>
        <v>2021-5</v>
      </c>
      <c r="F1966" s="2">
        <f t="shared" si="244"/>
        <v>18</v>
      </c>
      <c r="G1966" s="2">
        <f t="shared" si="245"/>
        <v>21</v>
      </c>
      <c r="H1966" s="2">
        <f t="shared" si="246"/>
        <v>3</v>
      </c>
      <c r="I1966" s="2" cm="1">
        <f t="array" ref="I1966">_xlfn.IFNA(_xlfn.IFS(H1966=7,1,H1966=1,1),0)</f>
        <v>0</v>
      </c>
      <c r="J1966" s="2">
        <v>0</v>
      </c>
      <c r="K1966" s="2">
        <f t="shared" si="247"/>
        <v>0</v>
      </c>
      <c r="L1966" s="2">
        <f>SUMIF(E$2:E1966,E1966,K$2:K1966)</f>
        <v>2</v>
      </c>
      <c r="M1966" s="2">
        <f>IF(AND(market_calendar[[#This Row],[eq_weekly_exp_cumulative]]=3,market_calendar[[#This Row],[is_eq_weekly_exp]]=1),1,0)</f>
        <v>0</v>
      </c>
      <c r="N1966" s="2">
        <f>IF(AND(market_calendar[[#This Row],[is_eq_monthly_exp]]=1,MOD(market_calendar[[#This Row],[Month]],3)=0),1,0)</f>
        <v>0</v>
      </c>
      <c r="O1966" s="2">
        <f t="shared" si="240"/>
        <v>1</v>
      </c>
      <c r="P1966" s="2">
        <f>SUMIF(E$2:E1966,E1966,O$2:O1966)</f>
        <v>3</v>
      </c>
      <c r="Q1966" s="2">
        <f>IF(AND(market_calendar[[#This Row],[vix_weekly_exp_cumulative]]=3,market_calendar[[#This Row],[is_vix_weekly_exp]]=1),1,0)</f>
        <v>1</v>
      </c>
      <c r="R1966" s="2">
        <f>IF(AND(market_calendar[[#This Row],[is_vix_monthly_exp]]=1,MOD(market_calendar[[#This Row],[Month]],3)=0),1,0)</f>
        <v>0</v>
      </c>
    </row>
    <row r="1967" spans="1:18" x14ac:dyDescent="0.25">
      <c r="A1967">
        <v>1966</v>
      </c>
      <c r="B1967" s="1">
        <v>44335</v>
      </c>
      <c r="C1967" s="2">
        <f t="shared" si="241"/>
        <v>2021</v>
      </c>
      <c r="D1967" s="2">
        <f t="shared" si="242"/>
        <v>5</v>
      </c>
      <c r="E1967" s="2" t="str">
        <f t="shared" si="243"/>
        <v>2021-5</v>
      </c>
      <c r="F1967" s="2">
        <f t="shared" si="244"/>
        <v>19</v>
      </c>
      <c r="G1967" s="2">
        <f t="shared" si="245"/>
        <v>21</v>
      </c>
      <c r="H1967" s="2">
        <f t="shared" si="246"/>
        <v>4</v>
      </c>
      <c r="I1967" s="2" cm="1">
        <f t="array" ref="I1967">_xlfn.IFNA(_xlfn.IFS(H1967=7,1,H1967=1,1),0)</f>
        <v>0</v>
      </c>
      <c r="J1967" s="2">
        <v>0</v>
      </c>
      <c r="K1967" s="2">
        <f t="shared" si="247"/>
        <v>0</v>
      </c>
      <c r="L1967" s="2">
        <f>SUMIF(E$2:E1967,E1967,K$2:K1967)</f>
        <v>2</v>
      </c>
      <c r="M1967" s="2">
        <f>IF(AND(market_calendar[[#This Row],[eq_weekly_exp_cumulative]]=3,market_calendar[[#This Row],[is_eq_weekly_exp]]=1),1,0)</f>
        <v>0</v>
      </c>
      <c r="N1967" s="2">
        <f>IF(AND(market_calendar[[#This Row],[is_eq_monthly_exp]]=1,MOD(market_calendar[[#This Row],[Month]],3)=0),1,0)</f>
        <v>0</v>
      </c>
      <c r="O1967" s="2">
        <f t="shared" si="240"/>
        <v>0</v>
      </c>
      <c r="P1967" s="2">
        <f>SUMIF(E$2:E1967,E1967,O$2:O1967)</f>
        <v>3</v>
      </c>
      <c r="Q1967" s="2">
        <f>IF(AND(market_calendar[[#This Row],[vix_weekly_exp_cumulative]]=3,market_calendar[[#This Row],[is_vix_weekly_exp]]=1),1,0)</f>
        <v>0</v>
      </c>
      <c r="R1967" s="2">
        <f>IF(AND(market_calendar[[#This Row],[is_vix_monthly_exp]]=1,MOD(market_calendar[[#This Row],[Month]],3)=0),1,0)</f>
        <v>0</v>
      </c>
    </row>
    <row r="1968" spans="1:18" x14ac:dyDescent="0.25">
      <c r="A1968">
        <v>1967</v>
      </c>
      <c r="B1968" s="1">
        <v>44336</v>
      </c>
      <c r="C1968" s="2">
        <f t="shared" si="241"/>
        <v>2021</v>
      </c>
      <c r="D1968" s="2">
        <f t="shared" si="242"/>
        <v>5</v>
      </c>
      <c r="E1968" s="2" t="str">
        <f t="shared" si="243"/>
        <v>2021-5</v>
      </c>
      <c r="F1968" s="2">
        <f t="shared" si="244"/>
        <v>20</v>
      </c>
      <c r="G1968" s="2">
        <f t="shared" si="245"/>
        <v>21</v>
      </c>
      <c r="H1968" s="2">
        <f t="shared" si="246"/>
        <v>5</v>
      </c>
      <c r="I1968" s="2" cm="1">
        <f t="array" ref="I1968">_xlfn.IFNA(_xlfn.IFS(H1968=7,1,H1968=1,1),0)</f>
        <v>0</v>
      </c>
      <c r="J1968" s="2">
        <v>0</v>
      </c>
      <c r="K1968" s="2">
        <f t="shared" si="247"/>
        <v>0</v>
      </c>
      <c r="L1968" s="2">
        <f>SUMIF(E$2:E1968,E1968,K$2:K1968)</f>
        <v>2</v>
      </c>
      <c r="M1968" s="2">
        <f>IF(AND(market_calendar[[#This Row],[eq_weekly_exp_cumulative]]=3,market_calendar[[#This Row],[is_eq_weekly_exp]]=1),1,0)</f>
        <v>0</v>
      </c>
      <c r="N1968" s="2">
        <f>IF(AND(market_calendar[[#This Row],[is_eq_monthly_exp]]=1,MOD(market_calendar[[#This Row],[Month]],3)=0),1,0)</f>
        <v>0</v>
      </c>
      <c r="O1968" s="2">
        <f t="shared" si="240"/>
        <v>0</v>
      </c>
      <c r="P1968" s="2">
        <f>SUMIF(E$2:E1968,E1968,O$2:O1968)</f>
        <v>3</v>
      </c>
      <c r="Q1968" s="2">
        <f>IF(AND(market_calendar[[#This Row],[vix_weekly_exp_cumulative]]=3,market_calendar[[#This Row],[is_vix_weekly_exp]]=1),1,0)</f>
        <v>0</v>
      </c>
      <c r="R1968" s="2">
        <f>IF(AND(market_calendar[[#This Row],[is_vix_monthly_exp]]=1,MOD(market_calendar[[#This Row],[Month]],3)=0),1,0)</f>
        <v>0</v>
      </c>
    </row>
    <row r="1969" spans="1:18" x14ac:dyDescent="0.25">
      <c r="A1969">
        <v>1968</v>
      </c>
      <c r="B1969" s="1">
        <v>44337</v>
      </c>
      <c r="C1969" s="2">
        <f t="shared" si="241"/>
        <v>2021</v>
      </c>
      <c r="D1969" s="2">
        <f t="shared" si="242"/>
        <v>5</v>
      </c>
      <c r="E1969" s="2" t="str">
        <f t="shared" si="243"/>
        <v>2021-5</v>
      </c>
      <c r="F1969" s="2">
        <f t="shared" si="244"/>
        <v>21</v>
      </c>
      <c r="G1969" s="2">
        <f t="shared" si="245"/>
        <v>21</v>
      </c>
      <c r="H1969" s="2">
        <f t="shared" si="246"/>
        <v>6</v>
      </c>
      <c r="I1969" s="2" cm="1">
        <f t="array" ref="I1969">_xlfn.IFNA(_xlfn.IFS(H1969=7,1,H1969=1,1),0)</f>
        <v>0</v>
      </c>
      <c r="J1969" s="2">
        <v>0</v>
      </c>
      <c r="K1969" s="2">
        <f t="shared" si="247"/>
        <v>1</v>
      </c>
      <c r="L1969" s="2">
        <f>SUMIF(E$2:E1969,E1969,K$2:K1969)</f>
        <v>3</v>
      </c>
      <c r="M1969" s="2">
        <f>IF(AND(market_calendar[[#This Row],[eq_weekly_exp_cumulative]]=3,market_calendar[[#This Row],[is_eq_weekly_exp]]=1),1,0)</f>
        <v>1</v>
      </c>
      <c r="N1969" s="2">
        <f>IF(AND(market_calendar[[#This Row],[is_eq_monthly_exp]]=1,MOD(market_calendar[[#This Row],[Month]],3)=0),1,0)</f>
        <v>0</v>
      </c>
      <c r="O1969" s="2">
        <f t="shared" si="240"/>
        <v>0</v>
      </c>
      <c r="P1969" s="2">
        <f>SUMIF(E$2:E1969,E1969,O$2:O1969)</f>
        <v>3</v>
      </c>
      <c r="Q1969" s="2">
        <f>IF(AND(market_calendar[[#This Row],[vix_weekly_exp_cumulative]]=3,market_calendar[[#This Row],[is_vix_weekly_exp]]=1),1,0)</f>
        <v>0</v>
      </c>
      <c r="R1969" s="2">
        <f>IF(AND(market_calendar[[#This Row],[is_vix_monthly_exp]]=1,MOD(market_calendar[[#This Row],[Month]],3)=0),1,0)</f>
        <v>0</v>
      </c>
    </row>
    <row r="1970" spans="1:18" x14ac:dyDescent="0.25">
      <c r="A1970">
        <v>1969</v>
      </c>
      <c r="B1970" s="1">
        <v>44338</v>
      </c>
      <c r="C1970" s="2">
        <f t="shared" si="241"/>
        <v>2021</v>
      </c>
      <c r="D1970" s="2">
        <f t="shared" si="242"/>
        <v>5</v>
      </c>
      <c r="E1970" s="2" t="str">
        <f t="shared" si="243"/>
        <v>2021-5</v>
      </c>
      <c r="F1970" s="2">
        <f t="shared" si="244"/>
        <v>22</v>
      </c>
      <c r="G1970" s="2">
        <f t="shared" si="245"/>
        <v>21</v>
      </c>
      <c r="H1970" s="2">
        <f t="shared" si="246"/>
        <v>7</v>
      </c>
      <c r="I1970" s="2" cm="1">
        <f t="array" ref="I1970">_xlfn.IFNA(_xlfn.IFS(H1970=7,1,H1970=1,1),0)</f>
        <v>1</v>
      </c>
      <c r="J1970" s="2">
        <v>0</v>
      </c>
      <c r="K1970" s="2">
        <f t="shared" si="247"/>
        <v>0</v>
      </c>
      <c r="L1970" s="2">
        <f>SUMIF(E$2:E1970,E1970,K$2:K1970)</f>
        <v>3</v>
      </c>
      <c r="M1970" s="2">
        <f>IF(AND(market_calendar[[#This Row],[eq_weekly_exp_cumulative]]=3,market_calendar[[#This Row],[is_eq_weekly_exp]]=1),1,0)</f>
        <v>0</v>
      </c>
      <c r="N1970" s="2">
        <f>IF(AND(market_calendar[[#This Row],[is_eq_monthly_exp]]=1,MOD(market_calendar[[#This Row],[Month]],3)=0),1,0)</f>
        <v>0</v>
      </c>
      <c r="O1970" s="2">
        <f t="shared" si="240"/>
        <v>0</v>
      </c>
      <c r="P1970" s="2">
        <f>SUMIF(E$2:E1970,E1970,O$2:O1970)</f>
        <v>3</v>
      </c>
      <c r="Q1970" s="2">
        <f>IF(AND(market_calendar[[#This Row],[vix_weekly_exp_cumulative]]=3,market_calendar[[#This Row],[is_vix_weekly_exp]]=1),1,0)</f>
        <v>0</v>
      </c>
      <c r="R1970" s="2">
        <f>IF(AND(market_calendar[[#This Row],[is_vix_monthly_exp]]=1,MOD(market_calendar[[#This Row],[Month]],3)=0),1,0)</f>
        <v>0</v>
      </c>
    </row>
    <row r="1971" spans="1:18" x14ac:dyDescent="0.25">
      <c r="A1971">
        <v>1970</v>
      </c>
      <c r="B1971" s="1">
        <v>44339</v>
      </c>
      <c r="C1971" s="2">
        <f t="shared" si="241"/>
        <v>2021</v>
      </c>
      <c r="D1971" s="2">
        <f t="shared" si="242"/>
        <v>5</v>
      </c>
      <c r="E1971" s="2" t="str">
        <f t="shared" si="243"/>
        <v>2021-5</v>
      </c>
      <c r="F1971" s="2">
        <f t="shared" si="244"/>
        <v>23</v>
      </c>
      <c r="G1971" s="2">
        <f t="shared" si="245"/>
        <v>22</v>
      </c>
      <c r="H1971" s="2">
        <f t="shared" si="246"/>
        <v>1</v>
      </c>
      <c r="I1971" s="2" cm="1">
        <f t="array" ref="I1971">_xlfn.IFNA(_xlfn.IFS(H1971=7,1,H1971=1,1),0)</f>
        <v>1</v>
      </c>
      <c r="J1971" s="2">
        <v>0</v>
      </c>
      <c r="K1971" s="2">
        <f t="shared" si="247"/>
        <v>0</v>
      </c>
      <c r="L1971" s="2">
        <f>SUMIF(E$2:E1971,E1971,K$2:K1971)</f>
        <v>3</v>
      </c>
      <c r="M1971" s="2">
        <f>IF(AND(market_calendar[[#This Row],[eq_weekly_exp_cumulative]]=3,market_calendar[[#This Row],[is_eq_weekly_exp]]=1),1,0)</f>
        <v>0</v>
      </c>
      <c r="N1971" s="2">
        <f>IF(AND(market_calendar[[#This Row],[is_eq_monthly_exp]]=1,MOD(market_calendar[[#This Row],[Month]],3)=0),1,0)</f>
        <v>0</v>
      </c>
      <c r="O1971" s="2">
        <f t="shared" si="240"/>
        <v>0</v>
      </c>
      <c r="P1971" s="2">
        <f>SUMIF(E$2:E1971,E1971,O$2:O1971)</f>
        <v>3</v>
      </c>
      <c r="Q1971" s="2">
        <f>IF(AND(market_calendar[[#This Row],[vix_weekly_exp_cumulative]]=3,market_calendar[[#This Row],[is_vix_weekly_exp]]=1),1,0)</f>
        <v>0</v>
      </c>
      <c r="R1971" s="2">
        <f>IF(AND(market_calendar[[#This Row],[is_vix_monthly_exp]]=1,MOD(market_calendar[[#This Row],[Month]],3)=0),1,0)</f>
        <v>0</v>
      </c>
    </row>
    <row r="1972" spans="1:18" x14ac:dyDescent="0.25">
      <c r="A1972">
        <v>1971</v>
      </c>
      <c r="B1972" s="1">
        <v>44340</v>
      </c>
      <c r="C1972" s="2">
        <f t="shared" si="241"/>
        <v>2021</v>
      </c>
      <c r="D1972" s="2">
        <f t="shared" si="242"/>
        <v>5</v>
      </c>
      <c r="E1972" s="2" t="str">
        <f t="shared" si="243"/>
        <v>2021-5</v>
      </c>
      <c r="F1972" s="2">
        <f t="shared" si="244"/>
        <v>24</v>
      </c>
      <c r="G1972" s="2">
        <f t="shared" si="245"/>
        <v>22</v>
      </c>
      <c r="H1972" s="2">
        <f t="shared" si="246"/>
        <v>2</v>
      </c>
      <c r="I1972" s="2" cm="1">
        <f t="array" ref="I1972">_xlfn.IFNA(_xlfn.IFS(H1972=7,1,H1972=1,1),0)</f>
        <v>0</v>
      </c>
      <c r="J1972" s="2">
        <v>0</v>
      </c>
      <c r="K1972" s="2">
        <f t="shared" si="247"/>
        <v>0</v>
      </c>
      <c r="L1972" s="2">
        <f>SUMIF(E$2:E1972,E1972,K$2:K1972)</f>
        <v>3</v>
      </c>
      <c r="M1972" s="2">
        <f>IF(AND(market_calendar[[#This Row],[eq_weekly_exp_cumulative]]=3,market_calendar[[#This Row],[is_eq_weekly_exp]]=1),1,0)</f>
        <v>0</v>
      </c>
      <c r="N1972" s="2">
        <f>IF(AND(market_calendar[[#This Row],[is_eq_monthly_exp]]=1,MOD(market_calendar[[#This Row],[Month]],3)=0),1,0)</f>
        <v>0</v>
      </c>
      <c r="O1972" s="2">
        <f t="shared" si="240"/>
        <v>0</v>
      </c>
      <c r="P1972" s="2">
        <f>SUMIF(E$2:E1972,E1972,O$2:O1972)</f>
        <v>3</v>
      </c>
      <c r="Q1972" s="2">
        <f>IF(AND(market_calendar[[#This Row],[vix_weekly_exp_cumulative]]=3,market_calendar[[#This Row],[is_vix_weekly_exp]]=1),1,0)</f>
        <v>0</v>
      </c>
      <c r="R1972" s="2">
        <f>IF(AND(market_calendar[[#This Row],[is_vix_monthly_exp]]=1,MOD(market_calendar[[#This Row],[Month]],3)=0),1,0)</f>
        <v>0</v>
      </c>
    </row>
    <row r="1973" spans="1:18" x14ac:dyDescent="0.25">
      <c r="A1973">
        <v>1972</v>
      </c>
      <c r="B1973" s="1">
        <v>44341</v>
      </c>
      <c r="C1973" s="2">
        <f t="shared" si="241"/>
        <v>2021</v>
      </c>
      <c r="D1973" s="2">
        <f t="shared" si="242"/>
        <v>5</v>
      </c>
      <c r="E1973" s="2" t="str">
        <f t="shared" si="243"/>
        <v>2021-5</v>
      </c>
      <c r="F1973" s="2">
        <f t="shared" si="244"/>
        <v>25</v>
      </c>
      <c r="G1973" s="2">
        <f t="shared" si="245"/>
        <v>22</v>
      </c>
      <c r="H1973" s="2">
        <f t="shared" si="246"/>
        <v>3</v>
      </c>
      <c r="I1973" s="2" cm="1">
        <f t="array" ref="I1973">_xlfn.IFNA(_xlfn.IFS(H1973=7,1,H1973=1,1),0)</f>
        <v>0</v>
      </c>
      <c r="J1973" s="2">
        <v>0</v>
      </c>
      <c r="K1973" s="2">
        <f t="shared" si="247"/>
        <v>0</v>
      </c>
      <c r="L1973" s="2">
        <f>SUMIF(E$2:E1973,E1973,K$2:K1973)</f>
        <v>3</v>
      </c>
      <c r="M1973" s="2">
        <f>IF(AND(market_calendar[[#This Row],[eq_weekly_exp_cumulative]]=3,market_calendar[[#This Row],[is_eq_weekly_exp]]=1),1,0)</f>
        <v>0</v>
      </c>
      <c r="N1973" s="2">
        <f>IF(AND(market_calendar[[#This Row],[is_eq_monthly_exp]]=1,MOD(market_calendar[[#This Row],[Month]],3)=0),1,0)</f>
        <v>0</v>
      </c>
      <c r="O1973" s="2">
        <f t="shared" si="240"/>
        <v>1</v>
      </c>
      <c r="P1973" s="2">
        <f>SUMIF(E$2:E1973,E1973,O$2:O1973)</f>
        <v>4</v>
      </c>
      <c r="Q1973" s="2">
        <f>IF(AND(market_calendar[[#This Row],[vix_weekly_exp_cumulative]]=3,market_calendar[[#This Row],[is_vix_weekly_exp]]=1),1,0)</f>
        <v>0</v>
      </c>
      <c r="R1973" s="2">
        <f>IF(AND(market_calendar[[#This Row],[is_vix_monthly_exp]]=1,MOD(market_calendar[[#This Row],[Month]],3)=0),1,0)</f>
        <v>0</v>
      </c>
    </row>
    <row r="1974" spans="1:18" x14ac:dyDescent="0.25">
      <c r="A1974">
        <v>1973</v>
      </c>
      <c r="B1974" s="1">
        <v>44342</v>
      </c>
      <c r="C1974" s="2">
        <f t="shared" si="241"/>
        <v>2021</v>
      </c>
      <c r="D1974" s="2">
        <f t="shared" si="242"/>
        <v>5</v>
      </c>
      <c r="E1974" s="2" t="str">
        <f t="shared" si="243"/>
        <v>2021-5</v>
      </c>
      <c r="F1974" s="2">
        <f t="shared" si="244"/>
        <v>26</v>
      </c>
      <c r="G1974" s="2">
        <f t="shared" si="245"/>
        <v>22</v>
      </c>
      <c r="H1974" s="2">
        <f t="shared" si="246"/>
        <v>4</v>
      </c>
      <c r="I1974" s="2" cm="1">
        <f t="array" ref="I1974">_xlfn.IFNA(_xlfn.IFS(H1974=7,1,H1974=1,1),0)</f>
        <v>0</v>
      </c>
      <c r="J1974" s="2">
        <v>0</v>
      </c>
      <c r="K1974" s="2">
        <f t="shared" si="247"/>
        <v>0</v>
      </c>
      <c r="L1974" s="2">
        <f>SUMIF(E$2:E1974,E1974,K$2:K1974)</f>
        <v>3</v>
      </c>
      <c r="M1974" s="2">
        <f>IF(AND(market_calendar[[#This Row],[eq_weekly_exp_cumulative]]=3,market_calendar[[#This Row],[is_eq_weekly_exp]]=1),1,0)</f>
        <v>0</v>
      </c>
      <c r="N1974" s="2">
        <f>IF(AND(market_calendar[[#This Row],[is_eq_monthly_exp]]=1,MOD(market_calendar[[#This Row],[Month]],3)=0),1,0)</f>
        <v>0</v>
      </c>
      <c r="O1974" s="2">
        <f t="shared" si="240"/>
        <v>0</v>
      </c>
      <c r="P1974" s="2">
        <f>SUMIF(E$2:E1974,E1974,O$2:O1974)</f>
        <v>4</v>
      </c>
      <c r="Q1974" s="2">
        <f>IF(AND(market_calendar[[#This Row],[vix_weekly_exp_cumulative]]=3,market_calendar[[#This Row],[is_vix_weekly_exp]]=1),1,0)</f>
        <v>0</v>
      </c>
      <c r="R1974" s="2">
        <f>IF(AND(market_calendar[[#This Row],[is_vix_monthly_exp]]=1,MOD(market_calendar[[#This Row],[Month]],3)=0),1,0)</f>
        <v>0</v>
      </c>
    </row>
    <row r="1975" spans="1:18" x14ac:dyDescent="0.25">
      <c r="A1975">
        <v>1974</v>
      </c>
      <c r="B1975" s="1">
        <v>44343</v>
      </c>
      <c r="C1975" s="2">
        <f t="shared" si="241"/>
        <v>2021</v>
      </c>
      <c r="D1975" s="2">
        <f t="shared" si="242"/>
        <v>5</v>
      </c>
      <c r="E1975" s="2" t="str">
        <f t="shared" si="243"/>
        <v>2021-5</v>
      </c>
      <c r="F1975" s="2">
        <f t="shared" si="244"/>
        <v>27</v>
      </c>
      <c r="G1975" s="2">
        <f t="shared" si="245"/>
        <v>22</v>
      </c>
      <c r="H1975" s="2">
        <f t="shared" si="246"/>
        <v>5</v>
      </c>
      <c r="I1975" s="2" cm="1">
        <f t="array" ref="I1975">_xlfn.IFNA(_xlfn.IFS(H1975=7,1,H1975=1,1),0)</f>
        <v>0</v>
      </c>
      <c r="J1975" s="2">
        <v>0</v>
      </c>
      <c r="K1975" s="2">
        <f t="shared" si="247"/>
        <v>0</v>
      </c>
      <c r="L1975" s="2">
        <f>SUMIF(E$2:E1975,E1975,K$2:K1975)</f>
        <v>3</v>
      </c>
      <c r="M1975" s="2">
        <f>IF(AND(market_calendar[[#This Row],[eq_weekly_exp_cumulative]]=3,market_calendar[[#This Row],[is_eq_weekly_exp]]=1),1,0)</f>
        <v>0</v>
      </c>
      <c r="N1975" s="2">
        <f>IF(AND(market_calendar[[#This Row],[is_eq_monthly_exp]]=1,MOD(market_calendar[[#This Row],[Month]],3)=0),1,0)</f>
        <v>0</v>
      </c>
      <c r="O1975" s="2">
        <f t="shared" si="240"/>
        <v>0</v>
      </c>
      <c r="P1975" s="2">
        <f>SUMIF(E$2:E1975,E1975,O$2:O1975)</f>
        <v>4</v>
      </c>
      <c r="Q1975" s="2">
        <f>IF(AND(market_calendar[[#This Row],[vix_weekly_exp_cumulative]]=3,market_calendar[[#This Row],[is_vix_weekly_exp]]=1),1,0)</f>
        <v>0</v>
      </c>
      <c r="R1975" s="2">
        <f>IF(AND(market_calendar[[#This Row],[is_vix_monthly_exp]]=1,MOD(market_calendar[[#This Row],[Month]],3)=0),1,0)</f>
        <v>0</v>
      </c>
    </row>
    <row r="1976" spans="1:18" x14ac:dyDescent="0.25">
      <c r="A1976">
        <v>1975</v>
      </c>
      <c r="B1976" s="1">
        <v>44344</v>
      </c>
      <c r="C1976" s="2">
        <f t="shared" si="241"/>
        <v>2021</v>
      </c>
      <c r="D1976" s="2">
        <f t="shared" si="242"/>
        <v>5</v>
      </c>
      <c r="E1976" s="2" t="str">
        <f t="shared" si="243"/>
        <v>2021-5</v>
      </c>
      <c r="F1976" s="2">
        <f t="shared" si="244"/>
        <v>28</v>
      </c>
      <c r="G1976" s="2">
        <f t="shared" si="245"/>
        <v>22</v>
      </c>
      <c r="H1976" s="2">
        <f t="shared" si="246"/>
        <v>6</v>
      </c>
      <c r="I1976" s="2" cm="1">
        <f t="array" ref="I1976">_xlfn.IFNA(_xlfn.IFS(H1976=7,1,H1976=1,1),0)</f>
        <v>0</v>
      </c>
      <c r="J1976" s="2">
        <v>0</v>
      </c>
      <c r="K1976" s="2">
        <f t="shared" si="247"/>
        <v>1</v>
      </c>
      <c r="L1976" s="2">
        <f>SUMIF(E$2:E1976,E1976,K$2:K1976)</f>
        <v>4</v>
      </c>
      <c r="M1976" s="2">
        <f>IF(AND(market_calendar[[#This Row],[eq_weekly_exp_cumulative]]=3,market_calendar[[#This Row],[is_eq_weekly_exp]]=1),1,0)</f>
        <v>0</v>
      </c>
      <c r="N1976" s="2">
        <f>IF(AND(market_calendar[[#This Row],[is_eq_monthly_exp]]=1,MOD(market_calendar[[#This Row],[Month]],3)=0),1,0)</f>
        <v>0</v>
      </c>
      <c r="O1976" s="2">
        <f t="shared" si="240"/>
        <v>0</v>
      </c>
      <c r="P1976" s="2">
        <f>SUMIF(E$2:E1976,E1976,O$2:O1976)</f>
        <v>4</v>
      </c>
      <c r="Q1976" s="2">
        <f>IF(AND(market_calendar[[#This Row],[vix_weekly_exp_cumulative]]=3,market_calendar[[#This Row],[is_vix_weekly_exp]]=1),1,0)</f>
        <v>0</v>
      </c>
      <c r="R1976" s="2">
        <f>IF(AND(market_calendar[[#This Row],[is_vix_monthly_exp]]=1,MOD(market_calendar[[#This Row],[Month]],3)=0),1,0)</f>
        <v>0</v>
      </c>
    </row>
    <row r="1977" spans="1:18" x14ac:dyDescent="0.25">
      <c r="A1977">
        <v>1976</v>
      </c>
      <c r="B1977" s="1">
        <v>44345</v>
      </c>
      <c r="C1977" s="2">
        <f t="shared" si="241"/>
        <v>2021</v>
      </c>
      <c r="D1977" s="2">
        <f t="shared" si="242"/>
        <v>5</v>
      </c>
      <c r="E1977" s="2" t="str">
        <f t="shared" si="243"/>
        <v>2021-5</v>
      </c>
      <c r="F1977" s="2">
        <f t="shared" si="244"/>
        <v>29</v>
      </c>
      <c r="G1977" s="2">
        <f t="shared" si="245"/>
        <v>22</v>
      </c>
      <c r="H1977" s="2">
        <f t="shared" si="246"/>
        <v>7</v>
      </c>
      <c r="I1977" s="2" cm="1">
        <f t="array" ref="I1977">_xlfn.IFNA(_xlfn.IFS(H1977=7,1,H1977=1,1),0)</f>
        <v>1</v>
      </c>
      <c r="J1977" s="2">
        <v>0</v>
      </c>
      <c r="K1977" s="2">
        <f t="shared" si="247"/>
        <v>0</v>
      </c>
      <c r="L1977" s="2">
        <f>SUMIF(E$2:E1977,E1977,K$2:K1977)</f>
        <v>4</v>
      </c>
      <c r="M1977" s="2">
        <f>IF(AND(market_calendar[[#This Row],[eq_weekly_exp_cumulative]]=3,market_calendar[[#This Row],[is_eq_weekly_exp]]=1),1,0)</f>
        <v>0</v>
      </c>
      <c r="N1977" s="2">
        <f>IF(AND(market_calendar[[#This Row],[is_eq_monthly_exp]]=1,MOD(market_calendar[[#This Row],[Month]],3)=0),1,0)</f>
        <v>0</v>
      </c>
      <c r="O1977" s="2">
        <f t="shared" si="240"/>
        <v>0</v>
      </c>
      <c r="P1977" s="2">
        <f>SUMIF(E$2:E1977,E1977,O$2:O1977)</f>
        <v>4</v>
      </c>
      <c r="Q1977" s="2">
        <f>IF(AND(market_calendar[[#This Row],[vix_weekly_exp_cumulative]]=3,market_calendar[[#This Row],[is_vix_weekly_exp]]=1),1,0)</f>
        <v>0</v>
      </c>
      <c r="R1977" s="2">
        <f>IF(AND(market_calendar[[#This Row],[is_vix_monthly_exp]]=1,MOD(market_calendar[[#This Row],[Month]],3)=0),1,0)</f>
        <v>0</v>
      </c>
    </row>
    <row r="1978" spans="1:18" x14ac:dyDescent="0.25">
      <c r="A1978">
        <v>1977</v>
      </c>
      <c r="B1978" s="1">
        <v>44346</v>
      </c>
      <c r="C1978" s="2">
        <f t="shared" si="241"/>
        <v>2021</v>
      </c>
      <c r="D1978" s="2">
        <f t="shared" si="242"/>
        <v>5</v>
      </c>
      <c r="E1978" s="2" t="str">
        <f t="shared" si="243"/>
        <v>2021-5</v>
      </c>
      <c r="F1978" s="2">
        <f t="shared" si="244"/>
        <v>30</v>
      </c>
      <c r="G1978" s="2">
        <f t="shared" si="245"/>
        <v>23</v>
      </c>
      <c r="H1978" s="2">
        <f t="shared" si="246"/>
        <v>1</v>
      </c>
      <c r="I1978" s="2" cm="1">
        <f t="array" ref="I1978">_xlfn.IFNA(_xlfn.IFS(H1978=7,1,H1978=1,1),0)</f>
        <v>1</v>
      </c>
      <c r="J1978" s="2">
        <v>0</v>
      </c>
      <c r="K1978" s="2">
        <f t="shared" si="247"/>
        <v>0</v>
      </c>
      <c r="L1978" s="2">
        <f>SUMIF(E$2:E1978,E1978,K$2:K1978)</f>
        <v>4</v>
      </c>
      <c r="M1978" s="2">
        <f>IF(AND(market_calendar[[#This Row],[eq_weekly_exp_cumulative]]=3,market_calendar[[#This Row],[is_eq_weekly_exp]]=1),1,0)</f>
        <v>0</v>
      </c>
      <c r="N1978" s="2">
        <f>IF(AND(market_calendar[[#This Row],[is_eq_monthly_exp]]=1,MOD(market_calendar[[#This Row],[Month]],3)=0),1,0)</f>
        <v>0</v>
      </c>
      <c r="O1978" s="2">
        <f t="shared" si="240"/>
        <v>0</v>
      </c>
      <c r="P1978" s="2">
        <f>SUMIF(E$2:E1978,E1978,O$2:O1978)</f>
        <v>4</v>
      </c>
      <c r="Q1978" s="2">
        <f>IF(AND(market_calendar[[#This Row],[vix_weekly_exp_cumulative]]=3,market_calendar[[#This Row],[is_vix_weekly_exp]]=1),1,0)</f>
        <v>0</v>
      </c>
      <c r="R1978" s="2">
        <f>IF(AND(market_calendar[[#This Row],[is_vix_monthly_exp]]=1,MOD(market_calendar[[#This Row],[Month]],3)=0),1,0)</f>
        <v>0</v>
      </c>
    </row>
    <row r="1979" spans="1:18" x14ac:dyDescent="0.25">
      <c r="A1979">
        <v>1978</v>
      </c>
      <c r="B1979" s="1">
        <v>44347</v>
      </c>
      <c r="C1979" s="2">
        <f t="shared" si="241"/>
        <v>2021</v>
      </c>
      <c r="D1979" s="2">
        <f t="shared" si="242"/>
        <v>5</v>
      </c>
      <c r="E1979" s="2" t="str">
        <f t="shared" si="243"/>
        <v>2021-5</v>
      </c>
      <c r="F1979" s="2">
        <f t="shared" si="244"/>
        <v>31</v>
      </c>
      <c r="G1979" s="2">
        <f t="shared" si="245"/>
        <v>23</v>
      </c>
      <c r="H1979" s="2">
        <f t="shared" si="246"/>
        <v>2</v>
      </c>
      <c r="I1979" s="2" cm="1">
        <f t="array" ref="I1979">_xlfn.IFNA(_xlfn.IFS(H1979=7,1,H1979=1,1),0)</f>
        <v>0</v>
      </c>
      <c r="J1979" s="2">
        <v>0</v>
      </c>
      <c r="K1979" s="2">
        <f t="shared" si="247"/>
        <v>0</v>
      </c>
      <c r="L1979" s="2">
        <f>SUMIF(E$2:E1979,E1979,K$2:K1979)</f>
        <v>4</v>
      </c>
      <c r="M1979" s="2">
        <f>IF(AND(market_calendar[[#This Row],[eq_weekly_exp_cumulative]]=3,market_calendar[[#This Row],[is_eq_weekly_exp]]=1),1,0)</f>
        <v>0</v>
      </c>
      <c r="N1979" s="2">
        <f>IF(AND(market_calendar[[#This Row],[is_eq_monthly_exp]]=1,MOD(market_calendar[[#This Row],[Month]],3)=0),1,0)</f>
        <v>0</v>
      </c>
      <c r="O1979" s="2">
        <f t="shared" si="240"/>
        <v>0</v>
      </c>
      <c r="P1979" s="2">
        <f>SUMIF(E$2:E1979,E1979,O$2:O1979)</f>
        <v>4</v>
      </c>
      <c r="Q1979" s="2">
        <f>IF(AND(market_calendar[[#This Row],[vix_weekly_exp_cumulative]]=3,market_calendar[[#This Row],[is_vix_weekly_exp]]=1),1,0)</f>
        <v>0</v>
      </c>
      <c r="R1979" s="2">
        <f>IF(AND(market_calendar[[#This Row],[is_vix_monthly_exp]]=1,MOD(market_calendar[[#This Row],[Month]],3)=0),1,0)</f>
        <v>0</v>
      </c>
    </row>
    <row r="1980" spans="1:18" x14ac:dyDescent="0.25">
      <c r="A1980">
        <v>1979</v>
      </c>
      <c r="B1980" s="1">
        <v>44348</v>
      </c>
      <c r="C1980" s="2">
        <f t="shared" si="241"/>
        <v>2021</v>
      </c>
      <c r="D1980" s="2">
        <f t="shared" si="242"/>
        <v>6</v>
      </c>
      <c r="E1980" s="2" t="str">
        <f t="shared" si="243"/>
        <v>2021-6</v>
      </c>
      <c r="F1980" s="2">
        <f t="shared" si="244"/>
        <v>1</v>
      </c>
      <c r="G1980" s="2">
        <f t="shared" si="245"/>
        <v>23</v>
      </c>
      <c r="H1980" s="2">
        <f t="shared" si="246"/>
        <v>3</v>
      </c>
      <c r="I1980" s="2" cm="1">
        <f t="array" ref="I1980">_xlfn.IFNA(_xlfn.IFS(H1980=7,1,H1980=1,1),0)</f>
        <v>0</v>
      </c>
      <c r="J1980" s="2">
        <v>0</v>
      </c>
      <c r="K1980" s="2">
        <f t="shared" si="247"/>
        <v>0</v>
      </c>
      <c r="L1980" s="2">
        <f>SUMIF(E$2:E1980,E1980,K$2:K1980)</f>
        <v>0</v>
      </c>
      <c r="M1980" s="2">
        <f>IF(AND(market_calendar[[#This Row],[eq_weekly_exp_cumulative]]=3,market_calendar[[#This Row],[is_eq_weekly_exp]]=1),1,0)</f>
        <v>0</v>
      </c>
      <c r="N1980" s="2">
        <f>IF(AND(market_calendar[[#This Row],[is_eq_monthly_exp]]=1,MOD(market_calendar[[#This Row],[Month]],3)=0),1,0)</f>
        <v>0</v>
      </c>
      <c r="O1980" s="2">
        <f t="shared" si="240"/>
        <v>1</v>
      </c>
      <c r="P1980" s="2">
        <f>SUMIF(E$2:E1980,E1980,O$2:O1980)</f>
        <v>1</v>
      </c>
      <c r="Q1980" s="2">
        <f>IF(AND(market_calendar[[#This Row],[vix_weekly_exp_cumulative]]=3,market_calendar[[#This Row],[is_vix_weekly_exp]]=1),1,0)</f>
        <v>0</v>
      </c>
      <c r="R1980" s="2">
        <f>IF(AND(market_calendar[[#This Row],[is_vix_monthly_exp]]=1,MOD(market_calendar[[#This Row],[Month]],3)=0),1,0)</f>
        <v>0</v>
      </c>
    </row>
    <row r="1981" spans="1:18" x14ac:dyDescent="0.25">
      <c r="A1981">
        <v>1980</v>
      </c>
      <c r="B1981" s="1">
        <v>44349</v>
      </c>
      <c r="C1981" s="2">
        <f t="shared" si="241"/>
        <v>2021</v>
      </c>
      <c r="D1981" s="2">
        <f t="shared" si="242"/>
        <v>6</v>
      </c>
      <c r="E1981" s="2" t="str">
        <f t="shared" si="243"/>
        <v>2021-6</v>
      </c>
      <c r="F1981" s="2">
        <f t="shared" si="244"/>
        <v>2</v>
      </c>
      <c r="G1981" s="2">
        <f t="shared" si="245"/>
        <v>23</v>
      </c>
      <c r="H1981" s="2">
        <f t="shared" si="246"/>
        <v>4</v>
      </c>
      <c r="I1981" s="2" cm="1">
        <f t="array" ref="I1981">_xlfn.IFNA(_xlfn.IFS(H1981=7,1,H1981=1,1),0)</f>
        <v>0</v>
      </c>
      <c r="J1981" s="2">
        <v>0</v>
      </c>
      <c r="K1981" s="2">
        <f t="shared" si="247"/>
        <v>0</v>
      </c>
      <c r="L1981" s="2">
        <f>SUMIF(E$2:E1981,E1981,K$2:K1981)</f>
        <v>0</v>
      </c>
      <c r="M1981" s="2">
        <f>IF(AND(market_calendar[[#This Row],[eq_weekly_exp_cumulative]]=3,market_calendar[[#This Row],[is_eq_weekly_exp]]=1),1,0)</f>
        <v>0</v>
      </c>
      <c r="N1981" s="2">
        <f>IF(AND(market_calendar[[#This Row],[is_eq_monthly_exp]]=1,MOD(market_calendar[[#This Row],[Month]],3)=0),1,0)</f>
        <v>0</v>
      </c>
      <c r="O1981" s="2">
        <f t="shared" si="240"/>
        <v>0</v>
      </c>
      <c r="P1981" s="2">
        <f>SUMIF(E$2:E1981,E1981,O$2:O1981)</f>
        <v>1</v>
      </c>
      <c r="Q1981" s="2">
        <f>IF(AND(market_calendar[[#This Row],[vix_weekly_exp_cumulative]]=3,market_calendar[[#This Row],[is_vix_weekly_exp]]=1),1,0)</f>
        <v>0</v>
      </c>
      <c r="R1981" s="2">
        <f>IF(AND(market_calendar[[#This Row],[is_vix_monthly_exp]]=1,MOD(market_calendar[[#This Row],[Month]],3)=0),1,0)</f>
        <v>0</v>
      </c>
    </row>
    <row r="1982" spans="1:18" x14ac:dyDescent="0.25">
      <c r="A1982">
        <v>1981</v>
      </c>
      <c r="B1982" s="1">
        <v>44350</v>
      </c>
      <c r="C1982" s="2">
        <f t="shared" si="241"/>
        <v>2021</v>
      </c>
      <c r="D1982" s="2">
        <f t="shared" si="242"/>
        <v>6</v>
      </c>
      <c r="E1982" s="2" t="str">
        <f t="shared" si="243"/>
        <v>2021-6</v>
      </c>
      <c r="F1982" s="2">
        <f t="shared" si="244"/>
        <v>3</v>
      </c>
      <c r="G1982" s="2">
        <f t="shared" si="245"/>
        <v>23</v>
      </c>
      <c r="H1982" s="2">
        <f t="shared" si="246"/>
        <v>5</v>
      </c>
      <c r="I1982" s="2" cm="1">
        <f t="array" ref="I1982">_xlfn.IFNA(_xlfn.IFS(H1982=7,1,H1982=1,1),0)</f>
        <v>0</v>
      </c>
      <c r="J1982" s="2">
        <v>0</v>
      </c>
      <c r="K1982" s="2">
        <f t="shared" si="247"/>
        <v>0</v>
      </c>
      <c r="L1982" s="2">
        <f>SUMIF(E$2:E1982,E1982,K$2:K1982)</f>
        <v>0</v>
      </c>
      <c r="M1982" s="2">
        <f>IF(AND(market_calendar[[#This Row],[eq_weekly_exp_cumulative]]=3,market_calendar[[#This Row],[is_eq_weekly_exp]]=1),1,0)</f>
        <v>0</v>
      </c>
      <c r="N1982" s="2">
        <f>IF(AND(market_calendar[[#This Row],[is_eq_monthly_exp]]=1,MOD(market_calendar[[#This Row],[Month]],3)=0),1,0)</f>
        <v>0</v>
      </c>
      <c r="O1982" s="2">
        <f t="shared" si="240"/>
        <v>0</v>
      </c>
      <c r="P1982" s="2">
        <f>SUMIF(E$2:E1982,E1982,O$2:O1982)</f>
        <v>1</v>
      </c>
      <c r="Q1982" s="2">
        <f>IF(AND(market_calendar[[#This Row],[vix_weekly_exp_cumulative]]=3,market_calendar[[#This Row],[is_vix_weekly_exp]]=1),1,0)</f>
        <v>0</v>
      </c>
      <c r="R1982" s="2">
        <f>IF(AND(market_calendar[[#This Row],[is_vix_monthly_exp]]=1,MOD(market_calendar[[#This Row],[Month]],3)=0),1,0)</f>
        <v>0</v>
      </c>
    </row>
    <row r="1983" spans="1:18" x14ac:dyDescent="0.25">
      <c r="A1983">
        <v>1982</v>
      </c>
      <c r="B1983" s="1">
        <v>44351</v>
      </c>
      <c r="C1983" s="2">
        <f t="shared" si="241"/>
        <v>2021</v>
      </c>
      <c r="D1983" s="2">
        <f t="shared" si="242"/>
        <v>6</v>
      </c>
      <c r="E1983" s="2" t="str">
        <f t="shared" si="243"/>
        <v>2021-6</v>
      </c>
      <c r="F1983" s="2">
        <f t="shared" si="244"/>
        <v>4</v>
      </c>
      <c r="G1983" s="2">
        <f t="shared" si="245"/>
        <v>23</v>
      </c>
      <c r="H1983" s="2">
        <f t="shared" si="246"/>
        <v>6</v>
      </c>
      <c r="I1983" s="2" cm="1">
        <f t="array" ref="I1983">_xlfn.IFNA(_xlfn.IFS(H1983=7,1,H1983=1,1),0)</f>
        <v>0</v>
      </c>
      <c r="J1983" s="2">
        <v>0</v>
      </c>
      <c r="K1983" s="2">
        <f t="shared" si="247"/>
        <v>1</v>
      </c>
      <c r="L1983" s="2">
        <f>SUMIF(E$2:E1983,E1983,K$2:K1983)</f>
        <v>1</v>
      </c>
      <c r="M1983" s="2">
        <f>IF(AND(market_calendar[[#This Row],[eq_weekly_exp_cumulative]]=3,market_calendar[[#This Row],[is_eq_weekly_exp]]=1),1,0)</f>
        <v>0</v>
      </c>
      <c r="N1983" s="2">
        <f>IF(AND(market_calendar[[#This Row],[is_eq_monthly_exp]]=1,MOD(market_calendar[[#This Row],[Month]],3)=0),1,0)</f>
        <v>0</v>
      </c>
      <c r="O1983" s="2">
        <f t="shared" si="240"/>
        <v>0</v>
      </c>
      <c r="P1983" s="2">
        <f>SUMIF(E$2:E1983,E1983,O$2:O1983)</f>
        <v>1</v>
      </c>
      <c r="Q1983" s="2">
        <f>IF(AND(market_calendar[[#This Row],[vix_weekly_exp_cumulative]]=3,market_calendar[[#This Row],[is_vix_weekly_exp]]=1),1,0)</f>
        <v>0</v>
      </c>
      <c r="R1983" s="2">
        <f>IF(AND(market_calendar[[#This Row],[is_vix_monthly_exp]]=1,MOD(market_calendar[[#This Row],[Month]],3)=0),1,0)</f>
        <v>0</v>
      </c>
    </row>
    <row r="1984" spans="1:18" x14ac:dyDescent="0.25">
      <c r="A1984">
        <v>1983</v>
      </c>
      <c r="B1984" s="1">
        <v>44352</v>
      </c>
      <c r="C1984" s="2">
        <f t="shared" si="241"/>
        <v>2021</v>
      </c>
      <c r="D1984" s="2">
        <f t="shared" si="242"/>
        <v>6</v>
      </c>
      <c r="E1984" s="2" t="str">
        <f t="shared" si="243"/>
        <v>2021-6</v>
      </c>
      <c r="F1984" s="2">
        <f t="shared" si="244"/>
        <v>5</v>
      </c>
      <c r="G1984" s="2">
        <f t="shared" si="245"/>
        <v>23</v>
      </c>
      <c r="H1984" s="2">
        <f t="shared" si="246"/>
        <v>7</v>
      </c>
      <c r="I1984" s="2" cm="1">
        <f t="array" ref="I1984">_xlfn.IFNA(_xlfn.IFS(H1984=7,1,H1984=1,1),0)</f>
        <v>1</v>
      </c>
      <c r="J1984" s="2">
        <v>0</v>
      </c>
      <c r="K1984" s="2">
        <f t="shared" si="247"/>
        <v>0</v>
      </c>
      <c r="L1984" s="2">
        <f>SUMIF(E$2:E1984,E1984,K$2:K1984)</f>
        <v>1</v>
      </c>
      <c r="M1984" s="2">
        <f>IF(AND(market_calendar[[#This Row],[eq_weekly_exp_cumulative]]=3,market_calendar[[#This Row],[is_eq_weekly_exp]]=1),1,0)</f>
        <v>0</v>
      </c>
      <c r="N1984" s="2">
        <f>IF(AND(market_calendar[[#This Row],[is_eq_monthly_exp]]=1,MOD(market_calendar[[#This Row],[Month]],3)=0),1,0)</f>
        <v>0</v>
      </c>
      <c r="O1984" s="2">
        <f t="shared" si="240"/>
        <v>0</v>
      </c>
      <c r="P1984" s="2">
        <f>SUMIF(E$2:E1984,E1984,O$2:O1984)</f>
        <v>1</v>
      </c>
      <c r="Q1984" s="2">
        <f>IF(AND(market_calendar[[#This Row],[vix_weekly_exp_cumulative]]=3,market_calendar[[#This Row],[is_vix_weekly_exp]]=1),1,0)</f>
        <v>0</v>
      </c>
      <c r="R1984" s="2">
        <f>IF(AND(market_calendar[[#This Row],[is_vix_monthly_exp]]=1,MOD(market_calendar[[#This Row],[Month]],3)=0),1,0)</f>
        <v>0</v>
      </c>
    </row>
    <row r="1985" spans="1:18" x14ac:dyDescent="0.25">
      <c r="A1985">
        <v>1984</v>
      </c>
      <c r="B1985" s="1">
        <v>44353</v>
      </c>
      <c r="C1985" s="2">
        <f t="shared" si="241"/>
        <v>2021</v>
      </c>
      <c r="D1985" s="2">
        <f t="shared" si="242"/>
        <v>6</v>
      </c>
      <c r="E1985" s="2" t="str">
        <f t="shared" si="243"/>
        <v>2021-6</v>
      </c>
      <c r="F1985" s="2">
        <f t="shared" si="244"/>
        <v>6</v>
      </c>
      <c r="G1985" s="2">
        <f t="shared" si="245"/>
        <v>24</v>
      </c>
      <c r="H1985" s="2">
        <f t="shared" si="246"/>
        <v>1</v>
      </c>
      <c r="I1985" s="2" cm="1">
        <f t="array" ref="I1985">_xlfn.IFNA(_xlfn.IFS(H1985=7,1,H1985=1,1),0)</f>
        <v>1</v>
      </c>
      <c r="J1985" s="2">
        <v>0</v>
      </c>
      <c r="K1985" s="2">
        <f t="shared" si="247"/>
        <v>0</v>
      </c>
      <c r="L1985" s="2">
        <f>SUMIF(E$2:E1985,E1985,K$2:K1985)</f>
        <v>1</v>
      </c>
      <c r="M1985" s="2">
        <f>IF(AND(market_calendar[[#This Row],[eq_weekly_exp_cumulative]]=3,market_calendar[[#This Row],[is_eq_weekly_exp]]=1),1,0)</f>
        <v>0</v>
      </c>
      <c r="N1985" s="2">
        <f>IF(AND(market_calendar[[#This Row],[is_eq_monthly_exp]]=1,MOD(market_calendar[[#This Row],[Month]],3)=0),1,0)</f>
        <v>0</v>
      </c>
      <c r="O1985" s="2">
        <f t="shared" si="240"/>
        <v>0</v>
      </c>
      <c r="P1985" s="2">
        <f>SUMIF(E$2:E1985,E1985,O$2:O1985)</f>
        <v>1</v>
      </c>
      <c r="Q1985" s="2">
        <f>IF(AND(market_calendar[[#This Row],[vix_weekly_exp_cumulative]]=3,market_calendar[[#This Row],[is_vix_weekly_exp]]=1),1,0)</f>
        <v>0</v>
      </c>
      <c r="R1985" s="2">
        <f>IF(AND(market_calendar[[#This Row],[is_vix_monthly_exp]]=1,MOD(market_calendar[[#This Row],[Month]],3)=0),1,0)</f>
        <v>0</v>
      </c>
    </row>
    <row r="1986" spans="1:18" x14ac:dyDescent="0.25">
      <c r="A1986">
        <v>1985</v>
      </c>
      <c r="B1986" s="1">
        <v>44354</v>
      </c>
      <c r="C1986" s="2">
        <f t="shared" si="241"/>
        <v>2021</v>
      </c>
      <c r="D1986" s="2">
        <f t="shared" si="242"/>
        <v>6</v>
      </c>
      <c r="E1986" s="2" t="str">
        <f t="shared" si="243"/>
        <v>2021-6</v>
      </c>
      <c r="F1986" s="2">
        <f t="shared" si="244"/>
        <v>7</v>
      </c>
      <c r="G1986" s="2">
        <f t="shared" si="245"/>
        <v>24</v>
      </c>
      <c r="H1986" s="2">
        <f t="shared" si="246"/>
        <v>2</v>
      </c>
      <c r="I1986" s="2" cm="1">
        <f t="array" ref="I1986">_xlfn.IFNA(_xlfn.IFS(H1986=7,1,H1986=1,1),0)</f>
        <v>0</v>
      </c>
      <c r="J1986" s="2">
        <v>0</v>
      </c>
      <c r="K1986" s="2">
        <f t="shared" si="247"/>
        <v>0</v>
      </c>
      <c r="L1986" s="2">
        <f>SUMIF(E$2:E1986,E1986,K$2:K1986)</f>
        <v>1</v>
      </c>
      <c r="M1986" s="2">
        <f>IF(AND(market_calendar[[#This Row],[eq_weekly_exp_cumulative]]=3,market_calendar[[#This Row],[is_eq_weekly_exp]]=1),1,0)</f>
        <v>0</v>
      </c>
      <c r="N1986" s="2">
        <f>IF(AND(market_calendar[[#This Row],[is_eq_monthly_exp]]=1,MOD(market_calendar[[#This Row],[Month]],3)=0),1,0)</f>
        <v>0</v>
      </c>
      <c r="O1986" s="2">
        <f t="shared" ref="O1986:O2049" si="248">IF(H1986=3,1,0)</f>
        <v>0</v>
      </c>
      <c r="P1986" s="2">
        <f>SUMIF(E$2:E1986,E1986,O$2:O1986)</f>
        <v>1</v>
      </c>
      <c r="Q1986" s="2">
        <f>IF(AND(market_calendar[[#This Row],[vix_weekly_exp_cumulative]]=3,market_calendar[[#This Row],[is_vix_weekly_exp]]=1),1,0)</f>
        <v>0</v>
      </c>
      <c r="R1986" s="2">
        <f>IF(AND(market_calendar[[#This Row],[is_vix_monthly_exp]]=1,MOD(market_calendar[[#This Row],[Month]],3)=0),1,0)</f>
        <v>0</v>
      </c>
    </row>
    <row r="1987" spans="1:18" x14ac:dyDescent="0.25">
      <c r="A1987">
        <v>1986</v>
      </c>
      <c r="B1987" s="1">
        <v>44355</v>
      </c>
      <c r="C1987" s="2">
        <f t="shared" ref="C1987:C2050" si="249">YEAR(B1987)</f>
        <v>2021</v>
      </c>
      <c r="D1987" s="2">
        <f t="shared" ref="D1987:D2050" si="250">MONTH(B1987)</f>
        <v>6</v>
      </c>
      <c r="E1987" s="2" t="str">
        <f t="shared" ref="E1987:E2050" si="251">_xlfn.CONCAT(YEAR(B1987),"-",MONTH(B1987))</f>
        <v>2021-6</v>
      </c>
      <c r="F1987" s="2">
        <f t="shared" ref="F1987:F2050" si="252">DAY(B1987)</f>
        <v>8</v>
      </c>
      <c r="G1987" s="2">
        <f t="shared" ref="G1987:G2050" si="253">WEEKNUM(B1987)</f>
        <v>24</v>
      </c>
      <c r="H1987" s="2">
        <f t="shared" ref="H1987:H2050" si="254">WEEKDAY(B1987)</f>
        <v>3</v>
      </c>
      <c r="I1987" s="2" cm="1">
        <f t="array" ref="I1987">_xlfn.IFNA(_xlfn.IFS(H1987=7,1,H1987=1,1),0)</f>
        <v>0</v>
      </c>
      <c r="J1987" s="2">
        <v>0</v>
      </c>
      <c r="K1987" s="2">
        <f t="shared" ref="K1987:K2050" si="255">IF(H1987=6,1,0)</f>
        <v>0</v>
      </c>
      <c r="L1987" s="2">
        <f>SUMIF(E$2:E1987,E1987,K$2:K1987)</f>
        <v>1</v>
      </c>
      <c r="M1987" s="2">
        <f>IF(AND(market_calendar[[#This Row],[eq_weekly_exp_cumulative]]=3,market_calendar[[#This Row],[is_eq_weekly_exp]]=1),1,0)</f>
        <v>0</v>
      </c>
      <c r="N1987" s="2">
        <f>IF(AND(market_calendar[[#This Row],[is_eq_monthly_exp]]=1,MOD(market_calendar[[#This Row],[Month]],3)=0),1,0)</f>
        <v>0</v>
      </c>
      <c r="O1987" s="2">
        <f t="shared" si="248"/>
        <v>1</v>
      </c>
      <c r="P1987" s="2">
        <f>SUMIF(E$2:E1987,E1987,O$2:O1987)</f>
        <v>2</v>
      </c>
      <c r="Q1987" s="2">
        <f>IF(AND(market_calendar[[#This Row],[vix_weekly_exp_cumulative]]=3,market_calendar[[#This Row],[is_vix_weekly_exp]]=1),1,0)</f>
        <v>0</v>
      </c>
      <c r="R1987" s="2">
        <f>IF(AND(market_calendar[[#This Row],[is_vix_monthly_exp]]=1,MOD(market_calendar[[#This Row],[Month]],3)=0),1,0)</f>
        <v>0</v>
      </c>
    </row>
    <row r="1988" spans="1:18" x14ac:dyDescent="0.25">
      <c r="A1988">
        <v>1987</v>
      </c>
      <c r="B1988" s="1">
        <v>44356</v>
      </c>
      <c r="C1988" s="2">
        <f t="shared" si="249"/>
        <v>2021</v>
      </c>
      <c r="D1988" s="2">
        <f t="shared" si="250"/>
        <v>6</v>
      </c>
      <c r="E1988" s="2" t="str">
        <f t="shared" si="251"/>
        <v>2021-6</v>
      </c>
      <c r="F1988" s="2">
        <f t="shared" si="252"/>
        <v>9</v>
      </c>
      <c r="G1988" s="2">
        <f t="shared" si="253"/>
        <v>24</v>
      </c>
      <c r="H1988" s="2">
        <f t="shared" si="254"/>
        <v>4</v>
      </c>
      <c r="I1988" s="2" cm="1">
        <f t="array" ref="I1988">_xlfn.IFNA(_xlfn.IFS(H1988=7,1,H1988=1,1),0)</f>
        <v>0</v>
      </c>
      <c r="J1988" s="2">
        <v>0</v>
      </c>
      <c r="K1988" s="2">
        <f t="shared" si="255"/>
        <v>0</v>
      </c>
      <c r="L1988" s="2">
        <f>SUMIF(E$2:E1988,E1988,K$2:K1988)</f>
        <v>1</v>
      </c>
      <c r="M1988" s="2">
        <f>IF(AND(market_calendar[[#This Row],[eq_weekly_exp_cumulative]]=3,market_calendar[[#This Row],[is_eq_weekly_exp]]=1),1,0)</f>
        <v>0</v>
      </c>
      <c r="N1988" s="2">
        <f>IF(AND(market_calendar[[#This Row],[is_eq_monthly_exp]]=1,MOD(market_calendar[[#This Row],[Month]],3)=0),1,0)</f>
        <v>0</v>
      </c>
      <c r="O1988" s="2">
        <f t="shared" si="248"/>
        <v>0</v>
      </c>
      <c r="P1988" s="2">
        <f>SUMIF(E$2:E1988,E1988,O$2:O1988)</f>
        <v>2</v>
      </c>
      <c r="Q1988" s="2">
        <f>IF(AND(market_calendar[[#This Row],[vix_weekly_exp_cumulative]]=3,market_calendar[[#This Row],[is_vix_weekly_exp]]=1),1,0)</f>
        <v>0</v>
      </c>
      <c r="R1988" s="2">
        <f>IF(AND(market_calendar[[#This Row],[is_vix_monthly_exp]]=1,MOD(market_calendar[[#This Row],[Month]],3)=0),1,0)</f>
        <v>0</v>
      </c>
    </row>
    <row r="1989" spans="1:18" x14ac:dyDescent="0.25">
      <c r="A1989">
        <v>1988</v>
      </c>
      <c r="B1989" s="1">
        <v>44357</v>
      </c>
      <c r="C1989" s="2">
        <f t="shared" si="249"/>
        <v>2021</v>
      </c>
      <c r="D1989" s="2">
        <f t="shared" si="250"/>
        <v>6</v>
      </c>
      <c r="E1989" s="2" t="str">
        <f t="shared" si="251"/>
        <v>2021-6</v>
      </c>
      <c r="F1989" s="2">
        <f t="shared" si="252"/>
        <v>10</v>
      </c>
      <c r="G1989" s="2">
        <f t="shared" si="253"/>
        <v>24</v>
      </c>
      <c r="H1989" s="2">
        <f t="shared" si="254"/>
        <v>5</v>
      </c>
      <c r="I1989" s="2" cm="1">
        <f t="array" ref="I1989">_xlfn.IFNA(_xlfn.IFS(H1989=7,1,H1989=1,1),0)</f>
        <v>0</v>
      </c>
      <c r="J1989" s="2">
        <v>0</v>
      </c>
      <c r="K1989" s="2">
        <f t="shared" si="255"/>
        <v>0</v>
      </c>
      <c r="L1989" s="2">
        <f>SUMIF(E$2:E1989,E1989,K$2:K1989)</f>
        <v>1</v>
      </c>
      <c r="M1989" s="2">
        <f>IF(AND(market_calendar[[#This Row],[eq_weekly_exp_cumulative]]=3,market_calendar[[#This Row],[is_eq_weekly_exp]]=1),1,0)</f>
        <v>0</v>
      </c>
      <c r="N1989" s="2">
        <f>IF(AND(market_calendar[[#This Row],[is_eq_monthly_exp]]=1,MOD(market_calendar[[#This Row],[Month]],3)=0),1,0)</f>
        <v>0</v>
      </c>
      <c r="O1989" s="2">
        <f t="shared" si="248"/>
        <v>0</v>
      </c>
      <c r="P1989" s="2">
        <f>SUMIF(E$2:E1989,E1989,O$2:O1989)</f>
        <v>2</v>
      </c>
      <c r="Q1989" s="2">
        <f>IF(AND(market_calendar[[#This Row],[vix_weekly_exp_cumulative]]=3,market_calendar[[#This Row],[is_vix_weekly_exp]]=1),1,0)</f>
        <v>0</v>
      </c>
      <c r="R1989" s="2">
        <f>IF(AND(market_calendar[[#This Row],[is_vix_monthly_exp]]=1,MOD(market_calendar[[#This Row],[Month]],3)=0),1,0)</f>
        <v>0</v>
      </c>
    </row>
    <row r="1990" spans="1:18" x14ac:dyDescent="0.25">
      <c r="A1990">
        <v>1989</v>
      </c>
      <c r="B1990" s="1">
        <v>44358</v>
      </c>
      <c r="C1990" s="2">
        <f t="shared" si="249"/>
        <v>2021</v>
      </c>
      <c r="D1990" s="2">
        <f t="shared" si="250"/>
        <v>6</v>
      </c>
      <c r="E1990" s="2" t="str">
        <f t="shared" si="251"/>
        <v>2021-6</v>
      </c>
      <c r="F1990" s="2">
        <f t="shared" si="252"/>
        <v>11</v>
      </c>
      <c r="G1990" s="2">
        <f t="shared" si="253"/>
        <v>24</v>
      </c>
      <c r="H1990" s="2">
        <f t="shared" si="254"/>
        <v>6</v>
      </c>
      <c r="I1990" s="2" cm="1">
        <f t="array" ref="I1990">_xlfn.IFNA(_xlfn.IFS(H1990=7,1,H1990=1,1),0)</f>
        <v>0</v>
      </c>
      <c r="J1990" s="2">
        <v>0</v>
      </c>
      <c r="K1990" s="2">
        <f t="shared" si="255"/>
        <v>1</v>
      </c>
      <c r="L1990" s="2">
        <f>SUMIF(E$2:E1990,E1990,K$2:K1990)</f>
        <v>2</v>
      </c>
      <c r="M1990" s="2">
        <f>IF(AND(market_calendar[[#This Row],[eq_weekly_exp_cumulative]]=3,market_calendar[[#This Row],[is_eq_weekly_exp]]=1),1,0)</f>
        <v>0</v>
      </c>
      <c r="N1990" s="2">
        <f>IF(AND(market_calendar[[#This Row],[is_eq_monthly_exp]]=1,MOD(market_calendar[[#This Row],[Month]],3)=0),1,0)</f>
        <v>0</v>
      </c>
      <c r="O1990" s="2">
        <f t="shared" si="248"/>
        <v>0</v>
      </c>
      <c r="P1990" s="2">
        <f>SUMIF(E$2:E1990,E1990,O$2:O1990)</f>
        <v>2</v>
      </c>
      <c r="Q1990" s="2">
        <f>IF(AND(market_calendar[[#This Row],[vix_weekly_exp_cumulative]]=3,market_calendar[[#This Row],[is_vix_weekly_exp]]=1),1,0)</f>
        <v>0</v>
      </c>
      <c r="R1990" s="2">
        <f>IF(AND(market_calendar[[#This Row],[is_vix_monthly_exp]]=1,MOD(market_calendar[[#This Row],[Month]],3)=0),1,0)</f>
        <v>0</v>
      </c>
    </row>
    <row r="1991" spans="1:18" x14ac:dyDescent="0.25">
      <c r="A1991">
        <v>1990</v>
      </c>
      <c r="B1991" s="1">
        <v>44359</v>
      </c>
      <c r="C1991" s="2">
        <f t="shared" si="249"/>
        <v>2021</v>
      </c>
      <c r="D1991" s="2">
        <f t="shared" si="250"/>
        <v>6</v>
      </c>
      <c r="E1991" s="2" t="str">
        <f t="shared" si="251"/>
        <v>2021-6</v>
      </c>
      <c r="F1991" s="2">
        <f t="shared" si="252"/>
        <v>12</v>
      </c>
      <c r="G1991" s="2">
        <f t="shared" si="253"/>
        <v>24</v>
      </c>
      <c r="H1991" s="2">
        <f t="shared" si="254"/>
        <v>7</v>
      </c>
      <c r="I1991" s="2" cm="1">
        <f t="array" ref="I1991">_xlfn.IFNA(_xlfn.IFS(H1991=7,1,H1991=1,1),0)</f>
        <v>1</v>
      </c>
      <c r="J1991" s="2">
        <v>0</v>
      </c>
      <c r="K1991" s="2">
        <f t="shared" si="255"/>
        <v>0</v>
      </c>
      <c r="L1991" s="2">
        <f>SUMIF(E$2:E1991,E1991,K$2:K1991)</f>
        <v>2</v>
      </c>
      <c r="M1991" s="2">
        <f>IF(AND(market_calendar[[#This Row],[eq_weekly_exp_cumulative]]=3,market_calendar[[#This Row],[is_eq_weekly_exp]]=1),1,0)</f>
        <v>0</v>
      </c>
      <c r="N1991" s="2">
        <f>IF(AND(market_calendar[[#This Row],[is_eq_monthly_exp]]=1,MOD(market_calendar[[#This Row],[Month]],3)=0),1,0)</f>
        <v>0</v>
      </c>
      <c r="O1991" s="2">
        <f t="shared" si="248"/>
        <v>0</v>
      </c>
      <c r="P1991" s="2">
        <f>SUMIF(E$2:E1991,E1991,O$2:O1991)</f>
        <v>2</v>
      </c>
      <c r="Q1991" s="2">
        <f>IF(AND(market_calendar[[#This Row],[vix_weekly_exp_cumulative]]=3,market_calendar[[#This Row],[is_vix_weekly_exp]]=1),1,0)</f>
        <v>0</v>
      </c>
      <c r="R1991" s="2">
        <f>IF(AND(market_calendar[[#This Row],[is_vix_monthly_exp]]=1,MOD(market_calendar[[#This Row],[Month]],3)=0),1,0)</f>
        <v>0</v>
      </c>
    </row>
    <row r="1992" spans="1:18" x14ac:dyDescent="0.25">
      <c r="A1992">
        <v>1991</v>
      </c>
      <c r="B1992" s="1">
        <v>44360</v>
      </c>
      <c r="C1992" s="2">
        <f t="shared" si="249"/>
        <v>2021</v>
      </c>
      <c r="D1992" s="2">
        <f t="shared" si="250"/>
        <v>6</v>
      </c>
      <c r="E1992" s="2" t="str">
        <f t="shared" si="251"/>
        <v>2021-6</v>
      </c>
      <c r="F1992" s="2">
        <f t="shared" si="252"/>
        <v>13</v>
      </c>
      <c r="G1992" s="2">
        <f t="shared" si="253"/>
        <v>25</v>
      </c>
      <c r="H1992" s="2">
        <f t="shared" si="254"/>
        <v>1</v>
      </c>
      <c r="I1992" s="2" cm="1">
        <f t="array" ref="I1992">_xlfn.IFNA(_xlfn.IFS(H1992=7,1,H1992=1,1),0)</f>
        <v>1</v>
      </c>
      <c r="J1992" s="2">
        <v>0</v>
      </c>
      <c r="K1992" s="2">
        <f t="shared" si="255"/>
        <v>0</v>
      </c>
      <c r="L1992" s="2">
        <f>SUMIF(E$2:E1992,E1992,K$2:K1992)</f>
        <v>2</v>
      </c>
      <c r="M1992" s="2">
        <f>IF(AND(market_calendar[[#This Row],[eq_weekly_exp_cumulative]]=3,market_calendar[[#This Row],[is_eq_weekly_exp]]=1),1,0)</f>
        <v>0</v>
      </c>
      <c r="N1992" s="2">
        <f>IF(AND(market_calendar[[#This Row],[is_eq_monthly_exp]]=1,MOD(market_calendar[[#This Row],[Month]],3)=0),1,0)</f>
        <v>0</v>
      </c>
      <c r="O1992" s="2">
        <f t="shared" si="248"/>
        <v>0</v>
      </c>
      <c r="P1992" s="2">
        <f>SUMIF(E$2:E1992,E1992,O$2:O1992)</f>
        <v>2</v>
      </c>
      <c r="Q1992" s="2">
        <f>IF(AND(market_calendar[[#This Row],[vix_weekly_exp_cumulative]]=3,market_calendar[[#This Row],[is_vix_weekly_exp]]=1),1,0)</f>
        <v>0</v>
      </c>
      <c r="R1992" s="2">
        <f>IF(AND(market_calendar[[#This Row],[is_vix_monthly_exp]]=1,MOD(market_calendar[[#This Row],[Month]],3)=0),1,0)</f>
        <v>0</v>
      </c>
    </row>
    <row r="1993" spans="1:18" x14ac:dyDescent="0.25">
      <c r="A1993">
        <v>1992</v>
      </c>
      <c r="B1993" s="1">
        <v>44361</v>
      </c>
      <c r="C1993" s="2">
        <f t="shared" si="249"/>
        <v>2021</v>
      </c>
      <c r="D1993" s="2">
        <f t="shared" si="250"/>
        <v>6</v>
      </c>
      <c r="E1993" s="2" t="str">
        <f t="shared" si="251"/>
        <v>2021-6</v>
      </c>
      <c r="F1993" s="2">
        <f t="shared" si="252"/>
        <v>14</v>
      </c>
      <c r="G1993" s="2">
        <f t="shared" si="253"/>
        <v>25</v>
      </c>
      <c r="H1993" s="2">
        <f t="shared" si="254"/>
        <v>2</v>
      </c>
      <c r="I1993" s="2" cm="1">
        <f t="array" ref="I1993">_xlfn.IFNA(_xlfn.IFS(H1993=7,1,H1993=1,1),0)</f>
        <v>0</v>
      </c>
      <c r="J1993" s="2">
        <v>0</v>
      </c>
      <c r="K1993" s="2">
        <f t="shared" si="255"/>
        <v>0</v>
      </c>
      <c r="L1993" s="2">
        <f>SUMIF(E$2:E1993,E1993,K$2:K1993)</f>
        <v>2</v>
      </c>
      <c r="M1993" s="2">
        <f>IF(AND(market_calendar[[#This Row],[eq_weekly_exp_cumulative]]=3,market_calendar[[#This Row],[is_eq_weekly_exp]]=1),1,0)</f>
        <v>0</v>
      </c>
      <c r="N1993" s="2">
        <f>IF(AND(market_calendar[[#This Row],[is_eq_monthly_exp]]=1,MOD(market_calendar[[#This Row],[Month]],3)=0),1,0)</f>
        <v>0</v>
      </c>
      <c r="O1993" s="2">
        <f t="shared" si="248"/>
        <v>0</v>
      </c>
      <c r="P1993" s="2">
        <f>SUMIF(E$2:E1993,E1993,O$2:O1993)</f>
        <v>2</v>
      </c>
      <c r="Q1993" s="2">
        <f>IF(AND(market_calendar[[#This Row],[vix_weekly_exp_cumulative]]=3,market_calendar[[#This Row],[is_vix_weekly_exp]]=1),1,0)</f>
        <v>0</v>
      </c>
      <c r="R1993" s="2">
        <f>IF(AND(market_calendar[[#This Row],[is_vix_monthly_exp]]=1,MOD(market_calendar[[#This Row],[Month]],3)=0),1,0)</f>
        <v>0</v>
      </c>
    </row>
    <row r="1994" spans="1:18" x14ac:dyDescent="0.25">
      <c r="A1994">
        <v>1993</v>
      </c>
      <c r="B1994" s="1">
        <v>44362</v>
      </c>
      <c r="C1994" s="2">
        <f t="shared" si="249"/>
        <v>2021</v>
      </c>
      <c r="D1994" s="2">
        <f t="shared" si="250"/>
        <v>6</v>
      </c>
      <c r="E1994" s="2" t="str">
        <f t="shared" si="251"/>
        <v>2021-6</v>
      </c>
      <c r="F1994" s="2">
        <f t="shared" si="252"/>
        <v>15</v>
      </c>
      <c r="G1994" s="2">
        <f t="shared" si="253"/>
        <v>25</v>
      </c>
      <c r="H1994" s="2">
        <f t="shared" si="254"/>
        <v>3</v>
      </c>
      <c r="I1994" s="2" cm="1">
        <f t="array" ref="I1994">_xlfn.IFNA(_xlfn.IFS(H1994=7,1,H1994=1,1),0)</f>
        <v>0</v>
      </c>
      <c r="J1994" s="2">
        <v>0</v>
      </c>
      <c r="K1994" s="2">
        <f t="shared" si="255"/>
        <v>0</v>
      </c>
      <c r="L1994" s="2">
        <f>SUMIF(E$2:E1994,E1994,K$2:K1994)</f>
        <v>2</v>
      </c>
      <c r="M1994" s="2">
        <f>IF(AND(market_calendar[[#This Row],[eq_weekly_exp_cumulative]]=3,market_calendar[[#This Row],[is_eq_weekly_exp]]=1),1,0)</f>
        <v>0</v>
      </c>
      <c r="N1994" s="2">
        <f>IF(AND(market_calendar[[#This Row],[is_eq_monthly_exp]]=1,MOD(market_calendar[[#This Row],[Month]],3)=0),1,0)</f>
        <v>0</v>
      </c>
      <c r="O1994" s="2">
        <f t="shared" si="248"/>
        <v>1</v>
      </c>
      <c r="P1994" s="2">
        <f>SUMIF(E$2:E1994,E1994,O$2:O1994)</f>
        <v>3</v>
      </c>
      <c r="Q1994" s="2">
        <f>IF(AND(market_calendar[[#This Row],[vix_weekly_exp_cumulative]]=3,market_calendar[[#This Row],[is_vix_weekly_exp]]=1),1,0)</f>
        <v>1</v>
      </c>
      <c r="R1994" s="2">
        <f>IF(AND(market_calendar[[#This Row],[is_vix_monthly_exp]]=1,MOD(market_calendar[[#This Row],[Month]],3)=0),1,0)</f>
        <v>1</v>
      </c>
    </row>
    <row r="1995" spans="1:18" x14ac:dyDescent="0.25">
      <c r="A1995">
        <v>1994</v>
      </c>
      <c r="B1995" s="1">
        <v>44363</v>
      </c>
      <c r="C1995" s="2">
        <f t="shared" si="249"/>
        <v>2021</v>
      </c>
      <c r="D1995" s="2">
        <f t="shared" si="250"/>
        <v>6</v>
      </c>
      <c r="E1995" s="2" t="str">
        <f t="shared" si="251"/>
        <v>2021-6</v>
      </c>
      <c r="F1995" s="2">
        <f t="shared" si="252"/>
        <v>16</v>
      </c>
      <c r="G1995" s="2">
        <f t="shared" si="253"/>
        <v>25</v>
      </c>
      <c r="H1995" s="2">
        <f t="shared" si="254"/>
        <v>4</v>
      </c>
      <c r="I1995" s="2" cm="1">
        <f t="array" ref="I1995">_xlfn.IFNA(_xlfn.IFS(H1995=7,1,H1995=1,1),0)</f>
        <v>0</v>
      </c>
      <c r="J1995" s="2">
        <v>0</v>
      </c>
      <c r="K1995" s="2">
        <f t="shared" si="255"/>
        <v>0</v>
      </c>
      <c r="L1995" s="2">
        <f>SUMIF(E$2:E1995,E1995,K$2:K1995)</f>
        <v>2</v>
      </c>
      <c r="M1995" s="2">
        <f>IF(AND(market_calendar[[#This Row],[eq_weekly_exp_cumulative]]=3,market_calendar[[#This Row],[is_eq_weekly_exp]]=1),1,0)</f>
        <v>0</v>
      </c>
      <c r="N1995" s="2">
        <f>IF(AND(market_calendar[[#This Row],[is_eq_monthly_exp]]=1,MOD(market_calendar[[#This Row],[Month]],3)=0),1,0)</f>
        <v>0</v>
      </c>
      <c r="O1995" s="2">
        <f t="shared" si="248"/>
        <v>0</v>
      </c>
      <c r="P1995" s="2">
        <f>SUMIF(E$2:E1995,E1995,O$2:O1995)</f>
        <v>3</v>
      </c>
      <c r="Q1995" s="2">
        <f>IF(AND(market_calendar[[#This Row],[vix_weekly_exp_cumulative]]=3,market_calendar[[#This Row],[is_vix_weekly_exp]]=1),1,0)</f>
        <v>0</v>
      </c>
      <c r="R1995" s="2">
        <f>IF(AND(market_calendar[[#This Row],[is_vix_monthly_exp]]=1,MOD(market_calendar[[#This Row],[Month]],3)=0),1,0)</f>
        <v>0</v>
      </c>
    </row>
    <row r="1996" spans="1:18" x14ac:dyDescent="0.25">
      <c r="A1996">
        <v>1995</v>
      </c>
      <c r="B1996" s="1">
        <v>44364</v>
      </c>
      <c r="C1996" s="2">
        <f t="shared" si="249"/>
        <v>2021</v>
      </c>
      <c r="D1996" s="2">
        <f t="shared" si="250"/>
        <v>6</v>
      </c>
      <c r="E1996" s="2" t="str">
        <f t="shared" si="251"/>
        <v>2021-6</v>
      </c>
      <c r="F1996" s="2">
        <f t="shared" si="252"/>
        <v>17</v>
      </c>
      <c r="G1996" s="2">
        <f t="shared" si="253"/>
        <v>25</v>
      </c>
      <c r="H1996" s="2">
        <f t="shared" si="254"/>
        <v>5</v>
      </c>
      <c r="I1996" s="2" cm="1">
        <f t="array" ref="I1996">_xlfn.IFNA(_xlfn.IFS(H1996=7,1,H1996=1,1),0)</f>
        <v>0</v>
      </c>
      <c r="J1996" s="2">
        <v>0</v>
      </c>
      <c r="K1996" s="2">
        <f t="shared" si="255"/>
        <v>0</v>
      </c>
      <c r="L1996" s="2">
        <f>SUMIF(E$2:E1996,E1996,K$2:K1996)</f>
        <v>2</v>
      </c>
      <c r="M1996" s="2">
        <f>IF(AND(market_calendar[[#This Row],[eq_weekly_exp_cumulative]]=3,market_calendar[[#This Row],[is_eq_weekly_exp]]=1),1,0)</f>
        <v>0</v>
      </c>
      <c r="N1996" s="2">
        <f>IF(AND(market_calendar[[#This Row],[is_eq_monthly_exp]]=1,MOD(market_calendar[[#This Row],[Month]],3)=0),1,0)</f>
        <v>0</v>
      </c>
      <c r="O1996" s="2">
        <f t="shared" si="248"/>
        <v>0</v>
      </c>
      <c r="P1996" s="2">
        <f>SUMIF(E$2:E1996,E1996,O$2:O1996)</f>
        <v>3</v>
      </c>
      <c r="Q1996" s="2">
        <f>IF(AND(market_calendar[[#This Row],[vix_weekly_exp_cumulative]]=3,market_calendar[[#This Row],[is_vix_weekly_exp]]=1),1,0)</f>
        <v>0</v>
      </c>
      <c r="R1996" s="2">
        <f>IF(AND(market_calendar[[#This Row],[is_vix_monthly_exp]]=1,MOD(market_calendar[[#This Row],[Month]],3)=0),1,0)</f>
        <v>0</v>
      </c>
    </row>
    <row r="1997" spans="1:18" x14ac:dyDescent="0.25">
      <c r="A1997">
        <v>1996</v>
      </c>
      <c r="B1997" s="1">
        <v>44365</v>
      </c>
      <c r="C1997" s="2">
        <f t="shared" si="249"/>
        <v>2021</v>
      </c>
      <c r="D1997" s="2">
        <f t="shared" si="250"/>
        <v>6</v>
      </c>
      <c r="E1997" s="2" t="str">
        <f t="shared" si="251"/>
        <v>2021-6</v>
      </c>
      <c r="F1997" s="2">
        <f t="shared" si="252"/>
        <v>18</v>
      </c>
      <c r="G1997" s="2">
        <f t="shared" si="253"/>
        <v>25</v>
      </c>
      <c r="H1997" s="2">
        <f t="shared" si="254"/>
        <v>6</v>
      </c>
      <c r="I1997" s="2" cm="1">
        <f t="array" ref="I1997">_xlfn.IFNA(_xlfn.IFS(H1997=7,1,H1997=1,1),0)</f>
        <v>0</v>
      </c>
      <c r="J1997" s="2">
        <v>0</v>
      </c>
      <c r="K1997" s="2">
        <f t="shared" si="255"/>
        <v>1</v>
      </c>
      <c r="L1997" s="2">
        <f>SUMIF(E$2:E1997,E1997,K$2:K1997)</f>
        <v>3</v>
      </c>
      <c r="M1997" s="2">
        <f>IF(AND(market_calendar[[#This Row],[eq_weekly_exp_cumulative]]=3,market_calendar[[#This Row],[is_eq_weekly_exp]]=1),1,0)</f>
        <v>1</v>
      </c>
      <c r="N1997" s="2">
        <f>IF(AND(market_calendar[[#This Row],[is_eq_monthly_exp]]=1,MOD(market_calendar[[#This Row],[Month]],3)=0),1,0)</f>
        <v>1</v>
      </c>
      <c r="O1997" s="2">
        <f t="shared" si="248"/>
        <v>0</v>
      </c>
      <c r="P1997" s="2">
        <f>SUMIF(E$2:E1997,E1997,O$2:O1997)</f>
        <v>3</v>
      </c>
      <c r="Q1997" s="2">
        <f>IF(AND(market_calendar[[#This Row],[vix_weekly_exp_cumulative]]=3,market_calendar[[#This Row],[is_vix_weekly_exp]]=1),1,0)</f>
        <v>0</v>
      </c>
      <c r="R1997" s="2">
        <f>IF(AND(market_calendar[[#This Row],[is_vix_monthly_exp]]=1,MOD(market_calendar[[#This Row],[Month]],3)=0),1,0)</f>
        <v>0</v>
      </c>
    </row>
    <row r="1998" spans="1:18" x14ac:dyDescent="0.25">
      <c r="A1998">
        <v>1997</v>
      </c>
      <c r="B1998" s="1">
        <v>44366</v>
      </c>
      <c r="C1998" s="2">
        <f t="shared" si="249"/>
        <v>2021</v>
      </c>
      <c r="D1998" s="2">
        <f t="shared" si="250"/>
        <v>6</v>
      </c>
      <c r="E1998" s="2" t="str">
        <f t="shared" si="251"/>
        <v>2021-6</v>
      </c>
      <c r="F1998" s="2">
        <f t="shared" si="252"/>
        <v>19</v>
      </c>
      <c r="G1998" s="2">
        <f t="shared" si="253"/>
        <v>25</v>
      </c>
      <c r="H1998" s="2">
        <f t="shared" si="254"/>
        <v>7</v>
      </c>
      <c r="I1998" s="2" cm="1">
        <f t="array" ref="I1998">_xlfn.IFNA(_xlfn.IFS(H1998=7,1,H1998=1,1),0)</f>
        <v>1</v>
      </c>
      <c r="J1998" s="2">
        <v>0</v>
      </c>
      <c r="K1998" s="2">
        <f t="shared" si="255"/>
        <v>0</v>
      </c>
      <c r="L1998" s="2">
        <f>SUMIF(E$2:E1998,E1998,K$2:K1998)</f>
        <v>3</v>
      </c>
      <c r="M1998" s="2">
        <f>IF(AND(market_calendar[[#This Row],[eq_weekly_exp_cumulative]]=3,market_calendar[[#This Row],[is_eq_weekly_exp]]=1),1,0)</f>
        <v>0</v>
      </c>
      <c r="N1998" s="2">
        <f>IF(AND(market_calendar[[#This Row],[is_eq_monthly_exp]]=1,MOD(market_calendar[[#This Row],[Month]],3)=0),1,0)</f>
        <v>0</v>
      </c>
      <c r="O1998" s="2">
        <f t="shared" si="248"/>
        <v>0</v>
      </c>
      <c r="P1998" s="2">
        <f>SUMIF(E$2:E1998,E1998,O$2:O1998)</f>
        <v>3</v>
      </c>
      <c r="Q1998" s="2">
        <f>IF(AND(market_calendar[[#This Row],[vix_weekly_exp_cumulative]]=3,market_calendar[[#This Row],[is_vix_weekly_exp]]=1),1,0)</f>
        <v>0</v>
      </c>
      <c r="R1998" s="2">
        <f>IF(AND(market_calendar[[#This Row],[is_vix_monthly_exp]]=1,MOD(market_calendar[[#This Row],[Month]],3)=0),1,0)</f>
        <v>0</v>
      </c>
    </row>
    <row r="1999" spans="1:18" x14ac:dyDescent="0.25">
      <c r="A1999">
        <v>1998</v>
      </c>
      <c r="B1999" s="1">
        <v>44367</v>
      </c>
      <c r="C1999" s="2">
        <f t="shared" si="249"/>
        <v>2021</v>
      </c>
      <c r="D1999" s="2">
        <f t="shared" si="250"/>
        <v>6</v>
      </c>
      <c r="E1999" s="2" t="str">
        <f t="shared" si="251"/>
        <v>2021-6</v>
      </c>
      <c r="F1999" s="2">
        <f t="shared" si="252"/>
        <v>20</v>
      </c>
      <c r="G1999" s="2">
        <f t="shared" si="253"/>
        <v>26</v>
      </c>
      <c r="H1999" s="2">
        <f t="shared" si="254"/>
        <v>1</v>
      </c>
      <c r="I1999" s="2" cm="1">
        <f t="array" ref="I1999">_xlfn.IFNA(_xlfn.IFS(H1999=7,1,H1999=1,1),0)</f>
        <v>1</v>
      </c>
      <c r="J1999" s="2">
        <v>0</v>
      </c>
      <c r="K1999" s="2">
        <f t="shared" si="255"/>
        <v>0</v>
      </c>
      <c r="L1999" s="2">
        <f>SUMIF(E$2:E1999,E1999,K$2:K1999)</f>
        <v>3</v>
      </c>
      <c r="M1999" s="2">
        <f>IF(AND(market_calendar[[#This Row],[eq_weekly_exp_cumulative]]=3,market_calendar[[#This Row],[is_eq_weekly_exp]]=1),1,0)</f>
        <v>0</v>
      </c>
      <c r="N1999" s="2">
        <f>IF(AND(market_calendar[[#This Row],[is_eq_monthly_exp]]=1,MOD(market_calendar[[#This Row],[Month]],3)=0),1,0)</f>
        <v>0</v>
      </c>
      <c r="O1999" s="2">
        <f t="shared" si="248"/>
        <v>0</v>
      </c>
      <c r="P1999" s="2">
        <f>SUMIF(E$2:E1999,E1999,O$2:O1999)</f>
        <v>3</v>
      </c>
      <c r="Q1999" s="2">
        <f>IF(AND(market_calendar[[#This Row],[vix_weekly_exp_cumulative]]=3,market_calendar[[#This Row],[is_vix_weekly_exp]]=1),1,0)</f>
        <v>0</v>
      </c>
      <c r="R1999" s="2">
        <f>IF(AND(market_calendar[[#This Row],[is_vix_monthly_exp]]=1,MOD(market_calendar[[#This Row],[Month]],3)=0),1,0)</f>
        <v>0</v>
      </c>
    </row>
    <row r="2000" spans="1:18" x14ac:dyDescent="0.25">
      <c r="A2000">
        <v>1999</v>
      </c>
      <c r="B2000" s="1">
        <v>44368</v>
      </c>
      <c r="C2000" s="2">
        <f t="shared" si="249"/>
        <v>2021</v>
      </c>
      <c r="D2000" s="2">
        <f t="shared" si="250"/>
        <v>6</v>
      </c>
      <c r="E2000" s="2" t="str">
        <f t="shared" si="251"/>
        <v>2021-6</v>
      </c>
      <c r="F2000" s="2">
        <f t="shared" si="252"/>
        <v>21</v>
      </c>
      <c r="G2000" s="2">
        <f t="shared" si="253"/>
        <v>26</v>
      </c>
      <c r="H2000" s="2">
        <f t="shared" si="254"/>
        <v>2</v>
      </c>
      <c r="I2000" s="2" cm="1">
        <f t="array" ref="I2000">_xlfn.IFNA(_xlfn.IFS(H2000=7,1,H2000=1,1),0)</f>
        <v>0</v>
      </c>
      <c r="J2000" s="2">
        <v>0</v>
      </c>
      <c r="K2000" s="2">
        <f t="shared" si="255"/>
        <v>0</v>
      </c>
      <c r="L2000" s="2">
        <f>SUMIF(E$2:E2000,E2000,K$2:K2000)</f>
        <v>3</v>
      </c>
      <c r="M2000" s="2">
        <f>IF(AND(market_calendar[[#This Row],[eq_weekly_exp_cumulative]]=3,market_calendar[[#This Row],[is_eq_weekly_exp]]=1),1,0)</f>
        <v>0</v>
      </c>
      <c r="N2000" s="2">
        <f>IF(AND(market_calendar[[#This Row],[is_eq_monthly_exp]]=1,MOD(market_calendar[[#This Row],[Month]],3)=0),1,0)</f>
        <v>0</v>
      </c>
      <c r="O2000" s="2">
        <f t="shared" si="248"/>
        <v>0</v>
      </c>
      <c r="P2000" s="2">
        <f>SUMIF(E$2:E2000,E2000,O$2:O2000)</f>
        <v>3</v>
      </c>
      <c r="Q2000" s="2">
        <f>IF(AND(market_calendar[[#This Row],[vix_weekly_exp_cumulative]]=3,market_calendar[[#This Row],[is_vix_weekly_exp]]=1),1,0)</f>
        <v>0</v>
      </c>
      <c r="R2000" s="2">
        <f>IF(AND(market_calendar[[#This Row],[is_vix_monthly_exp]]=1,MOD(market_calendar[[#This Row],[Month]],3)=0),1,0)</f>
        <v>0</v>
      </c>
    </row>
    <row r="2001" spans="1:18" x14ac:dyDescent="0.25">
      <c r="A2001">
        <v>2000</v>
      </c>
      <c r="B2001" s="1">
        <v>44369</v>
      </c>
      <c r="C2001" s="2">
        <f t="shared" si="249"/>
        <v>2021</v>
      </c>
      <c r="D2001" s="2">
        <f t="shared" si="250"/>
        <v>6</v>
      </c>
      <c r="E2001" s="2" t="str">
        <f t="shared" si="251"/>
        <v>2021-6</v>
      </c>
      <c r="F2001" s="2">
        <f t="shared" si="252"/>
        <v>22</v>
      </c>
      <c r="G2001" s="2">
        <f t="shared" si="253"/>
        <v>26</v>
      </c>
      <c r="H2001" s="2">
        <f t="shared" si="254"/>
        <v>3</v>
      </c>
      <c r="I2001" s="2" cm="1">
        <f t="array" ref="I2001">_xlfn.IFNA(_xlfn.IFS(H2001=7,1,H2001=1,1),0)</f>
        <v>0</v>
      </c>
      <c r="J2001" s="2">
        <v>0</v>
      </c>
      <c r="K2001" s="2">
        <f t="shared" si="255"/>
        <v>0</v>
      </c>
      <c r="L2001" s="2">
        <f>SUMIF(E$2:E2001,E2001,K$2:K2001)</f>
        <v>3</v>
      </c>
      <c r="M2001" s="2">
        <f>IF(AND(market_calendar[[#This Row],[eq_weekly_exp_cumulative]]=3,market_calendar[[#This Row],[is_eq_weekly_exp]]=1),1,0)</f>
        <v>0</v>
      </c>
      <c r="N2001" s="2">
        <f>IF(AND(market_calendar[[#This Row],[is_eq_monthly_exp]]=1,MOD(market_calendar[[#This Row],[Month]],3)=0),1,0)</f>
        <v>0</v>
      </c>
      <c r="O2001" s="2">
        <f t="shared" si="248"/>
        <v>1</v>
      </c>
      <c r="P2001" s="2">
        <f>SUMIF(E$2:E2001,E2001,O$2:O2001)</f>
        <v>4</v>
      </c>
      <c r="Q2001" s="2">
        <f>IF(AND(market_calendar[[#This Row],[vix_weekly_exp_cumulative]]=3,market_calendar[[#This Row],[is_vix_weekly_exp]]=1),1,0)</f>
        <v>0</v>
      </c>
      <c r="R2001" s="2">
        <f>IF(AND(market_calendar[[#This Row],[is_vix_monthly_exp]]=1,MOD(market_calendar[[#This Row],[Month]],3)=0),1,0)</f>
        <v>0</v>
      </c>
    </row>
    <row r="2002" spans="1:18" x14ac:dyDescent="0.25">
      <c r="A2002">
        <v>2001</v>
      </c>
      <c r="B2002" s="1">
        <v>44370</v>
      </c>
      <c r="C2002" s="2">
        <f t="shared" si="249"/>
        <v>2021</v>
      </c>
      <c r="D2002" s="2">
        <f t="shared" si="250"/>
        <v>6</v>
      </c>
      <c r="E2002" s="2" t="str">
        <f t="shared" si="251"/>
        <v>2021-6</v>
      </c>
      <c r="F2002" s="2">
        <f t="shared" si="252"/>
        <v>23</v>
      </c>
      <c r="G2002" s="2">
        <f t="shared" si="253"/>
        <v>26</v>
      </c>
      <c r="H2002" s="2">
        <f t="shared" si="254"/>
        <v>4</v>
      </c>
      <c r="I2002" s="2" cm="1">
        <f t="array" ref="I2002">_xlfn.IFNA(_xlfn.IFS(H2002=7,1,H2002=1,1),0)</f>
        <v>0</v>
      </c>
      <c r="J2002" s="2">
        <v>0</v>
      </c>
      <c r="K2002" s="2">
        <f t="shared" si="255"/>
        <v>0</v>
      </c>
      <c r="L2002" s="2">
        <f>SUMIF(E$2:E2002,E2002,K$2:K2002)</f>
        <v>3</v>
      </c>
      <c r="M2002" s="2">
        <f>IF(AND(market_calendar[[#This Row],[eq_weekly_exp_cumulative]]=3,market_calendar[[#This Row],[is_eq_weekly_exp]]=1),1,0)</f>
        <v>0</v>
      </c>
      <c r="N2002" s="2">
        <f>IF(AND(market_calendar[[#This Row],[is_eq_monthly_exp]]=1,MOD(market_calendar[[#This Row],[Month]],3)=0),1,0)</f>
        <v>0</v>
      </c>
      <c r="O2002" s="2">
        <f t="shared" si="248"/>
        <v>0</v>
      </c>
      <c r="P2002" s="2">
        <f>SUMIF(E$2:E2002,E2002,O$2:O2002)</f>
        <v>4</v>
      </c>
      <c r="Q2002" s="2">
        <f>IF(AND(market_calendar[[#This Row],[vix_weekly_exp_cumulative]]=3,market_calendar[[#This Row],[is_vix_weekly_exp]]=1),1,0)</f>
        <v>0</v>
      </c>
      <c r="R2002" s="2">
        <f>IF(AND(market_calendar[[#This Row],[is_vix_monthly_exp]]=1,MOD(market_calendar[[#This Row],[Month]],3)=0),1,0)</f>
        <v>0</v>
      </c>
    </row>
    <row r="2003" spans="1:18" x14ac:dyDescent="0.25">
      <c r="A2003">
        <v>2002</v>
      </c>
      <c r="B2003" s="1">
        <v>44371</v>
      </c>
      <c r="C2003" s="2">
        <f t="shared" si="249"/>
        <v>2021</v>
      </c>
      <c r="D2003" s="2">
        <f t="shared" si="250"/>
        <v>6</v>
      </c>
      <c r="E2003" s="2" t="str">
        <f t="shared" si="251"/>
        <v>2021-6</v>
      </c>
      <c r="F2003" s="2">
        <f t="shared" si="252"/>
        <v>24</v>
      </c>
      <c r="G2003" s="2">
        <f t="shared" si="253"/>
        <v>26</v>
      </c>
      <c r="H2003" s="2">
        <f t="shared" si="254"/>
        <v>5</v>
      </c>
      <c r="I2003" s="2" cm="1">
        <f t="array" ref="I2003">_xlfn.IFNA(_xlfn.IFS(H2003=7,1,H2003=1,1),0)</f>
        <v>0</v>
      </c>
      <c r="J2003" s="2">
        <v>0</v>
      </c>
      <c r="K2003" s="2">
        <f t="shared" si="255"/>
        <v>0</v>
      </c>
      <c r="L2003" s="2">
        <f>SUMIF(E$2:E2003,E2003,K$2:K2003)</f>
        <v>3</v>
      </c>
      <c r="M2003" s="2">
        <f>IF(AND(market_calendar[[#This Row],[eq_weekly_exp_cumulative]]=3,market_calendar[[#This Row],[is_eq_weekly_exp]]=1),1,0)</f>
        <v>0</v>
      </c>
      <c r="N2003" s="2">
        <f>IF(AND(market_calendar[[#This Row],[is_eq_monthly_exp]]=1,MOD(market_calendar[[#This Row],[Month]],3)=0),1,0)</f>
        <v>0</v>
      </c>
      <c r="O2003" s="2">
        <f t="shared" si="248"/>
        <v>0</v>
      </c>
      <c r="P2003" s="2">
        <f>SUMIF(E$2:E2003,E2003,O$2:O2003)</f>
        <v>4</v>
      </c>
      <c r="Q2003" s="2">
        <f>IF(AND(market_calendar[[#This Row],[vix_weekly_exp_cumulative]]=3,market_calendar[[#This Row],[is_vix_weekly_exp]]=1),1,0)</f>
        <v>0</v>
      </c>
      <c r="R2003" s="2">
        <f>IF(AND(market_calendar[[#This Row],[is_vix_monthly_exp]]=1,MOD(market_calendar[[#This Row],[Month]],3)=0),1,0)</f>
        <v>0</v>
      </c>
    </row>
    <row r="2004" spans="1:18" x14ac:dyDescent="0.25">
      <c r="A2004">
        <v>2003</v>
      </c>
      <c r="B2004" s="1">
        <v>44372</v>
      </c>
      <c r="C2004" s="2">
        <f t="shared" si="249"/>
        <v>2021</v>
      </c>
      <c r="D2004" s="2">
        <f t="shared" si="250"/>
        <v>6</v>
      </c>
      <c r="E2004" s="2" t="str">
        <f t="shared" si="251"/>
        <v>2021-6</v>
      </c>
      <c r="F2004" s="2">
        <f t="shared" si="252"/>
        <v>25</v>
      </c>
      <c r="G2004" s="2">
        <f t="shared" si="253"/>
        <v>26</v>
      </c>
      <c r="H2004" s="2">
        <f t="shared" si="254"/>
        <v>6</v>
      </c>
      <c r="I2004" s="2" cm="1">
        <f t="array" ref="I2004">_xlfn.IFNA(_xlfn.IFS(H2004=7,1,H2004=1,1),0)</f>
        <v>0</v>
      </c>
      <c r="J2004" s="2">
        <v>0</v>
      </c>
      <c r="K2004" s="2">
        <f t="shared" si="255"/>
        <v>1</v>
      </c>
      <c r="L2004" s="2">
        <f>SUMIF(E$2:E2004,E2004,K$2:K2004)</f>
        <v>4</v>
      </c>
      <c r="M2004" s="2">
        <f>IF(AND(market_calendar[[#This Row],[eq_weekly_exp_cumulative]]=3,market_calendar[[#This Row],[is_eq_weekly_exp]]=1),1,0)</f>
        <v>0</v>
      </c>
      <c r="N2004" s="2">
        <f>IF(AND(market_calendar[[#This Row],[is_eq_monthly_exp]]=1,MOD(market_calendar[[#This Row],[Month]],3)=0),1,0)</f>
        <v>0</v>
      </c>
      <c r="O2004" s="2">
        <f t="shared" si="248"/>
        <v>0</v>
      </c>
      <c r="P2004" s="2">
        <f>SUMIF(E$2:E2004,E2004,O$2:O2004)</f>
        <v>4</v>
      </c>
      <c r="Q2004" s="2">
        <f>IF(AND(market_calendar[[#This Row],[vix_weekly_exp_cumulative]]=3,market_calendar[[#This Row],[is_vix_weekly_exp]]=1),1,0)</f>
        <v>0</v>
      </c>
      <c r="R2004" s="2">
        <f>IF(AND(market_calendar[[#This Row],[is_vix_monthly_exp]]=1,MOD(market_calendar[[#This Row],[Month]],3)=0),1,0)</f>
        <v>0</v>
      </c>
    </row>
    <row r="2005" spans="1:18" x14ac:dyDescent="0.25">
      <c r="A2005">
        <v>2004</v>
      </c>
      <c r="B2005" s="1">
        <v>44373</v>
      </c>
      <c r="C2005" s="2">
        <f t="shared" si="249"/>
        <v>2021</v>
      </c>
      <c r="D2005" s="2">
        <f t="shared" si="250"/>
        <v>6</v>
      </c>
      <c r="E2005" s="2" t="str">
        <f t="shared" si="251"/>
        <v>2021-6</v>
      </c>
      <c r="F2005" s="2">
        <f t="shared" si="252"/>
        <v>26</v>
      </c>
      <c r="G2005" s="2">
        <f t="shared" si="253"/>
        <v>26</v>
      </c>
      <c r="H2005" s="2">
        <f t="shared" si="254"/>
        <v>7</v>
      </c>
      <c r="I2005" s="2" cm="1">
        <f t="array" ref="I2005">_xlfn.IFNA(_xlfn.IFS(H2005=7,1,H2005=1,1),0)</f>
        <v>1</v>
      </c>
      <c r="J2005" s="2">
        <v>0</v>
      </c>
      <c r="K2005" s="2">
        <f t="shared" si="255"/>
        <v>0</v>
      </c>
      <c r="L2005" s="2">
        <f>SUMIF(E$2:E2005,E2005,K$2:K2005)</f>
        <v>4</v>
      </c>
      <c r="M2005" s="2">
        <f>IF(AND(market_calendar[[#This Row],[eq_weekly_exp_cumulative]]=3,market_calendar[[#This Row],[is_eq_weekly_exp]]=1),1,0)</f>
        <v>0</v>
      </c>
      <c r="N2005" s="2">
        <f>IF(AND(market_calendar[[#This Row],[is_eq_monthly_exp]]=1,MOD(market_calendar[[#This Row],[Month]],3)=0),1,0)</f>
        <v>0</v>
      </c>
      <c r="O2005" s="2">
        <f t="shared" si="248"/>
        <v>0</v>
      </c>
      <c r="P2005" s="2">
        <f>SUMIF(E$2:E2005,E2005,O$2:O2005)</f>
        <v>4</v>
      </c>
      <c r="Q2005" s="2">
        <f>IF(AND(market_calendar[[#This Row],[vix_weekly_exp_cumulative]]=3,market_calendar[[#This Row],[is_vix_weekly_exp]]=1),1,0)</f>
        <v>0</v>
      </c>
      <c r="R2005" s="2">
        <f>IF(AND(market_calendar[[#This Row],[is_vix_monthly_exp]]=1,MOD(market_calendar[[#This Row],[Month]],3)=0),1,0)</f>
        <v>0</v>
      </c>
    </row>
    <row r="2006" spans="1:18" x14ac:dyDescent="0.25">
      <c r="A2006">
        <v>2005</v>
      </c>
      <c r="B2006" s="1">
        <v>44374</v>
      </c>
      <c r="C2006" s="2">
        <f t="shared" si="249"/>
        <v>2021</v>
      </c>
      <c r="D2006" s="2">
        <f t="shared" si="250"/>
        <v>6</v>
      </c>
      <c r="E2006" s="2" t="str">
        <f t="shared" si="251"/>
        <v>2021-6</v>
      </c>
      <c r="F2006" s="2">
        <f t="shared" si="252"/>
        <v>27</v>
      </c>
      <c r="G2006" s="2">
        <f t="shared" si="253"/>
        <v>27</v>
      </c>
      <c r="H2006" s="2">
        <f t="shared" si="254"/>
        <v>1</v>
      </c>
      <c r="I2006" s="2" cm="1">
        <f t="array" ref="I2006">_xlfn.IFNA(_xlfn.IFS(H2006=7,1,H2006=1,1),0)</f>
        <v>1</v>
      </c>
      <c r="J2006" s="2">
        <v>0</v>
      </c>
      <c r="K2006" s="2">
        <f t="shared" si="255"/>
        <v>0</v>
      </c>
      <c r="L2006" s="2">
        <f>SUMIF(E$2:E2006,E2006,K$2:K2006)</f>
        <v>4</v>
      </c>
      <c r="M2006" s="2">
        <f>IF(AND(market_calendar[[#This Row],[eq_weekly_exp_cumulative]]=3,market_calendar[[#This Row],[is_eq_weekly_exp]]=1),1,0)</f>
        <v>0</v>
      </c>
      <c r="N2006" s="2">
        <f>IF(AND(market_calendar[[#This Row],[is_eq_monthly_exp]]=1,MOD(market_calendar[[#This Row],[Month]],3)=0),1,0)</f>
        <v>0</v>
      </c>
      <c r="O2006" s="2">
        <f t="shared" si="248"/>
        <v>0</v>
      </c>
      <c r="P2006" s="2">
        <f>SUMIF(E$2:E2006,E2006,O$2:O2006)</f>
        <v>4</v>
      </c>
      <c r="Q2006" s="2">
        <f>IF(AND(market_calendar[[#This Row],[vix_weekly_exp_cumulative]]=3,market_calendar[[#This Row],[is_vix_weekly_exp]]=1),1,0)</f>
        <v>0</v>
      </c>
      <c r="R2006" s="2">
        <f>IF(AND(market_calendar[[#This Row],[is_vix_monthly_exp]]=1,MOD(market_calendar[[#This Row],[Month]],3)=0),1,0)</f>
        <v>0</v>
      </c>
    </row>
    <row r="2007" spans="1:18" x14ac:dyDescent="0.25">
      <c r="A2007">
        <v>2006</v>
      </c>
      <c r="B2007" s="1">
        <v>44375</v>
      </c>
      <c r="C2007" s="2">
        <f t="shared" si="249"/>
        <v>2021</v>
      </c>
      <c r="D2007" s="2">
        <f t="shared" si="250"/>
        <v>6</v>
      </c>
      <c r="E2007" s="2" t="str">
        <f t="shared" si="251"/>
        <v>2021-6</v>
      </c>
      <c r="F2007" s="2">
        <f t="shared" si="252"/>
        <v>28</v>
      </c>
      <c r="G2007" s="2">
        <f t="shared" si="253"/>
        <v>27</v>
      </c>
      <c r="H2007" s="2">
        <f t="shared" si="254"/>
        <v>2</v>
      </c>
      <c r="I2007" s="2" cm="1">
        <f t="array" ref="I2007">_xlfn.IFNA(_xlfn.IFS(H2007=7,1,H2007=1,1),0)</f>
        <v>0</v>
      </c>
      <c r="J2007" s="2">
        <v>0</v>
      </c>
      <c r="K2007" s="2">
        <f t="shared" si="255"/>
        <v>0</v>
      </c>
      <c r="L2007" s="2">
        <f>SUMIF(E$2:E2007,E2007,K$2:K2007)</f>
        <v>4</v>
      </c>
      <c r="M2007" s="2">
        <f>IF(AND(market_calendar[[#This Row],[eq_weekly_exp_cumulative]]=3,market_calendar[[#This Row],[is_eq_weekly_exp]]=1),1,0)</f>
        <v>0</v>
      </c>
      <c r="N2007" s="2">
        <f>IF(AND(market_calendar[[#This Row],[is_eq_monthly_exp]]=1,MOD(market_calendar[[#This Row],[Month]],3)=0),1,0)</f>
        <v>0</v>
      </c>
      <c r="O2007" s="2">
        <f t="shared" si="248"/>
        <v>0</v>
      </c>
      <c r="P2007" s="2">
        <f>SUMIF(E$2:E2007,E2007,O$2:O2007)</f>
        <v>4</v>
      </c>
      <c r="Q2007" s="2">
        <f>IF(AND(market_calendar[[#This Row],[vix_weekly_exp_cumulative]]=3,market_calendar[[#This Row],[is_vix_weekly_exp]]=1),1,0)</f>
        <v>0</v>
      </c>
      <c r="R2007" s="2">
        <f>IF(AND(market_calendar[[#This Row],[is_vix_monthly_exp]]=1,MOD(market_calendar[[#This Row],[Month]],3)=0),1,0)</f>
        <v>0</v>
      </c>
    </row>
    <row r="2008" spans="1:18" x14ac:dyDescent="0.25">
      <c r="A2008">
        <v>2007</v>
      </c>
      <c r="B2008" s="1">
        <v>44376</v>
      </c>
      <c r="C2008" s="2">
        <f t="shared" si="249"/>
        <v>2021</v>
      </c>
      <c r="D2008" s="2">
        <f t="shared" si="250"/>
        <v>6</v>
      </c>
      <c r="E2008" s="2" t="str">
        <f t="shared" si="251"/>
        <v>2021-6</v>
      </c>
      <c r="F2008" s="2">
        <f t="shared" si="252"/>
        <v>29</v>
      </c>
      <c r="G2008" s="2">
        <f t="shared" si="253"/>
        <v>27</v>
      </c>
      <c r="H2008" s="2">
        <f t="shared" si="254"/>
        <v>3</v>
      </c>
      <c r="I2008" s="2" cm="1">
        <f t="array" ref="I2008">_xlfn.IFNA(_xlfn.IFS(H2008=7,1,H2008=1,1),0)</f>
        <v>0</v>
      </c>
      <c r="J2008" s="2">
        <v>0</v>
      </c>
      <c r="K2008" s="2">
        <f t="shared" si="255"/>
        <v>0</v>
      </c>
      <c r="L2008" s="2">
        <f>SUMIF(E$2:E2008,E2008,K$2:K2008)</f>
        <v>4</v>
      </c>
      <c r="M2008" s="2">
        <f>IF(AND(market_calendar[[#This Row],[eq_weekly_exp_cumulative]]=3,market_calendar[[#This Row],[is_eq_weekly_exp]]=1),1,0)</f>
        <v>0</v>
      </c>
      <c r="N2008" s="2">
        <f>IF(AND(market_calendar[[#This Row],[is_eq_monthly_exp]]=1,MOD(market_calendar[[#This Row],[Month]],3)=0),1,0)</f>
        <v>0</v>
      </c>
      <c r="O2008" s="2">
        <f t="shared" si="248"/>
        <v>1</v>
      </c>
      <c r="P2008" s="2">
        <f>SUMIF(E$2:E2008,E2008,O$2:O2008)</f>
        <v>5</v>
      </c>
      <c r="Q2008" s="2">
        <f>IF(AND(market_calendar[[#This Row],[vix_weekly_exp_cumulative]]=3,market_calendar[[#This Row],[is_vix_weekly_exp]]=1),1,0)</f>
        <v>0</v>
      </c>
      <c r="R2008" s="2">
        <f>IF(AND(market_calendar[[#This Row],[is_vix_monthly_exp]]=1,MOD(market_calendar[[#This Row],[Month]],3)=0),1,0)</f>
        <v>0</v>
      </c>
    </row>
    <row r="2009" spans="1:18" x14ac:dyDescent="0.25">
      <c r="A2009">
        <v>2008</v>
      </c>
      <c r="B2009" s="1">
        <v>44377</v>
      </c>
      <c r="C2009" s="2">
        <f t="shared" si="249"/>
        <v>2021</v>
      </c>
      <c r="D2009" s="2">
        <f t="shared" si="250"/>
        <v>6</v>
      </c>
      <c r="E2009" s="2" t="str">
        <f t="shared" si="251"/>
        <v>2021-6</v>
      </c>
      <c r="F2009" s="2">
        <f t="shared" si="252"/>
        <v>30</v>
      </c>
      <c r="G2009" s="2">
        <f t="shared" si="253"/>
        <v>27</v>
      </c>
      <c r="H2009" s="2">
        <f t="shared" si="254"/>
        <v>4</v>
      </c>
      <c r="I2009" s="2" cm="1">
        <f t="array" ref="I2009">_xlfn.IFNA(_xlfn.IFS(H2009=7,1,H2009=1,1),0)</f>
        <v>0</v>
      </c>
      <c r="J2009" s="2">
        <v>0</v>
      </c>
      <c r="K2009" s="2">
        <f t="shared" si="255"/>
        <v>0</v>
      </c>
      <c r="L2009" s="2">
        <f>SUMIF(E$2:E2009,E2009,K$2:K2009)</f>
        <v>4</v>
      </c>
      <c r="M2009" s="2">
        <f>IF(AND(market_calendar[[#This Row],[eq_weekly_exp_cumulative]]=3,market_calendar[[#This Row],[is_eq_weekly_exp]]=1),1,0)</f>
        <v>0</v>
      </c>
      <c r="N2009" s="2">
        <f>IF(AND(market_calendar[[#This Row],[is_eq_monthly_exp]]=1,MOD(market_calendar[[#This Row],[Month]],3)=0),1,0)</f>
        <v>0</v>
      </c>
      <c r="O2009" s="2">
        <f t="shared" si="248"/>
        <v>0</v>
      </c>
      <c r="P2009" s="2">
        <f>SUMIF(E$2:E2009,E2009,O$2:O2009)</f>
        <v>5</v>
      </c>
      <c r="Q2009" s="2">
        <f>IF(AND(market_calendar[[#This Row],[vix_weekly_exp_cumulative]]=3,market_calendar[[#This Row],[is_vix_weekly_exp]]=1),1,0)</f>
        <v>0</v>
      </c>
      <c r="R2009" s="2">
        <f>IF(AND(market_calendar[[#This Row],[is_vix_monthly_exp]]=1,MOD(market_calendar[[#This Row],[Month]],3)=0),1,0)</f>
        <v>0</v>
      </c>
    </row>
    <row r="2010" spans="1:18" x14ac:dyDescent="0.25">
      <c r="A2010">
        <v>2009</v>
      </c>
      <c r="B2010" s="1">
        <v>44378</v>
      </c>
      <c r="C2010" s="2">
        <f t="shared" si="249"/>
        <v>2021</v>
      </c>
      <c r="D2010" s="2">
        <f t="shared" si="250"/>
        <v>7</v>
      </c>
      <c r="E2010" s="2" t="str">
        <f t="shared" si="251"/>
        <v>2021-7</v>
      </c>
      <c r="F2010" s="2">
        <f t="shared" si="252"/>
        <v>1</v>
      </c>
      <c r="G2010" s="2">
        <f t="shared" si="253"/>
        <v>27</v>
      </c>
      <c r="H2010" s="2">
        <f t="shared" si="254"/>
        <v>5</v>
      </c>
      <c r="I2010" s="2" cm="1">
        <f t="array" ref="I2010">_xlfn.IFNA(_xlfn.IFS(H2010=7,1,H2010=1,1),0)</f>
        <v>0</v>
      </c>
      <c r="J2010" s="2">
        <v>0</v>
      </c>
      <c r="K2010" s="2">
        <f t="shared" si="255"/>
        <v>0</v>
      </c>
      <c r="L2010" s="2">
        <f>SUMIF(E$2:E2010,E2010,K$2:K2010)</f>
        <v>0</v>
      </c>
      <c r="M2010" s="2">
        <f>IF(AND(market_calendar[[#This Row],[eq_weekly_exp_cumulative]]=3,market_calendar[[#This Row],[is_eq_weekly_exp]]=1),1,0)</f>
        <v>0</v>
      </c>
      <c r="N2010" s="2">
        <f>IF(AND(market_calendar[[#This Row],[is_eq_monthly_exp]]=1,MOD(market_calendar[[#This Row],[Month]],3)=0),1,0)</f>
        <v>0</v>
      </c>
      <c r="O2010" s="2">
        <f t="shared" si="248"/>
        <v>0</v>
      </c>
      <c r="P2010" s="2">
        <f>SUMIF(E$2:E2010,E2010,O$2:O2010)</f>
        <v>0</v>
      </c>
      <c r="Q2010" s="2">
        <f>IF(AND(market_calendar[[#This Row],[vix_weekly_exp_cumulative]]=3,market_calendar[[#This Row],[is_vix_weekly_exp]]=1),1,0)</f>
        <v>0</v>
      </c>
      <c r="R2010" s="2">
        <f>IF(AND(market_calendar[[#This Row],[is_vix_monthly_exp]]=1,MOD(market_calendar[[#This Row],[Month]],3)=0),1,0)</f>
        <v>0</v>
      </c>
    </row>
    <row r="2011" spans="1:18" x14ac:dyDescent="0.25">
      <c r="A2011">
        <v>2010</v>
      </c>
      <c r="B2011" s="1">
        <v>44379</v>
      </c>
      <c r="C2011" s="2">
        <f t="shared" si="249"/>
        <v>2021</v>
      </c>
      <c r="D2011" s="2">
        <f t="shared" si="250"/>
        <v>7</v>
      </c>
      <c r="E2011" s="2" t="str">
        <f t="shared" si="251"/>
        <v>2021-7</v>
      </c>
      <c r="F2011" s="2">
        <f t="shared" si="252"/>
        <v>2</v>
      </c>
      <c r="G2011" s="2">
        <f t="shared" si="253"/>
        <v>27</v>
      </c>
      <c r="H2011" s="2">
        <f t="shared" si="254"/>
        <v>6</v>
      </c>
      <c r="I2011" s="2" cm="1">
        <f t="array" ref="I2011">_xlfn.IFNA(_xlfn.IFS(H2011=7,1,H2011=1,1),0)</f>
        <v>0</v>
      </c>
      <c r="J2011" s="2">
        <v>0</v>
      </c>
      <c r="K2011" s="2">
        <f t="shared" si="255"/>
        <v>1</v>
      </c>
      <c r="L2011" s="2">
        <f>SUMIF(E$2:E2011,E2011,K$2:K2011)</f>
        <v>1</v>
      </c>
      <c r="M2011" s="2">
        <f>IF(AND(market_calendar[[#This Row],[eq_weekly_exp_cumulative]]=3,market_calendar[[#This Row],[is_eq_weekly_exp]]=1),1,0)</f>
        <v>0</v>
      </c>
      <c r="N2011" s="2">
        <f>IF(AND(market_calendar[[#This Row],[is_eq_monthly_exp]]=1,MOD(market_calendar[[#This Row],[Month]],3)=0),1,0)</f>
        <v>0</v>
      </c>
      <c r="O2011" s="2">
        <f t="shared" si="248"/>
        <v>0</v>
      </c>
      <c r="P2011" s="2">
        <f>SUMIF(E$2:E2011,E2011,O$2:O2011)</f>
        <v>0</v>
      </c>
      <c r="Q2011" s="2">
        <f>IF(AND(market_calendar[[#This Row],[vix_weekly_exp_cumulative]]=3,market_calendar[[#This Row],[is_vix_weekly_exp]]=1),1,0)</f>
        <v>0</v>
      </c>
      <c r="R2011" s="2">
        <f>IF(AND(market_calendar[[#This Row],[is_vix_monthly_exp]]=1,MOD(market_calendar[[#This Row],[Month]],3)=0),1,0)</f>
        <v>0</v>
      </c>
    </row>
    <row r="2012" spans="1:18" x14ac:dyDescent="0.25">
      <c r="A2012">
        <v>2011</v>
      </c>
      <c r="B2012" s="1">
        <v>44380</v>
      </c>
      <c r="C2012" s="2">
        <f t="shared" si="249"/>
        <v>2021</v>
      </c>
      <c r="D2012" s="2">
        <f t="shared" si="250"/>
        <v>7</v>
      </c>
      <c r="E2012" s="2" t="str">
        <f t="shared" si="251"/>
        <v>2021-7</v>
      </c>
      <c r="F2012" s="2">
        <f t="shared" si="252"/>
        <v>3</v>
      </c>
      <c r="G2012" s="2">
        <f t="shared" si="253"/>
        <v>27</v>
      </c>
      <c r="H2012" s="2">
        <f t="shared" si="254"/>
        <v>7</v>
      </c>
      <c r="I2012" s="2" cm="1">
        <f t="array" ref="I2012">_xlfn.IFNA(_xlfn.IFS(H2012=7,1,H2012=1,1),0)</f>
        <v>1</v>
      </c>
      <c r="J2012" s="2">
        <v>0</v>
      </c>
      <c r="K2012" s="2">
        <f t="shared" si="255"/>
        <v>0</v>
      </c>
      <c r="L2012" s="2">
        <f>SUMIF(E$2:E2012,E2012,K$2:K2012)</f>
        <v>1</v>
      </c>
      <c r="M2012" s="2">
        <f>IF(AND(market_calendar[[#This Row],[eq_weekly_exp_cumulative]]=3,market_calendar[[#This Row],[is_eq_weekly_exp]]=1),1,0)</f>
        <v>0</v>
      </c>
      <c r="N2012" s="2">
        <f>IF(AND(market_calendar[[#This Row],[is_eq_monthly_exp]]=1,MOD(market_calendar[[#This Row],[Month]],3)=0),1,0)</f>
        <v>0</v>
      </c>
      <c r="O2012" s="2">
        <f t="shared" si="248"/>
        <v>0</v>
      </c>
      <c r="P2012" s="2">
        <f>SUMIF(E$2:E2012,E2012,O$2:O2012)</f>
        <v>0</v>
      </c>
      <c r="Q2012" s="2">
        <f>IF(AND(market_calendar[[#This Row],[vix_weekly_exp_cumulative]]=3,market_calendar[[#This Row],[is_vix_weekly_exp]]=1),1,0)</f>
        <v>0</v>
      </c>
      <c r="R2012" s="2">
        <f>IF(AND(market_calendar[[#This Row],[is_vix_monthly_exp]]=1,MOD(market_calendar[[#This Row],[Month]],3)=0),1,0)</f>
        <v>0</v>
      </c>
    </row>
    <row r="2013" spans="1:18" x14ac:dyDescent="0.25">
      <c r="A2013">
        <v>2012</v>
      </c>
      <c r="B2013" s="1">
        <v>44381</v>
      </c>
      <c r="C2013" s="2">
        <f t="shared" si="249"/>
        <v>2021</v>
      </c>
      <c r="D2013" s="2">
        <f t="shared" si="250"/>
        <v>7</v>
      </c>
      <c r="E2013" s="2" t="str">
        <f t="shared" si="251"/>
        <v>2021-7</v>
      </c>
      <c r="F2013" s="2">
        <f t="shared" si="252"/>
        <v>4</v>
      </c>
      <c r="G2013" s="2">
        <f t="shared" si="253"/>
        <v>28</v>
      </c>
      <c r="H2013" s="2">
        <f t="shared" si="254"/>
        <v>1</v>
      </c>
      <c r="I2013" s="2" cm="1">
        <f t="array" ref="I2013">_xlfn.IFNA(_xlfn.IFS(H2013=7,1,H2013=1,1),0)</f>
        <v>1</v>
      </c>
      <c r="J2013" s="2">
        <v>0</v>
      </c>
      <c r="K2013" s="2">
        <f t="shared" si="255"/>
        <v>0</v>
      </c>
      <c r="L2013" s="2">
        <f>SUMIF(E$2:E2013,E2013,K$2:K2013)</f>
        <v>1</v>
      </c>
      <c r="M2013" s="2">
        <f>IF(AND(market_calendar[[#This Row],[eq_weekly_exp_cumulative]]=3,market_calendar[[#This Row],[is_eq_weekly_exp]]=1),1,0)</f>
        <v>0</v>
      </c>
      <c r="N2013" s="2">
        <f>IF(AND(market_calendar[[#This Row],[is_eq_monthly_exp]]=1,MOD(market_calendar[[#This Row],[Month]],3)=0),1,0)</f>
        <v>0</v>
      </c>
      <c r="O2013" s="2">
        <f t="shared" si="248"/>
        <v>0</v>
      </c>
      <c r="P2013" s="2">
        <f>SUMIF(E$2:E2013,E2013,O$2:O2013)</f>
        <v>0</v>
      </c>
      <c r="Q2013" s="2">
        <f>IF(AND(market_calendar[[#This Row],[vix_weekly_exp_cumulative]]=3,market_calendar[[#This Row],[is_vix_weekly_exp]]=1),1,0)</f>
        <v>0</v>
      </c>
      <c r="R2013" s="2">
        <f>IF(AND(market_calendar[[#This Row],[is_vix_monthly_exp]]=1,MOD(market_calendar[[#This Row],[Month]],3)=0),1,0)</f>
        <v>0</v>
      </c>
    </row>
    <row r="2014" spans="1:18" x14ac:dyDescent="0.25">
      <c r="A2014">
        <v>2013</v>
      </c>
      <c r="B2014" s="1">
        <v>44382</v>
      </c>
      <c r="C2014" s="2">
        <f t="shared" si="249"/>
        <v>2021</v>
      </c>
      <c r="D2014" s="2">
        <f t="shared" si="250"/>
        <v>7</v>
      </c>
      <c r="E2014" s="2" t="str">
        <f t="shared" si="251"/>
        <v>2021-7</v>
      </c>
      <c r="F2014" s="2">
        <f t="shared" si="252"/>
        <v>5</v>
      </c>
      <c r="G2014" s="2">
        <f t="shared" si="253"/>
        <v>28</v>
      </c>
      <c r="H2014" s="2">
        <f t="shared" si="254"/>
        <v>2</v>
      </c>
      <c r="I2014" s="2" cm="1">
        <f t="array" ref="I2014">_xlfn.IFNA(_xlfn.IFS(H2014=7,1,H2014=1,1),0)</f>
        <v>0</v>
      </c>
      <c r="J2014" s="2">
        <v>0</v>
      </c>
      <c r="K2014" s="2">
        <f t="shared" si="255"/>
        <v>0</v>
      </c>
      <c r="L2014" s="2">
        <f>SUMIF(E$2:E2014,E2014,K$2:K2014)</f>
        <v>1</v>
      </c>
      <c r="M2014" s="2">
        <f>IF(AND(market_calendar[[#This Row],[eq_weekly_exp_cumulative]]=3,market_calendar[[#This Row],[is_eq_weekly_exp]]=1),1,0)</f>
        <v>0</v>
      </c>
      <c r="N2014" s="2">
        <f>IF(AND(market_calendar[[#This Row],[is_eq_monthly_exp]]=1,MOD(market_calendar[[#This Row],[Month]],3)=0),1,0)</f>
        <v>0</v>
      </c>
      <c r="O2014" s="2">
        <f t="shared" si="248"/>
        <v>0</v>
      </c>
      <c r="P2014" s="2">
        <f>SUMIF(E$2:E2014,E2014,O$2:O2014)</f>
        <v>0</v>
      </c>
      <c r="Q2014" s="2">
        <f>IF(AND(market_calendar[[#This Row],[vix_weekly_exp_cumulative]]=3,market_calendar[[#This Row],[is_vix_weekly_exp]]=1),1,0)</f>
        <v>0</v>
      </c>
      <c r="R2014" s="2">
        <f>IF(AND(market_calendar[[#This Row],[is_vix_monthly_exp]]=1,MOD(market_calendar[[#This Row],[Month]],3)=0),1,0)</f>
        <v>0</v>
      </c>
    </row>
    <row r="2015" spans="1:18" x14ac:dyDescent="0.25">
      <c r="A2015">
        <v>2014</v>
      </c>
      <c r="B2015" s="1">
        <v>44383</v>
      </c>
      <c r="C2015" s="2">
        <f t="shared" si="249"/>
        <v>2021</v>
      </c>
      <c r="D2015" s="2">
        <f t="shared" si="250"/>
        <v>7</v>
      </c>
      <c r="E2015" s="2" t="str">
        <f t="shared" si="251"/>
        <v>2021-7</v>
      </c>
      <c r="F2015" s="2">
        <f t="shared" si="252"/>
        <v>6</v>
      </c>
      <c r="G2015" s="2">
        <f t="shared" si="253"/>
        <v>28</v>
      </c>
      <c r="H2015" s="2">
        <f t="shared" si="254"/>
        <v>3</v>
      </c>
      <c r="I2015" s="2" cm="1">
        <f t="array" ref="I2015">_xlfn.IFNA(_xlfn.IFS(H2015=7,1,H2015=1,1),0)</f>
        <v>0</v>
      </c>
      <c r="J2015" s="2">
        <v>0</v>
      </c>
      <c r="K2015" s="2">
        <f t="shared" si="255"/>
        <v>0</v>
      </c>
      <c r="L2015" s="2">
        <f>SUMIF(E$2:E2015,E2015,K$2:K2015)</f>
        <v>1</v>
      </c>
      <c r="M2015" s="2">
        <f>IF(AND(market_calendar[[#This Row],[eq_weekly_exp_cumulative]]=3,market_calendar[[#This Row],[is_eq_weekly_exp]]=1),1,0)</f>
        <v>0</v>
      </c>
      <c r="N2015" s="2">
        <f>IF(AND(market_calendar[[#This Row],[is_eq_monthly_exp]]=1,MOD(market_calendar[[#This Row],[Month]],3)=0),1,0)</f>
        <v>0</v>
      </c>
      <c r="O2015" s="2">
        <f t="shared" si="248"/>
        <v>1</v>
      </c>
      <c r="P2015" s="2">
        <f>SUMIF(E$2:E2015,E2015,O$2:O2015)</f>
        <v>1</v>
      </c>
      <c r="Q2015" s="2">
        <f>IF(AND(market_calendar[[#This Row],[vix_weekly_exp_cumulative]]=3,market_calendar[[#This Row],[is_vix_weekly_exp]]=1),1,0)</f>
        <v>0</v>
      </c>
      <c r="R2015" s="2">
        <f>IF(AND(market_calendar[[#This Row],[is_vix_monthly_exp]]=1,MOD(market_calendar[[#This Row],[Month]],3)=0),1,0)</f>
        <v>0</v>
      </c>
    </row>
    <row r="2016" spans="1:18" x14ac:dyDescent="0.25">
      <c r="A2016">
        <v>2015</v>
      </c>
      <c r="B2016" s="1">
        <v>44384</v>
      </c>
      <c r="C2016" s="2">
        <f t="shared" si="249"/>
        <v>2021</v>
      </c>
      <c r="D2016" s="2">
        <f t="shared" si="250"/>
        <v>7</v>
      </c>
      <c r="E2016" s="2" t="str">
        <f t="shared" si="251"/>
        <v>2021-7</v>
      </c>
      <c r="F2016" s="2">
        <f t="shared" si="252"/>
        <v>7</v>
      </c>
      <c r="G2016" s="2">
        <f t="shared" si="253"/>
        <v>28</v>
      </c>
      <c r="H2016" s="2">
        <f t="shared" si="254"/>
        <v>4</v>
      </c>
      <c r="I2016" s="2" cm="1">
        <f t="array" ref="I2016">_xlfn.IFNA(_xlfn.IFS(H2016=7,1,H2016=1,1),0)</f>
        <v>0</v>
      </c>
      <c r="J2016" s="2">
        <v>0</v>
      </c>
      <c r="K2016" s="2">
        <f t="shared" si="255"/>
        <v>0</v>
      </c>
      <c r="L2016" s="2">
        <f>SUMIF(E$2:E2016,E2016,K$2:K2016)</f>
        <v>1</v>
      </c>
      <c r="M2016" s="2">
        <f>IF(AND(market_calendar[[#This Row],[eq_weekly_exp_cumulative]]=3,market_calendar[[#This Row],[is_eq_weekly_exp]]=1),1,0)</f>
        <v>0</v>
      </c>
      <c r="N2016" s="2">
        <f>IF(AND(market_calendar[[#This Row],[is_eq_monthly_exp]]=1,MOD(market_calendar[[#This Row],[Month]],3)=0),1,0)</f>
        <v>0</v>
      </c>
      <c r="O2016" s="2">
        <f t="shared" si="248"/>
        <v>0</v>
      </c>
      <c r="P2016" s="2">
        <f>SUMIF(E$2:E2016,E2016,O$2:O2016)</f>
        <v>1</v>
      </c>
      <c r="Q2016" s="2">
        <f>IF(AND(market_calendar[[#This Row],[vix_weekly_exp_cumulative]]=3,market_calendar[[#This Row],[is_vix_weekly_exp]]=1),1,0)</f>
        <v>0</v>
      </c>
      <c r="R2016" s="2">
        <f>IF(AND(market_calendar[[#This Row],[is_vix_monthly_exp]]=1,MOD(market_calendar[[#This Row],[Month]],3)=0),1,0)</f>
        <v>0</v>
      </c>
    </row>
    <row r="2017" spans="1:18" x14ac:dyDescent="0.25">
      <c r="A2017">
        <v>2016</v>
      </c>
      <c r="B2017" s="1">
        <v>44385</v>
      </c>
      <c r="C2017" s="2">
        <f t="shared" si="249"/>
        <v>2021</v>
      </c>
      <c r="D2017" s="2">
        <f t="shared" si="250"/>
        <v>7</v>
      </c>
      <c r="E2017" s="2" t="str">
        <f t="shared" si="251"/>
        <v>2021-7</v>
      </c>
      <c r="F2017" s="2">
        <f t="shared" si="252"/>
        <v>8</v>
      </c>
      <c r="G2017" s="2">
        <f t="shared" si="253"/>
        <v>28</v>
      </c>
      <c r="H2017" s="2">
        <f t="shared" si="254"/>
        <v>5</v>
      </c>
      <c r="I2017" s="2" cm="1">
        <f t="array" ref="I2017">_xlfn.IFNA(_xlfn.IFS(H2017=7,1,H2017=1,1),0)</f>
        <v>0</v>
      </c>
      <c r="J2017" s="2">
        <v>0</v>
      </c>
      <c r="K2017" s="2">
        <f t="shared" si="255"/>
        <v>0</v>
      </c>
      <c r="L2017" s="2">
        <f>SUMIF(E$2:E2017,E2017,K$2:K2017)</f>
        <v>1</v>
      </c>
      <c r="M2017" s="2">
        <f>IF(AND(market_calendar[[#This Row],[eq_weekly_exp_cumulative]]=3,market_calendar[[#This Row],[is_eq_weekly_exp]]=1),1,0)</f>
        <v>0</v>
      </c>
      <c r="N2017" s="2">
        <f>IF(AND(market_calendar[[#This Row],[is_eq_monthly_exp]]=1,MOD(market_calendar[[#This Row],[Month]],3)=0),1,0)</f>
        <v>0</v>
      </c>
      <c r="O2017" s="2">
        <f t="shared" si="248"/>
        <v>0</v>
      </c>
      <c r="P2017" s="2">
        <f>SUMIF(E$2:E2017,E2017,O$2:O2017)</f>
        <v>1</v>
      </c>
      <c r="Q2017" s="2">
        <f>IF(AND(market_calendar[[#This Row],[vix_weekly_exp_cumulative]]=3,market_calendar[[#This Row],[is_vix_weekly_exp]]=1),1,0)</f>
        <v>0</v>
      </c>
      <c r="R2017" s="2">
        <f>IF(AND(market_calendar[[#This Row],[is_vix_monthly_exp]]=1,MOD(market_calendar[[#This Row],[Month]],3)=0),1,0)</f>
        <v>0</v>
      </c>
    </row>
    <row r="2018" spans="1:18" x14ac:dyDescent="0.25">
      <c r="A2018">
        <v>2017</v>
      </c>
      <c r="B2018" s="1">
        <v>44386</v>
      </c>
      <c r="C2018" s="2">
        <f t="shared" si="249"/>
        <v>2021</v>
      </c>
      <c r="D2018" s="2">
        <f t="shared" si="250"/>
        <v>7</v>
      </c>
      <c r="E2018" s="2" t="str">
        <f t="shared" si="251"/>
        <v>2021-7</v>
      </c>
      <c r="F2018" s="2">
        <f t="shared" si="252"/>
        <v>9</v>
      </c>
      <c r="G2018" s="2">
        <f t="shared" si="253"/>
        <v>28</v>
      </c>
      <c r="H2018" s="2">
        <f t="shared" si="254"/>
        <v>6</v>
      </c>
      <c r="I2018" s="2" cm="1">
        <f t="array" ref="I2018">_xlfn.IFNA(_xlfn.IFS(H2018=7,1,H2018=1,1),0)</f>
        <v>0</v>
      </c>
      <c r="J2018" s="2">
        <v>0</v>
      </c>
      <c r="K2018" s="2">
        <f t="shared" si="255"/>
        <v>1</v>
      </c>
      <c r="L2018" s="2">
        <f>SUMIF(E$2:E2018,E2018,K$2:K2018)</f>
        <v>2</v>
      </c>
      <c r="M2018" s="2">
        <f>IF(AND(market_calendar[[#This Row],[eq_weekly_exp_cumulative]]=3,market_calendar[[#This Row],[is_eq_weekly_exp]]=1),1,0)</f>
        <v>0</v>
      </c>
      <c r="N2018" s="2">
        <f>IF(AND(market_calendar[[#This Row],[is_eq_monthly_exp]]=1,MOD(market_calendar[[#This Row],[Month]],3)=0),1,0)</f>
        <v>0</v>
      </c>
      <c r="O2018" s="2">
        <f t="shared" si="248"/>
        <v>0</v>
      </c>
      <c r="P2018" s="2">
        <f>SUMIF(E$2:E2018,E2018,O$2:O2018)</f>
        <v>1</v>
      </c>
      <c r="Q2018" s="2">
        <f>IF(AND(market_calendar[[#This Row],[vix_weekly_exp_cumulative]]=3,market_calendar[[#This Row],[is_vix_weekly_exp]]=1),1,0)</f>
        <v>0</v>
      </c>
      <c r="R2018" s="2">
        <f>IF(AND(market_calendar[[#This Row],[is_vix_monthly_exp]]=1,MOD(market_calendar[[#This Row],[Month]],3)=0),1,0)</f>
        <v>0</v>
      </c>
    </row>
    <row r="2019" spans="1:18" x14ac:dyDescent="0.25">
      <c r="A2019">
        <v>2018</v>
      </c>
      <c r="B2019" s="1">
        <v>44387</v>
      </c>
      <c r="C2019" s="2">
        <f t="shared" si="249"/>
        <v>2021</v>
      </c>
      <c r="D2019" s="2">
        <f t="shared" si="250"/>
        <v>7</v>
      </c>
      <c r="E2019" s="2" t="str">
        <f t="shared" si="251"/>
        <v>2021-7</v>
      </c>
      <c r="F2019" s="2">
        <f t="shared" si="252"/>
        <v>10</v>
      </c>
      <c r="G2019" s="2">
        <f t="shared" si="253"/>
        <v>28</v>
      </c>
      <c r="H2019" s="2">
        <f t="shared" si="254"/>
        <v>7</v>
      </c>
      <c r="I2019" s="2" cm="1">
        <f t="array" ref="I2019">_xlfn.IFNA(_xlfn.IFS(H2019=7,1,H2019=1,1),0)</f>
        <v>1</v>
      </c>
      <c r="J2019" s="2">
        <v>0</v>
      </c>
      <c r="K2019" s="2">
        <f t="shared" si="255"/>
        <v>0</v>
      </c>
      <c r="L2019" s="2">
        <f>SUMIF(E$2:E2019,E2019,K$2:K2019)</f>
        <v>2</v>
      </c>
      <c r="M2019" s="2">
        <f>IF(AND(market_calendar[[#This Row],[eq_weekly_exp_cumulative]]=3,market_calendar[[#This Row],[is_eq_weekly_exp]]=1),1,0)</f>
        <v>0</v>
      </c>
      <c r="N2019" s="2">
        <f>IF(AND(market_calendar[[#This Row],[is_eq_monthly_exp]]=1,MOD(market_calendar[[#This Row],[Month]],3)=0),1,0)</f>
        <v>0</v>
      </c>
      <c r="O2019" s="2">
        <f t="shared" si="248"/>
        <v>0</v>
      </c>
      <c r="P2019" s="2">
        <f>SUMIF(E$2:E2019,E2019,O$2:O2019)</f>
        <v>1</v>
      </c>
      <c r="Q2019" s="2">
        <f>IF(AND(market_calendar[[#This Row],[vix_weekly_exp_cumulative]]=3,market_calendar[[#This Row],[is_vix_weekly_exp]]=1),1,0)</f>
        <v>0</v>
      </c>
      <c r="R2019" s="2">
        <f>IF(AND(market_calendar[[#This Row],[is_vix_monthly_exp]]=1,MOD(market_calendar[[#This Row],[Month]],3)=0),1,0)</f>
        <v>0</v>
      </c>
    </row>
    <row r="2020" spans="1:18" x14ac:dyDescent="0.25">
      <c r="A2020">
        <v>2019</v>
      </c>
      <c r="B2020" s="1">
        <v>44388</v>
      </c>
      <c r="C2020" s="2">
        <f t="shared" si="249"/>
        <v>2021</v>
      </c>
      <c r="D2020" s="2">
        <f t="shared" si="250"/>
        <v>7</v>
      </c>
      <c r="E2020" s="2" t="str">
        <f t="shared" si="251"/>
        <v>2021-7</v>
      </c>
      <c r="F2020" s="2">
        <f t="shared" si="252"/>
        <v>11</v>
      </c>
      <c r="G2020" s="2">
        <f t="shared" si="253"/>
        <v>29</v>
      </c>
      <c r="H2020" s="2">
        <f t="shared" si="254"/>
        <v>1</v>
      </c>
      <c r="I2020" s="2" cm="1">
        <f t="array" ref="I2020">_xlfn.IFNA(_xlfn.IFS(H2020=7,1,H2020=1,1),0)</f>
        <v>1</v>
      </c>
      <c r="J2020" s="2">
        <v>0</v>
      </c>
      <c r="K2020" s="2">
        <f t="shared" si="255"/>
        <v>0</v>
      </c>
      <c r="L2020" s="2">
        <f>SUMIF(E$2:E2020,E2020,K$2:K2020)</f>
        <v>2</v>
      </c>
      <c r="M2020" s="2">
        <f>IF(AND(market_calendar[[#This Row],[eq_weekly_exp_cumulative]]=3,market_calendar[[#This Row],[is_eq_weekly_exp]]=1),1,0)</f>
        <v>0</v>
      </c>
      <c r="N2020" s="2">
        <f>IF(AND(market_calendar[[#This Row],[is_eq_monthly_exp]]=1,MOD(market_calendar[[#This Row],[Month]],3)=0),1,0)</f>
        <v>0</v>
      </c>
      <c r="O2020" s="2">
        <f t="shared" si="248"/>
        <v>0</v>
      </c>
      <c r="P2020" s="2">
        <f>SUMIF(E$2:E2020,E2020,O$2:O2020)</f>
        <v>1</v>
      </c>
      <c r="Q2020" s="2">
        <f>IF(AND(market_calendar[[#This Row],[vix_weekly_exp_cumulative]]=3,market_calendar[[#This Row],[is_vix_weekly_exp]]=1),1,0)</f>
        <v>0</v>
      </c>
      <c r="R2020" s="2">
        <f>IF(AND(market_calendar[[#This Row],[is_vix_monthly_exp]]=1,MOD(market_calendar[[#This Row],[Month]],3)=0),1,0)</f>
        <v>0</v>
      </c>
    </row>
    <row r="2021" spans="1:18" x14ac:dyDescent="0.25">
      <c r="A2021">
        <v>2020</v>
      </c>
      <c r="B2021" s="1">
        <v>44389</v>
      </c>
      <c r="C2021" s="2">
        <f t="shared" si="249"/>
        <v>2021</v>
      </c>
      <c r="D2021" s="2">
        <f t="shared" si="250"/>
        <v>7</v>
      </c>
      <c r="E2021" s="2" t="str">
        <f t="shared" si="251"/>
        <v>2021-7</v>
      </c>
      <c r="F2021" s="2">
        <f t="shared" si="252"/>
        <v>12</v>
      </c>
      <c r="G2021" s="2">
        <f t="shared" si="253"/>
        <v>29</v>
      </c>
      <c r="H2021" s="2">
        <f t="shared" si="254"/>
        <v>2</v>
      </c>
      <c r="I2021" s="2" cm="1">
        <f t="array" ref="I2021">_xlfn.IFNA(_xlfn.IFS(H2021=7,1,H2021=1,1),0)</f>
        <v>0</v>
      </c>
      <c r="J2021" s="2">
        <v>0</v>
      </c>
      <c r="K2021" s="2">
        <f t="shared" si="255"/>
        <v>0</v>
      </c>
      <c r="L2021" s="2">
        <f>SUMIF(E$2:E2021,E2021,K$2:K2021)</f>
        <v>2</v>
      </c>
      <c r="M2021" s="2">
        <f>IF(AND(market_calendar[[#This Row],[eq_weekly_exp_cumulative]]=3,market_calendar[[#This Row],[is_eq_weekly_exp]]=1),1,0)</f>
        <v>0</v>
      </c>
      <c r="N2021" s="2">
        <f>IF(AND(market_calendar[[#This Row],[is_eq_monthly_exp]]=1,MOD(market_calendar[[#This Row],[Month]],3)=0),1,0)</f>
        <v>0</v>
      </c>
      <c r="O2021" s="2">
        <f t="shared" si="248"/>
        <v>0</v>
      </c>
      <c r="P2021" s="2">
        <f>SUMIF(E$2:E2021,E2021,O$2:O2021)</f>
        <v>1</v>
      </c>
      <c r="Q2021" s="2">
        <f>IF(AND(market_calendar[[#This Row],[vix_weekly_exp_cumulative]]=3,market_calendar[[#This Row],[is_vix_weekly_exp]]=1),1,0)</f>
        <v>0</v>
      </c>
      <c r="R2021" s="2">
        <f>IF(AND(market_calendar[[#This Row],[is_vix_monthly_exp]]=1,MOD(market_calendar[[#This Row],[Month]],3)=0),1,0)</f>
        <v>0</v>
      </c>
    </row>
    <row r="2022" spans="1:18" x14ac:dyDescent="0.25">
      <c r="A2022">
        <v>2021</v>
      </c>
      <c r="B2022" s="1">
        <v>44390</v>
      </c>
      <c r="C2022" s="2">
        <f t="shared" si="249"/>
        <v>2021</v>
      </c>
      <c r="D2022" s="2">
        <f t="shared" si="250"/>
        <v>7</v>
      </c>
      <c r="E2022" s="2" t="str">
        <f t="shared" si="251"/>
        <v>2021-7</v>
      </c>
      <c r="F2022" s="2">
        <f t="shared" si="252"/>
        <v>13</v>
      </c>
      <c r="G2022" s="2">
        <f t="shared" si="253"/>
        <v>29</v>
      </c>
      <c r="H2022" s="2">
        <f t="shared" si="254"/>
        <v>3</v>
      </c>
      <c r="I2022" s="2" cm="1">
        <f t="array" ref="I2022">_xlfn.IFNA(_xlfn.IFS(H2022=7,1,H2022=1,1),0)</f>
        <v>0</v>
      </c>
      <c r="J2022" s="2">
        <v>0</v>
      </c>
      <c r="K2022" s="2">
        <f t="shared" si="255"/>
        <v>0</v>
      </c>
      <c r="L2022" s="2">
        <f>SUMIF(E$2:E2022,E2022,K$2:K2022)</f>
        <v>2</v>
      </c>
      <c r="M2022" s="2">
        <f>IF(AND(market_calendar[[#This Row],[eq_weekly_exp_cumulative]]=3,market_calendar[[#This Row],[is_eq_weekly_exp]]=1),1,0)</f>
        <v>0</v>
      </c>
      <c r="N2022" s="2">
        <f>IF(AND(market_calendar[[#This Row],[is_eq_monthly_exp]]=1,MOD(market_calendar[[#This Row],[Month]],3)=0),1,0)</f>
        <v>0</v>
      </c>
      <c r="O2022" s="2">
        <f t="shared" si="248"/>
        <v>1</v>
      </c>
      <c r="P2022" s="2">
        <f>SUMIF(E$2:E2022,E2022,O$2:O2022)</f>
        <v>2</v>
      </c>
      <c r="Q2022" s="2">
        <f>IF(AND(market_calendar[[#This Row],[vix_weekly_exp_cumulative]]=3,market_calendar[[#This Row],[is_vix_weekly_exp]]=1),1,0)</f>
        <v>0</v>
      </c>
      <c r="R2022" s="2">
        <f>IF(AND(market_calendar[[#This Row],[is_vix_monthly_exp]]=1,MOD(market_calendar[[#This Row],[Month]],3)=0),1,0)</f>
        <v>0</v>
      </c>
    </row>
    <row r="2023" spans="1:18" x14ac:dyDescent="0.25">
      <c r="A2023">
        <v>2022</v>
      </c>
      <c r="B2023" s="1">
        <v>44391</v>
      </c>
      <c r="C2023" s="2">
        <f t="shared" si="249"/>
        <v>2021</v>
      </c>
      <c r="D2023" s="2">
        <f t="shared" si="250"/>
        <v>7</v>
      </c>
      <c r="E2023" s="2" t="str">
        <f t="shared" si="251"/>
        <v>2021-7</v>
      </c>
      <c r="F2023" s="2">
        <f t="shared" si="252"/>
        <v>14</v>
      </c>
      <c r="G2023" s="2">
        <f t="shared" si="253"/>
        <v>29</v>
      </c>
      <c r="H2023" s="2">
        <f t="shared" si="254"/>
        <v>4</v>
      </c>
      <c r="I2023" s="2" cm="1">
        <f t="array" ref="I2023">_xlfn.IFNA(_xlfn.IFS(H2023=7,1,H2023=1,1),0)</f>
        <v>0</v>
      </c>
      <c r="J2023" s="2">
        <v>0</v>
      </c>
      <c r="K2023" s="2">
        <f t="shared" si="255"/>
        <v>0</v>
      </c>
      <c r="L2023" s="2">
        <f>SUMIF(E$2:E2023,E2023,K$2:K2023)</f>
        <v>2</v>
      </c>
      <c r="M2023" s="2">
        <f>IF(AND(market_calendar[[#This Row],[eq_weekly_exp_cumulative]]=3,market_calendar[[#This Row],[is_eq_weekly_exp]]=1),1,0)</f>
        <v>0</v>
      </c>
      <c r="N2023" s="2">
        <f>IF(AND(market_calendar[[#This Row],[is_eq_monthly_exp]]=1,MOD(market_calendar[[#This Row],[Month]],3)=0),1,0)</f>
        <v>0</v>
      </c>
      <c r="O2023" s="2">
        <f t="shared" si="248"/>
        <v>0</v>
      </c>
      <c r="P2023" s="2">
        <f>SUMIF(E$2:E2023,E2023,O$2:O2023)</f>
        <v>2</v>
      </c>
      <c r="Q2023" s="2">
        <f>IF(AND(market_calendar[[#This Row],[vix_weekly_exp_cumulative]]=3,market_calendar[[#This Row],[is_vix_weekly_exp]]=1),1,0)</f>
        <v>0</v>
      </c>
      <c r="R2023" s="2">
        <f>IF(AND(market_calendar[[#This Row],[is_vix_monthly_exp]]=1,MOD(market_calendar[[#This Row],[Month]],3)=0),1,0)</f>
        <v>0</v>
      </c>
    </row>
    <row r="2024" spans="1:18" x14ac:dyDescent="0.25">
      <c r="A2024">
        <v>2023</v>
      </c>
      <c r="B2024" s="1">
        <v>44392</v>
      </c>
      <c r="C2024" s="2">
        <f t="shared" si="249"/>
        <v>2021</v>
      </c>
      <c r="D2024" s="2">
        <f t="shared" si="250"/>
        <v>7</v>
      </c>
      <c r="E2024" s="2" t="str">
        <f t="shared" si="251"/>
        <v>2021-7</v>
      </c>
      <c r="F2024" s="2">
        <f t="shared" si="252"/>
        <v>15</v>
      </c>
      <c r="G2024" s="2">
        <f t="shared" si="253"/>
        <v>29</v>
      </c>
      <c r="H2024" s="2">
        <f t="shared" si="254"/>
        <v>5</v>
      </c>
      <c r="I2024" s="2" cm="1">
        <f t="array" ref="I2024">_xlfn.IFNA(_xlfn.IFS(H2024=7,1,H2024=1,1),0)</f>
        <v>0</v>
      </c>
      <c r="J2024" s="2">
        <v>0</v>
      </c>
      <c r="K2024" s="2">
        <f t="shared" si="255"/>
        <v>0</v>
      </c>
      <c r="L2024" s="2">
        <f>SUMIF(E$2:E2024,E2024,K$2:K2024)</f>
        <v>2</v>
      </c>
      <c r="M2024" s="2">
        <f>IF(AND(market_calendar[[#This Row],[eq_weekly_exp_cumulative]]=3,market_calendar[[#This Row],[is_eq_weekly_exp]]=1),1,0)</f>
        <v>0</v>
      </c>
      <c r="N2024" s="2">
        <f>IF(AND(market_calendar[[#This Row],[is_eq_monthly_exp]]=1,MOD(market_calendar[[#This Row],[Month]],3)=0),1,0)</f>
        <v>0</v>
      </c>
      <c r="O2024" s="2">
        <f t="shared" si="248"/>
        <v>0</v>
      </c>
      <c r="P2024" s="2">
        <f>SUMIF(E$2:E2024,E2024,O$2:O2024)</f>
        <v>2</v>
      </c>
      <c r="Q2024" s="2">
        <f>IF(AND(market_calendar[[#This Row],[vix_weekly_exp_cumulative]]=3,market_calendar[[#This Row],[is_vix_weekly_exp]]=1),1,0)</f>
        <v>0</v>
      </c>
      <c r="R2024" s="2">
        <f>IF(AND(market_calendar[[#This Row],[is_vix_monthly_exp]]=1,MOD(market_calendar[[#This Row],[Month]],3)=0),1,0)</f>
        <v>0</v>
      </c>
    </row>
    <row r="2025" spans="1:18" x14ac:dyDescent="0.25">
      <c r="A2025">
        <v>2024</v>
      </c>
      <c r="B2025" s="1">
        <v>44393</v>
      </c>
      <c r="C2025" s="2">
        <f t="shared" si="249"/>
        <v>2021</v>
      </c>
      <c r="D2025" s="2">
        <f t="shared" si="250"/>
        <v>7</v>
      </c>
      <c r="E2025" s="2" t="str">
        <f t="shared" si="251"/>
        <v>2021-7</v>
      </c>
      <c r="F2025" s="2">
        <f t="shared" si="252"/>
        <v>16</v>
      </c>
      <c r="G2025" s="2">
        <f t="shared" si="253"/>
        <v>29</v>
      </c>
      <c r="H2025" s="2">
        <f t="shared" si="254"/>
        <v>6</v>
      </c>
      <c r="I2025" s="2" cm="1">
        <f t="array" ref="I2025">_xlfn.IFNA(_xlfn.IFS(H2025=7,1,H2025=1,1),0)</f>
        <v>0</v>
      </c>
      <c r="J2025" s="2">
        <v>0</v>
      </c>
      <c r="K2025" s="2">
        <f t="shared" si="255"/>
        <v>1</v>
      </c>
      <c r="L2025" s="2">
        <f>SUMIF(E$2:E2025,E2025,K$2:K2025)</f>
        <v>3</v>
      </c>
      <c r="M2025" s="2">
        <f>IF(AND(market_calendar[[#This Row],[eq_weekly_exp_cumulative]]=3,market_calendar[[#This Row],[is_eq_weekly_exp]]=1),1,0)</f>
        <v>1</v>
      </c>
      <c r="N2025" s="2">
        <f>IF(AND(market_calendar[[#This Row],[is_eq_monthly_exp]]=1,MOD(market_calendar[[#This Row],[Month]],3)=0),1,0)</f>
        <v>0</v>
      </c>
      <c r="O2025" s="2">
        <f t="shared" si="248"/>
        <v>0</v>
      </c>
      <c r="P2025" s="2">
        <f>SUMIF(E$2:E2025,E2025,O$2:O2025)</f>
        <v>2</v>
      </c>
      <c r="Q2025" s="2">
        <f>IF(AND(market_calendar[[#This Row],[vix_weekly_exp_cumulative]]=3,market_calendar[[#This Row],[is_vix_weekly_exp]]=1),1,0)</f>
        <v>0</v>
      </c>
      <c r="R2025" s="2">
        <f>IF(AND(market_calendar[[#This Row],[is_vix_monthly_exp]]=1,MOD(market_calendar[[#This Row],[Month]],3)=0),1,0)</f>
        <v>0</v>
      </c>
    </row>
    <row r="2026" spans="1:18" x14ac:dyDescent="0.25">
      <c r="A2026">
        <v>2025</v>
      </c>
      <c r="B2026" s="1">
        <v>44394</v>
      </c>
      <c r="C2026" s="2">
        <f t="shared" si="249"/>
        <v>2021</v>
      </c>
      <c r="D2026" s="2">
        <f t="shared" si="250"/>
        <v>7</v>
      </c>
      <c r="E2026" s="2" t="str">
        <f t="shared" si="251"/>
        <v>2021-7</v>
      </c>
      <c r="F2026" s="2">
        <f t="shared" si="252"/>
        <v>17</v>
      </c>
      <c r="G2026" s="2">
        <f t="shared" si="253"/>
        <v>29</v>
      </c>
      <c r="H2026" s="2">
        <f t="shared" si="254"/>
        <v>7</v>
      </c>
      <c r="I2026" s="2" cm="1">
        <f t="array" ref="I2026">_xlfn.IFNA(_xlfn.IFS(H2026=7,1,H2026=1,1),0)</f>
        <v>1</v>
      </c>
      <c r="J2026" s="2">
        <v>0</v>
      </c>
      <c r="K2026" s="2">
        <f t="shared" si="255"/>
        <v>0</v>
      </c>
      <c r="L2026" s="2">
        <f>SUMIF(E$2:E2026,E2026,K$2:K2026)</f>
        <v>3</v>
      </c>
      <c r="M2026" s="2">
        <f>IF(AND(market_calendar[[#This Row],[eq_weekly_exp_cumulative]]=3,market_calendar[[#This Row],[is_eq_weekly_exp]]=1),1,0)</f>
        <v>0</v>
      </c>
      <c r="N2026" s="2">
        <f>IF(AND(market_calendar[[#This Row],[is_eq_monthly_exp]]=1,MOD(market_calendar[[#This Row],[Month]],3)=0),1,0)</f>
        <v>0</v>
      </c>
      <c r="O2026" s="2">
        <f t="shared" si="248"/>
        <v>0</v>
      </c>
      <c r="P2026" s="2">
        <f>SUMIF(E$2:E2026,E2026,O$2:O2026)</f>
        <v>2</v>
      </c>
      <c r="Q2026" s="2">
        <f>IF(AND(market_calendar[[#This Row],[vix_weekly_exp_cumulative]]=3,market_calendar[[#This Row],[is_vix_weekly_exp]]=1),1,0)</f>
        <v>0</v>
      </c>
      <c r="R2026" s="2">
        <f>IF(AND(market_calendar[[#This Row],[is_vix_monthly_exp]]=1,MOD(market_calendar[[#This Row],[Month]],3)=0),1,0)</f>
        <v>0</v>
      </c>
    </row>
    <row r="2027" spans="1:18" x14ac:dyDescent="0.25">
      <c r="A2027">
        <v>2026</v>
      </c>
      <c r="B2027" s="1">
        <v>44395</v>
      </c>
      <c r="C2027" s="2">
        <f t="shared" si="249"/>
        <v>2021</v>
      </c>
      <c r="D2027" s="2">
        <f t="shared" si="250"/>
        <v>7</v>
      </c>
      <c r="E2027" s="2" t="str">
        <f t="shared" si="251"/>
        <v>2021-7</v>
      </c>
      <c r="F2027" s="2">
        <f t="shared" si="252"/>
        <v>18</v>
      </c>
      <c r="G2027" s="2">
        <f t="shared" si="253"/>
        <v>30</v>
      </c>
      <c r="H2027" s="2">
        <f t="shared" si="254"/>
        <v>1</v>
      </c>
      <c r="I2027" s="2" cm="1">
        <f t="array" ref="I2027">_xlfn.IFNA(_xlfn.IFS(H2027=7,1,H2027=1,1),0)</f>
        <v>1</v>
      </c>
      <c r="J2027" s="2">
        <v>0</v>
      </c>
      <c r="K2027" s="2">
        <f t="shared" si="255"/>
        <v>0</v>
      </c>
      <c r="L2027" s="2">
        <f>SUMIF(E$2:E2027,E2027,K$2:K2027)</f>
        <v>3</v>
      </c>
      <c r="M2027" s="2">
        <f>IF(AND(market_calendar[[#This Row],[eq_weekly_exp_cumulative]]=3,market_calendar[[#This Row],[is_eq_weekly_exp]]=1),1,0)</f>
        <v>0</v>
      </c>
      <c r="N2027" s="2">
        <f>IF(AND(market_calendar[[#This Row],[is_eq_monthly_exp]]=1,MOD(market_calendar[[#This Row],[Month]],3)=0),1,0)</f>
        <v>0</v>
      </c>
      <c r="O2027" s="2">
        <f t="shared" si="248"/>
        <v>0</v>
      </c>
      <c r="P2027" s="2">
        <f>SUMIF(E$2:E2027,E2027,O$2:O2027)</f>
        <v>2</v>
      </c>
      <c r="Q2027" s="2">
        <f>IF(AND(market_calendar[[#This Row],[vix_weekly_exp_cumulative]]=3,market_calendar[[#This Row],[is_vix_weekly_exp]]=1),1,0)</f>
        <v>0</v>
      </c>
      <c r="R2027" s="2">
        <f>IF(AND(market_calendar[[#This Row],[is_vix_monthly_exp]]=1,MOD(market_calendar[[#This Row],[Month]],3)=0),1,0)</f>
        <v>0</v>
      </c>
    </row>
    <row r="2028" spans="1:18" x14ac:dyDescent="0.25">
      <c r="A2028">
        <v>2027</v>
      </c>
      <c r="B2028" s="1">
        <v>44396</v>
      </c>
      <c r="C2028" s="2">
        <f t="shared" si="249"/>
        <v>2021</v>
      </c>
      <c r="D2028" s="2">
        <f t="shared" si="250"/>
        <v>7</v>
      </c>
      <c r="E2028" s="2" t="str">
        <f t="shared" si="251"/>
        <v>2021-7</v>
      </c>
      <c r="F2028" s="2">
        <f t="shared" si="252"/>
        <v>19</v>
      </c>
      <c r="G2028" s="2">
        <f t="shared" si="253"/>
        <v>30</v>
      </c>
      <c r="H2028" s="2">
        <f t="shared" si="254"/>
        <v>2</v>
      </c>
      <c r="I2028" s="2" cm="1">
        <f t="array" ref="I2028">_xlfn.IFNA(_xlfn.IFS(H2028=7,1,H2028=1,1),0)</f>
        <v>0</v>
      </c>
      <c r="J2028" s="2">
        <v>0</v>
      </c>
      <c r="K2028" s="2">
        <f t="shared" si="255"/>
        <v>0</v>
      </c>
      <c r="L2028" s="2">
        <f>SUMIF(E$2:E2028,E2028,K$2:K2028)</f>
        <v>3</v>
      </c>
      <c r="M2028" s="2">
        <f>IF(AND(market_calendar[[#This Row],[eq_weekly_exp_cumulative]]=3,market_calendar[[#This Row],[is_eq_weekly_exp]]=1),1,0)</f>
        <v>0</v>
      </c>
      <c r="N2028" s="2">
        <f>IF(AND(market_calendar[[#This Row],[is_eq_monthly_exp]]=1,MOD(market_calendar[[#This Row],[Month]],3)=0),1,0)</f>
        <v>0</v>
      </c>
      <c r="O2028" s="2">
        <f t="shared" si="248"/>
        <v>0</v>
      </c>
      <c r="P2028" s="2">
        <f>SUMIF(E$2:E2028,E2028,O$2:O2028)</f>
        <v>2</v>
      </c>
      <c r="Q2028" s="2">
        <f>IF(AND(market_calendar[[#This Row],[vix_weekly_exp_cumulative]]=3,market_calendar[[#This Row],[is_vix_weekly_exp]]=1),1,0)</f>
        <v>0</v>
      </c>
      <c r="R2028" s="2">
        <f>IF(AND(market_calendar[[#This Row],[is_vix_monthly_exp]]=1,MOD(market_calendar[[#This Row],[Month]],3)=0),1,0)</f>
        <v>0</v>
      </c>
    </row>
    <row r="2029" spans="1:18" x14ac:dyDescent="0.25">
      <c r="A2029">
        <v>2028</v>
      </c>
      <c r="B2029" s="1">
        <v>44397</v>
      </c>
      <c r="C2029" s="2">
        <f t="shared" si="249"/>
        <v>2021</v>
      </c>
      <c r="D2029" s="2">
        <f t="shared" si="250"/>
        <v>7</v>
      </c>
      <c r="E2029" s="2" t="str">
        <f t="shared" si="251"/>
        <v>2021-7</v>
      </c>
      <c r="F2029" s="2">
        <f t="shared" si="252"/>
        <v>20</v>
      </c>
      <c r="G2029" s="2">
        <f t="shared" si="253"/>
        <v>30</v>
      </c>
      <c r="H2029" s="2">
        <f t="shared" si="254"/>
        <v>3</v>
      </c>
      <c r="I2029" s="2" cm="1">
        <f t="array" ref="I2029">_xlfn.IFNA(_xlfn.IFS(H2029=7,1,H2029=1,1),0)</f>
        <v>0</v>
      </c>
      <c r="J2029" s="2">
        <v>0</v>
      </c>
      <c r="K2029" s="2">
        <f t="shared" si="255"/>
        <v>0</v>
      </c>
      <c r="L2029" s="2">
        <f>SUMIF(E$2:E2029,E2029,K$2:K2029)</f>
        <v>3</v>
      </c>
      <c r="M2029" s="2">
        <f>IF(AND(market_calendar[[#This Row],[eq_weekly_exp_cumulative]]=3,market_calendar[[#This Row],[is_eq_weekly_exp]]=1),1,0)</f>
        <v>0</v>
      </c>
      <c r="N2029" s="2">
        <f>IF(AND(market_calendar[[#This Row],[is_eq_monthly_exp]]=1,MOD(market_calendar[[#This Row],[Month]],3)=0),1,0)</f>
        <v>0</v>
      </c>
      <c r="O2029" s="2">
        <f t="shared" si="248"/>
        <v>1</v>
      </c>
      <c r="P2029" s="2">
        <f>SUMIF(E$2:E2029,E2029,O$2:O2029)</f>
        <v>3</v>
      </c>
      <c r="Q2029" s="2">
        <f>IF(AND(market_calendar[[#This Row],[vix_weekly_exp_cumulative]]=3,market_calendar[[#This Row],[is_vix_weekly_exp]]=1),1,0)</f>
        <v>1</v>
      </c>
      <c r="R2029" s="2">
        <f>IF(AND(market_calendar[[#This Row],[is_vix_monthly_exp]]=1,MOD(market_calendar[[#This Row],[Month]],3)=0),1,0)</f>
        <v>0</v>
      </c>
    </row>
    <row r="2030" spans="1:18" x14ac:dyDescent="0.25">
      <c r="A2030">
        <v>2029</v>
      </c>
      <c r="B2030" s="1">
        <v>44398</v>
      </c>
      <c r="C2030" s="2">
        <f t="shared" si="249"/>
        <v>2021</v>
      </c>
      <c r="D2030" s="2">
        <f t="shared" si="250"/>
        <v>7</v>
      </c>
      <c r="E2030" s="2" t="str">
        <f t="shared" si="251"/>
        <v>2021-7</v>
      </c>
      <c r="F2030" s="2">
        <f t="shared" si="252"/>
        <v>21</v>
      </c>
      <c r="G2030" s="2">
        <f t="shared" si="253"/>
        <v>30</v>
      </c>
      <c r="H2030" s="2">
        <f t="shared" si="254"/>
        <v>4</v>
      </c>
      <c r="I2030" s="2" cm="1">
        <f t="array" ref="I2030">_xlfn.IFNA(_xlfn.IFS(H2030=7,1,H2030=1,1),0)</f>
        <v>0</v>
      </c>
      <c r="J2030" s="2">
        <v>0</v>
      </c>
      <c r="K2030" s="2">
        <f t="shared" si="255"/>
        <v>0</v>
      </c>
      <c r="L2030" s="2">
        <f>SUMIF(E$2:E2030,E2030,K$2:K2030)</f>
        <v>3</v>
      </c>
      <c r="M2030" s="2">
        <f>IF(AND(market_calendar[[#This Row],[eq_weekly_exp_cumulative]]=3,market_calendar[[#This Row],[is_eq_weekly_exp]]=1),1,0)</f>
        <v>0</v>
      </c>
      <c r="N2030" s="2">
        <f>IF(AND(market_calendar[[#This Row],[is_eq_monthly_exp]]=1,MOD(market_calendar[[#This Row],[Month]],3)=0),1,0)</f>
        <v>0</v>
      </c>
      <c r="O2030" s="2">
        <f t="shared" si="248"/>
        <v>0</v>
      </c>
      <c r="P2030" s="2">
        <f>SUMIF(E$2:E2030,E2030,O$2:O2030)</f>
        <v>3</v>
      </c>
      <c r="Q2030" s="2">
        <f>IF(AND(market_calendar[[#This Row],[vix_weekly_exp_cumulative]]=3,market_calendar[[#This Row],[is_vix_weekly_exp]]=1),1,0)</f>
        <v>0</v>
      </c>
      <c r="R2030" s="2">
        <f>IF(AND(market_calendar[[#This Row],[is_vix_monthly_exp]]=1,MOD(market_calendar[[#This Row],[Month]],3)=0),1,0)</f>
        <v>0</v>
      </c>
    </row>
    <row r="2031" spans="1:18" x14ac:dyDescent="0.25">
      <c r="A2031">
        <v>2030</v>
      </c>
      <c r="B2031" s="1">
        <v>44399</v>
      </c>
      <c r="C2031" s="2">
        <f t="shared" si="249"/>
        <v>2021</v>
      </c>
      <c r="D2031" s="2">
        <f t="shared" si="250"/>
        <v>7</v>
      </c>
      <c r="E2031" s="2" t="str">
        <f t="shared" si="251"/>
        <v>2021-7</v>
      </c>
      <c r="F2031" s="2">
        <f t="shared" si="252"/>
        <v>22</v>
      </c>
      <c r="G2031" s="2">
        <f t="shared" si="253"/>
        <v>30</v>
      </c>
      <c r="H2031" s="2">
        <f t="shared" si="254"/>
        <v>5</v>
      </c>
      <c r="I2031" s="2" cm="1">
        <f t="array" ref="I2031">_xlfn.IFNA(_xlfn.IFS(H2031=7,1,H2031=1,1),0)</f>
        <v>0</v>
      </c>
      <c r="J2031" s="2">
        <v>0</v>
      </c>
      <c r="K2031" s="2">
        <f t="shared" si="255"/>
        <v>0</v>
      </c>
      <c r="L2031" s="2">
        <f>SUMIF(E$2:E2031,E2031,K$2:K2031)</f>
        <v>3</v>
      </c>
      <c r="M2031" s="2">
        <f>IF(AND(market_calendar[[#This Row],[eq_weekly_exp_cumulative]]=3,market_calendar[[#This Row],[is_eq_weekly_exp]]=1),1,0)</f>
        <v>0</v>
      </c>
      <c r="N2031" s="2">
        <f>IF(AND(market_calendar[[#This Row],[is_eq_monthly_exp]]=1,MOD(market_calendar[[#This Row],[Month]],3)=0),1,0)</f>
        <v>0</v>
      </c>
      <c r="O2031" s="2">
        <f t="shared" si="248"/>
        <v>0</v>
      </c>
      <c r="P2031" s="2">
        <f>SUMIF(E$2:E2031,E2031,O$2:O2031)</f>
        <v>3</v>
      </c>
      <c r="Q2031" s="2">
        <f>IF(AND(market_calendar[[#This Row],[vix_weekly_exp_cumulative]]=3,market_calendar[[#This Row],[is_vix_weekly_exp]]=1),1,0)</f>
        <v>0</v>
      </c>
      <c r="R2031" s="2">
        <f>IF(AND(market_calendar[[#This Row],[is_vix_monthly_exp]]=1,MOD(market_calendar[[#This Row],[Month]],3)=0),1,0)</f>
        <v>0</v>
      </c>
    </row>
    <row r="2032" spans="1:18" x14ac:dyDescent="0.25">
      <c r="A2032">
        <v>2031</v>
      </c>
      <c r="B2032" s="1">
        <v>44400</v>
      </c>
      <c r="C2032" s="2">
        <f t="shared" si="249"/>
        <v>2021</v>
      </c>
      <c r="D2032" s="2">
        <f t="shared" si="250"/>
        <v>7</v>
      </c>
      <c r="E2032" s="2" t="str">
        <f t="shared" si="251"/>
        <v>2021-7</v>
      </c>
      <c r="F2032" s="2">
        <f t="shared" si="252"/>
        <v>23</v>
      </c>
      <c r="G2032" s="2">
        <f t="shared" si="253"/>
        <v>30</v>
      </c>
      <c r="H2032" s="2">
        <f t="shared" si="254"/>
        <v>6</v>
      </c>
      <c r="I2032" s="2" cm="1">
        <f t="array" ref="I2032">_xlfn.IFNA(_xlfn.IFS(H2032=7,1,H2032=1,1),0)</f>
        <v>0</v>
      </c>
      <c r="J2032" s="2">
        <v>0</v>
      </c>
      <c r="K2032" s="2">
        <f t="shared" si="255"/>
        <v>1</v>
      </c>
      <c r="L2032" s="2">
        <f>SUMIF(E$2:E2032,E2032,K$2:K2032)</f>
        <v>4</v>
      </c>
      <c r="M2032" s="2">
        <f>IF(AND(market_calendar[[#This Row],[eq_weekly_exp_cumulative]]=3,market_calendar[[#This Row],[is_eq_weekly_exp]]=1),1,0)</f>
        <v>0</v>
      </c>
      <c r="N2032" s="2">
        <f>IF(AND(market_calendar[[#This Row],[is_eq_monthly_exp]]=1,MOD(market_calendar[[#This Row],[Month]],3)=0),1,0)</f>
        <v>0</v>
      </c>
      <c r="O2032" s="2">
        <f t="shared" si="248"/>
        <v>0</v>
      </c>
      <c r="P2032" s="2">
        <f>SUMIF(E$2:E2032,E2032,O$2:O2032)</f>
        <v>3</v>
      </c>
      <c r="Q2032" s="2">
        <f>IF(AND(market_calendar[[#This Row],[vix_weekly_exp_cumulative]]=3,market_calendar[[#This Row],[is_vix_weekly_exp]]=1),1,0)</f>
        <v>0</v>
      </c>
      <c r="R2032" s="2">
        <f>IF(AND(market_calendar[[#This Row],[is_vix_monthly_exp]]=1,MOD(market_calendar[[#This Row],[Month]],3)=0),1,0)</f>
        <v>0</v>
      </c>
    </row>
    <row r="2033" spans="1:18" x14ac:dyDescent="0.25">
      <c r="A2033">
        <v>2032</v>
      </c>
      <c r="B2033" s="1">
        <v>44401</v>
      </c>
      <c r="C2033" s="2">
        <f t="shared" si="249"/>
        <v>2021</v>
      </c>
      <c r="D2033" s="2">
        <f t="shared" si="250"/>
        <v>7</v>
      </c>
      <c r="E2033" s="2" t="str">
        <f t="shared" si="251"/>
        <v>2021-7</v>
      </c>
      <c r="F2033" s="2">
        <f t="shared" si="252"/>
        <v>24</v>
      </c>
      <c r="G2033" s="2">
        <f t="shared" si="253"/>
        <v>30</v>
      </c>
      <c r="H2033" s="2">
        <f t="shared" si="254"/>
        <v>7</v>
      </c>
      <c r="I2033" s="2" cm="1">
        <f t="array" ref="I2033">_xlfn.IFNA(_xlfn.IFS(H2033=7,1,H2033=1,1),0)</f>
        <v>1</v>
      </c>
      <c r="J2033" s="2">
        <v>0</v>
      </c>
      <c r="K2033" s="2">
        <f t="shared" si="255"/>
        <v>0</v>
      </c>
      <c r="L2033" s="2">
        <f>SUMIF(E$2:E2033,E2033,K$2:K2033)</f>
        <v>4</v>
      </c>
      <c r="M2033" s="2">
        <f>IF(AND(market_calendar[[#This Row],[eq_weekly_exp_cumulative]]=3,market_calendar[[#This Row],[is_eq_weekly_exp]]=1),1,0)</f>
        <v>0</v>
      </c>
      <c r="N2033" s="2">
        <f>IF(AND(market_calendar[[#This Row],[is_eq_monthly_exp]]=1,MOD(market_calendar[[#This Row],[Month]],3)=0),1,0)</f>
        <v>0</v>
      </c>
      <c r="O2033" s="2">
        <f t="shared" si="248"/>
        <v>0</v>
      </c>
      <c r="P2033" s="2">
        <f>SUMIF(E$2:E2033,E2033,O$2:O2033)</f>
        <v>3</v>
      </c>
      <c r="Q2033" s="2">
        <f>IF(AND(market_calendar[[#This Row],[vix_weekly_exp_cumulative]]=3,market_calendar[[#This Row],[is_vix_weekly_exp]]=1),1,0)</f>
        <v>0</v>
      </c>
      <c r="R2033" s="2">
        <f>IF(AND(market_calendar[[#This Row],[is_vix_monthly_exp]]=1,MOD(market_calendar[[#This Row],[Month]],3)=0),1,0)</f>
        <v>0</v>
      </c>
    </row>
    <row r="2034" spans="1:18" x14ac:dyDescent="0.25">
      <c r="A2034">
        <v>2033</v>
      </c>
      <c r="B2034" s="1">
        <v>44402</v>
      </c>
      <c r="C2034" s="2">
        <f t="shared" si="249"/>
        <v>2021</v>
      </c>
      <c r="D2034" s="2">
        <f t="shared" si="250"/>
        <v>7</v>
      </c>
      <c r="E2034" s="2" t="str">
        <f t="shared" si="251"/>
        <v>2021-7</v>
      </c>
      <c r="F2034" s="2">
        <f t="shared" si="252"/>
        <v>25</v>
      </c>
      <c r="G2034" s="2">
        <f t="shared" si="253"/>
        <v>31</v>
      </c>
      <c r="H2034" s="2">
        <f t="shared" si="254"/>
        <v>1</v>
      </c>
      <c r="I2034" s="2" cm="1">
        <f t="array" ref="I2034">_xlfn.IFNA(_xlfn.IFS(H2034=7,1,H2034=1,1),0)</f>
        <v>1</v>
      </c>
      <c r="J2034" s="2">
        <v>0</v>
      </c>
      <c r="K2034" s="2">
        <f t="shared" si="255"/>
        <v>0</v>
      </c>
      <c r="L2034" s="2">
        <f>SUMIF(E$2:E2034,E2034,K$2:K2034)</f>
        <v>4</v>
      </c>
      <c r="M2034" s="2">
        <f>IF(AND(market_calendar[[#This Row],[eq_weekly_exp_cumulative]]=3,market_calendar[[#This Row],[is_eq_weekly_exp]]=1),1,0)</f>
        <v>0</v>
      </c>
      <c r="N2034" s="2">
        <f>IF(AND(market_calendar[[#This Row],[is_eq_monthly_exp]]=1,MOD(market_calendar[[#This Row],[Month]],3)=0),1,0)</f>
        <v>0</v>
      </c>
      <c r="O2034" s="2">
        <f t="shared" si="248"/>
        <v>0</v>
      </c>
      <c r="P2034" s="2">
        <f>SUMIF(E$2:E2034,E2034,O$2:O2034)</f>
        <v>3</v>
      </c>
      <c r="Q2034" s="2">
        <f>IF(AND(market_calendar[[#This Row],[vix_weekly_exp_cumulative]]=3,market_calendar[[#This Row],[is_vix_weekly_exp]]=1),1,0)</f>
        <v>0</v>
      </c>
      <c r="R2034" s="2">
        <f>IF(AND(market_calendar[[#This Row],[is_vix_monthly_exp]]=1,MOD(market_calendar[[#This Row],[Month]],3)=0),1,0)</f>
        <v>0</v>
      </c>
    </row>
    <row r="2035" spans="1:18" x14ac:dyDescent="0.25">
      <c r="A2035">
        <v>2034</v>
      </c>
      <c r="B2035" s="1">
        <v>44403</v>
      </c>
      <c r="C2035" s="2">
        <f t="shared" si="249"/>
        <v>2021</v>
      </c>
      <c r="D2035" s="2">
        <f t="shared" si="250"/>
        <v>7</v>
      </c>
      <c r="E2035" s="2" t="str">
        <f t="shared" si="251"/>
        <v>2021-7</v>
      </c>
      <c r="F2035" s="2">
        <f t="shared" si="252"/>
        <v>26</v>
      </c>
      <c r="G2035" s="2">
        <f t="shared" si="253"/>
        <v>31</v>
      </c>
      <c r="H2035" s="2">
        <f t="shared" si="254"/>
        <v>2</v>
      </c>
      <c r="I2035" s="2" cm="1">
        <f t="array" ref="I2035">_xlfn.IFNA(_xlfn.IFS(H2035=7,1,H2035=1,1),0)</f>
        <v>0</v>
      </c>
      <c r="J2035" s="2">
        <v>0</v>
      </c>
      <c r="K2035" s="2">
        <f t="shared" si="255"/>
        <v>0</v>
      </c>
      <c r="L2035" s="2">
        <f>SUMIF(E$2:E2035,E2035,K$2:K2035)</f>
        <v>4</v>
      </c>
      <c r="M2035" s="2">
        <f>IF(AND(market_calendar[[#This Row],[eq_weekly_exp_cumulative]]=3,market_calendar[[#This Row],[is_eq_weekly_exp]]=1),1,0)</f>
        <v>0</v>
      </c>
      <c r="N2035" s="2">
        <f>IF(AND(market_calendar[[#This Row],[is_eq_monthly_exp]]=1,MOD(market_calendar[[#This Row],[Month]],3)=0),1,0)</f>
        <v>0</v>
      </c>
      <c r="O2035" s="2">
        <f t="shared" si="248"/>
        <v>0</v>
      </c>
      <c r="P2035" s="2">
        <f>SUMIF(E$2:E2035,E2035,O$2:O2035)</f>
        <v>3</v>
      </c>
      <c r="Q2035" s="2">
        <f>IF(AND(market_calendar[[#This Row],[vix_weekly_exp_cumulative]]=3,market_calendar[[#This Row],[is_vix_weekly_exp]]=1),1,0)</f>
        <v>0</v>
      </c>
      <c r="R2035" s="2">
        <f>IF(AND(market_calendar[[#This Row],[is_vix_monthly_exp]]=1,MOD(market_calendar[[#This Row],[Month]],3)=0),1,0)</f>
        <v>0</v>
      </c>
    </row>
    <row r="2036" spans="1:18" x14ac:dyDescent="0.25">
      <c r="A2036">
        <v>2035</v>
      </c>
      <c r="B2036" s="1">
        <v>44404</v>
      </c>
      <c r="C2036" s="2">
        <f t="shared" si="249"/>
        <v>2021</v>
      </c>
      <c r="D2036" s="2">
        <f t="shared" si="250"/>
        <v>7</v>
      </c>
      <c r="E2036" s="2" t="str">
        <f t="shared" si="251"/>
        <v>2021-7</v>
      </c>
      <c r="F2036" s="2">
        <f t="shared" si="252"/>
        <v>27</v>
      </c>
      <c r="G2036" s="2">
        <f t="shared" si="253"/>
        <v>31</v>
      </c>
      <c r="H2036" s="2">
        <f t="shared" si="254"/>
        <v>3</v>
      </c>
      <c r="I2036" s="2" cm="1">
        <f t="array" ref="I2036">_xlfn.IFNA(_xlfn.IFS(H2036=7,1,H2036=1,1),0)</f>
        <v>0</v>
      </c>
      <c r="J2036" s="2">
        <v>0</v>
      </c>
      <c r="K2036" s="2">
        <f t="shared" si="255"/>
        <v>0</v>
      </c>
      <c r="L2036" s="2">
        <f>SUMIF(E$2:E2036,E2036,K$2:K2036)</f>
        <v>4</v>
      </c>
      <c r="M2036" s="2">
        <f>IF(AND(market_calendar[[#This Row],[eq_weekly_exp_cumulative]]=3,market_calendar[[#This Row],[is_eq_weekly_exp]]=1),1,0)</f>
        <v>0</v>
      </c>
      <c r="N2036" s="2">
        <f>IF(AND(market_calendar[[#This Row],[is_eq_monthly_exp]]=1,MOD(market_calendar[[#This Row],[Month]],3)=0),1,0)</f>
        <v>0</v>
      </c>
      <c r="O2036" s="2">
        <f t="shared" si="248"/>
        <v>1</v>
      </c>
      <c r="P2036" s="2">
        <f>SUMIF(E$2:E2036,E2036,O$2:O2036)</f>
        <v>4</v>
      </c>
      <c r="Q2036" s="2">
        <f>IF(AND(market_calendar[[#This Row],[vix_weekly_exp_cumulative]]=3,market_calendar[[#This Row],[is_vix_weekly_exp]]=1),1,0)</f>
        <v>0</v>
      </c>
      <c r="R2036" s="2">
        <f>IF(AND(market_calendar[[#This Row],[is_vix_monthly_exp]]=1,MOD(market_calendar[[#This Row],[Month]],3)=0),1,0)</f>
        <v>0</v>
      </c>
    </row>
    <row r="2037" spans="1:18" x14ac:dyDescent="0.25">
      <c r="A2037">
        <v>2036</v>
      </c>
      <c r="B2037" s="1">
        <v>44405</v>
      </c>
      <c r="C2037" s="2">
        <f t="shared" si="249"/>
        <v>2021</v>
      </c>
      <c r="D2037" s="2">
        <f t="shared" si="250"/>
        <v>7</v>
      </c>
      <c r="E2037" s="2" t="str">
        <f t="shared" si="251"/>
        <v>2021-7</v>
      </c>
      <c r="F2037" s="2">
        <f t="shared" si="252"/>
        <v>28</v>
      </c>
      <c r="G2037" s="2">
        <f t="shared" si="253"/>
        <v>31</v>
      </c>
      <c r="H2037" s="2">
        <f t="shared" si="254"/>
        <v>4</v>
      </c>
      <c r="I2037" s="2" cm="1">
        <f t="array" ref="I2037">_xlfn.IFNA(_xlfn.IFS(H2037=7,1,H2037=1,1),0)</f>
        <v>0</v>
      </c>
      <c r="J2037" s="2">
        <v>0</v>
      </c>
      <c r="K2037" s="2">
        <f t="shared" si="255"/>
        <v>0</v>
      </c>
      <c r="L2037" s="2">
        <f>SUMIF(E$2:E2037,E2037,K$2:K2037)</f>
        <v>4</v>
      </c>
      <c r="M2037" s="2">
        <f>IF(AND(market_calendar[[#This Row],[eq_weekly_exp_cumulative]]=3,market_calendar[[#This Row],[is_eq_weekly_exp]]=1),1,0)</f>
        <v>0</v>
      </c>
      <c r="N2037" s="2">
        <f>IF(AND(market_calendar[[#This Row],[is_eq_monthly_exp]]=1,MOD(market_calendar[[#This Row],[Month]],3)=0),1,0)</f>
        <v>0</v>
      </c>
      <c r="O2037" s="2">
        <f t="shared" si="248"/>
        <v>0</v>
      </c>
      <c r="P2037" s="2">
        <f>SUMIF(E$2:E2037,E2037,O$2:O2037)</f>
        <v>4</v>
      </c>
      <c r="Q2037" s="2">
        <f>IF(AND(market_calendar[[#This Row],[vix_weekly_exp_cumulative]]=3,market_calendar[[#This Row],[is_vix_weekly_exp]]=1),1,0)</f>
        <v>0</v>
      </c>
      <c r="R2037" s="2">
        <f>IF(AND(market_calendar[[#This Row],[is_vix_monthly_exp]]=1,MOD(market_calendar[[#This Row],[Month]],3)=0),1,0)</f>
        <v>0</v>
      </c>
    </row>
    <row r="2038" spans="1:18" x14ac:dyDescent="0.25">
      <c r="A2038">
        <v>2037</v>
      </c>
      <c r="B2038" s="1">
        <v>44406</v>
      </c>
      <c r="C2038" s="2">
        <f t="shared" si="249"/>
        <v>2021</v>
      </c>
      <c r="D2038" s="2">
        <f t="shared" si="250"/>
        <v>7</v>
      </c>
      <c r="E2038" s="2" t="str">
        <f t="shared" si="251"/>
        <v>2021-7</v>
      </c>
      <c r="F2038" s="2">
        <f t="shared" si="252"/>
        <v>29</v>
      </c>
      <c r="G2038" s="2">
        <f t="shared" si="253"/>
        <v>31</v>
      </c>
      <c r="H2038" s="2">
        <f t="shared" si="254"/>
        <v>5</v>
      </c>
      <c r="I2038" s="2" cm="1">
        <f t="array" ref="I2038">_xlfn.IFNA(_xlfn.IFS(H2038=7,1,H2038=1,1),0)</f>
        <v>0</v>
      </c>
      <c r="J2038" s="2">
        <v>0</v>
      </c>
      <c r="K2038" s="2">
        <f t="shared" si="255"/>
        <v>0</v>
      </c>
      <c r="L2038" s="2">
        <f>SUMIF(E$2:E2038,E2038,K$2:K2038)</f>
        <v>4</v>
      </c>
      <c r="M2038" s="2">
        <f>IF(AND(market_calendar[[#This Row],[eq_weekly_exp_cumulative]]=3,market_calendar[[#This Row],[is_eq_weekly_exp]]=1),1,0)</f>
        <v>0</v>
      </c>
      <c r="N2038" s="2">
        <f>IF(AND(market_calendar[[#This Row],[is_eq_monthly_exp]]=1,MOD(market_calendar[[#This Row],[Month]],3)=0),1,0)</f>
        <v>0</v>
      </c>
      <c r="O2038" s="2">
        <f t="shared" si="248"/>
        <v>0</v>
      </c>
      <c r="P2038" s="2">
        <f>SUMIF(E$2:E2038,E2038,O$2:O2038)</f>
        <v>4</v>
      </c>
      <c r="Q2038" s="2">
        <f>IF(AND(market_calendar[[#This Row],[vix_weekly_exp_cumulative]]=3,market_calendar[[#This Row],[is_vix_weekly_exp]]=1),1,0)</f>
        <v>0</v>
      </c>
      <c r="R2038" s="2">
        <f>IF(AND(market_calendar[[#This Row],[is_vix_monthly_exp]]=1,MOD(market_calendar[[#This Row],[Month]],3)=0),1,0)</f>
        <v>0</v>
      </c>
    </row>
    <row r="2039" spans="1:18" x14ac:dyDescent="0.25">
      <c r="A2039">
        <v>2038</v>
      </c>
      <c r="B2039" s="1">
        <v>44407</v>
      </c>
      <c r="C2039" s="2">
        <f t="shared" si="249"/>
        <v>2021</v>
      </c>
      <c r="D2039" s="2">
        <f t="shared" si="250"/>
        <v>7</v>
      </c>
      <c r="E2039" s="2" t="str">
        <f t="shared" si="251"/>
        <v>2021-7</v>
      </c>
      <c r="F2039" s="2">
        <f t="shared" si="252"/>
        <v>30</v>
      </c>
      <c r="G2039" s="2">
        <f t="shared" si="253"/>
        <v>31</v>
      </c>
      <c r="H2039" s="2">
        <f t="shared" si="254"/>
        <v>6</v>
      </c>
      <c r="I2039" s="2" cm="1">
        <f t="array" ref="I2039">_xlfn.IFNA(_xlfn.IFS(H2039=7,1,H2039=1,1),0)</f>
        <v>0</v>
      </c>
      <c r="J2039" s="2">
        <v>0</v>
      </c>
      <c r="K2039" s="2">
        <f t="shared" si="255"/>
        <v>1</v>
      </c>
      <c r="L2039" s="2">
        <f>SUMIF(E$2:E2039,E2039,K$2:K2039)</f>
        <v>5</v>
      </c>
      <c r="M2039" s="2">
        <f>IF(AND(market_calendar[[#This Row],[eq_weekly_exp_cumulative]]=3,market_calendar[[#This Row],[is_eq_weekly_exp]]=1),1,0)</f>
        <v>0</v>
      </c>
      <c r="N2039" s="2">
        <f>IF(AND(market_calendar[[#This Row],[is_eq_monthly_exp]]=1,MOD(market_calendar[[#This Row],[Month]],3)=0),1,0)</f>
        <v>0</v>
      </c>
      <c r="O2039" s="2">
        <f t="shared" si="248"/>
        <v>0</v>
      </c>
      <c r="P2039" s="2">
        <f>SUMIF(E$2:E2039,E2039,O$2:O2039)</f>
        <v>4</v>
      </c>
      <c r="Q2039" s="2">
        <f>IF(AND(market_calendar[[#This Row],[vix_weekly_exp_cumulative]]=3,market_calendar[[#This Row],[is_vix_weekly_exp]]=1),1,0)</f>
        <v>0</v>
      </c>
      <c r="R2039" s="2">
        <f>IF(AND(market_calendar[[#This Row],[is_vix_monthly_exp]]=1,MOD(market_calendar[[#This Row],[Month]],3)=0),1,0)</f>
        <v>0</v>
      </c>
    </row>
    <row r="2040" spans="1:18" x14ac:dyDescent="0.25">
      <c r="A2040">
        <v>2039</v>
      </c>
      <c r="B2040" s="1">
        <v>44408</v>
      </c>
      <c r="C2040" s="2">
        <f t="shared" si="249"/>
        <v>2021</v>
      </c>
      <c r="D2040" s="2">
        <f t="shared" si="250"/>
        <v>7</v>
      </c>
      <c r="E2040" s="2" t="str">
        <f t="shared" si="251"/>
        <v>2021-7</v>
      </c>
      <c r="F2040" s="2">
        <f t="shared" si="252"/>
        <v>31</v>
      </c>
      <c r="G2040" s="2">
        <f t="shared" si="253"/>
        <v>31</v>
      </c>
      <c r="H2040" s="2">
        <f t="shared" si="254"/>
        <v>7</v>
      </c>
      <c r="I2040" s="2" cm="1">
        <f t="array" ref="I2040">_xlfn.IFNA(_xlfn.IFS(H2040=7,1,H2040=1,1),0)</f>
        <v>1</v>
      </c>
      <c r="J2040" s="2">
        <v>0</v>
      </c>
      <c r="K2040" s="2">
        <f t="shared" si="255"/>
        <v>0</v>
      </c>
      <c r="L2040" s="2">
        <f>SUMIF(E$2:E2040,E2040,K$2:K2040)</f>
        <v>5</v>
      </c>
      <c r="M2040" s="2">
        <f>IF(AND(market_calendar[[#This Row],[eq_weekly_exp_cumulative]]=3,market_calendar[[#This Row],[is_eq_weekly_exp]]=1),1,0)</f>
        <v>0</v>
      </c>
      <c r="N2040" s="2">
        <f>IF(AND(market_calendar[[#This Row],[is_eq_monthly_exp]]=1,MOD(market_calendar[[#This Row],[Month]],3)=0),1,0)</f>
        <v>0</v>
      </c>
      <c r="O2040" s="2">
        <f t="shared" si="248"/>
        <v>0</v>
      </c>
      <c r="P2040" s="2">
        <f>SUMIF(E$2:E2040,E2040,O$2:O2040)</f>
        <v>4</v>
      </c>
      <c r="Q2040" s="2">
        <f>IF(AND(market_calendar[[#This Row],[vix_weekly_exp_cumulative]]=3,market_calendar[[#This Row],[is_vix_weekly_exp]]=1),1,0)</f>
        <v>0</v>
      </c>
      <c r="R2040" s="2">
        <f>IF(AND(market_calendar[[#This Row],[is_vix_monthly_exp]]=1,MOD(market_calendar[[#This Row],[Month]],3)=0),1,0)</f>
        <v>0</v>
      </c>
    </row>
    <row r="2041" spans="1:18" x14ac:dyDescent="0.25">
      <c r="A2041">
        <v>2040</v>
      </c>
      <c r="B2041" s="1">
        <v>44409</v>
      </c>
      <c r="C2041" s="2">
        <f t="shared" si="249"/>
        <v>2021</v>
      </c>
      <c r="D2041" s="2">
        <f t="shared" si="250"/>
        <v>8</v>
      </c>
      <c r="E2041" s="2" t="str">
        <f t="shared" si="251"/>
        <v>2021-8</v>
      </c>
      <c r="F2041" s="2">
        <f t="shared" si="252"/>
        <v>1</v>
      </c>
      <c r="G2041" s="2">
        <f t="shared" si="253"/>
        <v>32</v>
      </c>
      <c r="H2041" s="2">
        <f t="shared" si="254"/>
        <v>1</v>
      </c>
      <c r="I2041" s="2" cm="1">
        <f t="array" ref="I2041">_xlfn.IFNA(_xlfn.IFS(H2041=7,1,H2041=1,1),0)</f>
        <v>1</v>
      </c>
      <c r="J2041" s="2">
        <v>0</v>
      </c>
      <c r="K2041" s="2">
        <f t="shared" si="255"/>
        <v>0</v>
      </c>
      <c r="L2041" s="2">
        <f>SUMIF(E$2:E2041,E2041,K$2:K2041)</f>
        <v>0</v>
      </c>
      <c r="M2041" s="2">
        <f>IF(AND(market_calendar[[#This Row],[eq_weekly_exp_cumulative]]=3,market_calendar[[#This Row],[is_eq_weekly_exp]]=1),1,0)</f>
        <v>0</v>
      </c>
      <c r="N2041" s="2">
        <f>IF(AND(market_calendar[[#This Row],[is_eq_monthly_exp]]=1,MOD(market_calendar[[#This Row],[Month]],3)=0),1,0)</f>
        <v>0</v>
      </c>
      <c r="O2041" s="2">
        <f t="shared" si="248"/>
        <v>0</v>
      </c>
      <c r="P2041" s="2">
        <f>SUMIF(E$2:E2041,E2041,O$2:O2041)</f>
        <v>0</v>
      </c>
      <c r="Q2041" s="2">
        <f>IF(AND(market_calendar[[#This Row],[vix_weekly_exp_cumulative]]=3,market_calendar[[#This Row],[is_vix_weekly_exp]]=1),1,0)</f>
        <v>0</v>
      </c>
      <c r="R2041" s="2">
        <f>IF(AND(market_calendar[[#This Row],[is_vix_monthly_exp]]=1,MOD(market_calendar[[#This Row],[Month]],3)=0),1,0)</f>
        <v>0</v>
      </c>
    </row>
    <row r="2042" spans="1:18" x14ac:dyDescent="0.25">
      <c r="A2042">
        <v>2041</v>
      </c>
      <c r="B2042" s="1">
        <v>44410</v>
      </c>
      <c r="C2042" s="2">
        <f t="shared" si="249"/>
        <v>2021</v>
      </c>
      <c r="D2042" s="2">
        <f t="shared" si="250"/>
        <v>8</v>
      </c>
      <c r="E2042" s="2" t="str">
        <f t="shared" si="251"/>
        <v>2021-8</v>
      </c>
      <c r="F2042" s="2">
        <f t="shared" si="252"/>
        <v>2</v>
      </c>
      <c r="G2042" s="2">
        <f t="shared" si="253"/>
        <v>32</v>
      </c>
      <c r="H2042" s="2">
        <f t="shared" si="254"/>
        <v>2</v>
      </c>
      <c r="I2042" s="2" cm="1">
        <f t="array" ref="I2042">_xlfn.IFNA(_xlfn.IFS(H2042=7,1,H2042=1,1),0)</f>
        <v>0</v>
      </c>
      <c r="J2042" s="2">
        <v>0</v>
      </c>
      <c r="K2042" s="2">
        <f t="shared" si="255"/>
        <v>0</v>
      </c>
      <c r="L2042" s="2">
        <f>SUMIF(E$2:E2042,E2042,K$2:K2042)</f>
        <v>0</v>
      </c>
      <c r="M2042" s="2">
        <f>IF(AND(market_calendar[[#This Row],[eq_weekly_exp_cumulative]]=3,market_calendar[[#This Row],[is_eq_weekly_exp]]=1),1,0)</f>
        <v>0</v>
      </c>
      <c r="N2042" s="2">
        <f>IF(AND(market_calendar[[#This Row],[is_eq_monthly_exp]]=1,MOD(market_calendar[[#This Row],[Month]],3)=0),1,0)</f>
        <v>0</v>
      </c>
      <c r="O2042" s="2">
        <f t="shared" si="248"/>
        <v>0</v>
      </c>
      <c r="P2042" s="2">
        <f>SUMIF(E$2:E2042,E2042,O$2:O2042)</f>
        <v>0</v>
      </c>
      <c r="Q2042" s="2">
        <f>IF(AND(market_calendar[[#This Row],[vix_weekly_exp_cumulative]]=3,market_calendar[[#This Row],[is_vix_weekly_exp]]=1),1,0)</f>
        <v>0</v>
      </c>
      <c r="R2042" s="2">
        <f>IF(AND(market_calendar[[#This Row],[is_vix_monthly_exp]]=1,MOD(market_calendar[[#This Row],[Month]],3)=0),1,0)</f>
        <v>0</v>
      </c>
    </row>
    <row r="2043" spans="1:18" x14ac:dyDescent="0.25">
      <c r="A2043">
        <v>2042</v>
      </c>
      <c r="B2043" s="1">
        <v>44411</v>
      </c>
      <c r="C2043" s="2">
        <f t="shared" si="249"/>
        <v>2021</v>
      </c>
      <c r="D2043" s="2">
        <f t="shared" si="250"/>
        <v>8</v>
      </c>
      <c r="E2043" s="2" t="str">
        <f t="shared" si="251"/>
        <v>2021-8</v>
      </c>
      <c r="F2043" s="2">
        <f t="shared" si="252"/>
        <v>3</v>
      </c>
      <c r="G2043" s="2">
        <f t="shared" si="253"/>
        <v>32</v>
      </c>
      <c r="H2043" s="2">
        <f t="shared" si="254"/>
        <v>3</v>
      </c>
      <c r="I2043" s="2" cm="1">
        <f t="array" ref="I2043">_xlfn.IFNA(_xlfn.IFS(H2043=7,1,H2043=1,1),0)</f>
        <v>0</v>
      </c>
      <c r="J2043" s="2">
        <v>0</v>
      </c>
      <c r="K2043" s="2">
        <f t="shared" si="255"/>
        <v>0</v>
      </c>
      <c r="L2043" s="2">
        <f>SUMIF(E$2:E2043,E2043,K$2:K2043)</f>
        <v>0</v>
      </c>
      <c r="M2043" s="2">
        <f>IF(AND(market_calendar[[#This Row],[eq_weekly_exp_cumulative]]=3,market_calendar[[#This Row],[is_eq_weekly_exp]]=1),1,0)</f>
        <v>0</v>
      </c>
      <c r="N2043" s="2">
        <f>IF(AND(market_calendar[[#This Row],[is_eq_monthly_exp]]=1,MOD(market_calendar[[#This Row],[Month]],3)=0),1,0)</f>
        <v>0</v>
      </c>
      <c r="O2043" s="2">
        <f t="shared" si="248"/>
        <v>1</v>
      </c>
      <c r="P2043" s="2">
        <f>SUMIF(E$2:E2043,E2043,O$2:O2043)</f>
        <v>1</v>
      </c>
      <c r="Q2043" s="2">
        <f>IF(AND(market_calendar[[#This Row],[vix_weekly_exp_cumulative]]=3,market_calendar[[#This Row],[is_vix_weekly_exp]]=1),1,0)</f>
        <v>0</v>
      </c>
      <c r="R2043" s="2">
        <f>IF(AND(market_calendar[[#This Row],[is_vix_monthly_exp]]=1,MOD(market_calendar[[#This Row],[Month]],3)=0),1,0)</f>
        <v>0</v>
      </c>
    </row>
    <row r="2044" spans="1:18" x14ac:dyDescent="0.25">
      <c r="A2044">
        <v>2043</v>
      </c>
      <c r="B2044" s="1">
        <v>44412</v>
      </c>
      <c r="C2044" s="2">
        <f t="shared" si="249"/>
        <v>2021</v>
      </c>
      <c r="D2044" s="2">
        <f t="shared" si="250"/>
        <v>8</v>
      </c>
      <c r="E2044" s="2" t="str">
        <f t="shared" si="251"/>
        <v>2021-8</v>
      </c>
      <c r="F2044" s="2">
        <f t="shared" si="252"/>
        <v>4</v>
      </c>
      <c r="G2044" s="2">
        <f t="shared" si="253"/>
        <v>32</v>
      </c>
      <c r="H2044" s="2">
        <f t="shared" si="254"/>
        <v>4</v>
      </c>
      <c r="I2044" s="2" cm="1">
        <f t="array" ref="I2044">_xlfn.IFNA(_xlfn.IFS(H2044=7,1,H2044=1,1),0)</f>
        <v>0</v>
      </c>
      <c r="J2044" s="2">
        <v>0</v>
      </c>
      <c r="K2044" s="2">
        <f t="shared" si="255"/>
        <v>0</v>
      </c>
      <c r="L2044" s="2">
        <f>SUMIF(E$2:E2044,E2044,K$2:K2044)</f>
        <v>0</v>
      </c>
      <c r="M2044" s="2">
        <f>IF(AND(market_calendar[[#This Row],[eq_weekly_exp_cumulative]]=3,market_calendar[[#This Row],[is_eq_weekly_exp]]=1),1,0)</f>
        <v>0</v>
      </c>
      <c r="N2044" s="2">
        <f>IF(AND(market_calendar[[#This Row],[is_eq_monthly_exp]]=1,MOD(market_calendar[[#This Row],[Month]],3)=0),1,0)</f>
        <v>0</v>
      </c>
      <c r="O2044" s="2">
        <f t="shared" si="248"/>
        <v>0</v>
      </c>
      <c r="P2044" s="2">
        <f>SUMIF(E$2:E2044,E2044,O$2:O2044)</f>
        <v>1</v>
      </c>
      <c r="Q2044" s="2">
        <f>IF(AND(market_calendar[[#This Row],[vix_weekly_exp_cumulative]]=3,market_calendar[[#This Row],[is_vix_weekly_exp]]=1),1,0)</f>
        <v>0</v>
      </c>
      <c r="R2044" s="2">
        <f>IF(AND(market_calendar[[#This Row],[is_vix_monthly_exp]]=1,MOD(market_calendar[[#This Row],[Month]],3)=0),1,0)</f>
        <v>0</v>
      </c>
    </row>
    <row r="2045" spans="1:18" x14ac:dyDescent="0.25">
      <c r="A2045">
        <v>2044</v>
      </c>
      <c r="B2045" s="1">
        <v>44413</v>
      </c>
      <c r="C2045" s="2">
        <f t="shared" si="249"/>
        <v>2021</v>
      </c>
      <c r="D2045" s="2">
        <f t="shared" si="250"/>
        <v>8</v>
      </c>
      <c r="E2045" s="2" t="str">
        <f t="shared" si="251"/>
        <v>2021-8</v>
      </c>
      <c r="F2045" s="2">
        <f t="shared" si="252"/>
        <v>5</v>
      </c>
      <c r="G2045" s="2">
        <f t="shared" si="253"/>
        <v>32</v>
      </c>
      <c r="H2045" s="2">
        <f t="shared" si="254"/>
        <v>5</v>
      </c>
      <c r="I2045" s="2" cm="1">
        <f t="array" ref="I2045">_xlfn.IFNA(_xlfn.IFS(H2045=7,1,H2045=1,1),0)</f>
        <v>0</v>
      </c>
      <c r="J2045" s="2">
        <v>0</v>
      </c>
      <c r="K2045" s="2">
        <f t="shared" si="255"/>
        <v>0</v>
      </c>
      <c r="L2045" s="2">
        <f>SUMIF(E$2:E2045,E2045,K$2:K2045)</f>
        <v>0</v>
      </c>
      <c r="M2045" s="2">
        <f>IF(AND(market_calendar[[#This Row],[eq_weekly_exp_cumulative]]=3,market_calendar[[#This Row],[is_eq_weekly_exp]]=1),1,0)</f>
        <v>0</v>
      </c>
      <c r="N2045" s="2">
        <f>IF(AND(market_calendar[[#This Row],[is_eq_monthly_exp]]=1,MOD(market_calendar[[#This Row],[Month]],3)=0),1,0)</f>
        <v>0</v>
      </c>
      <c r="O2045" s="2">
        <f t="shared" si="248"/>
        <v>0</v>
      </c>
      <c r="P2045" s="2">
        <f>SUMIF(E$2:E2045,E2045,O$2:O2045)</f>
        <v>1</v>
      </c>
      <c r="Q2045" s="2">
        <f>IF(AND(market_calendar[[#This Row],[vix_weekly_exp_cumulative]]=3,market_calendar[[#This Row],[is_vix_weekly_exp]]=1),1,0)</f>
        <v>0</v>
      </c>
      <c r="R2045" s="2">
        <f>IF(AND(market_calendar[[#This Row],[is_vix_monthly_exp]]=1,MOD(market_calendar[[#This Row],[Month]],3)=0),1,0)</f>
        <v>0</v>
      </c>
    </row>
    <row r="2046" spans="1:18" x14ac:dyDescent="0.25">
      <c r="A2046">
        <v>2045</v>
      </c>
      <c r="B2046" s="1">
        <v>44414</v>
      </c>
      <c r="C2046" s="2">
        <f t="shared" si="249"/>
        <v>2021</v>
      </c>
      <c r="D2046" s="2">
        <f t="shared" si="250"/>
        <v>8</v>
      </c>
      <c r="E2046" s="2" t="str">
        <f t="shared" si="251"/>
        <v>2021-8</v>
      </c>
      <c r="F2046" s="2">
        <f t="shared" si="252"/>
        <v>6</v>
      </c>
      <c r="G2046" s="2">
        <f t="shared" si="253"/>
        <v>32</v>
      </c>
      <c r="H2046" s="2">
        <f t="shared" si="254"/>
        <v>6</v>
      </c>
      <c r="I2046" s="2" cm="1">
        <f t="array" ref="I2046">_xlfn.IFNA(_xlfn.IFS(H2046=7,1,H2046=1,1),0)</f>
        <v>0</v>
      </c>
      <c r="J2046" s="2">
        <v>0</v>
      </c>
      <c r="K2046" s="2">
        <f t="shared" si="255"/>
        <v>1</v>
      </c>
      <c r="L2046" s="2">
        <f>SUMIF(E$2:E2046,E2046,K$2:K2046)</f>
        <v>1</v>
      </c>
      <c r="M2046" s="2">
        <f>IF(AND(market_calendar[[#This Row],[eq_weekly_exp_cumulative]]=3,market_calendar[[#This Row],[is_eq_weekly_exp]]=1),1,0)</f>
        <v>0</v>
      </c>
      <c r="N2046" s="2">
        <f>IF(AND(market_calendar[[#This Row],[is_eq_monthly_exp]]=1,MOD(market_calendar[[#This Row],[Month]],3)=0),1,0)</f>
        <v>0</v>
      </c>
      <c r="O2046" s="2">
        <f t="shared" si="248"/>
        <v>0</v>
      </c>
      <c r="P2046" s="2">
        <f>SUMIF(E$2:E2046,E2046,O$2:O2046)</f>
        <v>1</v>
      </c>
      <c r="Q2046" s="2">
        <f>IF(AND(market_calendar[[#This Row],[vix_weekly_exp_cumulative]]=3,market_calendar[[#This Row],[is_vix_weekly_exp]]=1),1,0)</f>
        <v>0</v>
      </c>
      <c r="R2046" s="2">
        <f>IF(AND(market_calendar[[#This Row],[is_vix_monthly_exp]]=1,MOD(market_calendar[[#This Row],[Month]],3)=0),1,0)</f>
        <v>0</v>
      </c>
    </row>
    <row r="2047" spans="1:18" x14ac:dyDescent="0.25">
      <c r="A2047">
        <v>2046</v>
      </c>
      <c r="B2047" s="1">
        <v>44415</v>
      </c>
      <c r="C2047" s="2">
        <f t="shared" si="249"/>
        <v>2021</v>
      </c>
      <c r="D2047" s="2">
        <f t="shared" si="250"/>
        <v>8</v>
      </c>
      <c r="E2047" s="2" t="str">
        <f t="shared" si="251"/>
        <v>2021-8</v>
      </c>
      <c r="F2047" s="2">
        <f t="shared" si="252"/>
        <v>7</v>
      </c>
      <c r="G2047" s="2">
        <f t="shared" si="253"/>
        <v>32</v>
      </c>
      <c r="H2047" s="2">
        <f t="shared" si="254"/>
        <v>7</v>
      </c>
      <c r="I2047" s="2" cm="1">
        <f t="array" ref="I2047">_xlfn.IFNA(_xlfn.IFS(H2047=7,1,H2047=1,1),0)</f>
        <v>1</v>
      </c>
      <c r="J2047" s="2">
        <v>0</v>
      </c>
      <c r="K2047" s="2">
        <f t="shared" si="255"/>
        <v>0</v>
      </c>
      <c r="L2047" s="2">
        <f>SUMIF(E$2:E2047,E2047,K$2:K2047)</f>
        <v>1</v>
      </c>
      <c r="M2047" s="2">
        <f>IF(AND(market_calendar[[#This Row],[eq_weekly_exp_cumulative]]=3,market_calendar[[#This Row],[is_eq_weekly_exp]]=1),1,0)</f>
        <v>0</v>
      </c>
      <c r="N2047" s="2">
        <f>IF(AND(market_calendar[[#This Row],[is_eq_monthly_exp]]=1,MOD(market_calendar[[#This Row],[Month]],3)=0),1,0)</f>
        <v>0</v>
      </c>
      <c r="O2047" s="2">
        <f t="shared" si="248"/>
        <v>0</v>
      </c>
      <c r="P2047" s="2">
        <f>SUMIF(E$2:E2047,E2047,O$2:O2047)</f>
        <v>1</v>
      </c>
      <c r="Q2047" s="2">
        <f>IF(AND(market_calendar[[#This Row],[vix_weekly_exp_cumulative]]=3,market_calendar[[#This Row],[is_vix_weekly_exp]]=1),1,0)</f>
        <v>0</v>
      </c>
      <c r="R2047" s="2">
        <f>IF(AND(market_calendar[[#This Row],[is_vix_monthly_exp]]=1,MOD(market_calendar[[#This Row],[Month]],3)=0),1,0)</f>
        <v>0</v>
      </c>
    </row>
    <row r="2048" spans="1:18" x14ac:dyDescent="0.25">
      <c r="A2048">
        <v>2047</v>
      </c>
      <c r="B2048" s="1">
        <v>44416</v>
      </c>
      <c r="C2048" s="2">
        <f t="shared" si="249"/>
        <v>2021</v>
      </c>
      <c r="D2048" s="2">
        <f t="shared" si="250"/>
        <v>8</v>
      </c>
      <c r="E2048" s="2" t="str">
        <f t="shared" si="251"/>
        <v>2021-8</v>
      </c>
      <c r="F2048" s="2">
        <f t="shared" si="252"/>
        <v>8</v>
      </c>
      <c r="G2048" s="2">
        <f t="shared" si="253"/>
        <v>33</v>
      </c>
      <c r="H2048" s="2">
        <f t="shared" si="254"/>
        <v>1</v>
      </c>
      <c r="I2048" s="2" cm="1">
        <f t="array" ref="I2048">_xlfn.IFNA(_xlfn.IFS(H2048=7,1,H2048=1,1),0)</f>
        <v>1</v>
      </c>
      <c r="J2048" s="2">
        <v>0</v>
      </c>
      <c r="K2048" s="2">
        <f t="shared" si="255"/>
        <v>0</v>
      </c>
      <c r="L2048" s="2">
        <f>SUMIF(E$2:E2048,E2048,K$2:K2048)</f>
        <v>1</v>
      </c>
      <c r="M2048" s="2">
        <f>IF(AND(market_calendar[[#This Row],[eq_weekly_exp_cumulative]]=3,market_calendar[[#This Row],[is_eq_weekly_exp]]=1),1,0)</f>
        <v>0</v>
      </c>
      <c r="N2048" s="2">
        <f>IF(AND(market_calendar[[#This Row],[is_eq_monthly_exp]]=1,MOD(market_calendar[[#This Row],[Month]],3)=0),1,0)</f>
        <v>0</v>
      </c>
      <c r="O2048" s="2">
        <f t="shared" si="248"/>
        <v>0</v>
      </c>
      <c r="P2048" s="2">
        <f>SUMIF(E$2:E2048,E2048,O$2:O2048)</f>
        <v>1</v>
      </c>
      <c r="Q2048" s="2">
        <f>IF(AND(market_calendar[[#This Row],[vix_weekly_exp_cumulative]]=3,market_calendar[[#This Row],[is_vix_weekly_exp]]=1),1,0)</f>
        <v>0</v>
      </c>
      <c r="R2048" s="2">
        <f>IF(AND(market_calendar[[#This Row],[is_vix_monthly_exp]]=1,MOD(market_calendar[[#This Row],[Month]],3)=0),1,0)</f>
        <v>0</v>
      </c>
    </row>
    <row r="2049" spans="1:18" x14ac:dyDescent="0.25">
      <c r="A2049">
        <v>2048</v>
      </c>
      <c r="B2049" s="1">
        <v>44417</v>
      </c>
      <c r="C2049" s="2">
        <f t="shared" si="249"/>
        <v>2021</v>
      </c>
      <c r="D2049" s="2">
        <f t="shared" si="250"/>
        <v>8</v>
      </c>
      <c r="E2049" s="2" t="str">
        <f t="shared" si="251"/>
        <v>2021-8</v>
      </c>
      <c r="F2049" s="2">
        <f t="shared" si="252"/>
        <v>9</v>
      </c>
      <c r="G2049" s="2">
        <f t="shared" si="253"/>
        <v>33</v>
      </c>
      <c r="H2049" s="2">
        <f t="shared" si="254"/>
        <v>2</v>
      </c>
      <c r="I2049" s="2" cm="1">
        <f t="array" ref="I2049">_xlfn.IFNA(_xlfn.IFS(H2049=7,1,H2049=1,1),0)</f>
        <v>0</v>
      </c>
      <c r="J2049" s="2">
        <v>0</v>
      </c>
      <c r="K2049" s="2">
        <f t="shared" si="255"/>
        <v>0</v>
      </c>
      <c r="L2049" s="2">
        <f>SUMIF(E$2:E2049,E2049,K$2:K2049)</f>
        <v>1</v>
      </c>
      <c r="M2049" s="2">
        <f>IF(AND(market_calendar[[#This Row],[eq_weekly_exp_cumulative]]=3,market_calendar[[#This Row],[is_eq_weekly_exp]]=1),1,0)</f>
        <v>0</v>
      </c>
      <c r="N2049" s="2">
        <f>IF(AND(market_calendar[[#This Row],[is_eq_monthly_exp]]=1,MOD(market_calendar[[#This Row],[Month]],3)=0),1,0)</f>
        <v>0</v>
      </c>
      <c r="O2049" s="2">
        <f t="shared" si="248"/>
        <v>0</v>
      </c>
      <c r="P2049" s="2">
        <f>SUMIF(E$2:E2049,E2049,O$2:O2049)</f>
        <v>1</v>
      </c>
      <c r="Q2049" s="2">
        <f>IF(AND(market_calendar[[#This Row],[vix_weekly_exp_cumulative]]=3,market_calendar[[#This Row],[is_vix_weekly_exp]]=1),1,0)</f>
        <v>0</v>
      </c>
      <c r="R2049" s="2">
        <f>IF(AND(market_calendar[[#This Row],[is_vix_monthly_exp]]=1,MOD(market_calendar[[#This Row],[Month]],3)=0),1,0)</f>
        <v>0</v>
      </c>
    </row>
    <row r="2050" spans="1:18" x14ac:dyDescent="0.25">
      <c r="A2050">
        <v>2049</v>
      </c>
      <c r="B2050" s="1">
        <v>44418</v>
      </c>
      <c r="C2050" s="2">
        <f t="shared" si="249"/>
        <v>2021</v>
      </c>
      <c r="D2050" s="2">
        <f t="shared" si="250"/>
        <v>8</v>
      </c>
      <c r="E2050" s="2" t="str">
        <f t="shared" si="251"/>
        <v>2021-8</v>
      </c>
      <c r="F2050" s="2">
        <f t="shared" si="252"/>
        <v>10</v>
      </c>
      <c r="G2050" s="2">
        <f t="shared" si="253"/>
        <v>33</v>
      </c>
      <c r="H2050" s="2">
        <f t="shared" si="254"/>
        <v>3</v>
      </c>
      <c r="I2050" s="2" cm="1">
        <f t="array" ref="I2050">_xlfn.IFNA(_xlfn.IFS(H2050=7,1,H2050=1,1),0)</f>
        <v>0</v>
      </c>
      <c r="J2050" s="2">
        <v>0</v>
      </c>
      <c r="K2050" s="2">
        <f t="shared" si="255"/>
        <v>0</v>
      </c>
      <c r="L2050" s="2">
        <f>SUMIF(E$2:E2050,E2050,K$2:K2050)</f>
        <v>1</v>
      </c>
      <c r="M2050" s="2">
        <f>IF(AND(market_calendar[[#This Row],[eq_weekly_exp_cumulative]]=3,market_calendar[[#This Row],[is_eq_weekly_exp]]=1),1,0)</f>
        <v>0</v>
      </c>
      <c r="N2050" s="2">
        <f>IF(AND(market_calendar[[#This Row],[is_eq_monthly_exp]]=1,MOD(market_calendar[[#This Row],[Month]],3)=0),1,0)</f>
        <v>0</v>
      </c>
      <c r="O2050" s="2">
        <f t="shared" ref="O2050:O2113" si="256">IF(H2050=3,1,0)</f>
        <v>1</v>
      </c>
      <c r="P2050" s="2">
        <f>SUMIF(E$2:E2050,E2050,O$2:O2050)</f>
        <v>2</v>
      </c>
      <c r="Q2050" s="2">
        <f>IF(AND(market_calendar[[#This Row],[vix_weekly_exp_cumulative]]=3,market_calendar[[#This Row],[is_vix_weekly_exp]]=1),1,0)</f>
        <v>0</v>
      </c>
      <c r="R2050" s="2">
        <f>IF(AND(market_calendar[[#This Row],[is_vix_monthly_exp]]=1,MOD(market_calendar[[#This Row],[Month]],3)=0),1,0)</f>
        <v>0</v>
      </c>
    </row>
    <row r="2051" spans="1:18" x14ac:dyDescent="0.25">
      <c r="A2051">
        <v>2050</v>
      </c>
      <c r="B2051" s="1">
        <v>44419</v>
      </c>
      <c r="C2051" s="2">
        <f t="shared" ref="C2051:C2114" si="257">YEAR(B2051)</f>
        <v>2021</v>
      </c>
      <c r="D2051" s="2">
        <f t="shared" ref="D2051:D2114" si="258">MONTH(B2051)</f>
        <v>8</v>
      </c>
      <c r="E2051" s="2" t="str">
        <f t="shared" ref="E2051:E2114" si="259">_xlfn.CONCAT(YEAR(B2051),"-",MONTH(B2051))</f>
        <v>2021-8</v>
      </c>
      <c r="F2051" s="2">
        <f t="shared" ref="F2051:F2114" si="260">DAY(B2051)</f>
        <v>11</v>
      </c>
      <c r="G2051" s="2">
        <f t="shared" ref="G2051:G2114" si="261">WEEKNUM(B2051)</f>
        <v>33</v>
      </c>
      <c r="H2051" s="2">
        <f t="shared" ref="H2051:H2114" si="262">WEEKDAY(B2051)</f>
        <v>4</v>
      </c>
      <c r="I2051" s="2" cm="1">
        <f t="array" ref="I2051">_xlfn.IFNA(_xlfn.IFS(H2051=7,1,H2051=1,1),0)</f>
        <v>0</v>
      </c>
      <c r="J2051" s="2">
        <v>0</v>
      </c>
      <c r="K2051" s="2">
        <f t="shared" ref="K2051:K2114" si="263">IF(H2051=6,1,0)</f>
        <v>0</v>
      </c>
      <c r="L2051" s="2">
        <f>SUMIF(E$2:E2051,E2051,K$2:K2051)</f>
        <v>1</v>
      </c>
      <c r="M2051" s="2">
        <f>IF(AND(market_calendar[[#This Row],[eq_weekly_exp_cumulative]]=3,market_calendar[[#This Row],[is_eq_weekly_exp]]=1),1,0)</f>
        <v>0</v>
      </c>
      <c r="N2051" s="2">
        <f>IF(AND(market_calendar[[#This Row],[is_eq_monthly_exp]]=1,MOD(market_calendar[[#This Row],[Month]],3)=0),1,0)</f>
        <v>0</v>
      </c>
      <c r="O2051" s="2">
        <f t="shared" si="256"/>
        <v>0</v>
      </c>
      <c r="P2051" s="2">
        <f>SUMIF(E$2:E2051,E2051,O$2:O2051)</f>
        <v>2</v>
      </c>
      <c r="Q2051" s="2">
        <f>IF(AND(market_calendar[[#This Row],[vix_weekly_exp_cumulative]]=3,market_calendar[[#This Row],[is_vix_weekly_exp]]=1),1,0)</f>
        <v>0</v>
      </c>
      <c r="R2051" s="2">
        <f>IF(AND(market_calendar[[#This Row],[is_vix_monthly_exp]]=1,MOD(market_calendar[[#This Row],[Month]],3)=0),1,0)</f>
        <v>0</v>
      </c>
    </row>
    <row r="2052" spans="1:18" x14ac:dyDescent="0.25">
      <c r="A2052">
        <v>2051</v>
      </c>
      <c r="B2052" s="1">
        <v>44420</v>
      </c>
      <c r="C2052" s="2">
        <f t="shared" si="257"/>
        <v>2021</v>
      </c>
      <c r="D2052" s="2">
        <f t="shared" si="258"/>
        <v>8</v>
      </c>
      <c r="E2052" s="2" t="str">
        <f t="shared" si="259"/>
        <v>2021-8</v>
      </c>
      <c r="F2052" s="2">
        <f t="shared" si="260"/>
        <v>12</v>
      </c>
      <c r="G2052" s="2">
        <f t="shared" si="261"/>
        <v>33</v>
      </c>
      <c r="H2052" s="2">
        <f t="shared" si="262"/>
        <v>5</v>
      </c>
      <c r="I2052" s="2" cm="1">
        <f t="array" ref="I2052">_xlfn.IFNA(_xlfn.IFS(H2052=7,1,H2052=1,1),0)</f>
        <v>0</v>
      </c>
      <c r="J2052" s="2">
        <v>0</v>
      </c>
      <c r="K2052" s="2">
        <f t="shared" si="263"/>
        <v>0</v>
      </c>
      <c r="L2052" s="2">
        <f>SUMIF(E$2:E2052,E2052,K$2:K2052)</f>
        <v>1</v>
      </c>
      <c r="M2052" s="2">
        <f>IF(AND(market_calendar[[#This Row],[eq_weekly_exp_cumulative]]=3,market_calendar[[#This Row],[is_eq_weekly_exp]]=1),1,0)</f>
        <v>0</v>
      </c>
      <c r="N2052" s="2">
        <f>IF(AND(market_calendar[[#This Row],[is_eq_monthly_exp]]=1,MOD(market_calendar[[#This Row],[Month]],3)=0),1,0)</f>
        <v>0</v>
      </c>
      <c r="O2052" s="2">
        <f t="shared" si="256"/>
        <v>0</v>
      </c>
      <c r="P2052" s="2">
        <f>SUMIF(E$2:E2052,E2052,O$2:O2052)</f>
        <v>2</v>
      </c>
      <c r="Q2052" s="2">
        <f>IF(AND(market_calendar[[#This Row],[vix_weekly_exp_cumulative]]=3,market_calendar[[#This Row],[is_vix_weekly_exp]]=1),1,0)</f>
        <v>0</v>
      </c>
      <c r="R2052" s="2">
        <f>IF(AND(market_calendar[[#This Row],[is_vix_monthly_exp]]=1,MOD(market_calendar[[#This Row],[Month]],3)=0),1,0)</f>
        <v>0</v>
      </c>
    </row>
    <row r="2053" spans="1:18" x14ac:dyDescent="0.25">
      <c r="A2053">
        <v>2052</v>
      </c>
      <c r="B2053" s="1">
        <v>44421</v>
      </c>
      <c r="C2053" s="2">
        <f t="shared" si="257"/>
        <v>2021</v>
      </c>
      <c r="D2053" s="2">
        <f t="shared" si="258"/>
        <v>8</v>
      </c>
      <c r="E2053" s="2" t="str">
        <f t="shared" si="259"/>
        <v>2021-8</v>
      </c>
      <c r="F2053" s="2">
        <f t="shared" si="260"/>
        <v>13</v>
      </c>
      <c r="G2053" s="2">
        <f t="shared" si="261"/>
        <v>33</v>
      </c>
      <c r="H2053" s="2">
        <f t="shared" si="262"/>
        <v>6</v>
      </c>
      <c r="I2053" s="2" cm="1">
        <f t="array" ref="I2053">_xlfn.IFNA(_xlfn.IFS(H2053=7,1,H2053=1,1),0)</f>
        <v>0</v>
      </c>
      <c r="J2053" s="2">
        <v>0</v>
      </c>
      <c r="K2053" s="2">
        <f t="shared" si="263"/>
        <v>1</v>
      </c>
      <c r="L2053" s="2">
        <f>SUMIF(E$2:E2053,E2053,K$2:K2053)</f>
        <v>2</v>
      </c>
      <c r="M2053" s="2">
        <f>IF(AND(market_calendar[[#This Row],[eq_weekly_exp_cumulative]]=3,market_calendar[[#This Row],[is_eq_weekly_exp]]=1),1,0)</f>
        <v>0</v>
      </c>
      <c r="N2053" s="2">
        <f>IF(AND(market_calendar[[#This Row],[is_eq_monthly_exp]]=1,MOD(market_calendar[[#This Row],[Month]],3)=0),1,0)</f>
        <v>0</v>
      </c>
      <c r="O2053" s="2">
        <f t="shared" si="256"/>
        <v>0</v>
      </c>
      <c r="P2053" s="2">
        <f>SUMIF(E$2:E2053,E2053,O$2:O2053)</f>
        <v>2</v>
      </c>
      <c r="Q2053" s="2">
        <f>IF(AND(market_calendar[[#This Row],[vix_weekly_exp_cumulative]]=3,market_calendar[[#This Row],[is_vix_weekly_exp]]=1),1,0)</f>
        <v>0</v>
      </c>
      <c r="R2053" s="2">
        <f>IF(AND(market_calendar[[#This Row],[is_vix_monthly_exp]]=1,MOD(market_calendar[[#This Row],[Month]],3)=0),1,0)</f>
        <v>0</v>
      </c>
    </row>
    <row r="2054" spans="1:18" x14ac:dyDescent="0.25">
      <c r="A2054">
        <v>2053</v>
      </c>
      <c r="B2054" s="1">
        <v>44422</v>
      </c>
      <c r="C2054" s="2">
        <f t="shared" si="257"/>
        <v>2021</v>
      </c>
      <c r="D2054" s="2">
        <f t="shared" si="258"/>
        <v>8</v>
      </c>
      <c r="E2054" s="2" t="str">
        <f t="shared" si="259"/>
        <v>2021-8</v>
      </c>
      <c r="F2054" s="2">
        <f t="shared" si="260"/>
        <v>14</v>
      </c>
      <c r="G2054" s="2">
        <f t="shared" si="261"/>
        <v>33</v>
      </c>
      <c r="H2054" s="2">
        <f t="shared" si="262"/>
        <v>7</v>
      </c>
      <c r="I2054" s="2" cm="1">
        <f t="array" ref="I2054">_xlfn.IFNA(_xlfn.IFS(H2054=7,1,H2054=1,1),0)</f>
        <v>1</v>
      </c>
      <c r="J2054" s="2">
        <v>0</v>
      </c>
      <c r="K2054" s="2">
        <f t="shared" si="263"/>
        <v>0</v>
      </c>
      <c r="L2054" s="2">
        <f>SUMIF(E$2:E2054,E2054,K$2:K2054)</f>
        <v>2</v>
      </c>
      <c r="M2054" s="2">
        <f>IF(AND(market_calendar[[#This Row],[eq_weekly_exp_cumulative]]=3,market_calendar[[#This Row],[is_eq_weekly_exp]]=1),1,0)</f>
        <v>0</v>
      </c>
      <c r="N2054" s="2">
        <f>IF(AND(market_calendar[[#This Row],[is_eq_monthly_exp]]=1,MOD(market_calendar[[#This Row],[Month]],3)=0),1,0)</f>
        <v>0</v>
      </c>
      <c r="O2054" s="2">
        <f t="shared" si="256"/>
        <v>0</v>
      </c>
      <c r="P2054" s="2">
        <f>SUMIF(E$2:E2054,E2054,O$2:O2054)</f>
        <v>2</v>
      </c>
      <c r="Q2054" s="2">
        <f>IF(AND(market_calendar[[#This Row],[vix_weekly_exp_cumulative]]=3,market_calendar[[#This Row],[is_vix_weekly_exp]]=1),1,0)</f>
        <v>0</v>
      </c>
      <c r="R2054" s="2">
        <f>IF(AND(market_calendar[[#This Row],[is_vix_monthly_exp]]=1,MOD(market_calendar[[#This Row],[Month]],3)=0),1,0)</f>
        <v>0</v>
      </c>
    </row>
    <row r="2055" spans="1:18" x14ac:dyDescent="0.25">
      <c r="A2055">
        <v>2054</v>
      </c>
      <c r="B2055" s="1">
        <v>44423</v>
      </c>
      <c r="C2055" s="2">
        <f t="shared" si="257"/>
        <v>2021</v>
      </c>
      <c r="D2055" s="2">
        <f t="shared" si="258"/>
        <v>8</v>
      </c>
      <c r="E2055" s="2" t="str">
        <f t="shared" si="259"/>
        <v>2021-8</v>
      </c>
      <c r="F2055" s="2">
        <f t="shared" si="260"/>
        <v>15</v>
      </c>
      <c r="G2055" s="2">
        <f t="shared" si="261"/>
        <v>34</v>
      </c>
      <c r="H2055" s="2">
        <f t="shared" si="262"/>
        <v>1</v>
      </c>
      <c r="I2055" s="2" cm="1">
        <f t="array" ref="I2055">_xlfn.IFNA(_xlfn.IFS(H2055=7,1,H2055=1,1),0)</f>
        <v>1</v>
      </c>
      <c r="J2055" s="2">
        <v>0</v>
      </c>
      <c r="K2055" s="2">
        <f t="shared" si="263"/>
        <v>0</v>
      </c>
      <c r="L2055" s="2">
        <f>SUMIF(E$2:E2055,E2055,K$2:K2055)</f>
        <v>2</v>
      </c>
      <c r="M2055" s="2">
        <f>IF(AND(market_calendar[[#This Row],[eq_weekly_exp_cumulative]]=3,market_calendar[[#This Row],[is_eq_weekly_exp]]=1),1,0)</f>
        <v>0</v>
      </c>
      <c r="N2055" s="2">
        <f>IF(AND(market_calendar[[#This Row],[is_eq_monthly_exp]]=1,MOD(market_calendar[[#This Row],[Month]],3)=0),1,0)</f>
        <v>0</v>
      </c>
      <c r="O2055" s="2">
        <f t="shared" si="256"/>
        <v>0</v>
      </c>
      <c r="P2055" s="2">
        <f>SUMIF(E$2:E2055,E2055,O$2:O2055)</f>
        <v>2</v>
      </c>
      <c r="Q2055" s="2">
        <f>IF(AND(market_calendar[[#This Row],[vix_weekly_exp_cumulative]]=3,market_calendar[[#This Row],[is_vix_weekly_exp]]=1),1,0)</f>
        <v>0</v>
      </c>
      <c r="R2055" s="2">
        <f>IF(AND(market_calendar[[#This Row],[is_vix_monthly_exp]]=1,MOD(market_calendar[[#This Row],[Month]],3)=0),1,0)</f>
        <v>0</v>
      </c>
    </row>
    <row r="2056" spans="1:18" x14ac:dyDescent="0.25">
      <c r="A2056">
        <v>2055</v>
      </c>
      <c r="B2056" s="1">
        <v>44424</v>
      </c>
      <c r="C2056" s="2">
        <f t="shared" si="257"/>
        <v>2021</v>
      </c>
      <c r="D2056" s="2">
        <f t="shared" si="258"/>
        <v>8</v>
      </c>
      <c r="E2056" s="2" t="str">
        <f t="shared" si="259"/>
        <v>2021-8</v>
      </c>
      <c r="F2056" s="2">
        <f t="shared" si="260"/>
        <v>16</v>
      </c>
      <c r="G2056" s="2">
        <f t="shared" si="261"/>
        <v>34</v>
      </c>
      <c r="H2056" s="2">
        <f t="shared" si="262"/>
        <v>2</v>
      </c>
      <c r="I2056" s="2" cm="1">
        <f t="array" ref="I2056">_xlfn.IFNA(_xlfn.IFS(H2056=7,1,H2056=1,1),0)</f>
        <v>0</v>
      </c>
      <c r="J2056" s="2">
        <v>0</v>
      </c>
      <c r="K2056" s="2">
        <f t="shared" si="263"/>
        <v>0</v>
      </c>
      <c r="L2056" s="2">
        <f>SUMIF(E$2:E2056,E2056,K$2:K2056)</f>
        <v>2</v>
      </c>
      <c r="M2056" s="2">
        <f>IF(AND(market_calendar[[#This Row],[eq_weekly_exp_cumulative]]=3,market_calendar[[#This Row],[is_eq_weekly_exp]]=1),1,0)</f>
        <v>0</v>
      </c>
      <c r="N2056" s="2">
        <f>IF(AND(market_calendar[[#This Row],[is_eq_monthly_exp]]=1,MOD(market_calendar[[#This Row],[Month]],3)=0),1,0)</f>
        <v>0</v>
      </c>
      <c r="O2056" s="2">
        <f t="shared" si="256"/>
        <v>0</v>
      </c>
      <c r="P2056" s="2">
        <f>SUMIF(E$2:E2056,E2056,O$2:O2056)</f>
        <v>2</v>
      </c>
      <c r="Q2056" s="2">
        <f>IF(AND(market_calendar[[#This Row],[vix_weekly_exp_cumulative]]=3,market_calendar[[#This Row],[is_vix_weekly_exp]]=1),1,0)</f>
        <v>0</v>
      </c>
      <c r="R2056" s="2">
        <f>IF(AND(market_calendar[[#This Row],[is_vix_monthly_exp]]=1,MOD(market_calendar[[#This Row],[Month]],3)=0),1,0)</f>
        <v>0</v>
      </c>
    </row>
    <row r="2057" spans="1:18" x14ac:dyDescent="0.25">
      <c r="A2057">
        <v>2056</v>
      </c>
      <c r="B2057" s="1">
        <v>44425</v>
      </c>
      <c r="C2057" s="2">
        <f t="shared" si="257"/>
        <v>2021</v>
      </c>
      <c r="D2057" s="2">
        <f t="shared" si="258"/>
        <v>8</v>
      </c>
      <c r="E2057" s="2" t="str">
        <f t="shared" si="259"/>
        <v>2021-8</v>
      </c>
      <c r="F2057" s="2">
        <f t="shared" si="260"/>
        <v>17</v>
      </c>
      <c r="G2057" s="2">
        <f t="shared" si="261"/>
        <v>34</v>
      </c>
      <c r="H2057" s="2">
        <f t="shared" si="262"/>
        <v>3</v>
      </c>
      <c r="I2057" s="2" cm="1">
        <f t="array" ref="I2057">_xlfn.IFNA(_xlfn.IFS(H2057=7,1,H2057=1,1),0)</f>
        <v>0</v>
      </c>
      <c r="J2057" s="2">
        <v>0</v>
      </c>
      <c r="K2057" s="2">
        <f t="shared" si="263"/>
        <v>0</v>
      </c>
      <c r="L2057" s="2">
        <f>SUMIF(E$2:E2057,E2057,K$2:K2057)</f>
        <v>2</v>
      </c>
      <c r="M2057" s="2">
        <f>IF(AND(market_calendar[[#This Row],[eq_weekly_exp_cumulative]]=3,market_calendar[[#This Row],[is_eq_weekly_exp]]=1),1,0)</f>
        <v>0</v>
      </c>
      <c r="N2057" s="2">
        <f>IF(AND(market_calendar[[#This Row],[is_eq_monthly_exp]]=1,MOD(market_calendar[[#This Row],[Month]],3)=0),1,0)</f>
        <v>0</v>
      </c>
      <c r="O2057" s="2">
        <f t="shared" si="256"/>
        <v>1</v>
      </c>
      <c r="P2057" s="2">
        <f>SUMIF(E$2:E2057,E2057,O$2:O2057)</f>
        <v>3</v>
      </c>
      <c r="Q2057" s="2">
        <f>IF(AND(market_calendar[[#This Row],[vix_weekly_exp_cumulative]]=3,market_calendar[[#This Row],[is_vix_weekly_exp]]=1),1,0)</f>
        <v>1</v>
      </c>
      <c r="R2057" s="2">
        <f>IF(AND(market_calendar[[#This Row],[is_vix_monthly_exp]]=1,MOD(market_calendar[[#This Row],[Month]],3)=0),1,0)</f>
        <v>0</v>
      </c>
    </row>
    <row r="2058" spans="1:18" x14ac:dyDescent="0.25">
      <c r="A2058">
        <v>2057</v>
      </c>
      <c r="B2058" s="1">
        <v>44426</v>
      </c>
      <c r="C2058" s="2">
        <f t="shared" si="257"/>
        <v>2021</v>
      </c>
      <c r="D2058" s="2">
        <f t="shared" si="258"/>
        <v>8</v>
      </c>
      <c r="E2058" s="2" t="str">
        <f t="shared" si="259"/>
        <v>2021-8</v>
      </c>
      <c r="F2058" s="2">
        <f t="shared" si="260"/>
        <v>18</v>
      </c>
      <c r="G2058" s="2">
        <f t="shared" si="261"/>
        <v>34</v>
      </c>
      <c r="H2058" s="2">
        <f t="shared" si="262"/>
        <v>4</v>
      </c>
      <c r="I2058" s="2" cm="1">
        <f t="array" ref="I2058">_xlfn.IFNA(_xlfn.IFS(H2058=7,1,H2058=1,1),0)</f>
        <v>0</v>
      </c>
      <c r="J2058" s="2">
        <v>0</v>
      </c>
      <c r="K2058" s="2">
        <f t="shared" si="263"/>
        <v>0</v>
      </c>
      <c r="L2058" s="2">
        <f>SUMIF(E$2:E2058,E2058,K$2:K2058)</f>
        <v>2</v>
      </c>
      <c r="M2058" s="2">
        <f>IF(AND(market_calendar[[#This Row],[eq_weekly_exp_cumulative]]=3,market_calendar[[#This Row],[is_eq_weekly_exp]]=1),1,0)</f>
        <v>0</v>
      </c>
      <c r="N2058" s="2">
        <f>IF(AND(market_calendar[[#This Row],[is_eq_monthly_exp]]=1,MOD(market_calendar[[#This Row],[Month]],3)=0),1,0)</f>
        <v>0</v>
      </c>
      <c r="O2058" s="2">
        <f t="shared" si="256"/>
        <v>0</v>
      </c>
      <c r="P2058" s="2">
        <f>SUMIF(E$2:E2058,E2058,O$2:O2058)</f>
        <v>3</v>
      </c>
      <c r="Q2058" s="2">
        <f>IF(AND(market_calendar[[#This Row],[vix_weekly_exp_cumulative]]=3,market_calendar[[#This Row],[is_vix_weekly_exp]]=1),1,0)</f>
        <v>0</v>
      </c>
      <c r="R2058" s="2">
        <f>IF(AND(market_calendar[[#This Row],[is_vix_monthly_exp]]=1,MOD(market_calendar[[#This Row],[Month]],3)=0),1,0)</f>
        <v>0</v>
      </c>
    </row>
    <row r="2059" spans="1:18" x14ac:dyDescent="0.25">
      <c r="A2059">
        <v>2058</v>
      </c>
      <c r="B2059" s="1">
        <v>44427</v>
      </c>
      <c r="C2059" s="2">
        <f t="shared" si="257"/>
        <v>2021</v>
      </c>
      <c r="D2059" s="2">
        <f t="shared" si="258"/>
        <v>8</v>
      </c>
      <c r="E2059" s="2" t="str">
        <f t="shared" si="259"/>
        <v>2021-8</v>
      </c>
      <c r="F2059" s="2">
        <f t="shared" si="260"/>
        <v>19</v>
      </c>
      <c r="G2059" s="2">
        <f t="shared" si="261"/>
        <v>34</v>
      </c>
      <c r="H2059" s="2">
        <f t="shared" si="262"/>
        <v>5</v>
      </c>
      <c r="I2059" s="2" cm="1">
        <f t="array" ref="I2059">_xlfn.IFNA(_xlfn.IFS(H2059=7,1,H2059=1,1),0)</f>
        <v>0</v>
      </c>
      <c r="J2059" s="2">
        <v>0</v>
      </c>
      <c r="K2059" s="2">
        <f t="shared" si="263"/>
        <v>0</v>
      </c>
      <c r="L2059" s="2">
        <f>SUMIF(E$2:E2059,E2059,K$2:K2059)</f>
        <v>2</v>
      </c>
      <c r="M2059" s="2">
        <f>IF(AND(market_calendar[[#This Row],[eq_weekly_exp_cumulative]]=3,market_calendar[[#This Row],[is_eq_weekly_exp]]=1),1,0)</f>
        <v>0</v>
      </c>
      <c r="N2059" s="2">
        <f>IF(AND(market_calendar[[#This Row],[is_eq_monthly_exp]]=1,MOD(market_calendar[[#This Row],[Month]],3)=0),1,0)</f>
        <v>0</v>
      </c>
      <c r="O2059" s="2">
        <f t="shared" si="256"/>
        <v>0</v>
      </c>
      <c r="P2059" s="2">
        <f>SUMIF(E$2:E2059,E2059,O$2:O2059)</f>
        <v>3</v>
      </c>
      <c r="Q2059" s="2">
        <f>IF(AND(market_calendar[[#This Row],[vix_weekly_exp_cumulative]]=3,market_calendar[[#This Row],[is_vix_weekly_exp]]=1),1,0)</f>
        <v>0</v>
      </c>
      <c r="R2059" s="2">
        <f>IF(AND(market_calendar[[#This Row],[is_vix_monthly_exp]]=1,MOD(market_calendar[[#This Row],[Month]],3)=0),1,0)</f>
        <v>0</v>
      </c>
    </row>
    <row r="2060" spans="1:18" x14ac:dyDescent="0.25">
      <c r="A2060">
        <v>2059</v>
      </c>
      <c r="B2060" s="1">
        <v>44428</v>
      </c>
      <c r="C2060" s="2">
        <f t="shared" si="257"/>
        <v>2021</v>
      </c>
      <c r="D2060" s="2">
        <f t="shared" si="258"/>
        <v>8</v>
      </c>
      <c r="E2060" s="2" t="str">
        <f t="shared" si="259"/>
        <v>2021-8</v>
      </c>
      <c r="F2060" s="2">
        <f t="shared" si="260"/>
        <v>20</v>
      </c>
      <c r="G2060" s="2">
        <f t="shared" si="261"/>
        <v>34</v>
      </c>
      <c r="H2060" s="2">
        <f t="shared" si="262"/>
        <v>6</v>
      </c>
      <c r="I2060" s="2" cm="1">
        <f t="array" ref="I2060">_xlfn.IFNA(_xlfn.IFS(H2060=7,1,H2060=1,1),0)</f>
        <v>0</v>
      </c>
      <c r="J2060" s="2">
        <v>0</v>
      </c>
      <c r="K2060" s="2">
        <f t="shared" si="263"/>
        <v>1</v>
      </c>
      <c r="L2060" s="2">
        <f>SUMIF(E$2:E2060,E2060,K$2:K2060)</f>
        <v>3</v>
      </c>
      <c r="M2060" s="2">
        <f>IF(AND(market_calendar[[#This Row],[eq_weekly_exp_cumulative]]=3,market_calendar[[#This Row],[is_eq_weekly_exp]]=1),1,0)</f>
        <v>1</v>
      </c>
      <c r="N2060" s="2">
        <f>IF(AND(market_calendar[[#This Row],[is_eq_monthly_exp]]=1,MOD(market_calendar[[#This Row],[Month]],3)=0),1,0)</f>
        <v>0</v>
      </c>
      <c r="O2060" s="2">
        <f t="shared" si="256"/>
        <v>0</v>
      </c>
      <c r="P2060" s="2">
        <f>SUMIF(E$2:E2060,E2060,O$2:O2060)</f>
        <v>3</v>
      </c>
      <c r="Q2060" s="2">
        <f>IF(AND(market_calendar[[#This Row],[vix_weekly_exp_cumulative]]=3,market_calendar[[#This Row],[is_vix_weekly_exp]]=1),1,0)</f>
        <v>0</v>
      </c>
      <c r="R2060" s="2">
        <f>IF(AND(market_calendar[[#This Row],[is_vix_monthly_exp]]=1,MOD(market_calendar[[#This Row],[Month]],3)=0),1,0)</f>
        <v>0</v>
      </c>
    </row>
    <row r="2061" spans="1:18" x14ac:dyDescent="0.25">
      <c r="A2061">
        <v>2060</v>
      </c>
      <c r="B2061" s="1">
        <v>44429</v>
      </c>
      <c r="C2061" s="2">
        <f t="shared" si="257"/>
        <v>2021</v>
      </c>
      <c r="D2061" s="2">
        <f t="shared" si="258"/>
        <v>8</v>
      </c>
      <c r="E2061" s="2" t="str">
        <f t="shared" si="259"/>
        <v>2021-8</v>
      </c>
      <c r="F2061" s="2">
        <f t="shared" si="260"/>
        <v>21</v>
      </c>
      <c r="G2061" s="2">
        <f t="shared" si="261"/>
        <v>34</v>
      </c>
      <c r="H2061" s="2">
        <f t="shared" si="262"/>
        <v>7</v>
      </c>
      <c r="I2061" s="2" cm="1">
        <f t="array" ref="I2061">_xlfn.IFNA(_xlfn.IFS(H2061=7,1,H2061=1,1),0)</f>
        <v>1</v>
      </c>
      <c r="J2061" s="2">
        <v>0</v>
      </c>
      <c r="K2061" s="2">
        <f t="shared" si="263"/>
        <v>0</v>
      </c>
      <c r="L2061" s="2">
        <f>SUMIF(E$2:E2061,E2061,K$2:K2061)</f>
        <v>3</v>
      </c>
      <c r="M2061" s="2">
        <f>IF(AND(market_calendar[[#This Row],[eq_weekly_exp_cumulative]]=3,market_calendar[[#This Row],[is_eq_weekly_exp]]=1),1,0)</f>
        <v>0</v>
      </c>
      <c r="N2061" s="2">
        <f>IF(AND(market_calendar[[#This Row],[is_eq_monthly_exp]]=1,MOD(market_calendar[[#This Row],[Month]],3)=0),1,0)</f>
        <v>0</v>
      </c>
      <c r="O2061" s="2">
        <f t="shared" si="256"/>
        <v>0</v>
      </c>
      <c r="P2061" s="2">
        <f>SUMIF(E$2:E2061,E2061,O$2:O2061)</f>
        <v>3</v>
      </c>
      <c r="Q2061" s="2">
        <f>IF(AND(market_calendar[[#This Row],[vix_weekly_exp_cumulative]]=3,market_calendar[[#This Row],[is_vix_weekly_exp]]=1),1,0)</f>
        <v>0</v>
      </c>
      <c r="R2061" s="2">
        <f>IF(AND(market_calendar[[#This Row],[is_vix_monthly_exp]]=1,MOD(market_calendar[[#This Row],[Month]],3)=0),1,0)</f>
        <v>0</v>
      </c>
    </row>
    <row r="2062" spans="1:18" x14ac:dyDescent="0.25">
      <c r="A2062">
        <v>2061</v>
      </c>
      <c r="B2062" s="1">
        <v>44430</v>
      </c>
      <c r="C2062" s="2">
        <f t="shared" si="257"/>
        <v>2021</v>
      </c>
      <c r="D2062" s="2">
        <f t="shared" si="258"/>
        <v>8</v>
      </c>
      <c r="E2062" s="2" t="str">
        <f t="shared" si="259"/>
        <v>2021-8</v>
      </c>
      <c r="F2062" s="2">
        <f t="shared" si="260"/>
        <v>22</v>
      </c>
      <c r="G2062" s="2">
        <f t="shared" si="261"/>
        <v>35</v>
      </c>
      <c r="H2062" s="2">
        <f t="shared" si="262"/>
        <v>1</v>
      </c>
      <c r="I2062" s="2" cm="1">
        <f t="array" ref="I2062">_xlfn.IFNA(_xlfn.IFS(H2062=7,1,H2062=1,1),0)</f>
        <v>1</v>
      </c>
      <c r="J2062" s="2">
        <v>0</v>
      </c>
      <c r="K2062" s="2">
        <f t="shared" si="263"/>
        <v>0</v>
      </c>
      <c r="L2062" s="2">
        <f>SUMIF(E$2:E2062,E2062,K$2:K2062)</f>
        <v>3</v>
      </c>
      <c r="M2062" s="2">
        <f>IF(AND(market_calendar[[#This Row],[eq_weekly_exp_cumulative]]=3,market_calendar[[#This Row],[is_eq_weekly_exp]]=1),1,0)</f>
        <v>0</v>
      </c>
      <c r="N2062" s="2">
        <f>IF(AND(market_calendar[[#This Row],[is_eq_monthly_exp]]=1,MOD(market_calendar[[#This Row],[Month]],3)=0),1,0)</f>
        <v>0</v>
      </c>
      <c r="O2062" s="2">
        <f t="shared" si="256"/>
        <v>0</v>
      </c>
      <c r="P2062" s="2">
        <f>SUMIF(E$2:E2062,E2062,O$2:O2062)</f>
        <v>3</v>
      </c>
      <c r="Q2062" s="2">
        <f>IF(AND(market_calendar[[#This Row],[vix_weekly_exp_cumulative]]=3,market_calendar[[#This Row],[is_vix_weekly_exp]]=1),1,0)</f>
        <v>0</v>
      </c>
      <c r="R2062" s="2">
        <f>IF(AND(market_calendar[[#This Row],[is_vix_monthly_exp]]=1,MOD(market_calendar[[#This Row],[Month]],3)=0),1,0)</f>
        <v>0</v>
      </c>
    </row>
    <row r="2063" spans="1:18" x14ac:dyDescent="0.25">
      <c r="A2063">
        <v>2062</v>
      </c>
      <c r="B2063" s="1">
        <v>44431</v>
      </c>
      <c r="C2063" s="2">
        <f t="shared" si="257"/>
        <v>2021</v>
      </c>
      <c r="D2063" s="2">
        <f t="shared" si="258"/>
        <v>8</v>
      </c>
      <c r="E2063" s="2" t="str">
        <f t="shared" si="259"/>
        <v>2021-8</v>
      </c>
      <c r="F2063" s="2">
        <f t="shared" si="260"/>
        <v>23</v>
      </c>
      <c r="G2063" s="2">
        <f t="shared" si="261"/>
        <v>35</v>
      </c>
      <c r="H2063" s="2">
        <f t="shared" si="262"/>
        <v>2</v>
      </c>
      <c r="I2063" s="2" cm="1">
        <f t="array" ref="I2063">_xlfn.IFNA(_xlfn.IFS(H2063=7,1,H2063=1,1),0)</f>
        <v>0</v>
      </c>
      <c r="J2063" s="2">
        <v>0</v>
      </c>
      <c r="K2063" s="2">
        <f t="shared" si="263"/>
        <v>0</v>
      </c>
      <c r="L2063" s="2">
        <f>SUMIF(E$2:E2063,E2063,K$2:K2063)</f>
        <v>3</v>
      </c>
      <c r="M2063" s="2">
        <f>IF(AND(market_calendar[[#This Row],[eq_weekly_exp_cumulative]]=3,market_calendar[[#This Row],[is_eq_weekly_exp]]=1),1,0)</f>
        <v>0</v>
      </c>
      <c r="N2063" s="2">
        <f>IF(AND(market_calendar[[#This Row],[is_eq_monthly_exp]]=1,MOD(market_calendar[[#This Row],[Month]],3)=0),1,0)</f>
        <v>0</v>
      </c>
      <c r="O2063" s="2">
        <f t="shared" si="256"/>
        <v>0</v>
      </c>
      <c r="P2063" s="2">
        <f>SUMIF(E$2:E2063,E2063,O$2:O2063)</f>
        <v>3</v>
      </c>
      <c r="Q2063" s="2">
        <f>IF(AND(market_calendar[[#This Row],[vix_weekly_exp_cumulative]]=3,market_calendar[[#This Row],[is_vix_weekly_exp]]=1),1,0)</f>
        <v>0</v>
      </c>
      <c r="R2063" s="2">
        <f>IF(AND(market_calendar[[#This Row],[is_vix_monthly_exp]]=1,MOD(market_calendar[[#This Row],[Month]],3)=0),1,0)</f>
        <v>0</v>
      </c>
    </row>
    <row r="2064" spans="1:18" x14ac:dyDescent="0.25">
      <c r="A2064">
        <v>2063</v>
      </c>
      <c r="B2064" s="1">
        <v>44432</v>
      </c>
      <c r="C2064" s="2">
        <f t="shared" si="257"/>
        <v>2021</v>
      </c>
      <c r="D2064" s="2">
        <f t="shared" si="258"/>
        <v>8</v>
      </c>
      <c r="E2064" s="2" t="str">
        <f t="shared" si="259"/>
        <v>2021-8</v>
      </c>
      <c r="F2064" s="2">
        <f t="shared" si="260"/>
        <v>24</v>
      </c>
      <c r="G2064" s="2">
        <f t="shared" si="261"/>
        <v>35</v>
      </c>
      <c r="H2064" s="2">
        <f t="shared" si="262"/>
        <v>3</v>
      </c>
      <c r="I2064" s="2" cm="1">
        <f t="array" ref="I2064">_xlfn.IFNA(_xlfn.IFS(H2064=7,1,H2064=1,1),0)</f>
        <v>0</v>
      </c>
      <c r="J2064" s="2">
        <v>0</v>
      </c>
      <c r="K2064" s="2">
        <f t="shared" si="263"/>
        <v>0</v>
      </c>
      <c r="L2064" s="2">
        <f>SUMIF(E$2:E2064,E2064,K$2:K2064)</f>
        <v>3</v>
      </c>
      <c r="M2064" s="2">
        <f>IF(AND(market_calendar[[#This Row],[eq_weekly_exp_cumulative]]=3,market_calendar[[#This Row],[is_eq_weekly_exp]]=1),1,0)</f>
        <v>0</v>
      </c>
      <c r="N2064" s="2">
        <f>IF(AND(market_calendar[[#This Row],[is_eq_monthly_exp]]=1,MOD(market_calendar[[#This Row],[Month]],3)=0),1,0)</f>
        <v>0</v>
      </c>
      <c r="O2064" s="2">
        <f t="shared" si="256"/>
        <v>1</v>
      </c>
      <c r="P2064" s="2">
        <f>SUMIF(E$2:E2064,E2064,O$2:O2064)</f>
        <v>4</v>
      </c>
      <c r="Q2064" s="2">
        <f>IF(AND(market_calendar[[#This Row],[vix_weekly_exp_cumulative]]=3,market_calendar[[#This Row],[is_vix_weekly_exp]]=1),1,0)</f>
        <v>0</v>
      </c>
      <c r="R2064" s="2">
        <f>IF(AND(market_calendar[[#This Row],[is_vix_monthly_exp]]=1,MOD(market_calendar[[#This Row],[Month]],3)=0),1,0)</f>
        <v>0</v>
      </c>
    </row>
    <row r="2065" spans="1:18" x14ac:dyDescent="0.25">
      <c r="A2065">
        <v>2064</v>
      </c>
      <c r="B2065" s="1">
        <v>44433</v>
      </c>
      <c r="C2065" s="2">
        <f t="shared" si="257"/>
        <v>2021</v>
      </c>
      <c r="D2065" s="2">
        <f t="shared" si="258"/>
        <v>8</v>
      </c>
      <c r="E2065" s="2" t="str">
        <f t="shared" si="259"/>
        <v>2021-8</v>
      </c>
      <c r="F2065" s="2">
        <f t="shared" si="260"/>
        <v>25</v>
      </c>
      <c r="G2065" s="2">
        <f t="shared" si="261"/>
        <v>35</v>
      </c>
      <c r="H2065" s="2">
        <f t="shared" si="262"/>
        <v>4</v>
      </c>
      <c r="I2065" s="2" cm="1">
        <f t="array" ref="I2065">_xlfn.IFNA(_xlfn.IFS(H2065=7,1,H2065=1,1),0)</f>
        <v>0</v>
      </c>
      <c r="J2065" s="2">
        <v>0</v>
      </c>
      <c r="K2065" s="2">
        <f t="shared" si="263"/>
        <v>0</v>
      </c>
      <c r="L2065" s="2">
        <f>SUMIF(E$2:E2065,E2065,K$2:K2065)</f>
        <v>3</v>
      </c>
      <c r="M2065" s="2">
        <f>IF(AND(market_calendar[[#This Row],[eq_weekly_exp_cumulative]]=3,market_calendar[[#This Row],[is_eq_weekly_exp]]=1),1,0)</f>
        <v>0</v>
      </c>
      <c r="N2065" s="2">
        <f>IF(AND(market_calendar[[#This Row],[is_eq_monthly_exp]]=1,MOD(market_calendar[[#This Row],[Month]],3)=0),1,0)</f>
        <v>0</v>
      </c>
      <c r="O2065" s="2">
        <f t="shared" si="256"/>
        <v>0</v>
      </c>
      <c r="P2065" s="2">
        <f>SUMIF(E$2:E2065,E2065,O$2:O2065)</f>
        <v>4</v>
      </c>
      <c r="Q2065" s="2">
        <f>IF(AND(market_calendar[[#This Row],[vix_weekly_exp_cumulative]]=3,market_calendar[[#This Row],[is_vix_weekly_exp]]=1),1,0)</f>
        <v>0</v>
      </c>
      <c r="R2065" s="2">
        <f>IF(AND(market_calendar[[#This Row],[is_vix_monthly_exp]]=1,MOD(market_calendar[[#This Row],[Month]],3)=0),1,0)</f>
        <v>0</v>
      </c>
    </row>
    <row r="2066" spans="1:18" x14ac:dyDescent="0.25">
      <c r="A2066">
        <v>2065</v>
      </c>
      <c r="B2066" s="1">
        <v>44434</v>
      </c>
      <c r="C2066" s="2">
        <f t="shared" si="257"/>
        <v>2021</v>
      </c>
      <c r="D2066" s="2">
        <f t="shared" si="258"/>
        <v>8</v>
      </c>
      <c r="E2066" s="2" t="str">
        <f t="shared" si="259"/>
        <v>2021-8</v>
      </c>
      <c r="F2066" s="2">
        <f t="shared" si="260"/>
        <v>26</v>
      </c>
      <c r="G2066" s="2">
        <f t="shared" si="261"/>
        <v>35</v>
      </c>
      <c r="H2066" s="2">
        <f t="shared" si="262"/>
        <v>5</v>
      </c>
      <c r="I2066" s="2" cm="1">
        <f t="array" ref="I2066">_xlfn.IFNA(_xlfn.IFS(H2066=7,1,H2066=1,1),0)</f>
        <v>0</v>
      </c>
      <c r="J2066" s="2">
        <v>0</v>
      </c>
      <c r="K2066" s="2">
        <f t="shared" si="263"/>
        <v>0</v>
      </c>
      <c r="L2066" s="2">
        <f>SUMIF(E$2:E2066,E2066,K$2:K2066)</f>
        <v>3</v>
      </c>
      <c r="M2066" s="2">
        <f>IF(AND(market_calendar[[#This Row],[eq_weekly_exp_cumulative]]=3,market_calendar[[#This Row],[is_eq_weekly_exp]]=1),1,0)</f>
        <v>0</v>
      </c>
      <c r="N2066" s="2">
        <f>IF(AND(market_calendar[[#This Row],[is_eq_monthly_exp]]=1,MOD(market_calendar[[#This Row],[Month]],3)=0),1,0)</f>
        <v>0</v>
      </c>
      <c r="O2066" s="2">
        <f t="shared" si="256"/>
        <v>0</v>
      </c>
      <c r="P2066" s="2">
        <f>SUMIF(E$2:E2066,E2066,O$2:O2066)</f>
        <v>4</v>
      </c>
      <c r="Q2066" s="2">
        <f>IF(AND(market_calendar[[#This Row],[vix_weekly_exp_cumulative]]=3,market_calendar[[#This Row],[is_vix_weekly_exp]]=1),1,0)</f>
        <v>0</v>
      </c>
      <c r="R2066" s="2">
        <f>IF(AND(market_calendar[[#This Row],[is_vix_monthly_exp]]=1,MOD(market_calendar[[#This Row],[Month]],3)=0),1,0)</f>
        <v>0</v>
      </c>
    </row>
    <row r="2067" spans="1:18" x14ac:dyDescent="0.25">
      <c r="A2067">
        <v>2066</v>
      </c>
      <c r="B2067" s="1">
        <v>44435</v>
      </c>
      <c r="C2067" s="2">
        <f t="shared" si="257"/>
        <v>2021</v>
      </c>
      <c r="D2067" s="2">
        <f t="shared" si="258"/>
        <v>8</v>
      </c>
      <c r="E2067" s="2" t="str">
        <f t="shared" si="259"/>
        <v>2021-8</v>
      </c>
      <c r="F2067" s="2">
        <f t="shared" si="260"/>
        <v>27</v>
      </c>
      <c r="G2067" s="2">
        <f t="shared" si="261"/>
        <v>35</v>
      </c>
      <c r="H2067" s="2">
        <f t="shared" si="262"/>
        <v>6</v>
      </c>
      <c r="I2067" s="2" cm="1">
        <f t="array" ref="I2067">_xlfn.IFNA(_xlfn.IFS(H2067=7,1,H2067=1,1),0)</f>
        <v>0</v>
      </c>
      <c r="J2067" s="2">
        <v>0</v>
      </c>
      <c r="K2067" s="2">
        <f t="shared" si="263"/>
        <v>1</v>
      </c>
      <c r="L2067" s="2">
        <f>SUMIF(E$2:E2067,E2067,K$2:K2067)</f>
        <v>4</v>
      </c>
      <c r="M2067" s="2">
        <f>IF(AND(market_calendar[[#This Row],[eq_weekly_exp_cumulative]]=3,market_calendar[[#This Row],[is_eq_weekly_exp]]=1),1,0)</f>
        <v>0</v>
      </c>
      <c r="N2067" s="2">
        <f>IF(AND(market_calendar[[#This Row],[is_eq_monthly_exp]]=1,MOD(market_calendar[[#This Row],[Month]],3)=0),1,0)</f>
        <v>0</v>
      </c>
      <c r="O2067" s="2">
        <f t="shared" si="256"/>
        <v>0</v>
      </c>
      <c r="P2067" s="2">
        <f>SUMIF(E$2:E2067,E2067,O$2:O2067)</f>
        <v>4</v>
      </c>
      <c r="Q2067" s="2">
        <f>IF(AND(market_calendar[[#This Row],[vix_weekly_exp_cumulative]]=3,market_calendar[[#This Row],[is_vix_weekly_exp]]=1),1,0)</f>
        <v>0</v>
      </c>
      <c r="R2067" s="2">
        <f>IF(AND(market_calendar[[#This Row],[is_vix_monthly_exp]]=1,MOD(market_calendar[[#This Row],[Month]],3)=0),1,0)</f>
        <v>0</v>
      </c>
    </row>
    <row r="2068" spans="1:18" x14ac:dyDescent="0.25">
      <c r="A2068">
        <v>2067</v>
      </c>
      <c r="B2068" s="1">
        <v>44436</v>
      </c>
      <c r="C2068" s="2">
        <f t="shared" si="257"/>
        <v>2021</v>
      </c>
      <c r="D2068" s="2">
        <f t="shared" si="258"/>
        <v>8</v>
      </c>
      <c r="E2068" s="2" t="str">
        <f t="shared" si="259"/>
        <v>2021-8</v>
      </c>
      <c r="F2068" s="2">
        <f t="shared" si="260"/>
        <v>28</v>
      </c>
      <c r="G2068" s="2">
        <f t="shared" si="261"/>
        <v>35</v>
      </c>
      <c r="H2068" s="2">
        <f t="shared" si="262"/>
        <v>7</v>
      </c>
      <c r="I2068" s="2" cm="1">
        <f t="array" ref="I2068">_xlfn.IFNA(_xlfn.IFS(H2068=7,1,H2068=1,1),0)</f>
        <v>1</v>
      </c>
      <c r="J2068" s="2">
        <v>0</v>
      </c>
      <c r="K2068" s="2">
        <f t="shared" si="263"/>
        <v>0</v>
      </c>
      <c r="L2068" s="2">
        <f>SUMIF(E$2:E2068,E2068,K$2:K2068)</f>
        <v>4</v>
      </c>
      <c r="M2068" s="2">
        <f>IF(AND(market_calendar[[#This Row],[eq_weekly_exp_cumulative]]=3,market_calendar[[#This Row],[is_eq_weekly_exp]]=1),1,0)</f>
        <v>0</v>
      </c>
      <c r="N2068" s="2">
        <f>IF(AND(market_calendar[[#This Row],[is_eq_monthly_exp]]=1,MOD(market_calendar[[#This Row],[Month]],3)=0),1,0)</f>
        <v>0</v>
      </c>
      <c r="O2068" s="2">
        <f t="shared" si="256"/>
        <v>0</v>
      </c>
      <c r="P2068" s="2">
        <f>SUMIF(E$2:E2068,E2068,O$2:O2068)</f>
        <v>4</v>
      </c>
      <c r="Q2068" s="2">
        <f>IF(AND(market_calendar[[#This Row],[vix_weekly_exp_cumulative]]=3,market_calendar[[#This Row],[is_vix_weekly_exp]]=1),1,0)</f>
        <v>0</v>
      </c>
      <c r="R2068" s="2">
        <f>IF(AND(market_calendar[[#This Row],[is_vix_monthly_exp]]=1,MOD(market_calendar[[#This Row],[Month]],3)=0),1,0)</f>
        <v>0</v>
      </c>
    </row>
    <row r="2069" spans="1:18" x14ac:dyDescent="0.25">
      <c r="A2069">
        <v>2068</v>
      </c>
      <c r="B2069" s="1">
        <v>44437</v>
      </c>
      <c r="C2069" s="2">
        <f t="shared" si="257"/>
        <v>2021</v>
      </c>
      <c r="D2069" s="2">
        <f t="shared" si="258"/>
        <v>8</v>
      </c>
      <c r="E2069" s="2" t="str">
        <f t="shared" si="259"/>
        <v>2021-8</v>
      </c>
      <c r="F2069" s="2">
        <f t="shared" si="260"/>
        <v>29</v>
      </c>
      <c r="G2069" s="2">
        <f t="shared" si="261"/>
        <v>36</v>
      </c>
      <c r="H2069" s="2">
        <f t="shared" si="262"/>
        <v>1</v>
      </c>
      <c r="I2069" s="2" cm="1">
        <f t="array" ref="I2069">_xlfn.IFNA(_xlfn.IFS(H2069=7,1,H2069=1,1),0)</f>
        <v>1</v>
      </c>
      <c r="J2069" s="2">
        <v>0</v>
      </c>
      <c r="K2069" s="2">
        <f t="shared" si="263"/>
        <v>0</v>
      </c>
      <c r="L2069" s="2">
        <f>SUMIF(E$2:E2069,E2069,K$2:K2069)</f>
        <v>4</v>
      </c>
      <c r="M2069" s="2">
        <f>IF(AND(market_calendar[[#This Row],[eq_weekly_exp_cumulative]]=3,market_calendar[[#This Row],[is_eq_weekly_exp]]=1),1,0)</f>
        <v>0</v>
      </c>
      <c r="N2069" s="2">
        <f>IF(AND(market_calendar[[#This Row],[is_eq_monthly_exp]]=1,MOD(market_calendar[[#This Row],[Month]],3)=0),1,0)</f>
        <v>0</v>
      </c>
      <c r="O2069" s="2">
        <f t="shared" si="256"/>
        <v>0</v>
      </c>
      <c r="P2069" s="2">
        <f>SUMIF(E$2:E2069,E2069,O$2:O2069)</f>
        <v>4</v>
      </c>
      <c r="Q2069" s="2">
        <f>IF(AND(market_calendar[[#This Row],[vix_weekly_exp_cumulative]]=3,market_calendar[[#This Row],[is_vix_weekly_exp]]=1),1,0)</f>
        <v>0</v>
      </c>
      <c r="R2069" s="2">
        <f>IF(AND(market_calendar[[#This Row],[is_vix_monthly_exp]]=1,MOD(market_calendar[[#This Row],[Month]],3)=0),1,0)</f>
        <v>0</v>
      </c>
    </row>
    <row r="2070" spans="1:18" x14ac:dyDescent="0.25">
      <c r="A2070">
        <v>2069</v>
      </c>
      <c r="B2070" s="1">
        <v>44438</v>
      </c>
      <c r="C2070" s="2">
        <f t="shared" si="257"/>
        <v>2021</v>
      </c>
      <c r="D2070" s="2">
        <f t="shared" si="258"/>
        <v>8</v>
      </c>
      <c r="E2070" s="2" t="str">
        <f t="shared" si="259"/>
        <v>2021-8</v>
      </c>
      <c r="F2070" s="2">
        <f t="shared" si="260"/>
        <v>30</v>
      </c>
      <c r="G2070" s="2">
        <f t="shared" si="261"/>
        <v>36</v>
      </c>
      <c r="H2070" s="2">
        <f t="shared" si="262"/>
        <v>2</v>
      </c>
      <c r="I2070" s="2" cm="1">
        <f t="array" ref="I2070">_xlfn.IFNA(_xlfn.IFS(H2070=7,1,H2070=1,1),0)</f>
        <v>0</v>
      </c>
      <c r="J2070" s="2">
        <v>0</v>
      </c>
      <c r="K2070" s="2">
        <f t="shared" si="263"/>
        <v>0</v>
      </c>
      <c r="L2070" s="2">
        <f>SUMIF(E$2:E2070,E2070,K$2:K2070)</f>
        <v>4</v>
      </c>
      <c r="M2070" s="2">
        <f>IF(AND(market_calendar[[#This Row],[eq_weekly_exp_cumulative]]=3,market_calendar[[#This Row],[is_eq_weekly_exp]]=1),1,0)</f>
        <v>0</v>
      </c>
      <c r="N2070" s="2">
        <f>IF(AND(market_calendar[[#This Row],[is_eq_monthly_exp]]=1,MOD(market_calendar[[#This Row],[Month]],3)=0),1,0)</f>
        <v>0</v>
      </c>
      <c r="O2070" s="2">
        <f t="shared" si="256"/>
        <v>0</v>
      </c>
      <c r="P2070" s="2">
        <f>SUMIF(E$2:E2070,E2070,O$2:O2070)</f>
        <v>4</v>
      </c>
      <c r="Q2070" s="2">
        <f>IF(AND(market_calendar[[#This Row],[vix_weekly_exp_cumulative]]=3,market_calendar[[#This Row],[is_vix_weekly_exp]]=1),1,0)</f>
        <v>0</v>
      </c>
      <c r="R2070" s="2">
        <f>IF(AND(market_calendar[[#This Row],[is_vix_monthly_exp]]=1,MOD(market_calendar[[#This Row],[Month]],3)=0),1,0)</f>
        <v>0</v>
      </c>
    </row>
    <row r="2071" spans="1:18" x14ac:dyDescent="0.25">
      <c r="A2071">
        <v>2070</v>
      </c>
      <c r="B2071" s="1">
        <v>44439</v>
      </c>
      <c r="C2071" s="2">
        <f t="shared" si="257"/>
        <v>2021</v>
      </c>
      <c r="D2071" s="2">
        <f t="shared" si="258"/>
        <v>8</v>
      </c>
      <c r="E2071" s="2" t="str">
        <f t="shared" si="259"/>
        <v>2021-8</v>
      </c>
      <c r="F2071" s="2">
        <f t="shared" si="260"/>
        <v>31</v>
      </c>
      <c r="G2071" s="2">
        <f t="shared" si="261"/>
        <v>36</v>
      </c>
      <c r="H2071" s="2">
        <f t="shared" si="262"/>
        <v>3</v>
      </c>
      <c r="I2071" s="2" cm="1">
        <f t="array" ref="I2071">_xlfn.IFNA(_xlfn.IFS(H2071=7,1,H2071=1,1),0)</f>
        <v>0</v>
      </c>
      <c r="J2071" s="2">
        <v>0</v>
      </c>
      <c r="K2071" s="2">
        <f t="shared" si="263"/>
        <v>0</v>
      </c>
      <c r="L2071" s="2">
        <f>SUMIF(E$2:E2071,E2071,K$2:K2071)</f>
        <v>4</v>
      </c>
      <c r="M2071" s="2">
        <f>IF(AND(market_calendar[[#This Row],[eq_weekly_exp_cumulative]]=3,market_calendar[[#This Row],[is_eq_weekly_exp]]=1),1,0)</f>
        <v>0</v>
      </c>
      <c r="N2071" s="2">
        <f>IF(AND(market_calendar[[#This Row],[is_eq_monthly_exp]]=1,MOD(market_calendar[[#This Row],[Month]],3)=0),1,0)</f>
        <v>0</v>
      </c>
      <c r="O2071" s="2">
        <f t="shared" si="256"/>
        <v>1</v>
      </c>
      <c r="P2071" s="2">
        <f>SUMIF(E$2:E2071,E2071,O$2:O2071)</f>
        <v>5</v>
      </c>
      <c r="Q2071" s="2">
        <f>IF(AND(market_calendar[[#This Row],[vix_weekly_exp_cumulative]]=3,market_calendar[[#This Row],[is_vix_weekly_exp]]=1),1,0)</f>
        <v>0</v>
      </c>
      <c r="R2071" s="2">
        <f>IF(AND(market_calendar[[#This Row],[is_vix_monthly_exp]]=1,MOD(market_calendar[[#This Row],[Month]],3)=0),1,0)</f>
        <v>0</v>
      </c>
    </row>
    <row r="2072" spans="1:18" x14ac:dyDescent="0.25">
      <c r="A2072">
        <v>2071</v>
      </c>
      <c r="B2072" s="1">
        <v>44440</v>
      </c>
      <c r="C2072" s="2">
        <f t="shared" si="257"/>
        <v>2021</v>
      </c>
      <c r="D2072" s="2">
        <f t="shared" si="258"/>
        <v>9</v>
      </c>
      <c r="E2072" s="2" t="str">
        <f t="shared" si="259"/>
        <v>2021-9</v>
      </c>
      <c r="F2072" s="2">
        <f t="shared" si="260"/>
        <v>1</v>
      </c>
      <c r="G2072" s="2">
        <f t="shared" si="261"/>
        <v>36</v>
      </c>
      <c r="H2072" s="2">
        <f t="shared" si="262"/>
        <v>4</v>
      </c>
      <c r="I2072" s="2" cm="1">
        <f t="array" ref="I2072">_xlfn.IFNA(_xlfn.IFS(H2072=7,1,H2072=1,1),0)</f>
        <v>0</v>
      </c>
      <c r="J2072" s="2">
        <v>0</v>
      </c>
      <c r="K2072" s="2">
        <f t="shared" si="263"/>
        <v>0</v>
      </c>
      <c r="L2072" s="2">
        <f>SUMIF(E$2:E2072,E2072,K$2:K2072)</f>
        <v>0</v>
      </c>
      <c r="M2072" s="2">
        <f>IF(AND(market_calendar[[#This Row],[eq_weekly_exp_cumulative]]=3,market_calendar[[#This Row],[is_eq_weekly_exp]]=1),1,0)</f>
        <v>0</v>
      </c>
      <c r="N2072" s="2">
        <f>IF(AND(market_calendar[[#This Row],[is_eq_monthly_exp]]=1,MOD(market_calendar[[#This Row],[Month]],3)=0),1,0)</f>
        <v>0</v>
      </c>
      <c r="O2072" s="2">
        <f t="shared" si="256"/>
        <v>0</v>
      </c>
      <c r="P2072" s="2">
        <f>SUMIF(E$2:E2072,E2072,O$2:O2072)</f>
        <v>0</v>
      </c>
      <c r="Q2072" s="2">
        <f>IF(AND(market_calendar[[#This Row],[vix_weekly_exp_cumulative]]=3,market_calendar[[#This Row],[is_vix_weekly_exp]]=1),1,0)</f>
        <v>0</v>
      </c>
      <c r="R2072" s="2">
        <f>IF(AND(market_calendar[[#This Row],[is_vix_monthly_exp]]=1,MOD(market_calendar[[#This Row],[Month]],3)=0),1,0)</f>
        <v>0</v>
      </c>
    </row>
    <row r="2073" spans="1:18" x14ac:dyDescent="0.25">
      <c r="A2073">
        <v>2072</v>
      </c>
      <c r="B2073" s="1">
        <v>44441</v>
      </c>
      <c r="C2073" s="2">
        <f t="shared" si="257"/>
        <v>2021</v>
      </c>
      <c r="D2073" s="2">
        <f t="shared" si="258"/>
        <v>9</v>
      </c>
      <c r="E2073" s="2" t="str">
        <f t="shared" si="259"/>
        <v>2021-9</v>
      </c>
      <c r="F2073" s="2">
        <f t="shared" si="260"/>
        <v>2</v>
      </c>
      <c r="G2073" s="2">
        <f t="shared" si="261"/>
        <v>36</v>
      </c>
      <c r="H2073" s="2">
        <f t="shared" si="262"/>
        <v>5</v>
      </c>
      <c r="I2073" s="2" cm="1">
        <f t="array" ref="I2073">_xlfn.IFNA(_xlfn.IFS(H2073=7,1,H2073=1,1),0)</f>
        <v>0</v>
      </c>
      <c r="J2073" s="2">
        <v>0</v>
      </c>
      <c r="K2073" s="2">
        <f t="shared" si="263"/>
        <v>0</v>
      </c>
      <c r="L2073" s="2">
        <f>SUMIF(E$2:E2073,E2073,K$2:K2073)</f>
        <v>0</v>
      </c>
      <c r="M2073" s="2">
        <f>IF(AND(market_calendar[[#This Row],[eq_weekly_exp_cumulative]]=3,market_calendar[[#This Row],[is_eq_weekly_exp]]=1),1,0)</f>
        <v>0</v>
      </c>
      <c r="N2073" s="2">
        <f>IF(AND(market_calendar[[#This Row],[is_eq_monthly_exp]]=1,MOD(market_calendar[[#This Row],[Month]],3)=0),1,0)</f>
        <v>0</v>
      </c>
      <c r="O2073" s="2">
        <f t="shared" si="256"/>
        <v>0</v>
      </c>
      <c r="P2073" s="2">
        <f>SUMIF(E$2:E2073,E2073,O$2:O2073)</f>
        <v>0</v>
      </c>
      <c r="Q2073" s="2">
        <f>IF(AND(market_calendar[[#This Row],[vix_weekly_exp_cumulative]]=3,market_calendar[[#This Row],[is_vix_weekly_exp]]=1),1,0)</f>
        <v>0</v>
      </c>
      <c r="R2073" s="2">
        <f>IF(AND(market_calendar[[#This Row],[is_vix_monthly_exp]]=1,MOD(market_calendar[[#This Row],[Month]],3)=0),1,0)</f>
        <v>0</v>
      </c>
    </row>
    <row r="2074" spans="1:18" x14ac:dyDescent="0.25">
      <c r="A2074">
        <v>2073</v>
      </c>
      <c r="B2074" s="1">
        <v>44442</v>
      </c>
      <c r="C2074" s="2">
        <f t="shared" si="257"/>
        <v>2021</v>
      </c>
      <c r="D2074" s="2">
        <f t="shared" si="258"/>
        <v>9</v>
      </c>
      <c r="E2074" s="2" t="str">
        <f t="shared" si="259"/>
        <v>2021-9</v>
      </c>
      <c r="F2074" s="2">
        <f t="shared" si="260"/>
        <v>3</v>
      </c>
      <c r="G2074" s="2">
        <f t="shared" si="261"/>
        <v>36</v>
      </c>
      <c r="H2074" s="2">
        <f t="shared" si="262"/>
        <v>6</v>
      </c>
      <c r="I2074" s="2" cm="1">
        <f t="array" ref="I2074">_xlfn.IFNA(_xlfn.IFS(H2074=7,1,H2074=1,1),0)</f>
        <v>0</v>
      </c>
      <c r="J2074" s="2">
        <v>0</v>
      </c>
      <c r="K2074" s="2">
        <f t="shared" si="263"/>
        <v>1</v>
      </c>
      <c r="L2074" s="2">
        <f>SUMIF(E$2:E2074,E2074,K$2:K2074)</f>
        <v>1</v>
      </c>
      <c r="M2074" s="2">
        <f>IF(AND(market_calendar[[#This Row],[eq_weekly_exp_cumulative]]=3,market_calendar[[#This Row],[is_eq_weekly_exp]]=1),1,0)</f>
        <v>0</v>
      </c>
      <c r="N2074" s="2">
        <f>IF(AND(market_calendar[[#This Row],[is_eq_monthly_exp]]=1,MOD(market_calendar[[#This Row],[Month]],3)=0),1,0)</f>
        <v>0</v>
      </c>
      <c r="O2074" s="2">
        <f t="shared" si="256"/>
        <v>0</v>
      </c>
      <c r="P2074" s="2">
        <f>SUMIF(E$2:E2074,E2074,O$2:O2074)</f>
        <v>0</v>
      </c>
      <c r="Q2074" s="2">
        <f>IF(AND(market_calendar[[#This Row],[vix_weekly_exp_cumulative]]=3,market_calendar[[#This Row],[is_vix_weekly_exp]]=1),1,0)</f>
        <v>0</v>
      </c>
      <c r="R2074" s="2">
        <f>IF(AND(market_calendar[[#This Row],[is_vix_monthly_exp]]=1,MOD(market_calendar[[#This Row],[Month]],3)=0),1,0)</f>
        <v>0</v>
      </c>
    </row>
    <row r="2075" spans="1:18" x14ac:dyDescent="0.25">
      <c r="A2075">
        <v>2074</v>
      </c>
      <c r="B2075" s="1">
        <v>44443</v>
      </c>
      <c r="C2075" s="2">
        <f t="shared" si="257"/>
        <v>2021</v>
      </c>
      <c r="D2075" s="2">
        <f t="shared" si="258"/>
        <v>9</v>
      </c>
      <c r="E2075" s="2" t="str">
        <f t="shared" si="259"/>
        <v>2021-9</v>
      </c>
      <c r="F2075" s="2">
        <f t="shared" si="260"/>
        <v>4</v>
      </c>
      <c r="G2075" s="2">
        <f t="shared" si="261"/>
        <v>36</v>
      </c>
      <c r="H2075" s="2">
        <f t="shared" si="262"/>
        <v>7</v>
      </c>
      <c r="I2075" s="2" cm="1">
        <f t="array" ref="I2075">_xlfn.IFNA(_xlfn.IFS(H2075=7,1,H2075=1,1),0)</f>
        <v>1</v>
      </c>
      <c r="J2075" s="2">
        <v>0</v>
      </c>
      <c r="K2075" s="2">
        <f t="shared" si="263"/>
        <v>0</v>
      </c>
      <c r="L2075" s="2">
        <f>SUMIF(E$2:E2075,E2075,K$2:K2075)</f>
        <v>1</v>
      </c>
      <c r="M2075" s="2">
        <f>IF(AND(market_calendar[[#This Row],[eq_weekly_exp_cumulative]]=3,market_calendar[[#This Row],[is_eq_weekly_exp]]=1),1,0)</f>
        <v>0</v>
      </c>
      <c r="N2075" s="2">
        <f>IF(AND(market_calendar[[#This Row],[is_eq_monthly_exp]]=1,MOD(market_calendar[[#This Row],[Month]],3)=0),1,0)</f>
        <v>0</v>
      </c>
      <c r="O2075" s="2">
        <f t="shared" si="256"/>
        <v>0</v>
      </c>
      <c r="P2075" s="2">
        <f>SUMIF(E$2:E2075,E2075,O$2:O2075)</f>
        <v>0</v>
      </c>
      <c r="Q2075" s="2">
        <f>IF(AND(market_calendar[[#This Row],[vix_weekly_exp_cumulative]]=3,market_calendar[[#This Row],[is_vix_weekly_exp]]=1),1,0)</f>
        <v>0</v>
      </c>
      <c r="R2075" s="2">
        <f>IF(AND(market_calendar[[#This Row],[is_vix_monthly_exp]]=1,MOD(market_calendar[[#This Row],[Month]],3)=0),1,0)</f>
        <v>0</v>
      </c>
    </row>
    <row r="2076" spans="1:18" x14ac:dyDescent="0.25">
      <c r="A2076">
        <v>2075</v>
      </c>
      <c r="B2076" s="1">
        <v>44444</v>
      </c>
      <c r="C2076" s="2">
        <f t="shared" si="257"/>
        <v>2021</v>
      </c>
      <c r="D2076" s="2">
        <f t="shared" si="258"/>
        <v>9</v>
      </c>
      <c r="E2076" s="2" t="str">
        <f t="shared" si="259"/>
        <v>2021-9</v>
      </c>
      <c r="F2076" s="2">
        <f t="shared" si="260"/>
        <v>5</v>
      </c>
      <c r="G2076" s="2">
        <f t="shared" si="261"/>
        <v>37</v>
      </c>
      <c r="H2076" s="2">
        <f t="shared" si="262"/>
        <v>1</v>
      </c>
      <c r="I2076" s="2" cm="1">
        <f t="array" ref="I2076">_xlfn.IFNA(_xlfn.IFS(H2076=7,1,H2076=1,1),0)</f>
        <v>1</v>
      </c>
      <c r="J2076" s="2">
        <v>0</v>
      </c>
      <c r="K2076" s="2">
        <f t="shared" si="263"/>
        <v>0</v>
      </c>
      <c r="L2076" s="2">
        <f>SUMIF(E$2:E2076,E2076,K$2:K2076)</f>
        <v>1</v>
      </c>
      <c r="M2076" s="2">
        <f>IF(AND(market_calendar[[#This Row],[eq_weekly_exp_cumulative]]=3,market_calendar[[#This Row],[is_eq_weekly_exp]]=1),1,0)</f>
        <v>0</v>
      </c>
      <c r="N2076" s="2">
        <f>IF(AND(market_calendar[[#This Row],[is_eq_monthly_exp]]=1,MOD(market_calendar[[#This Row],[Month]],3)=0),1,0)</f>
        <v>0</v>
      </c>
      <c r="O2076" s="2">
        <f t="shared" si="256"/>
        <v>0</v>
      </c>
      <c r="P2076" s="2">
        <f>SUMIF(E$2:E2076,E2076,O$2:O2076)</f>
        <v>0</v>
      </c>
      <c r="Q2076" s="2">
        <f>IF(AND(market_calendar[[#This Row],[vix_weekly_exp_cumulative]]=3,market_calendar[[#This Row],[is_vix_weekly_exp]]=1),1,0)</f>
        <v>0</v>
      </c>
      <c r="R2076" s="2">
        <f>IF(AND(market_calendar[[#This Row],[is_vix_monthly_exp]]=1,MOD(market_calendar[[#This Row],[Month]],3)=0),1,0)</f>
        <v>0</v>
      </c>
    </row>
    <row r="2077" spans="1:18" x14ac:dyDescent="0.25">
      <c r="A2077">
        <v>2076</v>
      </c>
      <c r="B2077" s="1">
        <v>44445</v>
      </c>
      <c r="C2077" s="2">
        <f t="shared" si="257"/>
        <v>2021</v>
      </c>
      <c r="D2077" s="2">
        <f t="shared" si="258"/>
        <v>9</v>
      </c>
      <c r="E2077" s="2" t="str">
        <f t="shared" si="259"/>
        <v>2021-9</v>
      </c>
      <c r="F2077" s="2">
        <f t="shared" si="260"/>
        <v>6</v>
      </c>
      <c r="G2077" s="2">
        <f t="shared" si="261"/>
        <v>37</v>
      </c>
      <c r="H2077" s="2">
        <f t="shared" si="262"/>
        <v>2</v>
      </c>
      <c r="I2077" s="2" cm="1">
        <f t="array" ref="I2077">_xlfn.IFNA(_xlfn.IFS(H2077=7,1,H2077=1,1),0)</f>
        <v>0</v>
      </c>
      <c r="J2077" s="2">
        <v>0</v>
      </c>
      <c r="K2077" s="2">
        <f t="shared" si="263"/>
        <v>0</v>
      </c>
      <c r="L2077" s="2">
        <f>SUMIF(E$2:E2077,E2077,K$2:K2077)</f>
        <v>1</v>
      </c>
      <c r="M2077" s="2">
        <f>IF(AND(market_calendar[[#This Row],[eq_weekly_exp_cumulative]]=3,market_calendar[[#This Row],[is_eq_weekly_exp]]=1),1,0)</f>
        <v>0</v>
      </c>
      <c r="N2077" s="2">
        <f>IF(AND(market_calendar[[#This Row],[is_eq_monthly_exp]]=1,MOD(market_calendar[[#This Row],[Month]],3)=0),1,0)</f>
        <v>0</v>
      </c>
      <c r="O2077" s="2">
        <f t="shared" si="256"/>
        <v>0</v>
      </c>
      <c r="P2077" s="2">
        <f>SUMIF(E$2:E2077,E2077,O$2:O2077)</f>
        <v>0</v>
      </c>
      <c r="Q2077" s="2">
        <f>IF(AND(market_calendar[[#This Row],[vix_weekly_exp_cumulative]]=3,market_calendar[[#This Row],[is_vix_weekly_exp]]=1),1,0)</f>
        <v>0</v>
      </c>
      <c r="R2077" s="2">
        <f>IF(AND(market_calendar[[#This Row],[is_vix_monthly_exp]]=1,MOD(market_calendar[[#This Row],[Month]],3)=0),1,0)</f>
        <v>0</v>
      </c>
    </row>
    <row r="2078" spans="1:18" x14ac:dyDescent="0.25">
      <c r="A2078">
        <v>2077</v>
      </c>
      <c r="B2078" s="1">
        <v>44446</v>
      </c>
      <c r="C2078" s="2">
        <f t="shared" si="257"/>
        <v>2021</v>
      </c>
      <c r="D2078" s="2">
        <f t="shared" si="258"/>
        <v>9</v>
      </c>
      <c r="E2078" s="2" t="str">
        <f t="shared" si="259"/>
        <v>2021-9</v>
      </c>
      <c r="F2078" s="2">
        <f t="shared" si="260"/>
        <v>7</v>
      </c>
      <c r="G2078" s="2">
        <f t="shared" si="261"/>
        <v>37</v>
      </c>
      <c r="H2078" s="2">
        <f t="shared" si="262"/>
        <v>3</v>
      </c>
      <c r="I2078" s="2" cm="1">
        <f t="array" ref="I2078">_xlfn.IFNA(_xlfn.IFS(H2078=7,1,H2078=1,1),0)</f>
        <v>0</v>
      </c>
      <c r="J2078" s="2">
        <v>0</v>
      </c>
      <c r="K2078" s="2">
        <f t="shared" si="263"/>
        <v>0</v>
      </c>
      <c r="L2078" s="2">
        <f>SUMIF(E$2:E2078,E2078,K$2:K2078)</f>
        <v>1</v>
      </c>
      <c r="M2078" s="2">
        <f>IF(AND(market_calendar[[#This Row],[eq_weekly_exp_cumulative]]=3,market_calendar[[#This Row],[is_eq_weekly_exp]]=1),1,0)</f>
        <v>0</v>
      </c>
      <c r="N2078" s="2">
        <f>IF(AND(market_calendar[[#This Row],[is_eq_monthly_exp]]=1,MOD(market_calendar[[#This Row],[Month]],3)=0),1,0)</f>
        <v>0</v>
      </c>
      <c r="O2078" s="2">
        <f t="shared" si="256"/>
        <v>1</v>
      </c>
      <c r="P2078" s="2">
        <f>SUMIF(E$2:E2078,E2078,O$2:O2078)</f>
        <v>1</v>
      </c>
      <c r="Q2078" s="2">
        <f>IF(AND(market_calendar[[#This Row],[vix_weekly_exp_cumulative]]=3,market_calendar[[#This Row],[is_vix_weekly_exp]]=1),1,0)</f>
        <v>0</v>
      </c>
      <c r="R2078" s="2">
        <f>IF(AND(market_calendar[[#This Row],[is_vix_monthly_exp]]=1,MOD(market_calendar[[#This Row],[Month]],3)=0),1,0)</f>
        <v>0</v>
      </c>
    </row>
    <row r="2079" spans="1:18" x14ac:dyDescent="0.25">
      <c r="A2079">
        <v>2078</v>
      </c>
      <c r="B2079" s="1">
        <v>44447</v>
      </c>
      <c r="C2079" s="2">
        <f t="shared" si="257"/>
        <v>2021</v>
      </c>
      <c r="D2079" s="2">
        <f t="shared" si="258"/>
        <v>9</v>
      </c>
      <c r="E2079" s="2" t="str">
        <f t="shared" si="259"/>
        <v>2021-9</v>
      </c>
      <c r="F2079" s="2">
        <f t="shared" si="260"/>
        <v>8</v>
      </c>
      <c r="G2079" s="2">
        <f t="shared" si="261"/>
        <v>37</v>
      </c>
      <c r="H2079" s="2">
        <f t="shared" si="262"/>
        <v>4</v>
      </c>
      <c r="I2079" s="2" cm="1">
        <f t="array" ref="I2079">_xlfn.IFNA(_xlfn.IFS(H2079=7,1,H2079=1,1),0)</f>
        <v>0</v>
      </c>
      <c r="J2079" s="2">
        <v>0</v>
      </c>
      <c r="K2079" s="2">
        <f t="shared" si="263"/>
        <v>0</v>
      </c>
      <c r="L2079" s="2">
        <f>SUMIF(E$2:E2079,E2079,K$2:K2079)</f>
        <v>1</v>
      </c>
      <c r="M2079" s="2">
        <f>IF(AND(market_calendar[[#This Row],[eq_weekly_exp_cumulative]]=3,market_calendar[[#This Row],[is_eq_weekly_exp]]=1),1,0)</f>
        <v>0</v>
      </c>
      <c r="N2079" s="2">
        <f>IF(AND(market_calendar[[#This Row],[is_eq_monthly_exp]]=1,MOD(market_calendar[[#This Row],[Month]],3)=0),1,0)</f>
        <v>0</v>
      </c>
      <c r="O2079" s="2">
        <f t="shared" si="256"/>
        <v>0</v>
      </c>
      <c r="P2079" s="2">
        <f>SUMIF(E$2:E2079,E2079,O$2:O2079)</f>
        <v>1</v>
      </c>
      <c r="Q2079" s="2">
        <f>IF(AND(market_calendar[[#This Row],[vix_weekly_exp_cumulative]]=3,market_calendar[[#This Row],[is_vix_weekly_exp]]=1),1,0)</f>
        <v>0</v>
      </c>
      <c r="R2079" s="2">
        <f>IF(AND(market_calendar[[#This Row],[is_vix_monthly_exp]]=1,MOD(market_calendar[[#This Row],[Month]],3)=0),1,0)</f>
        <v>0</v>
      </c>
    </row>
    <row r="2080" spans="1:18" x14ac:dyDescent="0.25">
      <c r="A2080">
        <v>2079</v>
      </c>
      <c r="B2080" s="1">
        <v>44448</v>
      </c>
      <c r="C2080" s="2">
        <f t="shared" si="257"/>
        <v>2021</v>
      </c>
      <c r="D2080" s="2">
        <f t="shared" si="258"/>
        <v>9</v>
      </c>
      <c r="E2080" s="2" t="str">
        <f t="shared" si="259"/>
        <v>2021-9</v>
      </c>
      <c r="F2080" s="2">
        <f t="shared" si="260"/>
        <v>9</v>
      </c>
      <c r="G2080" s="2">
        <f t="shared" si="261"/>
        <v>37</v>
      </c>
      <c r="H2080" s="2">
        <f t="shared" si="262"/>
        <v>5</v>
      </c>
      <c r="I2080" s="2" cm="1">
        <f t="array" ref="I2080">_xlfn.IFNA(_xlfn.IFS(H2080=7,1,H2080=1,1),0)</f>
        <v>0</v>
      </c>
      <c r="J2080" s="2">
        <v>0</v>
      </c>
      <c r="K2080" s="2">
        <f t="shared" si="263"/>
        <v>0</v>
      </c>
      <c r="L2080" s="2">
        <f>SUMIF(E$2:E2080,E2080,K$2:K2080)</f>
        <v>1</v>
      </c>
      <c r="M2080" s="2">
        <f>IF(AND(market_calendar[[#This Row],[eq_weekly_exp_cumulative]]=3,market_calendar[[#This Row],[is_eq_weekly_exp]]=1),1,0)</f>
        <v>0</v>
      </c>
      <c r="N2080" s="2">
        <f>IF(AND(market_calendar[[#This Row],[is_eq_monthly_exp]]=1,MOD(market_calendar[[#This Row],[Month]],3)=0),1,0)</f>
        <v>0</v>
      </c>
      <c r="O2080" s="2">
        <f t="shared" si="256"/>
        <v>0</v>
      </c>
      <c r="P2080" s="2">
        <f>SUMIF(E$2:E2080,E2080,O$2:O2080)</f>
        <v>1</v>
      </c>
      <c r="Q2080" s="2">
        <f>IF(AND(market_calendar[[#This Row],[vix_weekly_exp_cumulative]]=3,market_calendar[[#This Row],[is_vix_weekly_exp]]=1),1,0)</f>
        <v>0</v>
      </c>
      <c r="R2080" s="2">
        <f>IF(AND(market_calendar[[#This Row],[is_vix_monthly_exp]]=1,MOD(market_calendar[[#This Row],[Month]],3)=0),1,0)</f>
        <v>0</v>
      </c>
    </row>
    <row r="2081" spans="1:18" x14ac:dyDescent="0.25">
      <c r="A2081">
        <v>2080</v>
      </c>
      <c r="B2081" s="1">
        <v>44449</v>
      </c>
      <c r="C2081" s="2">
        <f t="shared" si="257"/>
        <v>2021</v>
      </c>
      <c r="D2081" s="2">
        <f t="shared" si="258"/>
        <v>9</v>
      </c>
      <c r="E2081" s="2" t="str">
        <f t="shared" si="259"/>
        <v>2021-9</v>
      </c>
      <c r="F2081" s="2">
        <f t="shared" si="260"/>
        <v>10</v>
      </c>
      <c r="G2081" s="2">
        <f t="shared" si="261"/>
        <v>37</v>
      </c>
      <c r="H2081" s="2">
        <f t="shared" si="262"/>
        <v>6</v>
      </c>
      <c r="I2081" s="2" cm="1">
        <f t="array" ref="I2081">_xlfn.IFNA(_xlfn.IFS(H2081=7,1,H2081=1,1),0)</f>
        <v>0</v>
      </c>
      <c r="J2081" s="2">
        <v>0</v>
      </c>
      <c r="K2081" s="2">
        <f t="shared" si="263"/>
        <v>1</v>
      </c>
      <c r="L2081" s="2">
        <f>SUMIF(E$2:E2081,E2081,K$2:K2081)</f>
        <v>2</v>
      </c>
      <c r="M2081" s="2">
        <f>IF(AND(market_calendar[[#This Row],[eq_weekly_exp_cumulative]]=3,market_calendar[[#This Row],[is_eq_weekly_exp]]=1),1,0)</f>
        <v>0</v>
      </c>
      <c r="N2081" s="2">
        <f>IF(AND(market_calendar[[#This Row],[is_eq_monthly_exp]]=1,MOD(market_calendar[[#This Row],[Month]],3)=0),1,0)</f>
        <v>0</v>
      </c>
      <c r="O2081" s="2">
        <f t="shared" si="256"/>
        <v>0</v>
      </c>
      <c r="P2081" s="2">
        <f>SUMIF(E$2:E2081,E2081,O$2:O2081)</f>
        <v>1</v>
      </c>
      <c r="Q2081" s="2">
        <f>IF(AND(market_calendar[[#This Row],[vix_weekly_exp_cumulative]]=3,market_calendar[[#This Row],[is_vix_weekly_exp]]=1),1,0)</f>
        <v>0</v>
      </c>
      <c r="R2081" s="2">
        <f>IF(AND(market_calendar[[#This Row],[is_vix_monthly_exp]]=1,MOD(market_calendar[[#This Row],[Month]],3)=0),1,0)</f>
        <v>0</v>
      </c>
    </row>
    <row r="2082" spans="1:18" x14ac:dyDescent="0.25">
      <c r="A2082">
        <v>2081</v>
      </c>
      <c r="B2082" s="1">
        <v>44450</v>
      </c>
      <c r="C2082" s="2">
        <f t="shared" si="257"/>
        <v>2021</v>
      </c>
      <c r="D2082" s="2">
        <f t="shared" si="258"/>
        <v>9</v>
      </c>
      <c r="E2082" s="2" t="str">
        <f t="shared" si="259"/>
        <v>2021-9</v>
      </c>
      <c r="F2082" s="2">
        <f t="shared" si="260"/>
        <v>11</v>
      </c>
      <c r="G2082" s="2">
        <f t="shared" si="261"/>
        <v>37</v>
      </c>
      <c r="H2082" s="2">
        <f t="shared" si="262"/>
        <v>7</v>
      </c>
      <c r="I2082" s="2" cm="1">
        <f t="array" ref="I2082">_xlfn.IFNA(_xlfn.IFS(H2082=7,1,H2082=1,1),0)</f>
        <v>1</v>
      </c>
      <c r="J2082" s="2">
        <v>0</v>
      </c>
      <c r="K2082" s="2">
        <f t="shared" si="263"/>
        <v>0</v>
      </c>
      <c r="L2082" s="2">
        <f>SUMIF(E$2:E2082,E2082,K$2:K2082)</f>
        <v>2</v>
      </c>
      <c r="M2082" s="2">
        <f>IF(AND(market_calendar[[#This Row],[eq_weekly_exp_cumulative]]=3,market_calendar[[#This Row],[is_eq_weekly_exp]]=1),1,0)</f>
        <v>0</v>
      </c>
      <c r="N2082" s="2">
        <f>IF(AND(market_calendar[[#This Row],[is_eq_monthly_exp]]=1,MOD(market_calendar[[#This Row],[Month]],3)=0),1,0)</f>
        <v>0</v>
      </c>
      <c r="O2082" s="2">
        <f t="shared" si="256"/>
        <v>0</v>
      </c>
      <c r="P2082" s="2">
        <f>SUMIF(E$2:E2082,E2082,O$2:O2082)</f>
        <v>1</v>
      </c>
      <c r="Q2082" s="2">
        <f>IF(AND(market_calendar[[#This Row],[vix_weekly_exp_cumulative]]=3,market_calendar[[#This Row],[is_vix_weekly_exp]]=1),1,0)</f>
        <v>0</v>
      </c>
      <c r="R2082" s="2">
        <f>IF(AND(market_calendar[[#This Row],[is_vix_monthly_exp]]=1,MOD(market_calendar[[#This Row],[Month]],3)=0),1,0)</f>
        <v>0</v>
      </c>
    </row>
    <row r="2083" spans="1:18" x14ac:dyDescent="0.25">
      <c r="A2083">
        <v>2082</v>
      </c>
      <c r="B2083" s="1">
        <v>44451</v>
      </c>
      <c r="C2083" s="2">
        <f t="shared" si="257"/>
        <v>2021</v>
      </c>
      <c r="D2083" s="2">
        <f t="shared" si="258"/>
        <v>9</v>
      </c>
      <c r="E2083" s="2" t="str">
        <f t="shared" si="259"/>
        <v>2021-9</v>
      </c>
      <c r="F2083" s="2">
        <f t="shared" si="260"/>
        <v>12</v>
      </c>
      <c r="G2083" s="2">
        <f t="shared" si="261"/>
        <v>38</v>
      </c>
      <c r="H2083" s="2">
        <f t="shared" si="262"/>
        <v>1</v>
      </c>
      <c r="I2083" s="2" cm="1">
        <f t="array" ref="I2083">_xlfn.IFNA(_xlfn.IFS(H2083=7,1,H2083=1,1),0)</f>
        <v>1</v>
      </c>
      <c r="J2083" s="2">
        <v>0</v>
      </c>
      <c r="K2083" s="2">
        <f t="shared" si="263"/>
        <v>0</v>
      </c>
      <c r="L2083" s="2">
        <f>SUMIF(E$2:E2083,E2083,K$2:K2083)</f>
        <v>2</v>
      </c>
      <c r="M2083" s="2">
        <f>IF(AND(market_calendar[[#This Row],[eq_weekly_exp_cumulative]]=3,market_calendar[[#This Row],[is_eq_weekly_exp]]=1),1,0)</f>
        <v>0</v>
      </c>
      <c r="N2083" s="2">
        <f>IF(AND(market_calendar[[#This Row],[is_eq_monthly_exp]]=1,MOD(market_calendar[[#This Row],[Month]],3)=0),1,0)</f>
        <v>0</v>
      </c>
      <c r="O2083" s="2">
        <f t="shared" si="256"/>
        <v>0</v>
      </c>
      <c r="P2083" s="2">
        <f>SUMIF(E$2:E2083,E2083,O$2:O2083)</f>
        <v>1</v>
      </c>
      <c r="Q2083" s="2">
        <f>IF(AND(market_calendar[[#This Row],[vix_weekly_exp_cumulative]]=3,market_calendar[[#This Row],[is_vix_weekly_exp]]=1),1,0)</f>
        <v>0</v>
      </c>
      <c r="R2083" s="2">
        <f>IF(AND(market_calendar[[#This Row],[is_vix_monthly_exp]]=1,MOD(market_calendar[[#This Row],[Month]],3)=0),1,0)</f>
        <v>0</v>
      </c>
    </row>
    <row r="2084" spans="1:18" x14ac:dyDescent="0.25">
      <c r="A2084">
        <v>2083</v>
      </c>
      <c r="B2084" s="1">
        <v>44452</v>
      </c>
      <c r="C2084" s="2">
        <f t="shared" si="257"/>
        <v>2021</v>
      </c>
      <c r="D2084" s="2">
        <f t="shared" si="258"/>
        <v>9</v>
      </c>
      <c r="E2084" s="2" t="str">
        <f t="shared" si="259"/>
        <v>2021-9</v>
      </c>
      <c r="F2084" s="2">
        <f t="shared" si="260"/>
        <v>13</v>
      </c>
      <c r="G2084" s="2">
        <f t="shared" si="261"/>
        <v>38</v>
      </c>
      <c r="H2084" s="2">
        <f t="shared" si="262"/>
        <v>2</v>
      </c>
      <c r="I2084" s="2" cm="1">
        <f t="array" ref="I2084">_xlfn.IFNA(_xlfn.IFS(H2084=7,1,H2084=1,1),0)</f>
        <v>0</v>
      </c>
      <c r="J2084" s="2">
        <v>0</v>
      </c>
      <c r="K2084" s="2">
        <f t="shared" si="263"/>
        <v>0</v>
      </c>
      <c r="L2084" s="2">
        <f>SUMIF(E$2:E2084,E2084,K$2:K2084)</f>
        <v>2</v>
      </c>
      <c r="M2084" s="2">
        <f>IF(AND(market_calendar[[#This Row],[eq_weekly_exp_cumulative]]=3,market_calendar[[#This Row],[is_eq_weekly_exp]]=1),1,0)</f>
        <v>0</v>
      </c>
      <c r="N2084" s="2">
        <f>IF(AND(market_calendar[[#This Row],[is_eq_monthly_exp]]=1,MOD(market_calendar[[#This Row],[Month]],3)=0),1,0)</f>
        <v>0</v>
      </c>
      <c r="O2084" s="2">
        <f t="shared" si="256"/>
        <v>0</v>
      </c>
      <c r="P2084" s="2">
        <f>SUMIF(E$2:E2084,E2084,O$2:O2084)</f>
        <v>1</v>
      </c>
      <c r="Q2084" s="2">
        <f>IF(AND(market_calendar[[#This Row],[vix_weekly_exp_cumulative]]=3,market_calendar[[#This Row],[is_vix_weekly_exp]]=1),1,0)</f>
        <v>0</v>
      </c>
      <c r="R2084" s="2">
        <f>IF(AND(market_calendar[[#This Row],[is_vix_monthly_exp]]=1,MOD(market_calendar[[#This Row],[Month]],3)=0),1,0)</f>
        <v>0</v>
      </c>
    </row>
    <row r="2085" spans="1:18" x14ac:dyDescent="0.25">
      <c r="A2085">
        <v>2084</v>
      </c>
      <c r="B2085" s="1">
        <v>44453</v>
      </c>
      <c r="C2085" s="2">
        <f t="shared" si="257"/>
        <v>2021</v>
      </c>
      <c r="D2085" s="2">
        <f t="shared" si="258"/>
        <v>9</v>
      </c>
      <c r="E2085" s="2" t="str">
        <f t="shared" si="259"/>
        <v>2021-9</v>
      </c>
      <c r="F2085" s="2">
        <f t="shared" si="260"/>
        <v>14</v>
      </c>
      <c r="G2085" s="2">
        <f t="shared" si="261"/>
        <v>38</v>
      </c>
      <c r="H2085" s="2">
        <f t="shared" si="262"/>
        <v>3</v>
      </c>
      <c r="I2085" s="2" cm="1">
        <f t="array" ref="I2085">_xlfn.IFNA(_xlfn.IFS(H2085=7,1,H2085=1,1),0)</f>
        <v>0</v>
      </c>
      <c r="J2085" s="2">
        <v>0</v>
      </c>
      <c r="K2085" s="2">
        <f t="shared" si="263"/>
        <v>0</v>
      </c>
      <c r="L2085" s="2">
        <f>SUMIF(E$2:E2085,E2085,K$2:K2085)</f>
        <v>2</v>
      </c>
      <c r="M2085" s="2">
        <f>IF(AND(market_calendar[[#This Row],[eq_weekly_exp_cumulative]]=3,market_calendar[[#This Row],[is_eq_weekly_exp]]=1),1,0)</f>
        <v>0</v>
      </c>
      <c r="N2085" s="2">
        <f>IF(AND(market_calendar[[#This Row],[is_eq_monthly_exp]]=1,MOD(market_calendar[[#This Row],[Month]],3)=0),1,0)</f>
        <v>0</v>
      </c>
      <c r="O2085" s="2">
        <f t="shared" si="256"/>
        <v>1</v>
      </c>
      <c r="P2085" s="2">
        <f>SUMIF(E$2:E2085,E2085,O$2:O2085)</f>
        <v>2</v>
      </c>
      <c r="Q2085" s="2">
        <f>IF(AND(market_calendar[[#This Row],[vix_weekly_exp_cumulative]]=3,market_calendar[[#This Row],[is_vix_weekly_exp]]=1),1,0)</f>
        <v>0</v>
      </c>
      <c r="R2085" s="2">
        <f>IF(AND(market_calendar[[#This Row],[is_vix_monthly_exp]]=1,MOD(market_calendar[[#This Row],[Month]],3)=0),1,0)</f>
        <v>0</v>
      </c>
    </row>
    <row r="2086" spans="1:18" x14ac:dyDescent="0.25">
      <c r="A2086">
        <v>2085</v>
      </c>
      <c r="B2086" s="1">
        <v>44454</v>
      </c>
      <c r="C2086" s="2">
        <f t="shared" si="257"/>
        <v>2021</v>
      </c>
      <c r="D2086" s="2">
        <f t="shared" si="258"/>
        <v>9</v>
      </c>
      <c r="E2086" s="2" t="str">
        <f t="shared" si="259"/>
        <v>2021-9</v>
      </c>
      <c r="F2086" s="2">
        <f t="shared" si="260"/>
        <v>15</v>
      </c>
      <c r="G2086" s="2">
        <f t="shared" si="261"/>
        <v>38</v>
      </c>
      <c r="H2086" s="2">
        <f t="shared" si="262"/>
        <v>4</v>
      </c>
      <c r="I2086" s="2" cm="1">
        <f t="array" ref="I2086">_xlfn.IFNA(_xlfn.IFS(H2086=7,1,H2086=1,1),0)</f>
        <v>0</v>
      </c>
      <c r="J2086" s="2">
        <v>0</v>
      </c>
      <c r="K2086" s="2">
        <f t="shared" si="263"/>
        <v>0</v>
      </c>
      <c r="L2086" s="2">
        <f>SUMIF(E$2:E2086,E2086,K$2:K2086)</f>
        <v>2</v>
      </c>
      <c r="M2086" s="2">
        <f>IF(AND(market_calendar[[#This Row],[eq_weekly_exp_cumulative]]=3,market_calendar[[#This Row],[is_eq_weekly_exp]]=1),1,0)</f>
        <v>0</v>
      </c>
      <c r="N2086" s="2">
        <f>IF(AND(market_calendar[[#This Row],[is_eq_monthly_exp]]=1,MOD(market_calendar[[#This Row],[Month]],3)=0),1,0)</f>
        <v>0</v>
      </c>
      <c r="O2086" s="2">
        <f t="shared" si="256"/>
        <v>0</v>
      </c>
      <c r="P2086" s="2">
        <f>SUMIF(E$2:E2086,E2086,O$2:O2086)</f>
        <v>2</v>
      </c>
      <c r="Q2086" s="2">
        <f>IF(AND(market_calendar[[#This Row],[vix_weekly_exp_cumulative]]=3,market_calendar[[#This Row],[is_vix_weekly_exp]]=1),1,0)</f>
        <v>0</v>
      </c>
      <c r="R2086" s="2">
        <f>IF(AND(market_calendar[[#This Row],[is_vix_monthly_exp]]=1,MOD(market_calendar[[#This Row],[Month]],3)=0),1,0)</f>
        <v>0</v>
      </c>
    </row>
    <row r="2087" spans="1:18" x14ac:dyDescent="0.25">
      <c r="A2087">
        <v>2086</v>
      </c>
      <c r="B2087" s="1">
        <v>44455</v>
      </c>
      <c r="C2087" s="2">
        <f t="shared" si="257"/>
        <v>2021</v>
      </c>
      <c r="D2087" s="2">
        <f t="shared" si="258"/>
        <v>9</v>
      </c>
      <c r="E2087" s="2" t="str">
        <f t="shared" si="259"/>
        <v>2021-9</v>
      </c>
      <c r="F2087" s="2">
        <f t="shared" si="260"/>
        <v>16</v>
      </c>
      <c r="G2087" s="2">
        <f t="shared" si="261"/>
        <v>38</v>
      </c>
      <c r="H2087" s="2">
        <f t="shared" si="262"/>
        <v>5</v>
      </c>
      <c r="I2087" s="2" cm="1">
        <f t="array" ref="I2087">_xlfn.IFNA(_xlfn.IFS(H2087=7,1,H2087=1,1),0)</f>
        <v>0</v>
      </c>
      <c r="J2087" s="2">
        <v>0</v>
      </c>
      <c r="K2087" s="2">
        <f t="shared" si="263"/>
        <v>0</v>
      </c>
      <c r="L2087" s="2">
        <f>SUMIF(E$2:E2087,E2087,K$2:K2087)</f>
        <v>2</v>
      </c>
      <c r="M2087" s="2">
        <f>IF(AND(market_calendar[[#This Row],[eq_weekly_exp_cumulative]]=3,market_calendar[[#This Row],[is_eq_weekly_exp]]=1),1,0)</f>
        <v>0</v>
      </c>
      <c r="N2087" s="2">
        <f>IF(AND(market_calendar[[#This Row],[is_eq_monthly_exp]]=1,MOD(market_calendar[[#This Row],[Month]],3)=0),1,0)</f>
        <v>0</v>
      </c>
      <c r="O2087" s="2">
        <f t="shared" si="256"/>
        <v>0</v>
      </c>
      <c r="P2087" s="2">
        <f>SUMIF(E$2:E2087,E2087,O$2:O2087)</f>
        <v>2</v>
      </c>
      <c r="Q2087" s="2">
        <f>IF(AND(market_calendar[[#This Row],[vix_weekly_exp_cumulative]]=3,market_calendar[[#This Row],[is_vix_weekly_exp]]=1),1,0)</f>
        <v>0</v>
      </c>
      <c r="R2087" s="2">
        <f>IF(AND(market_calendar[[#This Row],[is_vix_monthly_exp]]=1,MOD(market_calendar[[#This Row],[Month]],3)=0),1,0)</f>
        <v>0</v>
      </c>
    </row>
    <row r="2088" spans="1:18" x14ac:dyDescent="0.25">
      <c r="A2088">
        <v>2087</v>
      </c>
      <c r="B2088" s="1">
        <v>44456</v>
      </c>
      <c r="C2088" s="2">
        <f t="shared" si="257"/>
        <v>2021</v>
      </c>
      <c r="D2088" s="2">
        <f t="shared" si="258"/>
        <v>9</v>
      </c>
      <c r="E2088" s="2" t="str">
        <f t="shared" si="259"/>
        <v>2021-9</v>
      </c>
      <c r="F2088" s="2">
        <f t="shared" si="260"/>
        <v>17</v>
      </c>
      <c r="G2088" s="2">
        <f t="shared" si="261"/>
        <v>38</v>
      </c>
      <c r="H2088" s="2">
        <f t="shared" si="262"/>
        <v>6</v>
      </c>
      <c r="I2088" s="2" cm="1">
        <f t="array" ref="I2088">_xlfn.IFNA(_xlfn.IFS(H2088=7,1,H2088=1,1),0)</f>
        <v>0</v>
      </c>
      <c r="J2088" s="2">
        <v>0</v>
      </c>
      <c r="K2088" s="2">
        <f t="shared" si="263"/>
        <v>1</v>
      </c>
      <c r="L2088" s="2">
        <f>SUMIF(E$2:E2088,E2088,K$2:K2088)</f>
        <v>3</v>
      </c>
      <c r="M2088" s="2">
        <f>IF(AND(market_calendar[[#This Row],[eq_weekly_exp_cumulative]]=3,market_calendar[[#This Row],[is_eq_weekly_exp]]=1),1,0)</f>
        <v>1</v>
      </c>
      <c r="N2088" s="2">
        <f>IF(AND(market_calendar[[#This Row],[is_eq_monthly_exp]]=1,MOD(market_calendar[[#This Row],[Month]],3)=0),1,0)</f>
        <v>1</v>
      </c>
      <c r="O2088" s="2">
        <f t="shared" si="256"/>
        <v>0</v>
      </c>
      <c r="P2088" s="2">
        <f>SUMIF(E$2:E2088,E2088,O$2:O2088)</f>
        <v>2</v>
      </c>
      <c r="Q2088" s="2">
        <f>IF(AND(market_calendar[[#This Row],[vix_weekly_exp_cumulative]]=3,market_calendar[[#This Row],[is_vix_weekly_exp]]=1),1,0)</f>
        <v>0</v>
      </c>
      <c r="R2088" s="2">
        <f>IF(AND(market_calendar[[#This Row],[is_vix_monthly_exp]]=1,MOD(market_calendar[[#This Row],[Month]],3)=0),1,0)</f>
        <v>0</v>
      </c>
    </row>
    <row r="2089" spans="1:18" x14ac:dyDescent="0.25">
      <c r="A2089">
        <v>2088</v>
      </c>
      <c r="B2089" s="1">
        <v>44457</v>
      </c>
      <c r="C2089" s="2">
        <f t="shared" si="257"/>
        <v>2021</v>
      </c>
      <c r="D2089" s="2">
        <f t="shared" si="258"/>
        <v>9</v>
      </c>
      <c r="E2089" s="2" t="str">
        <f t="shared" si="259"/>
        <v>2021-9</v>
      </c>
      <c r="F2089" s="2">
        <f t="shared" si="260"/>
        <v>18</v>
      </c>
      <c r="G2089" s="2">
        <f t="shared" si="261"/>
        <v>38</v>
      </c>
      <c r="H2089" s="2">
        <f t="shared" si="262"/>
        <v>7</v>
      </c>
      <c r="I2089" s="2" cm="1">
        <f t="array" ref="I2089">_xlfn.IFNA(_xlfn.IFS(H2089=7,1,H2089=1,1),0)</f>
        <v>1</v>
      </c>
      <c r="J2089" s="2">
        <v>0</v>
      </c>
      <c r="K2089" s="2">
        <f t="shared" si="263"/>
        <v>0</v>
      </c>
      <c r="L2089" s="2">
        <f>SUMIF(E$2:E2089,E2089,K$2:K2089)</f>
        <v>3</v>
      </c>
      <c r="M2089" s="2">
        <f>IF(AND(market_calendar[[#This Row],[eq_weekly_exp_cumulative]]=3,market_calendar[[#This Row],[is_eq_weekly_exp]]=1),1,0)</f>
        <v>0</v>
      </c>
      <c r="N2089" s="2">
        <f>IF(AND(market_calendar[[#This Row],[is_eq_monthly_exp]]=1,MOD(market_calendar[[#This Row],[Month]],3)=0),1,0)</f>
        <v>0</v>
      </c>
      <c r="O2089" s="2">
        <f t="shared" si="256"/>
        <v>0</v>
      </c>
      <c r="P2089" s="2">
        <f>SUMIF(E$2:E2089,E2089,O$2:O2089)</f>
        <v>2</v>
      </c>
      <c r="Q2089" s="2">
        <f>IF(AND(market_calendar[[#This Row],[vix_weekly_exp_cumulative]]=3,market_calendar[[#This Row],[is_vix_weekly_exp]]=1),1,0)</f>
        <v>0</v>
      </c>
      <c r="R2089" s="2">
        <f>IF(AND(market_calendar[[#This Row],[is_vix_monthly_exp]]=1,MOD(market_calendar[[#This Row],[Month]],3)=0),1,0)</f>
        <v>0</v>
      </c>
    </row>
    <row r="2090" spans="1:18" x14ac:dyDescent="0.25">
      <c r="A2090">
        <v>2089</v>
      </c>
      <c r="B2090" s="1">
        <v>44458</v>
      </c>
      <c r="C2090" s="2">
        <f t="shared" si="257"/>
        <v>2021</v>
      </c>
      <c r="D2090" s="2">
        <f t="shared" si="258"/>
        <v>9</v>
      </c>
      <c r="E2090" s="2" t="str">
        <f t="shared" si="259"/>
        <v>2021-9</v>
      </c>
      <c r="F2090" s="2">
        <f t="shared" si="260"/>
        <v>19</v>
      </c>
      <c r="G2090" s="2">
        <f t="shared" si="261"/>
        <v>39</v>
      </c>
      <c r="H2090" s="2">
        <f t="shared" si="262"/>
        <v>1</v>
      </c>
      <c r="I2090" s="2" cm="1">
        <f t="array" ref="I2090">_xlfn.IFNA(_xlfn.IFS(H2090=7,1,H2090=1,1),0)</f>
        <v>1</v>
      </c>
      <c r="J2090" s="2">
        <v>0</v>
      </c>
      <c r="K2090" s="2">
        <f t="shared" si="263"/>
        <v>0</v>
      </c>
      <c r="L2090" s="2">
        <f>SUMIF(E$2:E2090,E2090,K$2:K2090)</f>
        <v>3</v>
      </c>
      <c r="M2090" s="2">
        <f>IF(AND(market_calendar[[#This Row],[eq_weekly_exp_cumulative]]=3,market_calendar[[#This Row],[is_eq_weekly_exp]]=1),1,0)</f>
        <v>0</v>
      </c>
      <c r="N2090" s="2">
        <f>IF(AND(market_calendar[[#This Row],[is_eq_monthly_exp]]=1,MOD(market_calendar[[#This Row],[Month]],3)=0),1,0)</f>
        <v>0</v>
      </c>
      <c r="O2090" s="2">
        <f t="shared" si="256"/>
        <v>0</v>
      </c>
      <c r="P2090" s="2">
        <f>SUMIF(E$2:E2090,E2090,O$2:O2090)</f>
        <v>2</v>
      </c>
      <c r="Q2090" s="2">
        <f>IF(AND(market_calendar[[#This Row],[vix_weekly_exp_cumulative]]=3,market_calendar[[#This Row],[is_vix_weekly_exp]]=1),1,0)</f>
        <v>0</v>
      </c>
      <c r="R2090" s="2">
        <f>IF(AND(market_calendar[[#This Row],[is_vix_monthly_exp]]=1,MOD(market_calendar[[#This Row],[Month]],3)=0),1,0)</f>
        <v>0</v>
      </c>
    </row>
    <row r="2091" spans="1:18" x14ac:dyDescent="0.25">
      <c r="A2091">
        <v>2090</v>
      </c>
      <c r="B2091" s="1">
        <v>44459</v>
      </c>
      <c r="C2091" s="2">
        <f t="shared" si="257"/>
        <v>2021</v>
      </c>
      <c r="D2091" s="2">
        <f t="shared" si="258"/>
        <v>9</v>
      </c>
      <c r="E2091" s="2" t="str">
        <f t="shared" si="259"/>
        <v>2021-9</v>
      </c>
      <c r="F2091" s="2">
        <f t="shared" si="260"/>
        <v>20</v>
      </c>
      <c r="G2091" s="2">
        <f t="shared" si="261"/>
        <v>39</v>
      </c>
      <c r="H2091" s="2">
        <f t="shared" si="262"/>
        <v>2</v>
      </c>
      <c r="I2091" s="2" cm="1">
        <f t="array" ref="I2091">_xlfn.IFNA(_xlfn.IFS(H2091=7,1,H2091=1,1),0)</f>
        <v>0</v>
      </c>
      <c r="J2091" s="2">
        <v>0</v>
      </c>
      <c r="K2091" s="2">
        <f t="shared" si="263"/>
        <v>0</v>
      </c>
      <c r="L2091" s="2">
        <f>SUMIF(E$2:E2091,E2091,K$2:K2091)</f>
        <v>3</v>
      </c>
      <c r="M2091" s="2">
        <f>IF(AND(market_calendar[[#This Row],[eq_weekly_exp_cumulative]]=3,market_calendar[[#This Row],[is_eq_weekly_exp]]=1),1,0)</f>
        <v>0</v>
      </c>
      <c r="N2091" s="2">
        <f>IF(AND(market_calendar[[#This Row],[is_eq_monthly_exp]]=1,MOD(market_calendar[[#This Row],[Month]],3)=0),1,0)</f>
        <v>0</v>
      </c>
      <c r="O2091" s="2">
        <f t="shared" si="256"/>
        <v>0</v>
      </c>
      <c r="P2091" s="2">
        <f>SUMIF(E$2:E2091,E2091,O$2:O2091)</f>
        <v>2</v>
      </c>
      <c r="Q2091" s="2">
        <f>IF(AND(market_calendar[[#This Row],[vix_weekly_exp_cumulative]]=3,market_calendar[[#This Row],[is_vix_weekly_exp]]=1),1,0)</f>
        <v>0</v>
      </c>
      <c r="R2091" s="2">
        <f>IF(AND(market_calendar[[#This Row],[is_vix_monthly_exp]]=1,MOD(market_calendar[[#This Row],[Month]],3)=0),1,0)</f>
        <v>0</v>
      </c>
    </row>
    <row r="2092" spans="1:18" x14ac:dyDescent="0.25">
      <c r="A2092">
        <v>2091</v>
      </c>
      <c r="B2092" s="1">
        <v>44460</v>
      </c>
      <c r="C2092" s="2">
        <f t="shared" si="257"/>
        <v>2021</v>
      </c>
      <c r="D2092" s="2">
        <f t="shared" si="258"/>
        <v>9</v>
      </c>
      <c r="E2092" s="2" t="str">
        <f t="shared" si="259"/>
        <v>2021-9</v>
      </c>
      <c r="F2092" s="2">
        <f t="shared" si="260"/>
        <v>21</v>
      </c>
      <c r="G2092" s="2">
        <f t="shared" si="261"/>
        <v>39</v>
      </c>
      <c r="H2092" s="2">
        <f t="shared" si="262"/>
        <v>3</v>
      </c>
      <c r="I2092" s="2" cm="1">
        <f t="array" ref="I2092">_xlfn.IFNA(_xlfn.IFS(H2092=7,1,H2092=1,1),0)</f>
        <v>0</v>
      </c>
      <c r="J2092" s="2">
        <v>0</v>
      </c>
      <c r="K2092" s="2">
        <f t="shared" si="263"/>
        <v>0</v>
      </c>
      <c r="L2092" s="2">
        <f>SUMIF(E$2:E2092,E2092,K$2:K2092)</f>
        <v>3</v>
      </c>
      <c r="M2092" s="2">
        <f>IF(AND(market_calendar[[#This Row],[eq_weekly_exp_cumulative]]=3,market_calendar[[#This Row],[is_eq_weekly_exp]]=1),1,0)</f>
        <v>0</v>
      </c>
      <c r="N2092" s="2">
        <f>IF(AND(market_calendar[[#This Row],[is_eq_monthly_exp]]=1,MOD(market_calendar[[#This Row],[Month]],3)=0),1,0)</f>
        <v>0</v>
      </c>
      <c r="O2092" s="2">
        <f t="shared" si="256"/>
        <v>1</v>
      </c>
      <c r="P2092" s="2">
        <f>SUMIF(E$2:E2092,E2092,O$2:O2092)</f>
        <v>3</v>
      </c>
      <c r="Q2092" s="2">
        <f>IF(AND(market_calendar[[#This Row],[vix_weekly_exp_cumulative]]=3,market_calendar[[#This Row],[is_vix_weekly_exp]]=1),1,0)</f>
        <v>1</v>
      </c>
      <c r="R2092" s="2">
        <f>IF(AND(market_calendar[[#This Row],[is_vix_monthly_exp]]=1,MOD(market_calendar[[#This Row],[Month]],3)=0),1,0)</f>
        <v>1</v>
      </c>
    </row>
    <row r="2093" spans="1:18" x14ac:dyDescent="0.25">
      <c r="A2093">
        <v>2092</v>
      </c>
      <c r="B2093" s="1">
        <v>44461</v>
      </c>
      <c r="C2093" s="2">
        <f t="shared" si="257"/>
        <v>2021</v>
      </c>
      <c r="D2093" s="2">
        <f t="shared" si="258"/>
        <v>9</v>
      </c>
      <c r="E2093" s="2" t="str">
        <f t="shared" si="259"/>
        <v>2021-9</v>
      </c>
      <c r="F2093" s="2">
        <f t="shared" si="260"/>
        <v>22</v>
      </c>
      <c r="G2093" s="2">
        <f t="shared" si="261"/>
        <v>39</v>
      </c>
      <c r="H2093" s="2">
        <f t="shared" si="262"/>
        <v>4</v>
      </c>
      <c r="I2093" s="2" cm="1">
        <f t="array" ref="I2093">_xlfn.IFNA(_xlfn.IFS(H2093=7,1,H2093=1,1),0)</f>
        <v>0</v>
      </c>
      <c r="J2093" s="2">
        <v>0</v>
      </c>
      <c r="K2093" s="2">
        <f t="shared" si="263"/>
        <v>0</v>
      </c>
      <c r="L2093" s="2">
        <f>SUMIF(E$2:E2093,E2093,K$2:K2093)</f>
        <v>3</v>
      </c>
      <c r="M2093" s="2">
        <f>IF(AND(market_calendar[[#This Row],[eq_weekly_exp_cumulative]]=3,market_calendar[[#This Row],[is_eq_weekly_exp]]=1),1,0)</f>
        <v>0</v>
      </c>
      <c r="N2093" s="2">
        <f>IF(AND(market_calendar[[#This Row],[is_eq_monthly_exp]]=1,MOD(market_calendar[[#This Row],[Month]],3)=0),1,0)</f>
        <v>0</v>
      </c>
      <c r="O2093" s="2">
        <f t="shared" si="256"/>
        <v>0</v>
      </c>
      <c r="P2093" s="2">
        <f>SUMIF(E$2:E2093,E2093,O$2:O2093)</f>
        <v>3</v>
      </c>
      <c r="Q2093" s="2">
        <f>IF(AND(market_calendar[[#This Row],[vix_weekly_exp_cumulative]]=3,market_calendar[[#This Row],[is_vix_weekly_exp]]=1),1,0)</f>
        <v>0</v>
      </c>
      <c r="R2093" s="2">
        <f>IF(AND(market_calendar[[#This Row],[is_vix_monthly_exp]]=1,MOD(market_calendar[[#This Row],[Month]],3)=0),1,0)</f>
        <v>0</v>
      </c>
    </row>
    <row r="2094" spans="1:18" x14ac:dyDescent="0.25">
      <c r="A2094">
        <v>2093</v>
      </c>
      <c r="B2094" s="1">
        <v>44462</v>
      </c>
      <c r="C2094" s="2">
        <f t="shared" si="257"/>
        <v>2021</v>
      </c>
      <c r="D2094" s="2">
        <f t="shared" si="258"/>
        <v>9</v>
      </c>
      <c r="E2094" s="2" t="str">
        <f t="shared" si="259"/>
        <v>2021-9</v>
      </c>
      <c r="F2094" s="2">
        <f t="shared" si="260"/>
        <v>23</v>
      </c>
      <c r="G2094" s="2">
        <f t="shared" si="261"/>
        <v>39</v>
      </c>
      <c r="H2094" s="2">
        <f t="shared" si="262"/>
        <v>5</v>
      </c>
      <c r="I2094" s="2" cm="1">
        <f t="array" ref="I2094">_xlfn.IFNA(_xlfn.IFS(H2094=7,1,H2094=1,1),0)</f>
        <v>0</v>
      </c>
      <c r="J2094" s="2">
        <v>0</v>
      </c>
      <c r="K2094" s="2">
        <f t="shared" si="263"/>
        <v>0</v>
      </c>
      <c r="L2094" s="2">
        <f>SUMIF(E$2:E2094,E2094,K$2:K2094)</f>
        <v>3</v>
      </c>
      <c r="M2094" s="2">
        <f>IF(AND(market_calendar[[#This Row],[eq_weekly_exp_cumulative]]=3,market_calendar[[#This Row],[is_eq_weekly_exp]]=1),1,0)</f>
        <v>0</v>
      </c>
      <c r="N2094" s="2">
        <f>IF(AND(market_calendar[[#This Row],[is_eq_monthly_exp]]=1,MOD(market_calendar[[#This Row],[Month]],3)=0),1,0)</f>
        <v>0</v>
      </c>
      <c r="O2094" s="2">
        <f t="shared" si="256"/>
        <v>0</v>
      </c>
      <c r="P2094" s="2">
        <f>SUMIF(E$2:E2094,E2094,O$2:O2094)</f>
        <v>3</v>
      </c>
      <c r="Q2094" s="2">
        <f>IF(AND(market_calendar[[#This Row],[vix_weekly_exp_cumulative]]=3,market_calendar[[#This Row],[is_vix_weekly_exp]]=1),1,0)</f>
        <v>0</v>
      </c>
      <c r="R2094" s="2">
        <f>IF(AND(market_calendar[[#This Row],[is_vix_monthly_exp]]=1,MOD(market_calendar[[#This Row],[Month]],3)=0),1,0)</f>
        <v>0</v>
      </c>
    </row>
    <row r="2095" spans="1:18" x14ac:dyDescent="0.25">
      <c r="A2095">
        <v>2094</v>
      </c>
      <c r="B2095" s="1">
        <v>44463</v>
      </c>
      <c r="C2095" s="2">
        <f t="shared" si="257"/>
        <v>2021</v>
      </c>
      <c r="D2095" s="2">
        <f t="shared" si="258"/>
        <v>9</v>
      </c>
      <c r="E2095" s="2" t="str">
        <f t="shared" si="259"/>
        <v>2021-9</v>
      </c>
      <c r="F2095" s="2">
        <f t="shared" si="260"/>
        <v>24</v>
      </c>
      <c r="G2095" s="2">
        <f t="shared" si="261"/>
        <v>39</v>
      </c>
      <c r="H2095" s="2">
        <f t="shared" si="262"/>
        <v>6</v>
      </c>
      <c r="I2095" s="2" cm="1">
        <f t="array" ref="I2095">_xlfn.IFNA(_xlfn.IFS(H2095=7,1,H2095=1,1),0)</f>
        <v>0</v>
      </c>
      <c r="J2095" s="2">
        <v>0</v>
      </c>
      <c r="K2095" s="2">
        <f t="shared" si="263"/>
        <v>1</v>
      </c>
      <c r="L2095" s="2">
        <f>SUMIF(E$2:E2095,E2095,K$2:K2095)</f>
        <v>4</v>
      </c>
      <c r="M2095" s="2">
        <f>IF(AND(market_calendar[[#This Row],[eq_weekly_exp_cumulative]]=3,market_calendar[[#This Row],[is_eq_weekly_exp]]=1),1,0)</f>
        <v>0</v>
      </c>
      <c r="N2095" s="2">
        <f>IF(AND(market_calendar[[#This Row],[is_eq_monthly_exp]]=1,MOD(market_calendar[[#This Row],[Month]],3)=0),1,0)</f>
        <v>0</v>
      </c>
      <c r="O2095" s="2">
        <f t="shared" si="256"/>
        <v>0</v>
      </c>
      <c r="P2095" s="2">
        <f>SUMIF(E$2:E2095,E2095,O$2:O2095)</f>
        <v>3</v>
      </c>
      <c r="Q2095" s="2">
        <f>IF(AND(market_calendar[[#This Row],[vix_weekly_exp_cumulative]]=3,market_calendar[[#This Row],[is_vix_weekly_exp]]=1),1,0)</f>
        <v>0</v>
      </c>
      <c r="R2095" s="2">
        <f>IF(AND(market_calendar[[#This Row],[is_vix_monthly_exp]]=1,MOD(market_calendar[[#This Row],[Month]],3)=0),1,0)</f>
        <v>0</v>
      </c>
    </row>
    <row r="2096" spans="1:18" x14ac:dyDescent="0.25">
      <c r="A2096">
        <v>2095</v>
      </c>
      <c r="B2096" s="1">
        <v>44464</v>
      </c>
      <c r="C2096" s="2">
        <f t="shared" si="257"/>
        <v>2021</v>
      </c>
      <c r="D2096" s="2">
        <f t="shared" si="258"/>
        <v>9</v>
      </c>
      <c r="E2096" s="2" t="str">
        <f t="shared" si="259"/>
        <v>2021-9</v>
      </c>
      <c r="F2096" s="2">
        <f t="shared" si="260"/>
        <v>25</v>
      </c>
      <c r="G2096" s="2">
        <f t="shared" si="261"/>
        <v>39</v>
      </c>
      <c r="H2096" s="2">
        <f t="shared" si="262"/>
        <v>7</v>
      </c>
      <c r="I2096" s="2" cm="1">
        <f t="array" ref="I2096">_xlfn.IFNA(_xlfn.IFS(H2096=7,1,H2096=1,1),0)</f>
        <v>1</v>
      </c>
      <c r="J2096" s="2">
        <v>0</v>
      </c>
      <c r="K2096" s="2">
        <f t="shared" si="263"/>
        <v>0</v>
      </c>
      <c r="L2096" s="2">
        <f>SUMIF(E$2:E2096,E2096,K$2:K2096)</f>
        <v>4</v>
      </c>
      <c r="M2096" s="2">
        <f>IF(AND(market_calendar[[#This Row],[eq_weekly_exp_cumulative]]=3,market_calendar[[#This Row],[is_eq_weekly_exp]]=1),1,0)</f>
        <v>0</v>
      </c>
      <c r="N2096" s="2">
        <f>IF(AND(market_calendar[[#This Row],[is_eq_monthly_exp]]=1,MOD(market_calendar[[#This Row],[Month]],3)=0),1,0)</f>
        <v>0</v>
      </c>
      <c r="O2096" s="2">
        <f t="shared" si="256"/>
        <v>0</v>
      </c>
      <c r="P2096" s="2">
        <f>SUMIF(E$2:E2096,E2096,O$2:O2096)</f>
        <v>3</v>
      </c>
      <c r="Q2096" s="2">
        <f>IF(AND(market_calendar[[#This Row],[vix_weekly_exp_cumulative]]=3,market_calendar[[#This Row],[is_vix_weekly_exp]]=1),1,0)</f>
        <v>0</v>
      </c>
      <c r="R2096" s="2">
        <f>IF(AND(market_calendar[[#This Row],[is_vix_monthly_exp]]=1,MOD(market_calendar[[#This Row],[Month]],3)=0),1,0)</f>
        <v>0</v>
      </c>
    </row>
    <row r="2097" spans="1:18" x14ac:dyDescent="0.25">
      <c r="A2097">
        <v>2096</v>
      </c>
      <c r="B2097" s="1">
        <v>44465</v>
      </c>
      <c r="C2097" s="2">
        <f t="shared" si="257"/>
        <v>2021</v>
      </c>
      <c r="D2097" s="2">
        <f t="shared" si="258"/>
        <v>9</v>
      </c>
      <c r="E2097" s="2" t="str">
        <f t="shared" si="259"/>
        <v>2021-9</v>
      </c>
      <c r="F2097" s="2">
        <f t="shared" si="260"/>
        <v>26</v>
      </c>
      <c r="G2097" s="2">
        <f t="shared" si="261"/>
        <v>40</v>
      </c>
      <c r="H2097" s="2">
        <f t="shared" si="262"/>
        <v>1</v>
      </c>
      <c r="I2097" s="2" cm="1">
        <f t="array" ref="I2097">_xlfn.IFNA(_xlfn.IFS(H2097=7,1,H2097=1,1),0)</f>
        <v>1</v>
      </c>
      <c r="J2097" s="2">
        <v>0</v>
      </c>
      <c r="K2097" s="2">
        <f t="shared" si="263"/>
        <v>0</v>
      </c>
      <c r="L2097" s="2">
        <f>SUMIF(E$2:E2097,E2097,K$2:K2097)</f>
        <v>4</v>
      </c>
      <c r="M2097" s="2">
        <f>IF(AND(market_calendar[[#This Row],[eq_weekly_exp_cumulative]]=3,market_calendar[[#This Row],[is_eq_weekly_exp]]=1),1,0)</f>
        <v>0</v>
      </c>
      <c r="N2097" s="2">
        <f>IF(AND(market_calendar[[#This Row],[is_eq_monthly_exp]]=1,MOD(market_calendar[[#This Row],[Month]],3)=0),1,0)</f>
        <v>0</v>
      </c>
      <c r="O2097" s="2">
        <f t="shared" si="256"/>
        <v>0</v>
      </c>
      <c r="P2097" s="2">
        <f>SUMIF(E$2:E2097,E2097,O$2:O2097)</f>
        <v>3</v>
      </c>
      <c r="Q2097" s="2">
        <f>IF(AND(market_calendar[[#This Row],[vix_weekly_exp_cumulative]]=3,market_calendar[[#This Row],[is_vix_weekly_exp]]=1),1,0)</f>
        <v>0</v>
      </c>
      <c r="R2097" s="2">
        <f>IF(AND(market_calendar[[#This Row],[is_vix_monthly_exp]]=1,MOD(market_calendar[[#This Row],[Month]],3)=0),1,0)</f>
        <v>0</v>
      </c>
    </row>
    <row r="2098" spans="1:18" x14ac:dyDescent="0.25">
      <c r="A2098">
        <v>2097</v>
      </c>
      <c r="B2098" s="1">
        <v>44466</v>
      </c>
      <c r="C2098" s="2">
        <f t="shared" si="257"/>
        <v>2021</v>
      </c>
      <c r="D2098" s="2">
        <f t="shared" si="258"/>
        <v>9</v>
      </c>
      <c r="E2098" s="2" t="str">
        <f t="shared" si="259"/>
        <v>2021-9</v>
      </c>
      <c r="F2098" s="2">
        <f t="shared" si="260"/>
        <v>27</v>
      </c>
      <c r="G2098" s="2">
        <f t="shared" si="261"/>
        <v>40</v>
      </c>
      <c r="H2098" s="2">
        <f t="shared" si="262"/>
        <v>2</v>
      </c>
      <c r="I2098" s="2" cm="1">
        <f t="array" ref="I2098">_xlfn.IFNA(_xlfn.IFS(H2098=7,1,H2098=1,1),0)</f>
        <v>0</v>
      </c>
      <c r="J2098" s="2">
        <v>0</v>
      </c>
      <c r="K2098" s="2">
        <f t="shared" si="263"/>
        <v>0</v>
      </c>
      <c r="L2098" s="2">
        <f>SUMIF(E$2:E2098,E2098,K$2:K2098)</f>
        <v>4</v>
      </c>
      <c r="M2098" s="2">
        <f>IF(AND(market_calendar[[#This Row],[eq_weekly_exp_cumulative]]=3,market_calendar[[#This Row],[is_eq_weekly_exp]]=1),1,0)</f>
        <v>0</v>
      </c>
      <c r="N2098" s="2">
        <f>IF(AND(market_calendar[[#This Row],[is_eq_monthly_exp]]=1,MOD(market_calendar[[#This Row],[Month]],3)=0),1,0)</f>
        <v>0</v>
      </c>
      <c r="O2098" s="2">
        <f t="shared" si="256"/>
        <v>0</v>
      </c>
      <c r="P2098" s="2">
        <f>SUMIF(E$2:E2098,E2098,O$2:O2098)</f>
        <v>3</v>
      </c>
      <c r="Q2098" s="2">
        <f>IF(AND(market_calendar[[#This Row],[vix_weekly_exp_cumulative]]=3,market_calendar[[#This Row],[is_vix_weekly_exp]]=1),1,0)</f>
        <v>0</v>
      </c>
      <c r="R2098" s="2">
        <f>IF(AND(market_calendar[[#This Row],[is_vix_monthly_exp]]=1,MOD(market_calendar[[#This Row],[Month]],3)=0),1,0)</f>
        <v>0</v>
      </c>
    </row>
    <row r="2099" spans="1:18" x14ac:dyDescent="0.25">
      <c r="A2099">
        <v>2098</v>
      </c>
      <c r="B2099" s="1">
        <v>44467</v>
      </c>
      <c r="C2099" s="2">
        <f t="shared" si="257"/>
        <v>2021</v>
      </c>
      <c r="D2099" s="2">
        <f t="shared" si="258"/>
        <v>9</v>
      </c>
      <c r="E2099" s="2" t="str">
        <f t="shared" si="259"/>
        <v>2021-9</v>
      </c>
      <c r="F2099" s="2">
        <f t="shared" si="260"/>
        <v>28</v>
      </c>
      <c r="G2099" s="2">
        <f t="shared" si="261"/>
        <v>40</v>
      </c>
      <c r="H2099" s="2">
        <f t="shared" si="262"/>
        <v>3</v>
      </c>
      <c r="I2099" s="2" cm="1">
        <f t="array" ref="I2099">_xlfn.IFNA(_xlfn.IFS(H2099=7,1,H2099=1,1),0)</f>
        <v>0</v>
      </c>
      <c r="J2099" s="2">
        <v>0</v>
      </c>
      <c r="K2099" s="2">
        <f t="shared" si="263"/>
        <v>0</v>
      </c>
      <c r="L2099" s="2">
        <f>SUMIF(E$2:E2099,E2099,K$2:K2099)</f>
        <v>4</v>
      </c>
      <c r="M2099" s="2">
        <f>IF(AND(market_calendar[[#This Row],[eq_weekly_exp_cumulative]]=3,market_calendar[[#This Row],[is_eq_weekly_exp]]=1),1,0)</f>
        <v>0</v>
      </c>
      <c r="N2099" s="2">
        <f>IF(AND(market_calendar[[#This Row],[is_eq_monthly_exp]]=1,MOD(market_calendar[[#This Row],[Month]],3)=0),1,0)</f>
        <v>0</v>
      </c>
      <c r="O2099" s="2">
        <f t="shared" si="256"/>
        <v>1</v>
      </c>
      <c r="P2099" s="2">
        <f>SUMIF(E$2:E2099,E2099,O$2:O2099)</f>
        <v>4</v>
      </c>
      <c r="Q2099" s="2">
        <f>IF(AND(market_calendar[[#This Row],[vix_weekly_exp_cumulative]]=3,market_calendar[[#This Row],[is_vix_weekly_exp]]=1),1,0)</f>
        <v>0</v>
      </c>
      <c r="R2099" s="2">
        <f>IF(AND(market_calendar[[#This Row],[is_vix_monthly_exp]]=1,MOD(market_calendar[[#This Row],[Month]],3)=0),1,0)</f>
        <v>0</v>
      </c>
    </row>
    <row r="2100" spans="1:18" x14ac:dyDescent="0.25">
      <c r="A2100">
        <v>2099</v>
      </c>
      <c r="B2100" s="1">
        <v>44468</v>
      </c>
      <c r="C2100" s="2">
        <f t="shared" si="257"/>
        <v>2021</v>
      </c>
      <c r="D2100" s="2">
        <f t="shared" si="258"/>
        <v>9</v>
      </c>
      <c r="E2100" s="2" t="str">
        <f t="shared" si="259"/>
        <v>2021-9</v>
      </c>
      <c r="F2100" s="2">
        <f t="shared" si="260"/>
        <v>29</v>
      </c>
      <c r="G2100" s="2">
        <f t="shared" si="261"/>
        <v>40</v>
      </c>
      <c r="H2100" s="2">
        <f t="shared" si="262"/>
        <v>4</v>
      </c>
      <c r="I2100" s="2" cm="1">
        <f t="array" ref="I2100">_xlfn.IFNA(_xlfn.IFS(H2100=7,1,H2100=1,1),0)</f>
        <v>0</v>
      </c>
      <c r="J2100" s="2">
        <v>0</v>
      </c>
      <c r="K2100" s="2">
        <f t="shared" si="263"/>
        <v>0</v>
      </c>
      <c r="L2100" s="2">
        <f>SUMIF(E$2:E2100,E2100,K$2:K2100)</f>
        <v>4</v>
      </c>
      <c r="M2100" s="2">
        <f>IF(AND(market_calendar[[#This Row],[eq_weekly_exp_cumulative]]=3,market_calendar[[#This Row],[is_eq_weekly_exp]]=1),1,0)</f>
        <v>0</v>
      </c>
      <c r="N2100" s="2">
        <f>IF(AND(market_calendar[[#This Row],[is_eq_monthly_exp]]=1,MOD(market_calendar[[#This Row],[Month]],3)=0),1,0)</f>
        <v>0</v>
      </c>
      <c r="O2100" s="2">
        <f t="shared" si="256"/>
        <v>0</v>
      </c>
      <c r="P2100" s="2">
        <f>SUMIF(E$2:E2100,E2100,O$2:O2100)</f>
        <v>4</v>
      </c>
      <c r="Q2100" s="2">
        <f>IF(AND(market_calendar[[#This Row],[vix_weekly_exp_cumulative]]=3,market_calendar[[#This Row],[is_vix_weekly_exp]]=1),1,0)</f>
        <v>0</v>
      </c>
      <c r="R2100" s="2">
        <f>IF(AND(market_calendar[[#This Row],[is_vix_monthly_exp]]=1,MOD(market_calendar[[#This Row],[Month]],3)=0),1,0)</f>
        <v>0</v>
      </c>
    </row>
    <row r="2101" spans="1:18" x14ac:dyDescent="0.25">
      <c r="A2101">
        <v>2100</v>
      </c>
      <c r="B2101" s="1">
        <v>44469</v>
      </c>
      <c r="C2101" s="2">
        <f t="shared" si="257"/>
        <v>2021</v>
      </c>
      <c r="D2101" s="2">
        <f t="shared" si="258"/>
        <v>9</v>
      </c>
      <c r="E2101" s="2" t="str">
        <f t="shared" si="259"/>
        <v>2021-9</v>
      </c>
      <c r="F2101" s="2">
        <f t="shared" si="260"/>
        <v>30</v>
      </c>
      <c r="G2101" s="2">
        <f t="shared" si="261"/>
        <v>40</v>
      </c>
      <c r="H2101" s="2">
        <f t="shared" si="262"/>
        <v>5</v>
      </c>
      <c r="I2101" s="2" cm="1">
        <f t="array" ref="I2101">_xlfn.IFNA(_xlfn.IFS(H2101=7,1,H2101=1,1),0)</f>
        <v>0</v>
      </c>
      <c r="J2101" s="2">
        <v>0</v>
      </c>
      <c r="K2101" s="2">
        <f t="shared" si="263"/>
        <v>0</v>
      </c>
      <c r="L2101" s="2">
        <f>SUMIF(E$2:E2101,E2101,K$2:K2101)</f>
        <v>4</v>
      </c>
      <c r="M2101" s="2">
        <f>IF(AND(market_calendar[[#This Row],[eq_weekly_exp_cumulative]]=3,market_calendar[[#This Row],[is_eq_weekly_exp]]=1),1,0)</f>
        <v>0</v>
      </c>
      <c r="N2101" s="2">
        <f>IF(AND(market_calendar[[#This Row],[is_eq_monthly_exp]]=1,MOD(market_calendar[[#This Row],[Month]],3)=0),1,0)</f>
        <v>0</v>
      </c>
      <c r="O2101" s="2">
        <f t="shared" si="256"/>
        <v>0</v>
      </c>
      <c r="P2101" s="2">
        <f>SUMIF(E$2:E2101,E2101,O$2:O2101)</f>
        <v>4</v>
      </c>
      <c r="Q2101" s="2">
        <f>IF(AND(market_calendar[[#This Row],[vix_weekly_exp_cumulative]]=3,market_calendar[[#This Row],[is_vix_weekly_exp]]=1),1,0)</f>
        <v>0</v>
      </c>
      <c r="R2101" s="2">
        <f>IF(AND(market_calendar[[#This Row],[is_vix_monthly_exp]]=1,MOD(market_calendar[[#This Row],[Month]],3)=0),1,0)</f>
        <v>0</v>
      </c>
    </row>
    <row r="2102" spans="1:18" x14ac:dyDescent="0.25">
      <c r="A2102">
        <v>2101</v>
      </c>
      <c r="B2102" s="1">
        <v>44470</v>
      </c>
      <c r="C2102" s="2">
        <f t="shared" si="257"/>
        <v>2021</v>
      </c>
      <c r="D2102" s="2">
        <f t="shared" si="258"/>
        <v>10</v>
      </c>
      <c r="E2102" s="2" t="str">
        <f t="shared" si="259"/>
        <v>2021-10</v>
      </c>
      <c r="F2102" s="2">
        <f t="shared" si="260"/>
        <v>1</v>
      </c>
      <c r="G2102" s="2">
        <f t="shared" si="261"/>
        <v>40</v>
      </c>
      <c r="H2102" s="2">
        <f t="shared" si="262"/>
        <v>6</v>
      </c>
      <c r="I2102" s="2" cm="1">
        <f t="array" ref="I2102">_xlfn.IFNA(_xlfn.IFS(H2102=7,1,H2102=1,1),0)</f>
        <v>0</v>
      </c>
      <c r="J2102" s="2">
        <v>0</v>
      </c>
      <c r="K2102" s="2">
        <f t="shared" si="263"/>
        <v>1</v>
      </c>
      <c r="L2102" s="2">
        <f>SUMIF(E$2:E2102,E2102,K$2:K2102)</f>
        <v>1</v>
      </c>
      <c r="M2102" s="2">
        <f>IF(AND(market_calendar[[#This Row],[eq_weekly_exp_cumulative]]=3,market_calendar[[#This Row],[is_eq_weekly_exp]]=1),1,0)</f>
        <v>0</v>
      </c>
      <c r="N2102" s="2">
        <f>IF(AND(market_calendar[[#This Row],[is_eq_monthly_exp]]=1,MOD(market_calendar[[#This Row],[Month]],3)=0),1,0)</f>
        <v>0</v>
      </c>
      <c r="O2102" s="2">
        <f t="shared" si="256"/>
        <v>0</v>
      </c>
      <c r="P2102" s="2">
        <f>SUMIF(E$2:E2102,E2102,O$2:O2102)</f>
        <v>0</v>
      </c>
      <c r="Q2102" s="2">
        <f>IF(AND(market_calendar[[#This Row],[vix_weekly_exp_cumulative]]=3,market_calendar[[#This Row],[is_vix_weekly_exp]]=1),1,0)</f>
        <v>0</v>
      </c>
      <c r="R2102" s="2">
        <f>IF(AND(market_calendar[[#This Row],[is_vix_monthly_exp]]=1,MOD(market_calendar[[#This Row],[Month]],3)=0),1,0)</f>
        <v>0</v>
      </c>
    </row>
    <row r="2103" spans="1:18" x14ac:dyDescent="0.25">
      <c r="A2103">
        <v>2102</v>
      </c>
      <c r="B2103" s="1">
        <v>44471</v>
      </c>
      <c r="C2103" s="2">
        <f t="shared" si="257"/>
        <v>2021</v>
      </c>
      <c r="D2103" s="2">
        <f t="shared" si="258"/>
        <v>10</v>
      </c>
      <c r="E2103" s="2" t="str">
        <f t="shared" si="259"/>
        <v>2021-10</v>
      </c>
      <c r="F2103" s="2">
        <f t="shared" si="260"/>
        <v>2</v>
      </c>
      <c r="G2103" s="2">
        <f t="shared" si="261"/>
        <v>40</v>
      </c>
      <c r="H2103" s="2">
        <f t="shared" si="262"/>
        <v>7</v>
      </c>
      <c r="I2103" s="2" cm="1">
        <f t="array" ref="I2103">_xlfn.IFNA(_xlfn.IFS(H2103=7,1,H2103=1,1),0)</f>
        <v>1</v>
      </c>
      <c r="J2103" s="2">
        <v>0</v>
      </c>
      <c r="K2103" s="2">
        <f t="shared" si="263"/>
        <v>0</v>
      </c>
      <c r="L2103" s="2">
        <f>SUMIF(E$2:E2103,E2103,K$2:K2103)</f>
        <v>1</v>
      </c>
      <c r="M2103" s="2">
        <f>IF(AND(market_calendar[[#This Row],[eq_weekly_exp_cumulative]]=3,market_calendar[[#This Row],[is_eq_weekly_exp]]=1),1,0)</f>
        <v>0</v>
      </c>
      <c r="N2103" s="2">
        <f>IF(AND(market_calendar[[#This Row],[is_eq_monthly_exp]]=1,MOD(market_calendar[[#This Row],[Month]],3)=0),1,0)</f>
        <v>0</v>
      </c>
      <c r="O2103" s="2">
        <f t="shared" si="256"/>
        <v>0</v>
      </c>
      <c r="P2103" s="2">
        <f>SUMIF(E$2:E2103,E2103,O$2:O2103)</f>
        <v>0</v>
      </c>
      <c r="Q2103" s="2">
        <f>IF(AND(market_calendar[[#This Row],[vix_weekly_exp_cumulative]]=3,market_calendar[[#This Row],[is_vix_weekly_exp]]=1),1,0)</f>
        <v>0</v>
      </c>
      <c r="R2103" s="2">
        <f>IF(AND(market_calendar[[#This Row],[is_vix_monthly_exp]]=1,MOD(market_calendar[[#This Row],[Month]],3)=0),1,0)</f>
        <v>0</v>
      </c>
    </row>
    <row r="2104" spans="1:18" x14ac:dyDescent="0.25">
      <c r="A2104">
        <v>2103</v>
      </c>
      <c r="B2104" s="1">
        <v>44472</v>
      </c>
      <c r="C2104" s="2">
        <f t="shared" si="257"/>
        <v>2021</v>
      </c>
      <c r="D2104" s="2">
        <f t="shared" si="258"/>
        <v>10</v>
      </c>
      <c r="E2104" s="2" t="str">
        <f t="shared" si="259"/>
        <v>2021-10</v>
      </c>
      <c r="F2104" s="2">
        <f t="shared" si="260"/>
        <v>3</v>
      </c>
      <c r="G2104" s="2">
        <f t="shared" si="261"/>
        <v>41</v>
      </c>
      <c r="H2104" s="2">
        <f t="shared" si="262"/>
        <v>1</v>
      </c>
      <c r="I2104" s="2" cm="1">
        <f t="array" ref="I2104">_xlfn.IFNA(_xlfn.IFS(H2104=7,1,H2104=1,1),0)</f>
        <v>1</v>
      </c>
      <c r="J2104" s="2">
        <v>0</v>
      </c>
      <c r="K2104" s="2">
        <f t="shared" si="263"/>
        <v>0</v>
      </c>
      <c r="L2104" s="2">
        <f>SUMIF(E$2:E2104,E2104,K$2:K2104)</f>
        <v>1</v>
      </c>
      <c r="M2104" s="2">
        <f>IF(AND(market_calendar[[#This Row],[eq_weekly_exp_cumulative]]=3,market_calendar[[#This Row],[is_eq_weekly_exp]]=1),1,0)</f>
        <v>0</v>
      </c>
      <c r="N2104" s="2">
        <f>IF(AND(market_calendar[[#This Row],[is_eq_monthly_exp]]=1,MOD(market_calendar[[#This Row],[Month]],3)=0),1,0)</f>
        <v>0</v>
      </c>
      <c r="O2104" s="2">
        <f t="shared" si="256"/>
        <v>0</v>
      </c>
      <c r="P2104" s="2">
        <f>SUMIF(E$2:E2104,E2104,O$2:O2104)</f>
        <v>0</v>
      </c>
      <c r="Q2104" s="2">
        <f>IF(AND(market_calendar[[#This Row],[vix_weekly_exp_cumulative]]=3,market_calendar[[#This Row],[is_vix_weekly_exp]]=1),1,0)</f>
        <v>0</v>
      </c>
      <c r="R2104" s="2">
        <f>IF(AND(market_calendar[[#This Row],[is_vix_monthly_exp]]=1,MOD(market_calendar[[#This Row],[Month]],3)=0),1,0)</f>
        <v>0</v>
      </c>
    </row>
    <row r="2105" spans="1:18" x14ac:dyDescent="0.25">
      <c r="A2105">
        <v>2104</v>
      </c>
      <c r="B2105" s="1">
        <v>44473</v>
      </c>
      <c r="C2105" s="2">
        <f t="shared" si="257"/>
        <v>2021</v>
      </c>
      <c r="D2105" s="2">
        <f t="shared" si="258"/>
        <v>10</v>
      </c>
      <c r="E2105" s="2" t="str">
        <f t="shared" si="259"/>
        <v>2021-10</v>
      </c>
      <c r="F2105" s="2">
        <f t="shared" si="260"/>
        <v>4</v>
      </c>
      <c r="G2105" s="2">
        <f t="shared" si="261"/>
        <v>41</v>
      </c>
      <c r="H2105" s="2">
        <f t="shared" si="262"/>
        <v>2</v>
      </c>
      <c r="I2105" s="2" cm="1">
        <f t="array" ref="I2105">_xlfn.IFNA(_xlfn.IFS(H2105=7,1,H2105=1,1),0)</f>
        <v>0</v>
      </c>
      <c r="J2105" s="2">
        <v>0</v>
      </c>
      <c r="K2105" s="2">
        <f t="shared" si="263"/>
        <v>0</v>
      </c>
      <c r="L2105" s="2">
        <f>SUMIF(E$2:E2105,E2105,K$2:K2105)</f>
        <v>1</v>
      </c>
      <c r="M2105" s="2">
        <f>IF(AND(market_calendar[[#This Row],[eq_weekly_exp_cumulative]]=3,market_calendar[[#This Row],[is_eq_weekly_exp]]=1),1,0)</f>
        <v>0</v>
      </c>
      <c r="N2105" s="2">
        <f>IF(AND(market_calendar[[#This Row],[is_eq_monthly_exp]]=1,MOD(market_calendar[[#This Row],[Month]],3)=0),1,0)</f>
        <v>0</v>
      </c>
      <c r="O2105" s="2">
        <f t="shared" si="256"/>
        <v>0</v>
      </c>
      <c r="P2105" s="2">
        <f>SUMIF(E$2:E2105,E2105,O$2:O2105)</f>
        <v>0</v>
      </c>
      <c r="Q2105" s="2">
        <f>IF(AND(market_calendar[[#This Row],[vix_weekly_exp_cumulative]]=3,market_calendar[[#This Row],[is_vix_weekly_exp]]=1),1,0)</f>
        <v>0</v>
      </c>
      <c r="R2105" s="2">
        <f>IF(AND(market_calendar[[#This Row],[is_vix_monthly_exp]]=1,MOD(market_calendar[[#This Row],[Month]],3)=0),1,0)</f>
        <v>0</v>
      </c>
    </row>
    <row r="2106" spans="1:18" x14ac:dyDescent="0.25">
      <c r="A2106">
        <v>2105</v>
      </c>
      <c r="B2106" s="1">
        <v>44474</v>
      </c>
      <c r="C2106" s="2">
        <f t="shared" si="257"/>
        <v>2021</v>
      </c>
      <c r="D2106" s="2">
        <f t="shared" si="258"/>
        <v>10</v>
      </c>
      <c r="E2106" s="2" t="str">
        <f t="shared" si="259"/>
        <v>2021-10</v>
      </c>
      <c r="F2106" s="2">
        <f t="shared" si="260"/>
        <v>5</v>
      </c>
      <c r="G2106" s="2">
        <f t="shared" si="261"/>
        <v>41</v>
      </c>
      <c r="H2106" s="2">
        <f t="shared" si="262"/>
        <v>3</v>
      </c>
      <c r="I2106" s="2" cm="1">
        <f t="array" ref="I2106">_xlfn.IFNA(_xlfn.IFS(H2106=7,1,H2106=1,1),0)</f>
        <v>0</v>
      </c>
      <c r="J2106" s="2">
        <v>0</v>
      </c>
      <c r="K2106" s="2">
        <f t="shared" si="263"/>
        <v>0</v>
      </c>
      <c r="L2106" s="2">
        <f>SUMIF(E$2:E2106,E2106,K$2:K2106)</f>
        <v>1</v>
      </c>
      <c r="M2106" s="2">
        <f>IF(AND(market_calendar[[#This Row],[eq_weekly_exp_cumulative]]=3,market_calendar[[#This Row],[is_eq_weekly_exp]]=1),1,0)</f>
        <v>0</v>
      </c>
      <c r="N2106" s="2">
        <f>IF(AND(market_calendar[[#This Row],[is_eq_monthly_exp]]=1,MOD(market_calendar[[#This Row],[Month]],3)=0),1,0)</f>
        <v>0</v>
      </c>
      <c r="O2106" s="2">
        <f t="shared" si="256"/>
        <v>1</v>
      </c>
      <c r="P2106" s="2">
        <f>SUMIF(E$2:E2106,E2106,O$2:O2106)</f>
        <v>1</v>
      </c>
      <c r="Q2106" s="2">
        <f>IF(AND(market_calendar[[#This Row],[vix_weekly_exp_cumulative]]=3,market_calendar[[#This Row],[is_vix_weekly_exp]]=1),1,0)</f>
        <v>0</v>
      </c>
      <c r="R2106" s="2">
        <f>IF(AND(market_calendar[[#This Row],[is_vix_monthly_exp]]=1,MOD(market_calendar[[#This Row],[Month]],3)=0),1,0)</f>
        <v>0</v>
      </c>
    </row>
    <row r="2107" spans="1:18" x14ac:dyDescent="0.25">
      <c r="A2107">
        <v>2106</v>
      </c>
      <c r="B2107" s="1">
        <v>44475</v>
      </c>
      <c r="C2107" s="2">
        <f t="shared" si="257"/>
        <v>2021</v>
      </c>
      <c r="D2107" s="2">
        <f t="shared" si="258"/>
        <v>10</v>
      </c>
      <c r="E2107" s="2" t="str">
        <f t="shared" si="259"/>
        <v>2021-10</v>
      </c>
      <c r="F2107" s="2">
        <f t="shared" si="260"/>
        <v>6</v>
      </c>
      <c r="G2107" s="2">
        <f t="shared" si="261"/>
        <v>41</v>
      </c>
      <c r="H2107" s="2">
        <f t="shared" si="262"/>
        <v>4</v>
      </c>
      <c r="I2107" s="2" cm="1">
        <f t="array" ref="I2107">_xlfn.IFNA(_xlfn.IFS(H2107=7,1,H2107=1,1),0)</f>
        <v>0</v>
      </c>
      <c r="J2107" s="2">
        <v>0</v>
      </c>
      <c r="K2107" s="2">
        <f t="shared" si="263"/>
        <v>0</v>
      </c>
      <c r="L2107" s="2">
        <f>SUMIF(E$2:E2107,E2107,K$2:K2107)</f>
        <v>1</v>
      </c>
      <c r="M2107" s="2">
        <f>IF(AND(market_calendar[[#This Row],[eq_weekly_exp_cumulative]]=3,market_calendar[[#This Row],[is_eq_weekly_exp]]=1),1,0)</f>
        <v>0</v>
      </c>
      <c r="N2107" s="2">
        <f>IF(AND(market_calendar[[#This Row],[is_eq_monthly_exp]]=1,MOD(market_calendar[[#This Row],[Month]],3)=0),1,0)</f>
        <v>0</v>
      </c>
      <c r="O2107" s="2">
        <f t="shared" si="256"/>
        <v>0</v>
      </c>
      <c r="P2107" s="2">
        <f>SUMIF(E$2:E2107,E2107,O$2:O2107)</f>
        <v>1</v>
      </c>
      <c r="Q2107" s="2">
        <f>IF(AND(market_calendar[[#This Row],[vix_weekly_exp_cumulative]]=3,market_calendar[[#This Row],[is_vix_weekly_exp]]=1),1,0)</f>
        <v>0</v>
      </c>
      <c r="R2107" s="2">
        <f>IF(AND(market_calendar[[#This Row],[is_vix_monthly_exp]]=1,MOD(market_calendar[[#This Row],[Month]],3)=0),1,0)</f>
        <v>0</v>
      </c>
    </row>
    <row r="2108" spans="1:18" x14ac:dyDescent="0.25">
      <c r="A2108">
        <v>2107</v>
      </c>
      <c r="B2108" s="1">
        <v>44476</v>
      </c>
      <c r="C2108" s="2">
        <f t="shared" si="257"/>
        <v>2021</v>
      </c>
      <c r="D2108" s="2">
        <f t="shared" si="258"/>
        <v>10</v>
      </c>
      <c r="E2108" s="2" t="str">
        <f t="shared" si="259"/>
        <v>2021-10</v>
      </c>
      <c r="F2108" s="2">
        <f t="shared" si="260"/>
        <v>7</v>
      </c>
      <c r="G2108" s="2">
        <f t="shared" si="261"/>
        <v>41</v>
      </c>
      <c r="H2108" s="2">
        <f t="shared" si="262"/>
        <v>5</v>
      </c>
      <c r="I2108" s="2" cm="1">
        <f t="array" ref="I2108">_xlfn.IFNA(_xlfn.IFS(H2108=7,1,H2108=1,1),0)</f>
        <v>0</v>
      </c>
      <c r="J2108" s="2">
        <v>0</v>
      </c>
      <c r="K2108" s="2">
        <f t="shared" si="263"/>
        <v>0</v>
      </c>
      <c r="L2108" s="2">
        <f>SUMIF(E$2:E2108,E2108,K$2:K2108)</f>
        <v>1</v>
      </c>
      <c r="M2108" s="2">
        <f>IF(AND(market_calendar[[#This Row],[eq_weekly_exp_cumulative]]=3,market_calendar[[#This Row],[is_eq_weekly_exp]]=1),1,0)</f>
        <v>0</v>
      </c>
      <c r="N2108" s="2">
        <f>IF(AND(market_calendar[[#This Row],[is_eq_monthly_exp]]=1,MOD(market_calendar[[#This Row],[Month]],3)=0),1,0)</f>
        <v>0</v>
      </c>
      <c r="O2108" s="2">
        <f t="shared" si="256"/>
        <v>0</v>
      </c>
      <c r="P2108" s="2">
        <f>SUMIF(E$2:E2108,E2108,O$2:O2108)</f>
        <v>1</v>
      </c>
      <c r="Q2108" s="2">
        <f>IF(AND(market_calendar[[#This Row],[vix_weekly_exp_cumulative]]=3,market_calendar[[#This Row],[is_vix_weekly_exp]]=1),1,0)</f>
        <v>0</v>
      </c>
      <c r="R2108" s="2">
        <f>IF(AND(market_calendar[[#This Row],[is_vix_monthly_exp]]=1,MOD(market_calendar[[#This Row],[Month]],3)=0),1,0)</f>
        <v>0</v>
      </c>
    </row>
    <row r="2109" spans="1:18" x14ac:dyDescent="0.25">
      <c r="A2109">
        <v>2108</v>
      </c>
      <c r="B2109" s="1">
        <v>44477</v>
      </c>
      <c r="C2109" s="2">
        <f t="shared" si="257"/>
        <v>2021</v>
      </c>
      <c r="D2109" s="2">
        <f t="shared" si="258"/>
        <v>10</v>
      </c>
      <c r="E2109" s="2" t="str">
        <f t="shared" si="259"/>
        <v>2021-10</v>
      </c>
      <c r="F2109" s="2">
        <f t="shared" si="260"/>
        <v>8</v>
      </c>
      <c r="G2109" s="2">
        <f t="shared" si="261"/>
        <v>41</v>
      </c>
      <c r="H2109" s="2">
        <f t="shared" si="262"/>
        <v>6</v>
      </c>
      <c r="I2109" s="2" cm="1">
        <f t="array" ref="I2109">_xlfn.IFNA(_xlfn.IFS(H2109=7,1,H2109=1,1),0)</f>
        <v>0</v>
      </c>
      <c r="J2109" s="2">
        <v>0</v>
      </c>
      <c r="K2109" s="2">
        <f t="shared" si="263"/>
        <v>1</v>
      </c>
      <c r="L2109" s="2">
        <f>SUMIF(E$2:E2109,E2109,K$2:K2109)</f>
        <v>2</v>
      </c>
      <c r="M2109" s="2">
        <f>IF(AND(market_calendar[[#This Row],[eq_weekly_exp_cumulative]]=3,market_calendar[[#This Row],[is_eq_weekly_exp]]=1),1,0)</f>
        <v>0</v>
      </c>
      <c r="N2109" s="2">
        <f>IF(AND(market_calendar[[#This Row],[is_eq_monthly_exp]]=1,MOD(market_calendar[[#This Row],[Month]],3)=0),1,0)</f>
        <v>0</v>
      </c>
      <c r="O2109" s="2">
        <f t="shared" si="256"/>
        <v>0</v>
      </c>
      <c r="P2109" s="2">
        <f>SUMIF(E$2:E2109,E2109,O$2:O2109)</f>
        <v>1</v>
      </c>
      <c r="Q2109" s="2">
        <f>IF(AND(market_calendar[[#This Row],[vix_weekly_exp_cumulative]]=3,market_calendar[[#This Row],[is_vix_weekly_exp]]=1),1,0)</f>
        <v>0</v>
      </c>
      <c r="R2109" s="2">
        <f>IF(AND(market_calendar[[#This Row],[is_vix_monthly_exp]]=1,MOD(market_calendar[[#This Row],[Month]],3)=0),1,0)</f>
        <v>0</v>
      </c>
    </row>
    <row r="2110" spans="1:18" x14ac:dyDescent="0.25">
      <c r="A2110">
        <v>2109</v>
      </c>
      <c r="B2110" s="1">
        <v>44478</v>
      </c>
      <c r="C2110" s="2">
        <f t="shared" si="257"/>
        <v>2021</v>
      </c>
      <c r="D2110" s="2">
        <f t="shared" si="258"/>
        <v>10</v>
      </c>
      <c r="E2110" s="2" t="str">
        <f t="shared" si="259"/>
        <v>2021-10</v>
      </c>
      <c r="F2110" s="2">
        <f t="shared" si="260"/>
        <v>9</v>
      </c>
      <c r="G2110" s="2">
        <f t="shared" si="261"/>
        <v>41</v>
      </c>
      <c r="H2110" s="2">
        <f t="shared" si="262"/>
        <v>7</v>
      </c>
      <c r="I2110" s="2" cm="1">
        <f t="array" ref="I2110">_xlfn.IFNA(_xlfn.IFS(H2110=7,1,H2110=1,1),0)</f>
        <v>1</v>
      </c>
      <c r="J2110" s="2">
        <v>0</v>
      </c>
      <c r="K2110" s="2">
        <f t="shared" si="263"/>
        <v>0</v>
      </c>
      <c r="L2110" s="2">
        <f>SUMIF(E$2:E2110,E2110,K$2:K2110)</f>
        <v>2</v>
      </c>
      <c r="M2110" s="2">
        <f>IF(AND(market_calendar[[#This Row],[eq_weekly_exp_cumulative]]=3,market_calendar[[#This Row],[is_eq_weekly_exp]]=1),1,0)</f>
        <v>0</v>
      </c>
      <c r="N2110" s="2">
        <f>IF(AND(market_calendar[[#This Row],[is_eq_monthly_exp]]=1,MOD(market_calendar[[#This Row],[Month]],3)=0),1,0)</f>
        <v>0</v>
      </c>
      <c r="O2110" s="2">
        <f t="shared" si="256"/>
        <v>0</v>
      </c>
      <c r="P2110" s="2">
        <f>SUMIF(E$2:E2110,E2110,O$2:O2110)</f>
        <v>1</v>
      </c>
      <c r="Q2110" s="2">
        <f>IF(AND(market_calendar[[#This Row],[vix_weekly_exp_cumulative]]=3,market_calendar[[#This Row],[is_vix_weekly_exp]]=1),1,0)</f>
        <v>0</v>
      </c>
      <c r="R2110" s="2">
        <f>IF(AND(market_calendar[[#This Row],[is_vix_monthly_exp]]=1,MOD(market_calendar[[#This Row],[Month]],3)=0),1,0)</f>
        <v>0</v>
      </c>
    </row>
    <row r="2111" spans="1:18" x14ac:dyDescent="0.25">
      <c r="A2111">
        <v>2110</v>
      </c>
      <c r="B2111" s="1">
        <v>44479</v>
      </c>
      <c r="C2111" s="2">
        <f t="shared" si="257"/>
        <v>2021</v>
      </c>
      <c r="D2111" s="2">
        <f t="shared" si="258"/>
        <v>10</v>
      </c>
      <c r="E2111" s="2" t="str">
        <f t="shared" si="259"/>
        <v>2021-10</v>
      </c>
      <c r="F2111" s="2">
        <f t="shared" si="260"/>
        <v>10</v>
      </c>
      <c r="G2111" s="2">
        <f t="shared" si="261"/>
        <v>42</v>
      </c>
      <c r="H2111" s="2">
        <f t="shared" si="262"/>
        <v>1</v>
      </c>
      <c r="I2111" s="2" cm="1">
        <f t="array" ref="I2111">_xlfn.IFNA(_xlfn.IFS(H2111=7,1,H2111=1,1),0)</f>
        <v>1</v>
      </c>
      <c r="J2111" s="2">
        <v>0</v>
      </c>
      <c r="K2111" s="2">
        <f t="shared" si="263"/>
        <v>0</v>
      </c>
      <c r="L2111" s="2">
        <f>SUMIF(E$2:E2111,E2111,K$2:K2111)</f>
        <v>2</v>
      </c>
      <c r="M2111" s="2">
        <f>IF(AND(market_calendar[[#This Row],[eq_weekly_exp_cumulative]]=3,market_calendar[[#This Row],[is_eq_weekly_exp]]=1),1,0)</f>
        <v>0</v>
      </c>
      <c r="N2111" s="2">
        <f>IF(AND(market_calendar[[#This Row],[is_eq_monthly_exp]]=1,MOD(market_calendar[[#This Row],[Month]],3)=0),1,0)</f>
        <v>0</v>
      </c>
      <c r="O2111" s="2">
        <f t="shared" si="256"/>
        <v>0</v>
      </c>
      <c r="P2111" s="2">
        <f>SUMIF(E$2:E2111,E2111,O$2:O2111)</f>
        <v>1</v>
      </c>
      <c r="Q2111" s="2">
        <f>IF(AND(market_calendar[[#This Row],[vix_weekly_exp_cumulative]]=3,market_calendar[[#This Row],[is_vix_weekly_exp]]=1),1,0)</f>
        <v>0</v>
      </c>
      <c r="R2111" s="2">
        <f>IF(AND(market_calendar[[#This Row],[is_vix_monthly_exp]]=1,MOD(market_calendar[[#This Row],[Month]],3)=0),1,0)</f>
        <v>0</v>
      </c>
    </row>
    <row r="2112" spans="1:18" x14ac:dyDescent="0.25">
      <c r="A2112">
        <v>2111</v>
      </c>
      <c r="B2112" s="1">
        <v>44480</v>
      </c>
      <c r="C2112" s="2">
        <f t="shared" si="257"/>
        <v>2021</v>
      </c>
      <c r="D2112" s="2">
        <f t="shared" si="258"/>
        <v>10</v>
      </c>
      <c r="E2112" s="2" t="str">
        <f t="shared" si="259"/>
        <v>2021-10</v>
      </c>
      <c r="F2112" s="2">
        <f t="shared" si="260"/>
        <v>11</v>
      </c>
      <c r="G2112" s="2">
        <f t="shared" si="261"/>
        <v>42</v>
      </c>
      <c r="H2112" s="2">
        <f t="shared" si="262"/>
        <v>2</v>
      </c>
      <c r="I2112" s="2" cm="1">
        <f t="array" ref="I2112">_xlfn.IFNA(_xlfn.IFS(H2112=7,1,H2112=1,1),0)</f>
        <v>0</v>
      </c>
      <c r="J2112" s="2">
        <v>0</v>
      </c>
      <c r="K2112" s="2">
        <f t="shared" si="263"/>
        <v>0</v>
      </c>
      <c r="L2112" s="2">
        <f>SUMIF(E$2:E2112,E2112,K$2:K2112)</f>
        <v>2</v>
      </c>
      <c r="M2112" s="2">
        <f>IF(AND(market_calendar[[#This Row],[eq_weekly_exp_cumulative]]=3,market_calendar[[#This Row],[is_eq_weekly_exp]]=1),1,0)</f>
        <v>0</v>
      </c>
      <c r="N2112" s="2">
        <f>IF(AND(market_calendar[[#This Row],[is_eq_monthly_exp]]=1,MOD(market_calendar[[#This Row],[Month]],3)=0),1,0)</f>
        <v>0</v>
      </c>
      <c r="O2112" s="2">
        <f t="shared" si="256"/>
        <v>0</v>
      </c>
      <c r="P2112" s="2">
        <f>SUMIF(E$2:E2112,E2112,O$2:O2112)</f>
        <v>1</v>
      </c>
      <c r="Q2112" s="2">
        <f>IF(AND(market_calendar[[#This Row],[vix_weekly_exp_cumulative]]=3,market_calendar[[#This Row],[is_vix_weekly_exp]]=1),1,0)</f>
        <v>0</v>
      </c>
      <c r="R2112" s="2">
        <f>IF(AND(market_calendar[[#This Row],[is_vix_monthly_exp]]=1,MOD(market_calendar[[#This Row],[Month]],3)=0),1,0)</f>
        <v>0</v>
      </c>
    </row>
    <row r="2113" spans="1:18" x14ac:dyDescent="0.25">
      <c r="A2113">
        <v>2112</v>
      </c>
      <c r="B2113" s="1">
        <v>44481</v>
      </c>
      <c r="C2113" s="2">
        <f t="shared" si="257"/>
        <v>2021</v>
      </c>
      <c r="D2113" s="2">
        <f t="shared" si="258"/>
        <v>10</v>
      </c>
      <c r="E2113" s="2" t="str">
        <f t="shared" si="259"/>
        <v>2021-10</v>
      </c>
      <c r="F2113" s="2">
        <f t="shared" si="260"/>
        <v>12</v>
      </c>
      <c r="G2113" s="2">
        <f t="shared" si="261"/>
        <v>42</v>
      </c>
      <c r="H2113" s="2">
        <f t="shared" si="262"/>
        <v>3</v>
      </c>
      <c r="I2113" s="2" cm="1">
        <f t="array" ref="I2113">_xlfn.IFNA(_xlfn.IFS(H2113=7,1,H2113=1,1),0)</f>
        <v>0</v>
      </c>
      <c r="J2113" s="2">
        <v>0</v>
      </c>
      <c r="K2113" s="2">
        <f t="shared" si="263"/>
        <v>0</v>
      </c>
      <c r="L2113" s="2">
        <f>SUMIF(E$2:E2113,E2113,K$2:K2113)</f>
        <v>2</v>
      </c>
      <c r="M2113" s="2">
        <f>IF(AND(market_calendar[[#This Row],[eq_weekly_exp_cumulative]]=3,market_calendar[[#This Row],[is_eq_weekly_exp]]=1),1,0)</f>
        <v>0</v>
      </c>
      <c r="N2113" s="2">
        <f>IF(AND(market_calendar[[#This Row],[is_eq_monthly_exp]]=1,MOD(market_calendar[[#This Row],[Month]],3)=0),1,0)</f>
        <v>0</v>
      </c>
      <c r="O2113" s="2">
        <f t="shared" si="256"/>
        <v>1</v>
      </c>
      <c r="P2113" s="2">
        <f>SUMIF(E$2:E2113,E2113,O$2:O2113)</f>
        <v>2</v>
      </c>
      <c r="Q2113" s="2">
        <f>IF(AND(market_calendar[[#This Row],[vix_weekly_exp_cumulative]]=3,market_calendar[[#This Row],[is_vix_weekly_exp]]=1),1,0)</f>
        <v>0</v>
      </c>
      <c r="R2113" s="2">
        <f>IF(AND(market_calendar[[#This Row],[is_vix_monthly_exp]]=1,MOD(market_calendar[[#This Row],[Month]],3)=0),1,0)</f>
        <v>0</v>
      </c>
    </row>
    <row r="2114" spans="1:18" x14ac:dyDescent="0.25">
      <c r="A2114">
        <v>2113</v>
      </c>
      <c r="B2114" s="1">
        <v>44482</v>
      </c>
      <c r="C2114" s="2">
        <f t="shared" si="257"/>
        <v>2021</v>
      </c>
      <c r="D2114" s="2">
        <f t="shared" si="258"/>
        <v>10</v>
      </c>
      <c r="E2114" s="2" t="str">
        <f t="shared" si="259"/>
        <v>2021-10</v>
      </c>
      <c r="F2114" s="2">
        <f t="shared" si="260"/>
        <v>13</v>
      </c>
      <c r="G2114" s="2">
        <f t="shared" si="261"/>
        <v>42</v>
      </c>
      <c r="H2114" s="2">
        <f t="shared" si="262"/>
        <v>4</v>
      </c>
      <c r="I2114" s="2" cm="1">
        <f t="array" ref="I2114">_xlfn.IFNA(_xlfn.IFS(H2114=7,1,H2114=1,1),0)</f>
        <v>0</v>
      </c>
      <c r="J2114" s="2">
        <v>0</v>
      </c>
      <c r="K2114" s="2">
        <f t="shared" si="263"/>
        <v>0</v>
      </c>
      <c r="L2114" s="2">
        <f>SUMIF(E$2:E2114,E2114,K$2:K2114)</f>
        <v>2</v>
      </c>
      <c r="M2114" s="2">
        <f>IF(AND(market_calendar[[#This Row],[eq_weekly_exp_cumulative]]=3,market_calendar[[#This Row],[is_eq_weekly_exp]]=1),1,0)</f>
        <v>0</v>
      </c>
      <c r="N2114" s="2">
        <f>IF(AND(market_calendar[[#This Row],[is_eq_monthly_exp]]=1,MOD(market_calendar[[#This Row],[Month]],3)=0),1,0)</f>
        <v>0</v>
      </c>
      <c r="O2114" s="2">
        <f t="shared" ref="O2114:O2177" si="264">IF(H2114=3,1,0)</f>
        <v>0</v>
      </c>
      <c r="P2114" s="2">
        <f>SUMIF(E$2:E2114,E2114,O$2:O2114)</f>
        <v>2</v>
      </c>
      <c r="Q2114" s="2">
        <f>IF(AND(market_calendar[[#This Row],[vix_weekly_exp_cumulative]]=3,market_calendar[[#This Row],[is_vix_weekly_exp]]=1),1,0)</f>
        <v>0</v>
      </c>
      <c r="R2114" s="2">
        <f>IF(AND(market_calendar[[#This Row],[is_vix_monthly_exp]]=1,MOD(market_calendar[[#This Row],[Month]],3)=0),1,0)</f>
        <v>0</v>
      </c>
    </row>
    <row r="2115" spans="1:18" x14ac:dyDescent="0.25">
      <c r="A2115">
        <v>2114</v>
      </c>
      <c r="B2115" s="1">
        <v>44483</v>
      </c>
      <c r="C2115" s="2">
        <f t="shared" ref="C2115:C2178" si="265">YEAR(B2115)</f>
        <v>2021</v>
      </c>
      <c r="D2115" s="2">
        <f t="shared" ref="D2115:D2178" si="266">MONTH(B2115)</f>
        <v>10</v>
      </c>
      <c r="E2115" s="2" t="str">
        <f t="shared" ref="E2115:E2178" si="267">_xlfn.CONCAT(YEAR(B2115),"-",MONTH(B2115))</f>
        <v>2021-10</v>
      </c>
      <c r="F2115" s="2">
        <f t="shared" ref="F2115:F2178" si="268">DAY(B2115)</f>
        <v>14</v>
      </c>
      <c r="G2115" s="2">
        <f t="shared" ref="G2115:G2178" si="269">WEEKNUM(B2115)</f>
        <v>42</v>
      </c>
      <c r="H2115" s="2">
        <f t="shared" ref="H2115:H2178" si="270">WEEKDAY(B2115)</f>
        <v>5</v>
      </c>
      <c r="I2115" s="2" cm="1">
        <f t="array" ref="I2115">_xlfn.IFNA(_xlfn.IFS(H2115=7,1,H2115=1,1),0)</f>
        <v>0</v>
      </c>
      <c r="J2115" s="2">
        <v>0</v>
      </c>
      <c r="K2115" s="2">
        <f t="shared" ref="K2115:K2178" si="271">IF(H2115=6,1,0)</f>
        <v>0</v>
      </c>
      <c r="L2115" s="2">
        <f>SUMIF(E$2:E2115,E2115,K$2:K2115)</f>
        <v>2</v>
      </c>
      <c r="M2115" s="2">
        <f>IF(AND(market_calendar[[#This Row],[eq_weekly_exp_cumulative]]=3,market_calendar[[#This Row],[is_eq_weekly_exp]]=1),1,0)</f>
        <v>0</v>
      </c>
      <c r="N2115" s="2">
        <f>IF(AND(market_calendar[[#This Row],[is_eq_monthly_exp]]=1,MOD(market_calendar[[#This Row],[Month]],3)=0),1,0)</f>
        <v>0</v>
      </c>
      <c r="O2115" s="2">
        <f t="shared" si="264"/>
        <v>0</v>
      </c>
      <c r="P2115" s="2">
        <f>SUMIF(E$2:E2115,E2115,O$2:O2115)</f>
        <v>2</v>
      </c>
      <c r="Q2115" s="2">
        <f>IF(AND(market_calendar[[#This Row],[vix_weekly_exp_cumulative]]=3,market_calendar[[#This Row],[is_vix_weekly_exp]]=1),1,0)</f>
        <v>0</v>
      </c>
      <c r="R2115" s="2">
        <f>IF(AND(market_calendar[[#This Row],[is_vix_monthly_exp]]=1,MOD(market_calendar[[#This Row],[Month]],3)=0),1,0)</f>
        <v>0</v>
      </c>
    </row>
    <row r="2116" spans="1:18" x14ac:dyDescent="0.25">
      <c r="A2116">
        <v>2115</v>
      </c>
      <c r="B2116" s="1">
        <v>44484</v>
      </c>
      <c r="C2116" s="2">
        <f t="shared" si="265"/>
        <v>2021</v>
      </c>
      <c r="D2116" s="2">
        <f t="shared" si="266"/>
        <v>10</v>
      </c>
      <c r="E2116" s="2" t="str">
        <f t="shared" si="267"/>
        <v>2021-10</v>
      </c>
      <c r="F2116" s="2">
        <f t="shared" si="268"/>
        <v>15</v>
      </c>
      <c r="G2116" s="2">
        <f t="shared" si="269"/>
        <v>42</v>
      </c>
      <c r="H2116" s="2">
        <f t="shared" si="270"/>
        <v>6</v>
      </c>
      <c r="I2116" s="2" cm="1">
        <f t="array" ref="I2116">_xlfn.IFNA(_xlfn.IFS(H2116=7,1,H2116=1,1),0)</f>
        <v>0</v>
      </c>
      <c r="J2116" s="2">
        <v>0</v>
      </c>
      <c r="K2116" s="2">
        <f t="shared" si="271"/>
        <v>1</v>
      </c>
      <c r="L2116" s="2">
        <f>SUMIF(E$2:E2116,E2116,K$2:K2116)</f>
        <v>3</v>
      </c>
      <c r="M2116" s="2">
        <f>IF(AND(market_calendar[[#This Row],[eq_weekly_exp_cumulative]]=3,market_calendar[[#This Row],[is_eq_weekly_exp]]=1),1,0)</f>
        <v>1</v>
      </c>
      <c r="N2116" s="2">
        <f>IF(AND(market_calendar[[#This Row],[is_eq_monthly_exp]]=1,MOD(market_calendar[[#This Row],[Month]],3)=0),1,0)</f>
        <v>0</v>
      </c>
      <c r="O2116" s="2">
        <f t="shared" si="264"/>
        <v>0</v>
      </c>
      <c r="P2116" s="2">
        <f>SUMIF(E$2:E2116,E2116,O$2:O2116)</f>
        <v>2</v>
      </c>
      <c r="Q2116" s="2">
        <f>IF(AND(market_calendar[[#This Row],[vix_weekly_exp_cumulative]]=3,market_calendar[[#This Row],[is_vix_weekly_exp]]=1),1,0)</f>
        <v>0</v>
      </c>
      <c r="R2116" s="2">
        <f>IF(AND(market_calendar[[#This Row],[is_vix_monthly_exp]]=1,MOD(market_calendar[[#This Row],[Month]],3)=0),1,0)</f>
        <v>0</v>
      </c>
    </row>
    <row r="2117" spans="1:18" x14ac:dyDescent="0.25">
      <c r="A2117">
        <v>2116</v>
      </c>
      <c r="B2117" s="1">
        <v>44485</v>
      </c>
      <c r="C2117" s="2">
        <f t="shared" si="265"/>
        <v>2021</v>
      </c>
      <c r="D2117" s="2">
        <f t="shared" si="266"/>
        <v>10</v>
      </c>
      <c r="E2117" s="2" t="str">
        <f t="shared" si="267"/>
        <v>2021-10</v>
      </c>
      <c r="F2117" s="2">
        <f t="shared" si="268"/>
        <v>16</v>
      </c>
      <c r="G2117" s="2">
        <f t="shared" si="269"/>
        <v>42</v>
      </c>
      <c r="H2117" s="2">
        <f t="shared" si="270"/>
        <v>7</v>
      </c>
      <c r="I2117" s="2" cm="1">
        <f t="array" ref="I2117">_xlfn.IFNA(_xlfn.IFS(H2117=7,1,H2117=1,1),0)</f>
        <v>1</v>
      </c>
      <c r="J2117" s="2">
        <v>0</v>
      </c>
      <c r="K2117" s="2">
        <f t="shared" si="271"/>
        <v>0</v>
      </c>
      <c r="L2117" s="2">
        <f>SUMIF(E$2:E2117,E2117,K$2:K2117)</f>
        <v>3</v>
      </c>
      <c r="M2117" s="2">
        <f>IF(AND(market_calendar[[#This Row],[eq_weekly_exp_cumulative]]=3,market_calendar[[#This Row],[is_eq_weekly_exp]]=1),1,0)</f>
        <v>0</v>
      </c>
      <c r="N2117" s="2">
        <f>IF(AND(market_calendar[[#This Row],[is_eq_monthly_exp]]=1,MOD(market_calendar[[#This Row],[Month]],3)=0),1,0)</f>
        <v>0</v>
      </c>
      <c r="O2117" s="2">
        <f t="shared" si="264"/>
        <v>0</v>
      </c>
      <c r="P2117" s="2">
        <f>SUMIF(E$2:E2117,E2117,O$2:O2117)</f>
        <v>2</v>
      </c>
      <c r="Q2117" s="2">
        <f>IF(AND(market_calendar[[#This Row],[vix_weekly_exp_cumulative]]=3,market_calendar[[#This Row],[is_vix_weekly_exp]]=1),1,0)</f>
        <v>0</v>
      </c>
      <c r="R2117" s="2">
        <f>IF(AND(market_calendar[[#This Row],[is_vix_monthly_exp]]=1,MOD(market_calendar[[#This Row],[Month]],3)=0),1,0)</f>
        <v>0</v>
      </c>
    </row>
    <row r="2118" spans="1:18" x14ac:dyDescent="0.25">
      <c r="A2118">
        <v>2117</v>
      </c>
      <c r="B2118" s="1">
        <v>44486</v>
      </c>
      <c r="C2118" s="2">
        <f t="shared" si="265"/>
        <v>2021</v>
      </c>
      <c r="D2118" s="2">
        <f t="shared" si="266"/>
        <v>10</v>
      </c>
      <c r="E2118" s="2" t="str">
        <f t="shared" si="267"/>
        <v>2021-10</v>
      </c>
      <c r="F2118" s="2">
        <f t="shared" si="268"/>
        <v>17</v>
      </c>
      <c r="G2118" s="2">
        <f t="shared" si="269"/>
        <v>43</v>
      </c>
      <c r="H2118" s="2">
        <f t="shared" si="270"/>
        <v>1</v>
      </c>
      <c r="I2118" s="2" cm="1">
        <f t="array" ref="I2118">_xlfn.IFNA(_xlfn.IFS(H2118=7,1,H2118=1,1),0)</f>
        <v>1</v>
      </c>
      <c r="J2118" s="2">
        <v>0</v>
      </c>
      <c r="K2118" s="2">
        <f t="shared" si="271"/>
        <v>0</v>
      </c>
      <c r="L2118" s="2">
        <f>SUMIF(E$2:E2118,E2118,K$2:K2118)</f>
        <v>3</v>
      </c>
      <c r="M2118" s="2">
        <f>IF(AND(market_calendar[[#This Row],[eq_weekly_exp_cumulative]]=3,market_calendar[[#This Row],[is_eq_weekly_exp]]=1),1,0)</f>
        <v>0</v>
      </c>
      <c r="N2118" s="2">
        <f>IF(AND(market_calendar[[#This Row],[is_eq_monthly_exp]]=1,MOD(market_calendar[[#This Row],[Month]],3)=0),1,0)</f>
        <v>0</v>
      </c>
      <c r="O2118" s="2">
        <f t="shared" si="264"/>
        <v>0</v>
      </c>
      <c r="P2118" s="2">
        <f>SUMIF(E$2:E2118,E2118,O$2:O2118)</f>
        <v>2</v>
      </c>
      <c r="Q2118" s="2">
        <f>IF(AND(market_calendar[[#This Row],[vix_weekly_exp_cumulative]]=3,market_calendar[[#This Row],[is_vix_weekly_exp]]=1),1,0)</f>
        <v>0</v>
      </c>
      <c r="R2118" s="2">
        <f>IF(AND(market_calendar[[#This Row],[is_vix_monthly_exp]]=1,MOD(market_calendar[[#This Row],[Month]],3)=0),1,0)</f>
        <v>0</v>
      </c>
    </row>
    <row r="2119" spans="1:18" x14ac:dyDescent="0.25">
      <c r="A2119">
        <v>2118</v>
      </c>
      <c r="B2119" s="1">
        <v>44487</v>
      </c>
      <c r="C2119" s="2">
        <f t="shared" si="265"/>
        <v>2021</v>
      </c>
      <c r="D2119" s="2">
        <f t="shared" si="266"/>
        <v>10</v>
      </c>
      <c r="E2119" s="2" t="str">
        <f t="shared" si="267"/>
        <v>2021-10</v>
      </c>
      <c r="F2119" s="2">
        <f t="shared" si="268"/>
        <v>18</v>
      </c>
      <c r="G2119" s="2">
        <f t="shared" si="269"/>
        <v>43</v>
      </c>
      <c r="H2119" s="2">
        <f t="shared" si="270"/>
        <v>2</v>
      </c>
      <c r="I2119" s="2" cm="1">
        <f t="array" ref="I2119">_xlfn.IFNA(_xlfn.IFS(H2119=7,1,H2119=1,1),0)</f>
        <v>0</v>
      </c>
      <c r="J2119" s="2">
        <v>0</v>
      </c>
      <c r="K2119" s="2">
        <f t="shared" si="271"/>
        <v>0</v>
      </c>
      <c r="L2119" s="2">
        <f>SUMIF(E$2:E2119,E2119,K$2:K2119)</f>
        <v>3</v>
      </c>
      <c r="M2119" s="2">
        <f>IF(AND(market_calendar[[#This Row],[eq_weekly_exp_cumulative]]=3,market_calendar[[#This Row],[is_eq_weekly_exp]]=1),1,0)</f>
        <v>0</v>
      </c>
      <c r="N2119" s="2">
        <f>IF(AND(market_calendar[[#This Row],[is_eq_monthly_exp]]=1,MOD(market_calendar[[#This Row],[Month]],3)=0),1,0)</f>
        <v>0</v>
      </c>
      <c r="O2119" s="2">
        <f t="shared" si="264"/>
        <v>0</v>
      </c>
      <c r="P2119" s="2">
        <f>SUMIF(E$2:E2119,E2119,O$2:O2119)</f>
        <v>2</v>
      </c>
      <c r="Q2119" s="2">
        <f>IF(AND(market_calendar[[#This Row],[vix_weekly_exp_cumulative]]=3,market_calendar[[#This Row],[is_vix_weekly_exp]]=1),1,0)</f>
        <v>0</v>
      </c>
      <c r="R2119" s="2">
        <f>IF(AND(market_calendar[[#This Row],[is_vix_monthly_exp]]=1,MOD(market_calendar[[#This Row],[Month]],3)=0),1,0)</f>
        <v>0</v>
      </c>
    </row>
    <row r="2120" spans="1:18" x14ac:dyDescent="0.25">
      <c r="A2120">
        <v>2119</v>
      </c>
      <c r="B2120" s="1">
        <v>44488</v>
      </c>
      <c r="C2120" s="2">
        <f t="shared" si="265"/>
        <v>2021</v>
      </c>
      <c r="D2120" s="2">
        <f t="shared" si="266"/>
        <v>10</v>
      </c>
      <c r="E2120" s="2" t="str">
        <f t="shared" si="267"/>
        <v>2021-10</v>
      </c>
      <c r="F2120" s="2">
        <f t="shared" si="268"/>
        <v>19</v>
      </c>
      <c r="G2120" s="2">
        <f t="shared" si="269"/>
        <v>43</v>
      </c>
      <c r="H2120" s="2">
        <f t="shared" si="270"/>
        <v>3</v>
      </c>
      <c r="I2120" s="2" cm="1">
        <f t="array" ref="I2120">_xlfn.IFNA(_xlfn.IFS(H2120=7,1,H2120=1,1),0)</f>
        <v>0</v>
      </c>
      <c r="J2120" s="2">
        <v>0</v>
      </c>
      <c r="K2120" s="2">
        <f t="shared" si="271"/>
        <v>0</v>
      </c>
      <c r="L2120" s="2">
        <f>SUMIF(E$2:E2120,E2120,K$2:K2120)</f>
        <v>3</v>
      </c>
      <c r="M2120" s="2">
        <f>IF(AND(market_calendar[[#This Row],[eq_weekly_exp_cumulative]]=3,market_calendar[[#This Row],[is_eq_weekly_exp]]=1),1,0)</f>
        <v>0</v>
      </c>
      <c r="N2120" s="2">
        <f>IF(AND(market_calendar[[#This Row],[is_eq_monthly_exp]]=1,MOD(market_calendar[[#This Row],[Month]],3)=0),1,0)</f>
        <v>0</v>
      </c>
      <c r="O2120" s="2">
        <f t="shared" si="264"/>
        <v>1</v>
      </c>
      <c r="P2120" s="2">
        <f>SUMIF(E$2:E2120,E2120,O$2:O2120)</f>
        <v>3</v>
      </c>
      <c r="Q2120" s="2">
        <f>IF(AND(market_calendar[[#This Row],[vix_weekly_exp_cumulative]]=3,market_calendar[[#This Row],[is_vix_weekly_exp]]=1),1,0)</f>
        <v>1</v>
      </c>
      <c r="R2120" s="2">
        <f>IF(AND(market_calendar[[#This Row],[is_vix_monthly_exp]]=1,MOD(market_calendar[[#This Row],[Month]],3)=0),1,0)</f>
        <v>0</v>
      </c>
    </row>
    <row r="2121" spans="1:18" x14ac:dyDescent="0.25">
      <c r="A2121">
        <v>2120</v>
      </c>
      <c r="B2121" s="1">
        <v>44489</v>
      </c>
      <c r="C2121" s="2">
        <f t="shared" si="265"/>
        <v>2021</v>
      </c>
      <c r="D2121" s="2">
        <f t="shared" si="266"/>
        <v>10</v>
      </c>
      <c r="E2121" s="2" t="str">
        <f t="shared" si="267"/>
        <v>2021-10</v>
      </c>
      <c r="F2121" s="2">
        <f t="shared" si="268"/>
        <v>20</v>
      </c>
      <c r="G2121" s="2">
        <f t="shared" si="269"/>
        <v>43</v>
      </c>
      <c r="H2121" s="2">
        <f t="shared" si="270"/>
        <v>4</v>
      </c>
      <c r="I2121" s="2" cm="1">
        <f t="array" ref="I2121">_xlfn.IFNA(_xlfn.IFS(H2121=7,1,H2121=1,1),0)</f>
        <v>0</v>
      </c>
      <c r="J2121" s="2">
        <v>0</v>
      </c>
      <c r="K2121" s="2">
        <f t="shared" si="271"/>
        <v>0</v>
      </c>
      <c r="L2121" s="2">
        <f>SUMIF(E$2:E2121,E2121,K$2:K2121)</f>
        <v>3</v>
      </c>
      <c r="M2121" s="2">
        <f>IF(AND(market_calendar[[#This Row],[eq_weekly_exp_cumulative]]=3,market_calendar[[#This Row],[is_eq_weekly_exp]]=1),1,0)</f>
        <v>0</v>
      </c>
      <c r="N2121" s="2">
        <f>IF(AND(market_calendar[[#This Row],[is_eq_monthly_exp]]=1,MOD(market_calendar[[#This Row],[Month]],3)=0),1,0)</f>
        <v>0</v>
      </c>
      <c r="O2121" s="2">
        <f t="shared" si="264"/>
        <v>0</v>
      </c>
      <c r="P2121" s="2">
        <f>SUMIF(E$2:E2121,E2121,O$2:O2121)</f>
        <v>3</v>
      </c>
      <c r="Q2121" s="2">
        <f>IF(AND(market_calendar[[#This Row],[vix_weekly_exp_cumulative]]=3,market_calendar[[#This Row],[is_vix_weekly_exp]]=1),1,0)</f>
        <v>0</v>
      </c>
      <c r="R2121" s="2">
        <f>IF(AND(market_calendar[[#This Row],[is_vix_monthly_exp]]=1,MOD(market_calendar[[#This Row],[Month]],3)=0),1,0)</f>
        <v>0</v>
      </c>
    </row>
    <row r="2122" spans="1:18" x14ac:dyDescent="0.25">
      <c r="A2122">
        <v>2121</v>
      </c>
      <c r="B2122" s="1">
        <v>44490</v>
      </c>
      <c r="C2122" s="2">
        <f t="shared" si="265"/>
        <v>2021</v>
      </c>
      <c r="D2122" s="2">
        <f t="shared" si="266"/>
        <v>10</v>
      </c>
      <c r="E2122" s="2" t="str">
        <f t="shared" si="267"/>
        <v>2021-10</v>
      </c>
      <c r="F2122" s="2">
        <f t="shared" si="268"/>
        <v>21</v>
      </c>
      <c r="G2122" s="2">
        <f t="shared" si="269"/>
        <v>43</v>
      </c>
      <c r="H2122" s="2">
        <f t="shared" si="270"/>
        <v>5</v>
      </c>
      <c r="I2122" s="2" cm="1">
        <f t="array" ref="I2122">_xlfn.IFNA(_xlfn.IFS(H2122=7,1,H2122=1,1),0)</f>
        <v>0</v>
      </c>
      <c r="J2122" s="2">
        <v>0</v>
      </c>
      <c r="K2122" s="2">
        <f t="shared" si="271"/>
        <v>0</v>
      </c>
      <c r="L2122" s="2">
        <f>SUMIF(E$2:E2122,E2122,K$2:K2122)</f>
        <v>3</v>
      </c>
      <c r="M2122" s="2">
        <f>IF(AND(market_calendar[[#This Row],[eq_weekly_exp_cumulative]]=3,market_calendar[[#This Row],[is_eq_weekly_exp]]=1),1,0)</f>
        <v>0</v>
      </c>
      <c r="N2122" s="2">
        <f>IF(AND(market_calendar[[#This Row],[is_eq_monthly_exp]]=1,MOD(market_calendar[[#This Row],[Month]],3)=0),1,0)</f>
        <v>0</v>
      </c>
      <c r="O2122" s="2">
        <f t="shared" si="264"/>
        <v>0</v>
      </c>
      <c r="P2122" s="2">
        <f>SUMIF(E$2:E2122,E2122,O$2:O2122)</f>
        <v>3</v>
      </c>
      <c r="Q2122" s="2">
        <f>IF(AND(market_calendar[[#This Row],[vix_weekly_exp_cumulative]]=3,market_calendar[[#This Row],[is_vix_weekly_exp]]=1),1,0)</f>
        <v>0</v>
      </c>
      <c r="R2122" s="2">
        <f>IF(AND(market_calendar[[#This Row],[is_vix_monthly_exp]]=1,MOD(market_calendar[[#This Row],[Month]],3)=0),1,0)</f>
        <v>0</v>
      </c>
    </row>
    <row r="2123" spans="1:18" x14ac:dyDescent="0.25">
      <c r="A2123">
        <v>2122</v>
      </c>
      <c r="B2123" s="1">
        <v>44491</v>
      </c>
      <c r="C2123" s="2">
        <f t="shared" si="265"/>
        <v>2021</v>
      </c>
      <c r="D2123" s="2">
        <f t="shared" si="266"/>
        <v>10</v>
      </c>
      <c r="E2123" s="2" t="str">
        <f t="shared" si="267"/>
        <v>2021-10</v>
      </c>
      <c r="F2123" s="2">
        <f t="shared" si="268"/>
        <v>22</v>
      </c>
      <c r="G2123" s="2">
        <f t="shared" si="269"/>
        <v>43</v>
      </c>
      <c r="H2123" s="2">
        <f t="shared" si="270"/>
        <v>6</v>
      </c>
      <c r="I2123" s="2" cm="1">
        <f t="array" ref="I2123">_xlfn.IFNA(_xlfn.IFS(H2123=7,1,H2123=1,1),0)</f>
        <v>0</v>
      </c>
      <c r="J2123" s="2">
        <v>0</v>
      </c>
      <c r="K2123" s="2">
        <f t="shared" si="271"/>
        <v>1</v>
      </c>
      <c r="L2123" s="2">
        <f>SUMIF(E$2:E2123,E2123,K$2:K2123)</f>
        <v>4</v>
      </c>
      <c r="M2123" s="2">
        <f>IF(AND(market_calendar[[#This Row],[eq_weekly_exp_cumulative]]=3,market_calendar[[#This Row],[is_eq_weekly_exp]]=1),1,0)</f>
        <v>0</v>
      </c>
      <c r="N2123" s="2">
        <f>IF(AND(market_calendar[[#This Row],[is_eq_monthly_exp]]=1,MOD(market_calendar[[#This Row],[Month]],3)=0),1,0)</f>
        <v>0</v>
      </c>
      <c r="O2123" s="2">
        <f t="shared" si="264"/>
        <v>0</v>
      </c>
      <c r="P2123" s="2">
        <f>SUMIF(E$2:E2123,E2123,O$2:O2123)</f>
        <v>3</v>
      </c>
      <c r="Q2123" s="2">
        <f>IF(AND(market_calendar[[#This Row],[vix_weekly_exp_cumulative]]=3,market_calendar[[#This Row],[is_vix_weekly_exp]]=1),1,0)</f>
        <v>0</v>
      </c>
      <c r="R2123" s="2">
        <f>IF(AND(market_calendar[[#This Row],[is_vix_monthly_exp]]=1,MOD(market_calendar[[#This Row],[Month]],3)=0),1,0)</f>
        <v>0</v>
      </c>
    </row>
    <row r="2124" spans="1:18" x14ac:dyDescent="0.25">
      <c r="A2124">
        <v>2123</v>
      </c>
      <c r="B2124" s="1">
        <v>44492</v>
      </c>
      <c r="C2124" s="2">
        <f t="shared" si="265"/>
        <v>2021</v>
      </c>
      <c r="D2124" s="2">
        <f t="shared" si="266"/>
        <v>10</v>
      </c>
      <c r="E2124" s="2" t="str">
        <f t="shared" si="267"/>
        <v>2021-10</v>
      </c>
      <c r="F2124" s="2">
        <f t="shared" si="268"/>
        <v>23</v>
      </c>
      <c r="G2124" s="2">
        <f t="shared" si="269"/>
        <v>43</v>
      </c>
      <c r="H2124" s="2">
        <f t="shared" si="270"/>
        <v>7</v>
      </c>
      <c r="I2124" s="2" cm="1">
        <f t="array" ref="I2124">_xlfn.IFNA(_xlfn.IFS(H2124=7,1,H2124=1,1),0)</f>
        <v>1</v>
      </c>
      <c r="J2124" s="2">
        <v>0</v>
      </c>
      <c r="K2124" s="2">
        <f t="shared" si="271"/>
        <v>0</v>
      </c>
      <c r="L2124" s="2">
        <f>SUMIF(E$2:E2124,E2124,K$2:K2124)</f>
        <v>4</v>
      </c>
      <c r="M2124" s="2">
        <f>IF(AND(market_calendar[[#This Row],[eq_weekly_exp_cumulative]]=3,market_calendar[[#This Row],[is_eq_weekly_exp]]=1),1,0)</f>
        <v>0</v>
      </c>
      <c r="N2124" s="2">
        <f>IF(AND(market_calendar[[#This Row],[is_eq_monthly_exp]]=1,MOD(market_calendar[[#This Row],[Month]],3)=0),1,0)</f>
        <v>0</v>
      </c>
      <c r="O2124" s="2">
        <f t="shared" si="264"/>
        <v>0</v>
      </c>
      <c r="P2124" s="2">
        <f>SUMIF(E$2:E2124,E2124,O$2:O2124)</f>
        <v>3</v>
      </c>
      <c r="Q2124" s="2">
        <f>IF(AND(market_calendar[[#This Row],[vix_weekly_exp_cumulative]]=3,market_calendar[[#This Row],[is_vix_weekly_exp]]=1),1,0)</f>
        <v>0</v>
      </c>
      <c r="R2124" s="2">
        <f>IF(AND(market_calendar[[#This Row],[is_vix_monthly_exp]]=1,MOD(market_calendar[[#This Row],[Month]],3)=0),1,0)</f>
        <v>0</v>
      </c>
    </row>
    <row r="2125" spans="1:18" x14ac:dyDescent="0.25">
      <c r="A2125">
        <v>2124</v>
      </c>
      <c r="B2125" s="1">
        <v>44493</v>
      </c>
      <c r="C2125" s="2">
        <f t="shared" si="265"/>
        <v>2021</v>
      </c>
      <c r="D2125" s="2">
        <f t="shared" si="266"/>
        <v>10</v>
      </c>
      <c r="E2125" s="2" t="str">
        <f t="shared" si="267"/>
        <v>2021-10</v>
      </c>
      <c r="F2125" s="2">
        <f t="shared" si="268"/>
        <v>24</v>
      </c>
      <c r="G2125" s="2">
        <f t="shared" si="269"/>
        <v>44</v>
      </c>
      <c r="H2125" s="2">
        <f t="shared" si="270"/>
        <v>1</v>
      </c>
      <c r="I2125" s="2" cm="1">
        <f t="array" ref="I2125">_xlfn.IFNA(_xlfn.IFS(H2125=7,1,H2125=1,1),0)</f>
        <v>1</v>
      </c>
      <c r="J2125" s="2">
        <v>0</v>
      </c>
      <c r="K2125" s="2">
        <f t="shared" si="271"/>
        <v>0</v>
      </c>
      <c r="L2125" s="2">
        <f>SUMIF(E$2:E2125,E2125,K$2:K2125)</f>
        <v>4</v>
      </c>
      <c r="M2125" s="2">
        <f>IF(AND(market_calendar[[#This Row],[eq_weekly_exp_cumulative]]=3,market_calendar[[#This Row],[is_eq_weekly_exp]]=1),1,0)</f>
        <v>0</v>
      </c>
      <c r="N2125" s="2">
        <f>IF(AND(market_calendar[[#This Row],[is_eq_monthly_exp]]=1,MOD(market_calendar[[#This Row],[Month]],3)=0),1,0)</f>
        <v>0</v>
      </c>
      <c r="O2125" s="2">
        <f t="shared" si="264"/>
        <v>0</v>
      </c>
      <c r="P2125" s="2">
        <f>SUMIF(E$2:E2125,E2125,O$2:O2125)</f>
        <v>3</v>
      </c>
      <c r="Q2125" s="2">
        <f>IF(AND(market_calendar[[#This Row],[vix_weekly_exp_cumulative]]=3,market_calendar[[#This Row],[is_vix_weekly_exp]]=1),1,0)</f>
        <v>0</v>
      </c>
      <c r="R2125" s="2">
        <f>IF(AND(market_calendar[[#This Row],[is_vix_monthly_exp]]=1,MOD(market_calendar[[#This Row],[Month]],3)=0),1,0)</f>
        <v>0</v>
      </c>
    </row>
    <row r="2126" spans="1:18" x14ac:dyDescent="0.25">
      <c r="A2126">
        <v>2125</v>
      </c>
      <c r="B2126" s="1">
        <v>44494</v>
      </c>
      <c r="C2126" s="2">
        <f t="shared" si="265"/>
        <v>2021</v>
      </c>
      <c r="D2126" s="2">
        <f t="shared" si="266"/>
        <v>10</v>
      </c>
      <c r="E2126" s="2" t="str">
        <f t="shared" si="267"/>
        <v>2021-10</v>
      </c>
      <c r="F2126" s="2">
        <f t="shared" si="268"/>
        <v>25</v>
      </c>
      <c r="G2126" s="2">
        <f t="shared" si="269"/>
        <v>44</v>
      </c>
      <c r="H2126" s="2">
        <f t="shared" si="270"/>
        <v>2</v>
      </c>
      <c r="I2126" s="2" cm="1">
        <f t="array" ref="I2126">_xlfn.IFNA(_xlfn.IFS(H2126=7,1,H2126=1,1),0)</f>
        <v>0</v>
      </c>
      <c r="J2126" s="2">
        <v>0</v>
      </c>
      <c r="K2126" s="2">
        <f t="shared" si="271"/>
        <v>0</v>
      </c>
      <c r="L2126" s="2">
        <f>SUMIF(E$2:E2126,E2126,K$2:K2126)</f>
        <v>4</v>
      </c>
      <c r="M2126" s="2">
        <f>IF(AND(market_calendar[[#This Row],[eq_weekly_exp_cumulative]]=3,market_calendar[[#This Row],[is_eq_weekly_exp]]=1),1,0)</f>
        <v>0</v>
      </c>
      <c r="N2126" s="2">
        <f>IF(AND(market_calendar[[#This Row],[is_eq_monthly_exp]]=1,MOD(market_calendar[[#This Row],[Month]],3)=0),1,0)</f>
        <v>0</v>
      </c>
      <c r="O2126" s="2">
        <f t="shared" si="264"/>
        <v>0</v>
      </c>
      <c r="P2126" s="2">
        <f>SUMIF(E$2:E2126,E2126,O$2:O2126)</f>
        <v>3</v>
      </c>
      <c r="Q2126" s="2">
        <f>IF(AND(market_calendar[[#This Row],[vix_weekly_exp_cumulative]]=3,market_calendar[[#This Row],[is_vix_weekly_exp]]=1),1,0)</f>
        <v>0</v>
      </c>
      <c r="R2126" s="2">
        <f>IF(AND(market_calendar[[#This Row],[is_vix_monthly_exp]]=1,MOD(market_calendar[[#This Row],[Month]],3)=0),1,0)</f>
        <v>0</v>
      </c>
    </row>
    <row r="2127" spans="1:18" x14ac:dyDescent="0.25">
      <c r="A2127">
        <v>2126</v>
      </c>
      <c r="B2127" s="1">
        <v>44495</v>
      </c>
      <c r="C2127" s="2">
        <f t="shared" si="265"/>
        <v>2021</v>
      </c>
      <c r="D2127" s="2">
        <f t="shared" si="266"/>
        <v>10</v>
      </c>
      <c r="E2127" s="2" t="str">
        <f t="shared" si="267"/>
        <v>2021-10</v>
      </c>
      <c r="F2127" s="2">
        <f t="shared" si="268"/>
        <v>26</v>
      </c>
      <c r="G2127" s="2">
        <f t="shared" si="269"/>
        <v>44</v>
      </c>
      <c r="H2127" s="2">
        <f t="shared" si="270"/>
        <v>3</v>
      </c>
      <c r="I2127" s="2" cm="1">
        <f t="array" ref="I2127">_xlfn.IFNA(_xlfn.IFS(H2127=7,1,H2127=1,1),0)</f>
        <v>0</v>
      </c>
      <c r="J2127" s="2">
        <v>0</v>
      </c>
      <c r="K2127" s="2">
        <f t="shared" si="271"/>
        <v>0</v>
      </c>
      <c r="L2127" s="2">
        <f>SUMIF(E$2:E2127,E2127,K$2:K2127)</f>
        <v>4</v>
      </c>
      <c r="M2127" s="2">
        <f>IF(AND(market_calendar[[#This Row],[eq_weekly_exp_cumulative]]=3,market_calendar[[#This Row],[is_eq_weekly_exp]]=1),1,0)</f>
        <v>0</v>
      </c>
      <c r="N2127" s="2">
        <f>IF(AND(market_calendar[[#This Row],[is_eq_monthly_exp]]=1,MOD(market_calendar[[#This Row],[Month]],3)=0),1,0)</f>
        <v>0</v>
      </c>
      <c r="O2127" s="2">
        <f t="shared" si="264"/>
        <v>1</v>
      </c>
      <c r="P2127" s="2">
        <f>SUMIF(E$2:E2127,E2127,O$2:O2127)</f>
        <v>4</v>
      </c>
      <c r="Q2127" s="2">
        <f>IF(AND(market_calendar[[#This Row],[vix_weekly_exp_cumulative]]=3,market_calendar[[#This Row],[is_vix_weekly_exp]]=1),1,0)</f>
        <v>0</v>
      </c>
      <c r="R2127" s="2">
        <f>IF(AND(market_calendar[[#This Row],[is_vix_monthly_exp]]=1,MOD(market_calendar[[#This Row],[Month]],3)=0),1,0)</f>
        <v>0</v>
      </c>
    </row>
    <row r="2128" spans="1:18" x14ac:dyDescent="0.25">
      <c r="A2128">
        <v>2127</v>
      </c>
      <c r="B2128" s="1">
        <v>44496</v>
      </c>
      <c r="C2128" s="2">
        <f t="shared" si="265"/>
        <v>2021</v>
      </c>
      <c r="D2128" s="2">
        <f t="shared" si="266"/>
        <v>10</v>
      </c>
      <c r="E2128" s="2" t="str">
        <f t="shared" si="267"/>
        <v>2021-10</v>
      </c>
      <c r="F2128" s="2">
        <f t="shared" si="268"/>
        <v>27</v>
      </c>
      <c r="G2128" s="2">
        <f t="shared" si="269"/>
        <v>44</v>
      </c>
      <c r="H2128" s="2">
        <f t="shared" si="270"/>
        <v>4</v>
      </c>
      <c r="I2128" s="2" cm="1">
        <f t="array" ref="I2128">_xlfn.IFNA(_xlfn.IFS(H2128=7,1,H2128=1,1),0)</f>
        <v>0</v>
      </c>
      <c r="J2128" s="2">
        <v>0</v>
      </c>
      <c r="K2128" s="2">
        <f t="shared" si="271"/>
        <v>0</v>
      </c>
      <c r="L2128" s="2">
        <f>SUMIF(E$2:E2128,E2128,K$2:K2128)</f>
        <v>4</v>
      </c>
      <c r="M2128" s="2">
        <f>IF(AND(market_calendar[[#This Row],[eq_weekly_exp_cumulative]]=3,market_calendar[[#This Row],[is_eq_weekly_exp]]=1),1,0)</f>
        <v>0</v>
      </c>
      <c r="N2128" s="2">
        <f>IF(AND(market_calendar[[#This Row],[is_eq_monthly_exp]]=1,MOD(market_calendar[[#This Row],[Month]],3)=0),1,0)</f>
        <v>0</v>
      </c>
      <c r="O2128" s="2">
        <f t="shared" si="264"/>
        <v>0</v>
      </c>
      <c r="P2128" s="2">
        <f>SUMIF(E$2:E2128,E2128,O$2:O2128)</f>
        <v>4</v>
      </c>
      <c r="Q2128" s="2">
        <f>IF(AND(market_calendar[[#This Row],[vix_weekly_exp_cumulative]]=3,market_calendar[[#This Row],[is_vix_weekly_exp]]=1),1,0)</f>
        <v>0</v>
      </c>
      <c r="R2128" s="2">
        <f>IF(AND(market_calendar[[#This Row],[is_vix_monthly_exp]]=1,MOD(market_calendar[[#This Row],[Month]],3)=0),1,0)</f>
        <v>0</v>
      </c>
    </row>
    <row r="2129" spans="1:18" x14ac:dyDescent="0.25">
      <c r="A2129">
        <v>2128</v>
      </c>
      <c r="B2129" s="1">
        <v>44497</v>
      </c>
      <c r="C2129" s="2">
        <f t="shared" si="265"/>
        <v>2021</v>
      </c>
      <c r="D2129" s="2">
        <f t="shared" si="266"/>
        <v>10</v>
      </c>
      <c r="E2129" s="2" t="str">
        <f t="shared" si="267"/>
        <v>2021-10</v>
      </c>
      <c r="F2129" s="2">
        <f t="shared" si="268"/>
        <v>28</v>
      </c>
      <c r="G2129" s="2">
        <f t="shared" si="269"/>
        <v>44</v>
      </c>
      <c r="H2129" s="2">
        <f t="shared" si="270"/>
        <v>5</v>
      </c>
      <c r="I2129" s="2" cm="1">
        <f t="array" ref="I2129">_xlfn.IFNA(_xlfn.IFS(H2129=7,1,H2129=1,1),0)</f>
        <v>0</v>
      </c>
      <c r="J2129" s="2">
        <v>0</v>
      </c>
      <c r="K2129" s="2">
        <f t="shared" si="271"/>
        <v>0</v>
      </c>
      <c r="L2129" s="2">
        <f>SUMIF(E$2:E2129,E2129,K$2:K2129)</f>
        <v>4</v>
      </c>
      <c r="M2129" s="2">
        <f>IF(AND(market_calendar[[#This Row],[eq_weekly_exp_cumulative]]=3,market_calendar[[#This Row],[is_eq_weekly_exp]]=1),1,0)</f>
        <v>0</v>
      </c>
      <c r="N2129" s="2">
        <f>IF(AND(market_calendar[[#This Row],[is_eq_monthly_exp]]=1,MOD(market_calendar[[#This Row],[Month]],3)=0),1,0)</f>
        <v>0</v>
      </c>
      <c r="O2129" s="2">
        <f t="shared" si="264"/>
        <v>0</v>
      </c>
      <c r="P2129" s="2">
        <f>SUMIF(E$2:E2129,E2129,O$2:O2129)</f>
        <v>4</v>
      </c>
      <c r="Q2129" s="2">
        <f>IF(AND(market_calendar[[#This Row],[vix_weekly_exp_cumulative]]=3,market_calendar[[#This Row],[is_vix_weekly_exp]]=1),1,0)</f>
        <v>0</v>
      </c>
      <c r="R2129" s="2">
        <f>IF(AND(market_calendar[[#This Row],[is_vix_monthly_exp]]=1,MOD(market_calendar[[#This Row],[Month]],3)=0),1,0)</f>
        <v>0</v>
      </c>
    </row>
    <row r="2130" spans="1:18" x14ac:dyDescent="0.25">
      <c r="A2130">
        <v>2129</v>
      </c>
      <c r="B2130" s="1">
        <v>44498</v>
      </c>
      <c r="C2130" s="2">
        <f t="shared" si="265"/>
        <v>2021</v>
      </c>
      <c r="D2130" s="2">
        <f t="shared" si="266"/>
        <v>10</v>
      </c>
      <c r="E2130" s="2" t="str">
        <f t="shared" si="267"/>
        <v>2021-10</v>
      </c>
      <c r="F2130" s="2">
        <f t="shared" si="268"/>
        <v>29</v>
      </c>
      <c r="G2130" s="2">
        <f t="shared" si="269"/>
        <v>44</v>
      </c>
      <c r="H2130" s="2">
        <f t="shared" si="270"/>
        <v>6</v>
      </c>
      <c r="I2130" s="2" cm="1">
        <f t="array" ref="I2130">_xlfn.IFNA(_xlfn.IFS(H2130=7,1,H2130=1,1),0)</f>
        <v>0</v>
      </c>
      <c r="J2130" s="2">
        <v>0</v>
      </c>
      <c r="K2130" s="2">
        <f t="shared" si="271"/>
        <v>1</v>
      </c>
      <c r="L2130" s="2">
        <f>SUMIF(E$2:E2130,E2130,K$2:K2130)</f>
        <v>5</v>
      </c>
      <c r="M2130" s="2">
        <f>IF(AND(market_calendar[[#This Row],[eq_weekly_exp_cumulative]]=3,market_calendar[[#This Row],[is_eq_weekly_exp]]=1),1,0)</f>
        <v>0</v>
      </c>
      <c r="N2130" s="2">
        <f>IF(AND(market_calendar[[#This Row],[is_eq_monthly_exp]]=1,MOD(market_calendar[[#This Row],[Month]],3)=0),1,0)</f>
        <v>0</v>
      </c>
      <c r="O2130" s="2">
        <f t="shared" si="264"/>
        <v>0</v>
      </c>
      <c r="P2130" s="2">
        <f>SUMIF(E$2:E2130,E2130,O$2:O2130)</f>
        <v>4</v>
      </c>
      <c r="Q2130" s="2">
        <f>IF(AND(market_calendar[[#This Row],[vix_weekly_exp_cumulative]]=3,market_calendar[[#This Row],[is_vix_weekly_exp]]=1),1,0)</f>
        <v>0</v>
      </c>
      <c r="R2130" s="2">
        <f>IF(AND(market_calendar[[#This Row],[is_vix_monthly_exp]]=1,MOD(market_calendar[[#This Row],[Month]],3)=0),1,0)</f>
        <v>0</v>
      </c>
    </row>
    <row r="2131" spans="1:18" x14ac:dyDescent="0.25">
      <c r="A2131">
        <v>2130</v>
      </c>
      <c r="B2131" s="1">
        <v>44499</v>
      </c>
      <c r="C2131" s="2">
        <f t="shared" si="265"/>
        <v>2021</v>
      </c>
      <c r="D2131" s="2">
        <f t="shared" si="266"/>
        <v>10</v>
      </c>
      <c r="E2131" s="2" t="str">
        <f t="shared" si="267"/>
        <v>2021-10</v>
      </c>
      <c r="F2131" s="2">
        <f t="shared" si="268"/>
        <v>30</v>
      </c>
      <c r="G2131" s="2">
        <f t="shared" si="269"/>
        <v>44</v>
      </c>
      <c r="H2131" s="2">
        <f t="shared" si="270"/>
        <v>7</v>
      </c>
      <c r="I2131" s="2" cm="1">
        <f t="array" ref="I2131">_xlfn.IFNA(_xlfn.IFS(H2131=7,1,H2131=1,1),0)</f>
        <v>1</v>
      </c>
      <c r="J2131" s="2">
        <v>0</v>
      </c>
      <c r="K2131" s="2">
        <f t="shared" si="271"/>
        <v>0</v>
      </c>
      <c r="L2131" s="2">
        <f>SUMIF(E$2:E2131,E2131,K$2:K2131)</f>
        <v>5</v>
      </c>
      <c r="M2131" s="2">
        <f>IF(AND(market_calendar[[#This Row],[eq_weekly_exp_cumulative]]=3,market_calendar[[#This Row],[is_eq_weekly_exp]]=1),1,0)</f>
        <v>0</v>
      </c>
      <c r="N2131" s="2">
        <f>IF(AND(market_calendar[[#This Row],[is_eq_monthly_exp]]=1,MOD(market_calendar[[#This Row],[Month]],3)=0),1,0)</f>
        <v>0</v>
      </c>
      <c r="O2131" s="2">
        <f t="shared" si="264"/>
        <v>0</v>
      </c>
      <c r="P2131" s="2">
        <f>SUMIF(E$2:E2131,E2131,O$2:O2131)</f>
        <v>4</v>
      </c>
      <c r="Q2131" s="2">
        <f>IF(AND(market_calendar[[#This Row],[vix_weekly_exp_cumulative]]=3,market_calendar[[#This Row],[is_vix_weekly_exp]]=1),1,0)</f>
        <v>0</v>
      </c>
      <c r="R2131" s="2">
        <f>IF(AND(market_calendar[[#This Row],[is_vix_monthly_exp]]=1,MOD(market_calendar[[#This Row],[Month]],3)=0),1,0)</f>
        <v>0</v>
      </c>
    </row>
    <row r="2132" spans="1:18" x14ac:dyDescent="0.25">
      <c r="A2132">
        <v>2131</v>
      </c>
      <c r="B2132" s="1">
        <v>44500</v>
      </c>
      <c r="C2132" s="2">
        <f t="shared" si="265"/>
        <v>2021</v>
      </c>
      <c r="D2132" s="2">
        <f t="shared" si="266"/>
        <v>10</v>
      </c>
      <c r="E2132" s="2" t="str">
        <f t="shared" si="267"/>
        <v>2021-10</v>
      </c>
      <c r="F2132" s="2">
        <f t="shared" si="268"/>
        <v>31</v>
      </c>
      <c r="G2132" s="2">
        <f t="shared" si="269"/>
        <v>45</v>
      </c>
      <c r="H2132" s="2">
        <f t="shared" si="270"/>
        <v>1</v>
      </c>
      <c r="I2132" s="2" cm="1">
        <f t="array" ref="I2132">_xlfn.IFNA(_xlfn.IFS(H2132=7,1,H2132=1,1),0)</f>
        <v>1</v>
      </c>
      <c r="J2132" s="2">
        <v>0</v>
      </c>
      <c r="K2132" s="2">
        <f t="shared" si="271"/>
        <v>0</v>
      </c>
      <c r="L2132" s="2">
        <f>SUMIF(E$2:E2132,E2132,K$2:K2132)</f>
        <v>5</v>
      </c>
      <c r="M2132" s="2">
        <f>IF(AND(market_calendar[[#This Row],[eq_weekly_exp_cumulative]]=3,market_calendar[[#This Row],[is_eq_weekly_exp]]=1),1,0)</f>
        <v>0</v>
      </c>
      <c r="N2132" s="2">
        <f>IF(AND(market_calendar[[#This Row],[is_eq_monthly_exp]]=1,MOD(market_calendar[[#This Row],[Month]],3)=0),1,0)</f>
        <v>0</v>
      </c>
      <c r="O2132" s="2">
        <f t="shared" si="264"/>
        <v>0</v>
      </c>
      <c r="P2132" s="2">
        <f>SUMIF(E$2:E2132,E2132,O$2:O2132)</f>
        <v>4</v>
      </c>
      <c r="Q2132" s="2">
        <f>IF(AND(market_calendar[[#This Row],[vix_weekly_exp_cumulative]]=3,market_calendar[[#This Row],[is_vix_weekly_exp]]=1),1,0)</f>
        <v>0</v>
      </c>
      <c r="R2132" s="2">
        <f>IF(AND(market_calendar[[#This Row],[is_vix_monthly_exp]]=1,MOD(market_calendar[[#This Row],[Month]],3)=0),1,0)</f>
        <v>0</v>
      </c>
    </row>
    <row r="2133" spans="1:18" x14ac:dyDescent="0.25">
      <c r="A2133">
        <v>2132</v>
      </c>
      <c r="B2133" s="1">
        <v>44501</v>
      </c>
      <c r="C2133" s="2">
        <f t="shared" si="265"/>
        <v>2021</v>
      </c>
      <c r="D2133" s="2">
        <f t="shared" si="266"/>
        <v>11</v>
      </c>
      <c r="E2133" s="2" t="str">
        <f t="shared" si="267"/>
        <v>2021-11</v>
      </c>
      <c r="F2133" s="2">
        <f t="shared" si="268"/>
        <v>1</v>
      </c>
      <c r="G2133" s="2">
        <f t="shared" si="269"/>
        <v>45</v>
      </c>
      <c r="H2133" s="2">
        <f t="shared" si="270"/>
        <v>2</v>
      </c>
      <c r="I2133" s="2" cm="1">
        <f t="array" ref="I2133">_xlfn.IFNA(_xlfn.IFS(H2133=7,1,H2133=1,1),0)</f>
        <v>0</v>
      </c>
      <c r="J2133" s="2">
        <v>0</v>
      </c>
      <c r="K2133" s="2">
        <f t="shared" si="271"/>
        <v>0</v>
      </c>
      <c r="L2133" s="2">
        <f>SUMIF(E$2:E2133,E2133,K$2:K2133)</f>
        <v>0</v>
      </c>
      <c r="M2133" s="2">
        <f>IF(AND(market_calendar[[#This Row],[eq_weekly_exp_cumulative]]=3,market_calendar[[#This Row],[is_eq_weekly_exp]]=1),1,0)</f>
        <v>0</v>
      </c>
      <c r="N2133" s="2">
        <f>IF(AND(market_calendar[[#This Row],[is_eq_monthly_exp]]=1,MOD(market_calendar[[#This Row],[Month]],3)=0),1,0)</f>
        <v>0</v>
      </c>
      <c r="O2133" s="2">
        <f t="shared" si="264"/>
        <v>0</v>
      </c>
      <c r="P2133" s="2">
        <f>SUMIF(E$2:E2133,E2133,O$2:O2133)</f>
        <v>0</v>
      </c>
      <c r="Q2133" s="2">
        <f>IF(AND(market_calendar[[#This Row],[vix_weekly_exp_cumulative]]=3,market_calendar[[#This Row],[is_vix_weekly_exp]]=1),1,0)</f>
        <v>0</v>
      </c>
      <c r="R2133" s="2">
        <f>IF(AND(market_calendar[[#This Row],[is_vix_monthly_exp]]=1,MOD(market_calendar[[#This Row],[Month]],3)=0),1,0)</f>
        <v>0</v>
      </c>
    </row>
    <row r="2134" spans="1:18" x14ac:dyDescent="0.25">
      <c r="A2134">
        <v>2133</v>
      </c>
      <c r="B2134" s="1">
        <v>44502</v>
      </c>
      <c r="C2134" s="2">
        <f t="shared" si="265"/>
        <v>2021</v>
      </c>
      <c r="D2134" s="2">
        <f t="shared" si="266"/>
        <v>11</v>
      </c>
      <c r="E2134" s="2" t="str">
        <f t="shared" si="267"/>
        <v>2021-11</v>
      </c>
      <c r="F2134" s="2">
        <f t="shared" si="268"/>
        <v>2</v>
      </c>
      <c r="G2134" s="2">
        <f t="shared" si="269"/>
        <v>45</v>
      </c>
      <c r="H2134" s="2">
        <f t="shared" si="270"/>
        <v>3</v>
      </c>
      <c r="I2134" s="2" cm="1">
        <f t="array" ref="I2134">_xlfn.IFNA(_xlfn.IFS(H2134=7,1,H2134=1,1),0)</f>
        <v>0</v>
      </c>
      <c r="J2134" s="2">
        <v>0</v>
      </c>
      <c r="K2134" s="2">
        <f t="shared" si="271"/>
        <v>0</v>
      </c>
      <c r="L2134" s="2">
        <f>SUMIF(E$2:E2134,E2134,K$2:K2134)</f>
        <v>0</v>
      </c>
      <c r="M2134" s="2">
        <f>IF(AND(market_calendar[[#This Row],[eq_weekly_exp_cumulative]]=3,market_calendar[[#This Row],[is_eq_weekly_exp]]=1),1,0)</f>
        <v>0</v>
      </c>
      <c r="N2134" s="2">
        <f>IF(AND(market_calendar[[#This Row],[is_eq_monthly_exp]]=1,MOD(market_calendar[[#This Row],[Month]],3)=0),1,0)</f>
        <v>0</v>
      </c>
      <c r="O2134" s="2">
        <f t="shared" si="264"/>
        <v>1</v>
      </c>
      <c r="P2134" s="2">
        <f>SUMIF(E$2:E2134,E2134,O$2:O2134)</f>
        <v>1</v>
      </c>
      <c r="Q2134" s="2">
        <f>IF(AND(market_calendar[[#This Row],[vix_weekly_exp_cumulative]]=3,market_calendar[[#This Row],[is_vix_weekly_exp]]=1),1,0)</f>
        <v>0</v>
      </c>
      <c r="R2134" s="2">
        <f>IF(AND(market_calendar[[#This Row],[is_vix_monthly_exp]]=1,MOD(market_calendar[[#This Row],[Month]],3)=0),1,0)</f>
        <v>0</v>
      </c>
    </row>
    <row r="2135" spans="1:18" x14ac:dyDescent="0.25">
      <c r="A2135">
        <v>2134</v>
      </c>
      <c r="B2135" s="1">
        <v>44503</v>
      </c>
      <c r="C2135" s="2">
        <f t="shared" si="265"/>
        <v>2021</v>
      </c>
      <c r="D2135" s="2">
        <f t="shared" si="266"/>
        <v>11</v>
      </c>
      <c r="E2135" s="2" t="str">
        <f t="shared" si="267"/>
        <v>2021-11</v>
      </c>
      <c r="F2135" s="2">
        <f t="shared" si="268"/>
        <v>3</v>
      </c>
      <c r="G2135" s="2">
        <f t="shared" si="269"/>
        <v>45</v>
      </c>
      <c r="H2135" s="2">
        <f t="shared" si="270"/>
        <v>4</v>
      </c>
      <c r="I2135" s="2" cm="1">
        <f t="array" ref="I2135">_xlfn.IFNA(_xlfn.IFS(H2135=7,1,H2135=1,1),0)</f>
        <v>0</v>
      </c>
      <c r="J2135" s="2">
        <v>0</v>
      </c>
      <c r="K2135" s="2">
        <f t="shared" si="271"/>
        <v>0</v>
      </c>
      <c r="L2135" s="2">
        <f>SUMIF(E$2:E2135,E2135,K$2:K2135)</f>
        <v>0</v>
      </c>
      <c r="M2135" s="2">
        <f>IF(AND(market_calendar[[#This Row],[eq_weekly_exp_cumulative]]=3,market_calendar[[#This Row],[is_eq_weekly_exp]]=1),1,0)</f>
        <v>0</v>
      </c>
      <c r="N2135" s="2">
        <f>IF(AND(market_calendar[[#This Row],[is_eq_monthly_exp]]=1,MOD(market_calendar[[#This Row],[Month]],3)=0),1,0)</f>
        <v>0</v>
      </c>
      <c r="O2135" s="2">
        <f t="shared" si="264"/>
        <v>0</v>
      </c>
      <c r="P2135" s="2">
        <f>SUMIF(E$2:E2135,E2135,O$2:O2135)</f>
        <v>1</v>
      </c>
      <c r="Q2135" s="2">
        <f>IF(AND(market_calendar[[#This Row],[vix_weekly_exp_cumulative]]=3,market_calendar[[#This Row],[is_vix_weekly_exp]]=1),1,0)</f>
        <v>0</v>
      </c>
      <c r="R2135" s="2">
        <f>IF(AND(market_calendar[[#This Row],[is_vix_monthly_exp]]=1,MOD(market_calendar[[#This Row],[Month]],3)=0),1,0)</f>
        <v>0</v>
      </c>
    </row>
    <row r="2136" spans="1:18" x14ac:dyDescent="0.25">
      <c r="A2136">
        <v>2135</v>
      </c>
      <c r="B2136" s="1">
        <v>44504</v>
      </c>
      <c r="C2136" s="2">
        <f t="shared" si="265"/>
        <v>2021</v>
      </c>
      <c r="D2136" s="2">
        <f t="shared" si="266"/>
        <v>11</v>
      </c>
      <c r="E2136" s="2" t="str">
        <f t="shared" si="267"/>
        <v>2021-11</v>
      </c>
      <c r="F2136" s="2">
        <f t="shared" si="268"/>
        <v>4</v>
      </c>
      <c r="G2136" s="2">
        <f t="shared" si="269"/>
        <v>45</v>
      </c>
      <c r="H2136" s="2">
        <f t="shared" si="270"/>
        <v>5</v>
      </c>
      <c r="I2136" s="2" cm="1">
        <f t="array" ref="I2136">_xlfn.IFNA(_xlfn.IFS(H2136=7,1,H2136=1,1),0)</f>
        <v>0</v>
      </c>
      <c r="J2136" s="2">
        <v>0</v>
      </c>
      <c r="K2136" s="2">
        <f t="shared" si="271"/>
        <v>0</v>
      </c>
      <c r="L2136" s="2">
        <f>SUMIF(E$2:E2136,E2136,K$2:K2136)</f>
        <v>0</v>
      </c>
      <c r="M2136" s="2">
        <f>IF(AND(market_calendar[[#This Row],[eq_weekly_exp_cumulative]]=3,market_calendar[[#This Row],[is_eq_weekly_exp]]=1),1,0)</f>
        <v>0</v>
      </c>
      <c r="N2136" s="2">
        <f>IF(AND(market_calendar[[#This Row],[is_eq_monthly_exp]]=1,MOD(market_calendar[[#This Row],[Month]],3)=0),1,0)</f>
        <v>0</v>
      </c>
      <c r="O2136" s="2">
        <f t="shared" si="264"/>
        <v>0</v>
      </c>
      <c r="P2136" s="2">
        <f>SUMIF(E$2:E2136,E2136,O$2:O2136)</f>
        <v>1</v>
      </c>
      <c r="Q2136" s="2">
        <f>IF(AND(market_calendar[[#This Row],[vix_weekly_exp_cumulative]]=3,market_calendar[[#This Row],[is_vix_weekly_exp]]=1),1,0)</f>
        <v>0</v>
      </c>
      <c r="R2136" s="2">
        <f>IF(AND(market_calendar[[#This Row],[is_vix_monthly_exp]]=1,MOD(market_calendar[[#This Row],[Month]],3)=0),1,0)</f>
        <v>0</v>
      </c>
    </row>
    <row r="2137" spans="1:18" x14ac:dyDescent="0.25">
      <c r="A2137">
        <v>2136</v>
      </c>
      <c r="B2137" s="1">
        <v>44505</v>
      </c>
      <c r="C2137" s="2">
        <f t="shared" si="265"/>
        <v>2021</v>
      </c>
      <c r="D2137" s="2">
        <f t="shared" si="266"/>
        <v>11</v>
      </c>
      <c r="E2137" s="2" t="str">
        <f t="shared" si="267"/>
        <v>2021-11</v>
      </c>
      <c r="F2137" s="2">
        <f t="shared" si="268"/>
        <v>5</v>
      </c>
      <c r="G2137" s="2">
        <f t="shared" si="269"/>
        <v>45</v>
      </c>
      <c r="H2137" s="2">
        <f t="shared" si="270"/>
        <v>6</v>
      </c>
      <c r="I2137" s="2" cm="1">
        <f t="array" ref="I2137">_xlfn.IFNA(_xlfn.IFS(H2137=7,1,H2137=1,1),0)</f>
        <v>0</v>
      </c>
      <c r="J2137" s="2">
        <v>0</v>
      </c>
      <c r="K2137" s="2">
        <f t="shared" si="271"/>
        <v>1</v>
      </c>
      <c r="L2137" s="2">
        <f>SUMIF(E$2:E2137,E2137,K$2:K2137)</f>
        <v>1</v>
      </c>
      <c r="M2137" s="2">
        <f>IF(AND(market_calendar[[#This Row],[eq_weekly_exp_cumulative]]=3,market_calendar[[#This Row],[is_eq_weekly_exp]]=1),1,0)</f>
        <v>0</v>
      </c>
      <c r="N2137" s="2">
        <f>IF(AND(market_calendar[[#This Row],[is_eq_monthly_exp]]=1,MOD(market_calendar[[#This Row],[Month]],3)=0),1,0)</f>
        <v>0</v>
      </c>
      <c r="O2137" s="2">
        <f t="shared" si="264"/>
        <v>0</v>
      </c>
      <c r="P2137" s="2">
        <f>SUMIF(E$2:E2137,E2137,O$2:O2137)</f>
        <v>1</v>
      </c>
      <c r="Q2137" s="2">
        <f>IF(AND(market_calendar[[#This Row],[vix_weekly_exp_cumulative]]=3,market_calendar[[#This Row],[is_vix_weekly_exp]]=1),1,0)</f>
        <v>0</v>
      </c>
      <c r="R2137" s="2">
        <f>IF(AND(market_calendar[[#This Row],[is_vix_monthly_exp]]=1,MOD(market_calendar[[#This Row],[Month]],3)=0),1,0)</f>
        <v>0</v>
      </c>
    </row>
    <row r="2138" spans="1:18" x14ac:dyDescent="0.25">
      <c r="A2138">
        <v>2137</v>
      </c>
      <c r="B2138" s="1">
        <v>44506</v>
      </c>
      <c r="C2138" s="2">
        <f t="shared" si="265"/>
        <v>2021</v>
      </c>
      <c r="D2138" s="2">
        <f t="shared" si="266"/>
        <v>11</v>
      </c>
      <c r="E2138" s="2" t="str">
        <f t="shared" si="267"/>
        <v>2021-11</v>
      </c>
      <c r="F2138" s="2">
        <f t="shared" si="268"/>
        <v>6</v>
      </c>
      <c r="G2138" s="2">
        <f t="shared" si="269"/>
        <v>45</v>
      </c>
      <c r="H2138" s="2">
        <f t="shared" si="270"/>
        <v>7</v>
      </c>
      <c r="I2138" s="2" cm="1">
        <f t="array" ref="I2138">_xlfn.IFNA(_xlfn.IFS(H2138=7,1,H2138=1,1),0)</f>
        <v>1</v>
      </c>
      <c r="J2138" s="2">
        <v>0</v>
      </c>
      <c r="K2138" s="2">
        <f t="shared" si="271"/>
        <v>0</v>
      </c>
      <c r="L2138" s="2">
        <f>SUMIF(E$2:E2138,E2138,K$2:K2138)</f>
        <v>1</v>
      </c>
      <c r="M2138" s="2">
        <f>IF(AND(market_calendar[[#This Row],[eq_weekly_exp_cumulative]]=3,market_calendar[[#This Row],[is_eq_weekly_exp]]=1),1,0)</f>
        <v>0</v>
      </c>
      <c r="N2138" s="2">
        <f>IF(AND(market_calendar[[#This Row],[is_eq_monthly_exp]]=1,MOD(market_calendar[[#This Row],[Month]],3)=0),1,0)</f>
        <v>0</v>
      </c>
      <c r="O2138" s="2">
        <f t="shared" si="264"/>
        <v>0</v>
      </c>
      <c r="P2138" s="2">
        <f>SUMIF(E$2:E2138,E2138,O$2:O2138)</f>
        <v>1</v>
      </c>
      <c r="Q2138" s="2">
        <f>IF(AND(market_calendar[[#This Row],[vix_weekly_exp_cumulative]]=3,market_calendar[[#This Row],[is_vix_weekly_exp]]=1),1,0)</f>
        <v>0</v>
      </c>
      <c r="R2138" s="2">
        <f>IF(AND(market_calendar[[#This Row],[is_vix_monthly_exp]]=1,MOD(market_calendar[[#This Row],[Month]],3)=0),1,0)</f>
        <v>0</v>
      </c>
    </row>
    <row r="2139" spans="1:18" x14ac:dyDescent="0.25">
      <c r="A2139">
        <v>2138</v>
      </c>
      <c r="B2139" s="1">
        <v>44507</v>
      </c>
      <c r="C2139" s="2">
        <f t="shared" si="265"/>
        <v>2021</v>
      </c>
      <c r="D2139" s="2">
        <f t="shared" si="266"/>
        <v>11</v>
      </c>
      <c r="E2139" s="2" t="str">
        <f t="shared" si="267"/>
        <v>2021-11</v>
      </c>
      <c r="F2139" s="2">
        <f t="shared" si="268"/>
        <v>7</v>
      </c>
      <c r="G2139" s="2">
        <f t="shared" si="269"/>
        <v>46</v>
      </c>
      <c r="H2139" s="2">
        <f t="shared" si="270"/>
        <v>1</v>
      </c>
      <c r="I2139" s="2" cm="1">
        <f t="array" ref="I2139">_xlfn.IFNA(_xlfn.IFS(H2139=7,1,H2139=1,1),0)</f>
        <v>1</v>
      </c>
      <c r="J2139" s="2">
        <v>0</v>
      </c>
      <c r="K2139" s="2">
        <f t="shared" si="271"/>
        <v>0</v>
      </c>
      <c r="L2139" s="2">
        <f>SUMIF(E$2:E2139,E2139,K$2:K2139)</f>
        <v>1</v>
      </c>
      <c r="M2139" s="2">
        <f>IF(AND(market_calendar[[#This Row],[eq_weekly_exp_cumulative]]=3,market_calendar[[#This Row],[is_eq_weekly_exp]]=1),1,0)</f>
        <v>0</v>
      </c>
      <c r="N2139" s="2">
        <f>IF(AND(market_calendar[[#This Row],[is_eq_monthly_exp]]=1,MOD(market_calendar[[#This Row],[Month]],3)=0),1,0)</f>
        <v>0</v>
      </c>
      <c r="O2139" s="2">
        <f t="shared" si="264"/>
        <v>0</v>
      </c>
      <c r="P2139" s="2">
        <f>SUMIF(E$2:E2139,E2139,O$2:O2139)</f>
        <v>1</v>
      </c>
      <c r="Q2139" s="2">
        <f>IF(AND(market_calendar[[#This Row],[vix_weekly_exp_cumulative]]=3,market_calendar[[#This Row],[is_vix_weekly_exp]]=1),1,0)</f>
        <v>0</v>
      </c>
      <c r="R2139" s="2">
        <f>IF(AND(market_calendar[[#This Row],[is_vix_monthly_exp]]=1,MOD(market_calendar[[#This Row],[Month]],3)=0),1,0)</f>
        <v>0</v>
      </c>
    </row>
    <row r="2140" spans="1:18" x14ac:dyDescent="0.25">
      <c r="A2140">
        <v>2139</v>
      </c>
      <c r="B2140" s="1">
        <v>44508</v>
      </c>
      <c r="C2140" s="2">
        <f t="shared" si="265"/>
        <v>2021</v>
      </c>
      <c r="D2140" s="2">
        <f t="shared" si="266"/>
        <v>11</v>
      </c>
      <c r="E2140" s="2" t="str">
        <f t="shared" si="267"/>
        <v>2021-11</v>
      </c>
      <c r="F2140" s="2">
        <f t="shared" si="268"/>
        <v>8</v>
      </c>
      <c r="G2140" s="2">
        <f t="shared" si="269"/>
        <v>46</v>
      </c>
      <c r="H2140" s="2">
        <f t="shared" si="270"/>
        <v>2</v>
      </c>
      <c r="I2140" s="2" cm="1">
        <f t="array" ref="I2140">_xlfn.IFNA(_xlfn.IFS(H2140=7,1,H2140=1,1),0)</f>
        <v>0</v>
      </c>
      <c r="J2140" s="2">
        <v>0</v>
      </c>
      <c r="K2140" s="2">
        <f t="shared" si="271"/>
        <v>0</v>
      </c>
      <c r="L2140" s="2">
        <f>SUMIF(E$2:E2140,E2140,K$2:K2140)</f>
        <v>1</v>
      </c>
      <c r="M2140" s="2">
        <f>IF(AND(market_calendar[[#This Row],[eq_weekly_exp_cumulative]]=3,market_calendar[[#This Row],[is_eq_weekly_exp]]=1),1,0)</f>
        <v>0</v>
      </c>
      <c r="N2140" s="2">
        <f>IF(AND(market_calendar[[#This Row],[is_eq_monthly_exp]]=1,MOD(market_calendar[[#This Row],[Month]],3)=0),1,0)</f>
        <v>0</v>
      </c>
      <c r="O2140" s="2">
        <f t="shared" si="264"/>
        <v>0</v>
      </c>
      <c r="P2140" s="2">
        <f>SUMIF(E$2:E2140,E2140,O$2:O2140)</f>
        <v>1</v>
      </c>
      <c r="Q2140" s="2">
        <f>IF(AND(market_calendar[[#This Row],[vix_weekly_exp_cumulative]]=3,market_calendar[[#This Row],[is_vix_weekly_exp]]=1),1,0)</f>
        <v>0</v>
      </c>
      <c r="R2140" s="2">
        <f>IF(AND(market_calendar[[#This Row],[is_vix_monthly_exp]]=1,MOD(market_calendar[[#This Row],[Month]],3)=0),1,0)</f>
        <v>0</v>
      </c>
    </row>
    <row r="2141" spans="1:18" x14ac:dyDescent="0.25">
      <c r="A2141">
        <v>2140</v>
      </c>
      <c r="B2141" s="1">
        <v>44509</v>
      </c>
      <c r="C2141" s="2">
        <f t="shared" si="265"/>
        <v>2021</v>
      </c>
      <c r="D2141" s="2">
        <f t="shared" si="266"/>
        <v>11</v>
      </c>
      <c r="E2141" s="2" t="str">
        <f t="shared" si="267"/>
        <v>2021-11</v>
      </c>
      <c r="F2141" s="2">
        <f t="shared" si="268"/>
        <v>9</v>
      </c>
      <c r="G2141" s="2">
        <f t="shared" si="269"/>
        <v>46</v>
      </c>
      <c r="H2141" s="2">
        <f t="shared" si="270"/>
        <v>3</v>
      </c>
      <c r="I2141" s="2" cm="1">
        <f t="array" ref="I2141">_xlfn.IFNA(_xlfn.IFS(H2141=7,1,H2141=1,1),0)</f>
        <v>0</v>
      </c>
      <c r="J2141" s="2">
        <v>0</v>
      </c>
      <c r="K2141" s="2">
        <f t="shared" si="271"/>
        <v>0</v>
      </c>
      <c r="L2141" s="2">
        <f>SUMIF(E$2:E2141,E2141,K$2:K2141)</f>
        <v>1</v>
      </c>
      <c r="M2141" s="2">
        <f>IF(AND(market_calendar[[#This Row],[eq_weekly_exp_cumulative]]=3,market_calendar[[#This Row],[is_eq_weekly_exp]]=1),1,0)</f>
        <v>0</v>
      </c>
      <c r="N2141" s="2">
        <f>IF(AND(market_calendar[[#This Row],[is_eq_monthly_exp]]=1,MOD(market_calendar[[#This Row],[Month]],3)=0),1,0)</f>
        <v>0</v>
      </c>
      <c r="O2141" s="2">
        <f t="shared" si="264"/>
        <v>1</v>
      </c>
      <c r="P2141" s="2">
        <f>SUMIF(E$2:E2141,E2141,O$2:O2141)</f>
        <v>2</v>
      </c>
      <c r="Q2141" s="2">
        <f>IF(AND(market_calendar[[#This Row],[vix_weekly_exp_cumulative]]=3,market_calendar[[#This Row],[is_vix_weekly_exp]]=1),1,0)</f>
        <v>0</v>
      </c>
      <c r="R2141" s="2">
        <f>IF(AND(market_calendar[[#This Row],[is_vix_monthly_exp]]=1,MOD(market_calendar[[#This Row],[Month]],3)=0),1,0)</f>
        <v>0</v>
      </c>
    </row>
    <row r="2142" spans="1:18" x14ac:dyDescent="0.25">
      <c r="A2142">
        <v>2141</v>
      </c>
      <c r="B2142" s="1">
        <v>44510</v>
      </c>
      <c r="C2142" s="2">
        <f t="shared" si="265"/>
        <v>2021</v>
      </c>
      <c r="D2142" s="2">
        <f t="shared" si="266"/>
        <v>11</v>
      </c>
      <c r="E2142" s="2" t="str">
        <f t="shared" si="267"/>
        <v>2021-11</v>
      </c>
      <c r="F2142" s="2">
        <f t="shared" si="268"/>
        <v>10</v>
      </c>
      <c r="G2142" s="2">
        <f t="shared" si="269"/>
        <v>46</v>
      </c>
      <c r="H2142" s="2">
        <f t="shared" si="270"/>
        <v>4</v>
      </c>
      <c r="I2142" s="2" cm="1">
        <f t="array" ref="I2142">_xlfn.IFNA(_xlfn.IFS(H2142=7,1,H2142=1,1),0)</f>
        <v>0</v>
      </c>
      <c r="J2142" s="2">
        <v>0</v>
      </c>
      <c r="K2142" s="2">
        <f t="shared" si="271"/>
        <v>0</v>
      </c>
      <c r="L2142" s="2">
        <f>SUMIF(E$2:E2142,E2142,K$2:K2142)</f>
        <v>1</v>
      </c>
      <c r="M2142" s="2">
        <f>IF(AND(market_calendar[[#This Row],[eq_weekly_exp_cumulative]]=3,market_calendar[[#This Row],[is_eq_weekly_exp]]=1),1,0)</f>
        <v>0</v>
      </c>
      <c r="N2142" s="2">
        <f>IF(AND(market_calendar[[#This Row],[is_eq_monthly_exp]]=1,MOD(market_calendar[[#This Row],[Month]],3)=0),1,0)</f>
        <v>0</v>
      </c>
      <c r="O2142" s="2">
        <f t="shared" si="264"/>
        <v>0</v>
      </c>
      <c r="P2142" s="2">
        <f>SUMIF(E$2:E2142,E2142,O$2:O2142)</f>
        <v>2</v>
      </c>
      <c r="Q2142" s="2">
        <f>IF(AND(market_calendar[[#This Row],[vix_weekly_exp_cumulative]]=3,market_calendar[[#This Row],[is_vix_weekly_exp]]=1),1,0)</f>
        <v>0</v>
      </c>
      <c r="R2142" s="2">
        <f>IF(AND(market_calendar[[#This Row],[is_vix_monthly_exp]]=1,MOD(market_calendar[[#This Row],[Month]],3)=0),1,0)</f>
        <v>0</v>
      </c>
    </row>
    <row r="2143" spans="1:18" x14ac:dyDescent="0.25">
      <c r="A2143">
        <v>2142</v>
      </c>
      <c r="B2143" s="1">
        <v>44511</v>
      </c>
      <c r="C2143" s="2">
        <f t="shared" si="265"/>
        <v>2021</v>
      </c>
      <c r="D2143" s="2">
        <f t="shared" si="266"/>
        <v>11</v>
      </c>
      <c r="E2143" s="2" t="str">
        <f t="shared" si="267"/>
        <v>2021-11</v>
      </c>
      <c r="F2143" s="2">
        <f t="shared" si="268"/>
        <v>11</v>
      </c>
      <c r="G2143" s="2">
        <f t="shared" si="269"/>
        <v>46</v>
      </c>
      <c r="H2143" s="2">
        <f t="shared" si="270"/>
        <v>5</v>
      </c>
      <c r="I2143" s="2" cm="1">
        <f t="array" ref="I2143">_xlfn.IFNA(_xlfn.IFS(H2143=7,1,H2143=1,1),0)</f>
        <v>0</v>
      </c>
      <c r="J2143" s="2">
        <v>0</v>
      </c>
      <c r="K2143" s="2">
        <f t="shared" si="271"/>
        <v>0</v>
      </c>
      <c r="L2143" s="2">
        <f>SUMIF(E$2:E2143,E2143,K$2:K2143)</f>
        <v>1</v>
      </c>
      <c r="M2143" s="2">
        <f>IF(AND(market_calendar[[#This Row],[eq_weekly_exp_cumulative]]=3,market_calendar[[#This Row],[is_eq_weekly_exp]]=1),1,0)</f>
        <v>0</v>
      </c>
      <c r="N2143" s="2">
        <f>IF(AND(market_calendar[[#This Row],[is_eq_monthly_exp]]=1,MOD(market_calendar[[#This Row],[Month]],3)=0),1,0)</f>
        <v>0</v>
      </c>
      <c r="O2143" s="2">
        <f t="shared" si="264"/>
        <v>0</v>
      </c>
      <c r="P2143" s="2">
        <f>SUMIF(E$2:E2143,E2143,O$2:O2143)</f>
        <v>2</v>
      </c>
      <c r="Q2143" s="2">
        <f>IF(AND(market_calendar[[#This Row],[vix_weekly_exp_cumulative]]=3,market_calendar[[#This Row],[is_vix_weekly_exp]]=1),1,0)</f>
        <v>0</v>
      </c>
      <c r="R2143" s="2">
        <f>IF(AND(market_calendar[[#This Row],[is_vix_monthly_exp]]=1,MOD(market_calendar[[#This Row],[Month]],3)=0),1,0)</f>
        <v>0</v>
      </c>
    </row>
    <row r="2144" spans="1:18" x14ac:dyDescent="0.25">
      <c r="A2144">
        <v>2143</v>
      </c>
      <c r="B2144" s="1">
        <v>44512</v>
      </c>
      <c r="C2144" s="2">
        <f t="shared" si="265"/>
        <v>2021</v>
      </c>
      <c r="D2144" s="2">
        <f t="shared" si="266"/>
        <v>11</v>
      </c>
      <c r="E2144" s="2" t="str">
        <f t="shared" si="267"/>
        <v>2021-11</v>
      </c>
      <c r="F2144" s="2">
        <f t="shared" si="268"/>
        <v>12</v>
      </c>
      <c r="G2144" s="2">
        <f t="shared" si="269"/>
        <v>46</v>
      </c>
      <c r="H2144" s="2">
        <f t="shared" si="270"/>
        <v>6</v>
      </c>
      <c r="I2144" s="2" cm="1">
        <f t="array" ref="I2144">_xlfn.IFNA(_xlfn.IFS(H2144=7,1,H2144=1,1),0)</f>
        <v>0</v>
      </c>
      <c r="J2144" s="2">
        <v>0</v>
      </c>
      <c r="K2144" s="2">
        <f t="shared" si="271"/>
        <v>1</v>
      </c>
      <c r="L2144" s="2">
        <f>SUMIF(E$2:E2144,E2144,K$2:K2144)</f>
        <v>2</v>
      </c>
      <c r="M2144" s="2">
        <f>IF(AND(market_calendar[[#This Row],[eq_weekly_exp_cumulative]]=3,market_calendar[[#This Row],[is_eq_weekly_exp]]=1),1,0)</f>
        <v>0</v>
      </c>
      <c r="N2144" s="2">
        <f>IF(AND(market_calendar[[#This Row],[is_eq_monthly_exp]]=1,MOD(market_calendar[[#This Row],[Month]],3)=0),1,0)</f>
        <v>0</v>
      </c>
      <c r="O2144" s="2">
        <f t="shared" si="264"/>
        <v>0</v>
      </c>
      <c r="P2144" s="2">
        <f>SUMIF(E$2:E2144,E2144,O$2:O2144)</f>
        <v>2</v>
      </c>
      <c r="Q2144" s="2">
        <f>IF(AND(market_calendar[[#This Row],[vix_weekly_exp_cumulative]]=3,market_calendar[[#This Row],[is_vix_weekly_exp]]=1),1,0)</f>
        <v>0</v>
      </c>
      <c r="R2144" s="2">
        <f>IF(AND(market_calendar[[#This Row],[is_vix_monthly_exp]]=1,MOD(market_calendar[[#This Row],[Month]],3)=0),1,0)</f>
        <v>0</v>
      </c>
    </row>
    <row r="2145" spans="1:18" x14ac:dyDescent="0.25">
      <c r="A2145">
        <v>2144</v>
      </c>
      <c r="B2145" s="1">
        <v>44513</v>
      </c>
      <c r="C2145" s="2">
        <f t="shared" si="265"/>
        <v>2021</v>
      </c>
      <c r="D2145" s="2">
        <f t="shared" si="266"/>
        <v>11</v>
      </c>
      <c r="E2145" s="2" t="str">
        <f t="shared" si="267"/>
        <v>2021-11</v>
      </c>
      <c r="F2145" s="2">
        <f t="shared" si="268"/>
        <v>13</v>
      </c>
      <c r="G2145" s="2">
        <f t="shared" si="269"/>
        <v>46</v>
      </c>
      <c r="H2145" s="2">
        <f t="shared" si="270"/>
        <v>7</v>
      </c>
      <c r="I2145" s="2" cm="1">
        <f t="array" ref="I2145">_xlfn.IFNA(_xlfn.IFS(H2145=7,1,H2145=1,1),0)</f>
        <v>1</v>
      </c>
      <c r="J2145" s="2">
        <v>0</v>
      </c>
      <c r="K2145" s="2">
        <f t="shared" si="271"/>
        <v>0</v>
      </c>
      <c r="L2145" s="2">
        <f>SUMIF(E$2:E2145,E2145,K$2:K2145)</f>
        <v>2</v>
      </c>
      <c r="M2145" s="2">
        <f>IF(AND(market_calendar[[#This Row],[eq_weekly_exp_cumulative]]=3,market_calendar[[#This Row],[is_eq_weekly_exp]]=1),1,0)</f>
        <v>0</v>
      </c>
      <c r="N2145" s="2">
        <f>IF(AND(market_calendar[[#This Row],[is_eq_monthly_exp]]=1,MOD(market_calendar[[#This Row],[Month]],3)=0),1,0)</f>
        <v>0</v>
      </c>
      <c r="O2145" s="2">
        <f t="shared" si="264"/>
        <v>0</v>
      </c>
      <c r="P2145" s="2">
        <f>SUMIF(E$2:E2145,E2145,O$2:O2145)</f>
        <v>2</v>
      </c>
      <c r="Q2145" s="2">
        <f>IF(AND(market_calendar[[#This Row],[vix_weekly_exp_cumulative]]=3,market_calendar[[#This Row],[is_vix_weekly_exp]]=1),1,0)</f>
        <v>0</v>
      </c>
      <c r="R2145" s="2">
        <f>IF(AND(market_calendar[[#This Row],[is_vix_monthly_exp]]=1,MOD(market_calendar[[#This Row],[Month]],3)=0),1,0)</f>
        <v>0</v>
      </c>
    </row>
    <row r="2146" spans="1:18" x14ac:dyDescent="0.25">
      <c r="A2146">
        <v>2145</v>
      </c>
      <c r="B2146" s="1">
        <v>44514</v>
      </c>
      <c r="C2146" s="2">
        <f t="shared" si="265"/>
        <v>2021</v>
      </c>
      <c r="D2146" s="2">
        <f t="shared" si="266"/>
        <v>11</v>
      </c>
      <c r="E2146" s="2" t="str">
        <f t="shared" si="267"/>
        <v>2021-11</v>
      </c>
      <c r="F2146" s="2">
        <f t="shared" si="268"/>
        <v>14</v>
      </c>
      <c r="G2146" s="2">
        <f t="shared" si="269"/>
        <v>47</v>
      </c>
      <c r="H2146" s="2">
        <f t="shared" si="270"/>
        <v>1</v>
      </c>
      <c r="I2146" s="2" cm="1">
        <f t="array" ref="I2146">_xlfn.IFNA(_xlfn.IFS(H2146=7,1,H2146=1,1),0)</f>
        <v>1</v>
      </c>
      <c r="J2146" s="2">
        <v>0</v>
      </c>
      <c r="K2146" s="2">
        <f t="shared" si="271"/>
        <v>0</v>
      </c>
      <c r="L2146" s="2">
        <f>SUMIF(E$2:E2146,E2146,K$2:K2146)</f>
        <v>2</v>
      </c>
      <c r="M2146" s="2">
        <f>IF(AND(market_calendar[[#This Row],[eq_weekly_exp_cumulative]]=3,market_calendar[[#This Row],[is_eq_weekly_exp]]=1),1,0)</f>
        <v>0</v>
      </c>
      <c r="N2146" s="2">
        <f>IF(AND(market_calendar[[#This Row],[is_eq_monthly_exp]]=1,MOD(market_calendar[[#This Row],[Month]],3)=0),1,0)</f>
        <v>0</v>
      </c>
      <c r="O2146" s="2">
        <f t="shared" si="264"/>
        <v>0</v>
      </c>
      <c r="P2146" s="2">
        <f>SUMIF(E$2:E2146,E2146,O$2:O2146)</f>
        <v>2</v>
      </c>
      <c r="Q2146" s="2">
        <f>IF(AND(market_calendar[[#This Row],[vix_weekly_exp_cumulative]]=3,market_calendar[[#This Row],[is_vix_weekly_exp]]=1),1,0)</f>
        <v>0</v>
      </c>
      <c r="R2146" s="2">
        <f>IF(AND(market_calendar[[#This Row],[is_vix_monthly_exp]]=1,MOD(market_calendar[[#This Row],[Month]],3)=0),1,0)</f>
        <v>0</v>
      </c>
    </row>
    <row r="2147" spans="1:18" x14ac:dyDescent="0.25">
      <c r="A2147">
        <v>2146</v>
      </c>
      <c r="B2147" s="1">
        <v>44515</v>
      </c>
      <c r="C2147" s="2">
        <f t="shared" si="265"/>
        <v>2021</v>
      </c>
      <c r="D2147" s="2">
        <f t="shared" si="266"/>
        <v>11</v>
      </c>
      <c r="E2147" s="2" t="str">
        <f t="shared" si="267"/>
        <v>2021-11</v>
      </c>
      <c r="F2147" s="2">
        <f t="shared" si="268"/>
        <v>15</v>
      </c>
      <c r="G2147" s="2">
        <f t="shared" si="269"/>
        <v>47</v>
      </c>
      <c r="H2147" s="2">
        <f t="shared" si="270"/>
        <v>2</v>
      </c>
      <c r="I2147" s="2" cm="1">
        <f t="array" ref="I2147">_xlfn.IFNA(_xlfn.IFS(H2147=7,1,H2147=1,1),0)</f>
        <v>0</v>
      </c>
      <c r="J2147" s="2">
        <v>0</v>
      </c>
      <c r="K2147" s="2">
        <f t="shared" si="271"/>
        <v>0</v>
      </c>
      <c r="L2147" s="2">
        <f>SUMIF(E$2:E2147,E2147,K$2:K2147)</f>
        <v>2</v>
      </c>
      <c r="M2147" s="2">
        <f>IF(AND(market_calendar[[#This Row],[eq_weekly_exp_cumulative]]=3,market_calendar[[#This Row],[is_eq_weekly_exp]]=1),1,0)</f>
        <v>0</v>
      </c>
      <c r="N2147" s="2">
        <f>IF(AND(market_calendar[[#This Row],[is_eq_monthly_exp]]=1,MOD(market_calendar[[#This Row],[Month]],3)=0),1,0)</f>
        <v>0</v>
      </c>
      <c r="O2147" s="2">
        <f t="shared" si="264"/>
        <v>0</v>
      </c>
      <c r="P2147" s="2">
        <f>SUMIF(E$2:E2147,E2147,O$2:O2147)</f>
        <v>2</v>
      </c>
      <c r="Q2147" s="2">
        <f>IF(AND(market_calendar[[#This Row],[vix_weekly_exp_cumulative]]=3,market_calendar[[#This Row],[is_vix_weekly_exp]]=1),1,0)</f>
        <v>0</v>
      </c>
      <c r="R2147" s="2">
        <f>IF(AND(market_calendar[[#This Row],[is_vix_monthly_exp]]=1,MOD(market_calendar[[#This Row],[Month]],3)=0),1,0)</f>
        <v>0</v>
      </c>
    </row>
    <row r="2148" spans="1:18" x14ac:dyDescent="0.25">
      <c r="A2148">
        <v>2147</v>
      </c>
      <c r="B2148" s="1">
        <v>44516</v>
      </c>
      <c r="C2148" s="2">
        <f t="shared" si="265"/>
        <v>2021</v>
      </c>
      <c r="D2148" s="2">
        <f t="shared" si="266"/>
        <v>11</v>
      </c>
      <c r="E2148" s="2" t="str">
        <f t="shared" si="267"/>
        <v>2021-11</v>
      </c>
      <c r="F2148" s="2">
        <f t="shared" si="268"/>
        <v>16</v>
      </c>
      <c r="G2148" s="2">
        <f t="shared" si="269"/>
        <v>47</v>
      </c>
      <c r="H2148" s="2">
        <f t="shared" si="270"/>
        <v>3</v>
      </c>
      <c r="I2148" s="2" cm="1">
        <f t="array" ref="I2148">_xlfn.IFNA(_xlfn.IFS(H2148=7,1,H2148=1,1),0)</f>
        <v>0</v>
      </c>
      <c r="J2148" s="2">
        <v>0</v>
      </c>
      <c r="K2148" s="2">
        <f t="shared" si="271"/>
        <v>0</v>
      </c>
      <c r="L2148" s="2">
        <f>SUMIF(E$2:E2148,E2148,K$2:K2148)</f>
        <v>2</v>
      </c>
      <c r="M2148" s="2">
        <f>IF(AND(market_calendar[[#This Row],[eq_weekly_exp_cumulative]]=3,market_calendar[[#This Row],[is_eq_weekly_exp]]=1),1,0)</f>
        <v>0</v>
      </c>
      <c r="N2148" s="2">
        <f>IF(AND(market_calendar[[#This Row],[is_eq_monthly_exp]]=1,MOD(market_calendar[[#This Row],[Month]],3)=0),1,0)</f>
        <v>0</v>
      </c>
      <c r="O2148" s="2">
        <f t="shared" si="264"/>
        <v>1</v>
      </c>
      <c r="P2148" s="2">
        <f>SUMIF(E$2:E2148,E2148,O$2:O2148)</f>
        <v>3</v>
      </c>
      <c r="Q2148" s="2">
        <f>IF(AND(market_calendar[[#This Row],[vix_weekly_exp_cumulative]]=3,market_calendar[[#This Row],[is_vix_weekly_exp]]=1),1,0)</f>
        <v>1</v>
      </c>
      <c r="R2148" s="2">
        <f>IF(AND(market_calendar[[#This Row],[is_vix_monthly_exp]]=1,MOD(market_calendar[[#This Row],[Month]],3)=0),1,0)</f>
        <v>0</v>
      </c>
    </row>
    <row r="2149" spans="1:18" x14ac:dyDescent="0.25">
      <c r="A2149">
        <v>2148</v>
      </c>
      <c r="B2149" s="1">
        <v>44517</v>
      </c>
      <c r="C2149" s="2">
        <f t="shared" si="265"/>
        <v>2021</v>
      </c>
      <c r="D2149" s="2">
        <f t="shared" si="266"/>
        <v>11</v>
      </c>
      <c r="E2149" s="2" t="str">
        <f t="shared" si="267"/>
        <v>2021-11</v>
      </c>
      <c r="F2149" s="2">
        <f t="shared" si="268"/>
        <v>17</v>
      </c>
      <c r="G2149" s="2">
        <f t="shared" si="269"/>
        <v>47</v>
      </c>
      <c r="H2149" s="2">
        <f t="shared" si="270"/>
        <v>4</v>
      </c>
      <c r="I2149" s="2" cm="1">
        <f t="array" ref="I2149">_xlfn.IFNA(_xlfn.IFS(H2149=7,1,H2149=1,1),0)</f>
        <v>0</v>
      </c>
      <c r="J2149" s="2">
        <v>0</v>
      </c>
      <c r="K2149" s="2">
        <f t="shared" si="271"/>
        <v>0</v>
      </c>
      <c r="L2149" s="2">
        <f>SUMIF(E$2:E2149,E2149,K$2:K2149)</f>
        <v>2</v>
      </c>
      <c r="M2149" s="2">
        <f>IF(AND(market_calendar[[#This Row],[eq_weekly_exp_cumulative]]=3,market_calendar[[#This Row],[is_eq_weekly_exp]]=1),1,0)</f>
        <v>0</v>
      </c>
      <c r="N2149" s="2">
        <f>IF(AND(market_calendar[[#This Row],[is_eq_monthly_exp]]=1,MOD(market_calendar[[#This Row],[Month]],3)=0),1,0)</f>
        <v>0</v>
      </c>
      <c r="O2149" s="2">
        <f t="shared" si="264"/>
        <v>0</v>
      </c>
      <c r="P2149" s="2">
        <f>SUMIF(E$2:E2149,E2149,O$2:O2149)</f>
        <v>3</v>
      </c>
      <c r="Q2149" s="2">
        <f>IF(AND(market_calendar[[#This Row],[vix_weekly_exp_cumulative]]=3,market_calendar[[#This Row],[is_vix_weekly_exp]]=1),1,0)</f>
        <v>0</v>
      </c>
      <c r="R2149" s="2">
        <f>IF(AND(market_calendar[[#This Row],[is_vix_monthly_exp]]=1,MOD(market_calendar[[#This Row],[Month]],3)=0),1,0)</f>
        <v>0</v>
      </c>
    </row>
    <row r="2150" spans="1:18" x14ac:dyDescent="0.25">
      <c r="A2150">
        <v>2149</v>
      </c>
      <c r="B2150" s="1">
        <v>44518</v>
      </c>
      <c r="C2150" s="2">
        <f t="shared" si="265"/>
        <v>2021</v>
      </c>
      <c r="D2150" s="2">
        <f t="shared" si="266"/>
        <v>11</v>
      </c>
      <c r="E2150" s="2" t="str">
        <f t="shared" si="267"/>
        <v>2021-11</v>
      </c>
      <c r="F2150" s="2">
        <f t="shared" si="268"/>
        <v>18</v>
      </c>
      <c r="G2150" s="2">
        <f t="shared" si="269"/>
        <v>47</v>
      </c>
      <c r="H2150" s="2">
        <f t="shared" si="270"/>
        <v>5</v>
      </c>
      <c r="I2150" s="2" cm="1">
        <f t="array" ref="I2150">_xlfn.IFNA(_xlfn.IFS(H2150=7,1,H2150=1,1),0)</f>
        <v>0</v>
      </c>
      <c r="J2150" s="2">
        <v>0</v>
      </c>
      <c r="K2150" s="2">
        <f t="shared" si="271"/>
        <v>0</v>
      </c>
      <c r="L2150" s="2">
        <f>SUMIF(E$2:E2150,E2150,K$2:K2150)</f>
        <v>2</v>
      </c>
      <c r="M2150" s="2">
        <f>IF(AND(market_calendar[[#This Row],[eq_weekly_exp_cumulative]]=3,market_calendar[[#This Row],[is_eq_weekly_exp]]=1),1,0)</f>
        <v>0</v>
      </c>
      <c r="N2150" s="2">
        <f>IF(AND(market_calendar[[#This Row],[is_eq_monthly_exp]]=1,MOD(market_calendar[[#This Row],[Month]],3)=0),1,0)</f>
        <v>0</v>
      </c>
      <c r="O2150" s="2">
        <f t="shared" si="264"/>
        <v>0</v>
      </c>
      <c r="P2150" s="2">
        <f>SUMIF(E$2:E2150,E2150,O$2:O2150)</f>
        <v>3</v>
      </c>
      <c r="Q2150" s="2">
        <f>IF(AND(market_calendar[[#This Row],[vix_weekly_exp_cumulative]]=3,market_calendar[[#This Row],[is_vix_weekly_exp]]=1),1,0)</f>
        <v>0</v>
      </c>
      <c r="R2150" s="2">
        <f>IF(AND(market_calendar[[#This Row],[is_vix_monthly_exp]]=1,MOD(market_calendar[[#This Row],[Month]],3)=0),1,0)</f>
        <v>0</v>
      </c>
    </row>
    <row r="2151" spans="1:18" x14ac:dyDescent="0.25">
      <c r="A2151">
        <v>2150</v>
      </c>
      <c r="B2151" s="1">
        <v>44519</v>
      </c>
      <c r="C2151" s="2">
        <f t="shared" si="265"/>
        <v>2021</v>
      </c>
      <c r="D2151" s="2">
        <f t="shared" si="266"/>
        <v>11</v>
      </c>
      <c r="E2151" s="2" t="str">
        <f t="shared" si="267"/>
        <v>2021-11</v>
      </c>
      <c r="F2151" s="2">
        <f t="shared" si="268"/>
        <v>19</v>
      </c>
      <c r="G2151" s="2">
        <f t="shared" si="269"/>
        <v>47</v>
      </c>
      <c r="H2151" s="2">
        <f t="shared" si="270"/>
        <v>6</v>
      </c>
      <c r="I2151" s="2" cm="1">
        <f t="array" ref="I2151">_xlfn.IFNA(_xlfn.IFS(H2151=7,1,H2151=1,1),0)</f>
        <v>0</v>
      </c>
      <c r="J2151" s="2">
        <v>0</v>
      </c>
      <c r="K2151" s="2">
        <f t="shared" si="271"/>
        <v>1</v>
      </c>
      <c r="L2151" s="2">
        <f>SUMIF(E$2:E2151,E2151,K$2:K2151)</f>
        <v>3</v>
      </c>
      <c r="M2151" s="2">
        <f>IF(AND(market_calendar[[#This Row],[eq_weekly_exp_cumulative]]=3,market_calendar[[#This Row],[is_eq_weekly_exp]]=1),1,0)</f>
        <v>1</v>
      </c>
      <c r="N2151" s="2">
        <f>IF(AND(market_calendar[[#This Row],[is_eq_monthly_exp]]=1,MOD(market_calendar[[#This Row],[Month]],3)=0),1,0)</f>
        <v>0</v>
      </c>
      <c r="O2151" s="2">
        <f t="shared" si="264"/>
        <v>0</v>
      </c>
      <c r="P2151" s="2">
        <f>SUMIF(E$2:E2151,E2151,O$2:O2151)</f>
        <v>3</v>
      </c>
      <c r="Q2151" s="2">
        <f>IF(AND(market_calendar[[#This Row],[vix_weekly_exp_cumulative]]=3,market_calendar[[#This Row],[is_vix_weekly_exp]]=1),1,0)</f>
        <v>0</v>
      </c>
      <c r="R2151" s="2">
        <f>IF(AND(market_calendar[[#This Row],[is_vix_monthly_exp]]=1,MOD(market_calendar[[#This Row],[Month]],3)=0),1,0)</f>
        <v>0</v>
      </c>
    </row>
    <row r="2152" spans="1:18" x14ac:dyDescent="0.25">
      <c r="A2152">
        <v>2151</v>
      </c>
      <c r="B2152" s="1">
        <v>44520</v>
      </c>
      <c r="C2152" s="2">
        <f t="shared" si="265"/>
        <v>2021</v>
      </c>
      <c r="D2152" s="2">
        <f t="shared" si="266"/>
        <v>11</v>
      </c>
      <c r="E2152" s="2" t="str">
        <f t="shared" si="267"/>
        <v>2021-11</v>
      </c>
      <c r="F2152" s="2">
        <f t="shared" si="268"/>
        <v>20</v>
      </c>
      <c r="G2152" s="2">
        <f t="shared" si="269"/>
        <v>47</v>
      </c>
      <c r="H2152" s="2">
        <f t="shared" si="270"/>
        <v>7</v>
      </c>
      <c r="I2152" s="2" cm="1">
        <f t="array" ref="I2152">_xlfn.IFNA(_xlfn.IFS(H2152=7,1,H2152=1,1),0)</f>
        <v>1</v>
      </c>
      <c r="J2152" s="2">
        <v>0</v>
      </c>
      <c r="K2152" s="2">
        <f t="shared" si="271"/>
        <v>0</v>
      </c>
      <c r="L2152" s="2">
        <f>SUMIF(E$2:E2152,E2152,K$2:K2152)</f>
        <v>3</v>
      </c>
      <c r="M2152" s="2">
        <f>IF(AND(market_calendar[[#This Row],[eq_weekly_exp_cumulative]]=3,market_calendar[[#This Row],[is_eq_weekly_exp]]=1),1,0)</f>
        <v>0</v>
      </c>
      <c r="N2152" s="2">
        <f>IF(AND(market_calendar[[#This Row],[is_eq_monthly_exp]]=1,MOD(market_calendar[[#This Row],[Month]],3)=0),1,0)</f>
        <v>0</v>
      </c>
      <c r="O2152" s="2">
        <f t="shared" si="264"/>
        <v>0</v>
      </c>
      <c r="P2152" s="2">
        <f>SUMIF(E$2:E2152,E2152,O$2:O2152)</f>
        <v>3</v>
      </c>
      <c r="Q2152" s="2">
        <f>IF(AND(market_calendar[[#This Row],[vix_weekly_exp_cumulative]]=3,market_calendar[[#This Row],[is_vix_weekly_exp]]=1),1,0)</f>
        <v>0</v>
      </c>
      <c r="R2152" s="2">
        <f>IF(AND(market_calendar[[#This Row],[is_vix_monthly_exp]]=1,MOD(market_calendar[[#This Row],[Month]],3)=0),1,0)</f>
        <v>0</v>
      </c>
    </row>
    <row r="2153" spans="1:18" x14ac:dyDescent="0.25">
      <c r="A2153">
        <v>2152</v>
      </c>
      <c r="B2153" s="1">
        <v>44521</v>
      </c>
      <c r="C2153" s="2">
        <f t="shared" si="265"/>
        <v>2021</v>
      </c>
      <c r="D2153" s="2">
        <f t="shared" si="266"/>
        <v>11</v>
      </c>
      <c r="E2153" s="2" t="str">
        <f t="shared" si="267"/>
        <v>2021-11</v>
      </c>
      <c r="F2153" s="2">
        <f t="shared" si="268"/>
        <v>21</v>
      </c>
      <c r="G2153" s="2">
        <f t="shared" si="269"/>
        <v>48</v>
      </c>
      <c r="H2153" s="2">
        <f t="shared" si="270"/>
        <v>1</v>
      </c>
      <c r="I2153" s="2" cm="1">
        <f t="array" ref="I2153">_xlfn.IFNA(_xlfn.IFS(H2153=7,1,H2153=1,1),0)</f>
        <v>1</v>
      </c>
      <c r="J2153" s="2">
        <v>0</v>
      </c>
      <c r="K2153" s="2">
        <f t="shared" si="271"/>
        <v>0</v>
      </c>
      <c r="L2153" s="2">
        <f>SUMIF(E$2:E2153,E2153,K$2:K2153)</f>
        <v>3</v>
      </c>
      <c r="M2153" s="2">
        <f>IF(AND(market_calendar[[#This Row],[eq_weekly_exp_cumulative]]=3,market_calendar[[#This Row],[is_eq_weekly_exp]]=1),1,0)</f>
        <v>0</v>
      </c>
      <c r="N2153" s="2">
        <f>IF(AND(market_calendar[[#This Row],[is_eq_monthly_exp]]=1,MOD(market_calendar[[#This Row],[Month]],3)=0),1,0)</f>
        <v>0</v>
      </c>
      <c r="O2153" s="2">
        <f t="shared" si="264"/>
        <v>0</v>
      </c>
      <c r="P2153" s="2">
        <f>SUMIF(E$2:E2153,E2153,O$2:O2153)</f>
        <v>3</v>
      </c>
      <c r="Q2153" s="2">
        <f>IF(AND(market_calendar[[#This Row],[vix_weekly_exp_cumulative]]=3,market_calendar[[#This Row],[is_vix_weekly_exp]]=1),1,0)</f>
        <v>0</v>
      </c>
      <c r="R2153" s="2">
        <f>IF(AND(market_calendar[[#This Row],[is_vix_monthly_exp]]=1,MOD(market_calendar[[#This Row],[Month]],3)=0),1,0)</f>
        <v>0</v>
      </c>
    </row>
    <row r="2154" spans="1:18" x14ac:dyDescent="0.25">
      <c r="A2154">
        <v>2153</v>
      </c>
      <c r="B2154" s="1">
        <v>44522</v>
      </c>
      <c r="C2154" s="2">
        <f t="shared" si="265"/>
        <v>2021</v>
      </c>
      <c r="D2154" s="2">
        <f t="shared" si="266"/>
        <v>11</v>
      </c>
      <c r="E2154" s="2" t="str">
        <f t="shared" si="267"/>
        <v>2021-11</v>
      </c>
      <c r="F2154" s="2">
        <f t="shared" si="268"/>
        <v>22</v>
      </c>
      <c r="G2154" s="2">
        <f t="shared" si="269"/>
        <v>48</v>
      </c>
      <c r="H2154" s="2">
        <f t="shared" si="270"/>
        <v>2</v>
      </c>
      <c r="I2154" s="2" cm="1">
        <f t="array" ref="I2154">_xlfn.IFNA(_xlfn.IFS(H2154=7,1,H2154=1,1),0)</f>
        <v>0</v>
      </c>
      <c r="J2154" s="2">
        <v>0</v>
      </c>
      <c r="K2154" s="2">
        <f t="shared" si="271"/>
        <v>0</v>
      </c>
      <c r="L2154" s="2">
        <f>SUMIF(E$2:E2154,E2154,K$2:K2154)</f>
        <v>3</v>
      </c>
      <c r="M2154" s="2">
        <f>IF(AND(market_calendar[[#This Row],[eq_weekly_exp_cumulative]]=3,market_calendar[[#This Row],[is_eq_weekly_exp]]=1),1,0)</f>
        <v>0</v>
      </c>
      <c r="N2154" s="2">
        <f>IF(AND(market_calendar[[#This Row],[is_eq_monthly_exp]]=1,MOD(market_calendar[[#This Row],[Month]],3)=0),1,0)</f>
        <v>0</v>
      </c>
      <c r="O2154" s="2">
        <f t="shared" si="264"/>
        <v>0</v>
      </c>
      <c r="P2154" s="2">
        <f>SUMIF(E$2:E2154,E2154,O$2:O2154)</f>
        <v>3</v>
      </c>
      <c r="Q2154" s="2">
        <f>IF(AND(market_calendar[[#This Row],[vix_weekly_exp_cumulative]]=3,market_calendar[[#This Row],[is_vix_weekly_exp]]=1),1,0)</f>
        <v>0</v>
      </c>
      <c r="R2154" s="2">
        <f>IF(AND(market_calendar[[#This Row],[is_vix_monthly_exp]]=1,MOD(market_calendar[[#This Row],[Month]],3)=0),1,0)</f>
        <v>0</v>
      </c>
    </row>
    <row r="2155" spans="1:18" x14ac:dyDescent="0.25">
      <c r="A2155">
        <v>2154</v>
      </c>
      <c r="B2155" s="1">
        <v>44523</v>
      </c>
      <c r="C2155" s="2">
        <f t="shared" si="265"/>
        <v>2021</v>
      </c>
      <c r="D2155" s="2">
        <f t="shared" si="266"/>
        <v>11</v>
      </c>
      <c r="E2155" s="2" t="str">
        <f t="shared" si="267"/>
        <v>2021-11</v>
      </c>
      <c r="F2155" s="2">
        <f t="shared" si="268"/>
        <v>23</v>
      </c>
      <c r="G2155" s="2">
        <f t="shared" si="269"/>
        <v>48</v>
      </c>
      <c r="H2155" s="2">
        <f t="shared" si="270"/>
        <v>3</v>
      </c>
      <c r="I2155" s="2" cm="1">
        <f t="array" ref="I2155">_xlfn.IFNA(_xlfn.IFS(H2155=7,1,H2155=1,1),0)</f>
        <v>0</v>
      </c>
      <c r="J2155" s="2">
        <v>0</v>
      </c>
      <c r="K2155" s="2">
        <f t="shared" si="271"/>
        <v>0</v>
      </c>
      <c r="L2155" s="2">
        <f>SUMIF(E$2:E2155,E2155,K$2:K2155)</f>
        <v>3</v>
      </c>
      <c r="M2155" s="2">
        <f>IF(AND(market_calendar[[#This Row],[eq_weekly_exp_cumulative]]=3,market_calendar[[#This Row],[is_eq_weekly_exp]]=1),1,0)</f>
        <v>0</v>
      </c>
      <c r="N2155" s="2">
        <f>IF(AND(market_calendar[[#This Row],[is_eq_monthly_exp]]=1,MOD(market_calendar[[#This Row],[Month]],3)=0),1,0)</f>
        <v>0</v>
      </c>
      <c r="O2155" s="2">
        <f t="shared" si="264"/>
        <v>1</v>
      </c>
      <c r="P2155" s="2">
        <f>SUMIF(E$2:E2155,E2155,O$2:O2155)</f>
        <v>4</v>
      </c>
      <c r="Q2155" s="2">
        <f>IF(AND(market_calendar[[#This Row],[vix_weekly_exp_cumulative]]=3,market_calendar[[#This Row],[is_vix_weekly_exp]]=1),1,0)</f>
        <v>0</v>
      </c>
      <c r="R2155" s="2">
        <f>IF(AND(market_calendar[[#This Row],[is_vix_monthly_exp]]=1,MOD(market_calendar[[#This Row],[Month]],3)=0),1,0)</f>
        <v>0</v>
      </c>
    </row>
    <row r="2156" spans="1:18" x14ac:dyDescent="0.25">
      <c r="A2156">
        <v>2155</v>
      </c>
      <c r="B2156" s="1">
        <v>44524</v>
      </c>
      <c r="C2156" s="2">
        <f t="shared" si="265"/>
        <v>2021</v>
      </c>
      <c r="D2156" s="2">
        <f t="shared" si="266"/>
        <v>11</v>
      </c>
      <c r="E2156" s="2" t="str">
        <f t="shared" si="267"/>
        <v>2021-11</v>
      </c>
      <c r="F2156" s="2">
        <f t="shared" si="268"/>
        <v>24</v>
      </c>
      <c r="G2156" s="2">
        <f t="shared" si="269"/>
        <v>48</v>
      </c>
      <c r="H2156" s="2">
        <f t="shared" si="270"/>
        <v>4</v>
      </c>
      <c r="I2156" s="2" cm="1">
        <f t="array" ref="I2156">_xlfn.IFNA(_xlfn.IFS(H2156=7,1,H2156=1,1),0)</f>
        <v>0</v>
      </c>
      <c r="J2156" s="2">
        <v>0</v>
      </c>
      <c r="K2156" s="2">
        <f t="shared" si="271"/>
        <v>0</v>
      </c>
      <c r="L2156" s="2">
        <f>SUMIF(E$2:E2156,E2156,K$2:K2156)</f>
        <v>3</v>
      </c>
      <c r="M2156" s="2">
        <f>IF(AND(market_calendar[[#This Row],[eq_weekly_exp_cumulative]]=3,market_calendar[[#This Row],[is_eq_weekly_exp]]=1),1,0)</f>
        <v>0</v>
      </c>
      <c r="N2156" s="2">
        <f>IF(AND(market_calendar[[#This Row],[is_eq_monthly_exp]]=1,MOD(market_calendar[[#This Row],[Month]],3)=0),1,0)</f>
        <v>0</v>
      </c>
      <c r="O2156" s="2">
        <f t="shared" si="264"/>
        <v>0</v>
      </c>
      <c r="P2156" s="2">
        <f>SUMIF(E$2:E2156,E2156,O$2:O2156)</f>
        <v>4</v>
      </c>
      <c r="Q2156" s="2">
        <f>IF(AND(market_calendar[[#This Row],[vix_weekly_exp_cumulative]]=3,market_calendar[[#This Row],[is_vix_weekly_exp]]=1),1,0)</f>
        <v>0</v>
      </c>
      <c r="R2156" s="2">
        <f>IF(AND(market_calendar[[#This Row],[is_vix_monthly_exp]]=1,MOD(market_calendar[[#This Row],[Month]],3)=0),1,0)</f>
        <v>0</v>
      </c>
    </row>
    <row r="2157" spans="1:18" x14ac:dyDescent="0.25">
      <c r="A2157">
        <v>2156</v>
      </c>
      <c r="B2157" s="1">
        <v>44525</v>
      </c>
      <c r="C2157" s="2">
        <f t="shared" si="265"/>
        <v>2021</v>
      </c>
      <c r="D2157" s="2">
        <f t="shared" si="266"/>
        <v>11</v>
      </c>
      <c r="E2157" s="2" t="str">
        <f t="shared" si="267"/>
        <v>2021-11</v>
      </c>
      <c r="F2157" s="2">
        <f t="shared" si="268"/>
        <v>25</v>
      </c>
      <c r="G2157" s="2">
        <f t="shared" si="269"/>
        <v>48</v>
      </c>
      <c r="H2157" s="2">
        <f t="shared" si="270"/>
        <v>5</v>
      </c>
      <c r="I2157" s="2" cm="1">
        <f t="array" ref="I2157">_xlfn.IFNA(_xlfn.IFS(H2157=7,1,H2157=1,1),0)</f>
        <v>0</v>
      </c>
      <c r="J2157" s="2">
        <v>0</v>
      </c>
      <c r="K2157" s="2">
        <f t="shared" si="271"/>
        <v>0</v>
      </c>
      <c r="L2157" s="2">
        <f>SUMIF(E$2:E2157,E2157,K$2:K2157)</f>
        <v>3</v>
      </c>
      <c r="M2157" s="2">
        <f>IF(AND(market_calendar[[#This Row],[eq_weekly_exp_cumulative]]=3,market_calendar[[#This Row],[is_eq_weekly_exp]]=1),1,0)</f>
        <v>0</v>
      </c>
      <c r="N2157" s="2">
        <f>IF(AND(market_calendar[[#This Row],[is_eq_monthly_exp]]=1,MOD(market_calendar[[#This Row],[Month]],3)=0),1,0)</f>
        <v>0</v>
      </c>
      <c r="O2157" s="2">
        <f t="shared" si="264"/>
        <v>0</v>
      </c>
      <c r="P2157" s="2">
        <f>SUMIF(E$2:E2157,E2157,O$2:O2157)</f>
        <v>4</v>
      </c>
      <c r="Q2157" s="2">
        <f>IF(AND(market_calendar[[#This Row],[vix_weekly_exp_cumulative]]=3,market_calendar[[#This Row],[is_vix_weekly_exp]]=1),1,0)</f>
        <v>0</v>
      </c>
      <c r="R2157" s="2">
        <f>IF(AND(market_calendar[[#This Row],[is_vix_monthly_exp]]=1,MOD(market_calendar[[#This Row],[Month]],3)=0),1,0)</f>
        <v>0</v>
      </c>
    </row>
    <row r="2158" spans="1:18" x14ac:dyDescent="0.25">
      <c r="A2158">
        <v>2157</v>
      </c>
      <c r="B2158" s="1">
        <v>44526</v>
      </c>
      <c r="C2158" s="2">
        <f t="shared" si="265"/>
        <v>2021</v>
      </c>
      <c r="D2158" s="2">
        <f t="shared" si="266"/>
        <v>11</v>
      </c>
      <c r="E2158" s="2" t="str">
        <f t="shared" si="267"/>
        <v>2021-11</v>
      </c>
      <c r="F2158" s="2">
        <f t="shared" si="268"/>
        <v>26</v>
      </c>
      <c r="G2158" s="2">
        <f t="shared" si="269"/>
        <v>48</v>
      </c>
      <c r="H2158" s="2">
        <f t="shared" si="270"/>
        <v>6</v>
      </c>
      <c r="I2158" s="2" cm="1">
        <f t="array" ref="I2158">_xlfn.IFNA(_xlfn.IFS(H2158=7,1,H2158=1,1),0)</f>
        <v>0</v>
      </c>
      <c r="J2158" s="2">
        <v>0</v>
      </c>
      <c r="K2158" s="2">
        <f t="shared" si="271"/>
        <v>1</v>
      </c>
      <c r="L2158" s="2">
        <f>SUMIF(E$2:E2158,E2158,K$2:K2158)</f>
        <v>4</v>
      </c>
      <c r="M2158" s="2">
        <f>IF(AND(market_calendar[[#This Row],[eq_weekly_exp_cumulative]]=3,market_calendar[[#This Row],[is_eq_weekly_exp]]=1),1,0)</f>
        <v>0</v>
      </c>
      <c r="N2158" s="2">
        <f>IF(AND(market_calendar[[#This Row],[is_eq_monthly_exp]]=1,MOD(market_calendar[[#This Row],[Month]],3)=0),1,0)</f>
        <v>0</v>
      </c>
      <c r="O2158" s="2">
        <f t="shared" si="264"/>
        <v>0</v>
      </c>
      <c r="P2158" s="2">
        <f>SUMIF(E$2:E2158,E2158,O$2:O2158)</f>
        <v>4</v>
      </c>
      <c r="Q2158" s="2">
        <f>IF(AND(market_calendar[[#This Row],[vix_weekly_exp_cumulative]]=3,market_calendar[[#This Row],[is_vix_weekly_exp]]=1),1,0)</f>
        <v>0</v>
      </c>
      <c r="R2158" s="2">
        <f>IF(AND(market_calendar[[#This Row],[is_vix_monthly_exp]]=1,MOD(market_calendar[[#This Row],[Month]],3)=0),1,0)</f>
        <v>0</v>
      </c>
    </row>
    <row r="2159" spans="1:18" x14ac:dyDescent="0.25">
      <c r="A2159">
        <v>2158</v>
      </c>
      <c r="B2159" s="1">
        <v>44527</v>
      </c>
      <c r="C2159" s="2">
        <f t="shared" si="265"/>
        <v>2021</v>
      </c>
      <c r="D2159" s="2">
        <f t="shared" si="266"/>
        <v>11</v>
      </c>
      <c r="E2159" s="2" t="str">
        <f t="shared" si="267"/>
        <v>2021-11</v>
      </c>
      <c r="F2159" s="2">
        <f t="shared" si="268"/>
        <v>27</v>
      </c>
      <c r="G2159" s="2">
        <f t="shared" si="269"/>
        <v>48</v>
      </c>
      <c r="H2159" s="2">
        <f t="shared" si="270"/>
        <v>7</v>
      </c>
      <c r="I2159" s="2" cm="1">
        <f t="array" ref="I2159">_xlfn.IFNA(_xlfn.IFS(H2159=7,1,H2159=1,1),0)</f>
        <v>1</v>
      </c>
      <c r="J2159" s="2">
        <v>0</v>
      </c>
      <c r="K2159" s="2">
        <f t="shared" si="271"/>
        <v>0</v>
      </c>
      <c r="L2159" s="2">
        <f>SUMIF(E$2:E2159,E2159,K$2:K2159)</f>
        <v>4</v>
      </c>
      <c r="M2159" s="2">
        <f>IF(AND(market_calendar[[#This Row],[eq_weekly_exp_cumulative]]=3,market_calendar[[#This Row],[is_eq_weekly_exp]]=1),1,0)</f>
        <v>0</v>
      </c>
      <c r="N2159" s="2">
        <f>IF(AND(market_calendar[[#This Row],[is_eq_monthly_exp]]=1,MOD(market_calendar[[#This Row],[Month]],3)=0),1,0)</f>
        <v>0</v>
      </c>
      <c r="O2159" s="2">
        <f t="shared" si="264"/>
        <v>0</v>
      </c>
      <c r="P2159" s="2">
        <f>SUMIF(E$2:E2159,E2159,O$2:O2159)</f>
        <v>4</v>
      </c>
      <c r="Q2159" s="2">
        <f>IF(AND(market_calendar[[#This Row],[vix_weekly_exp_cumulative]]=3,market_calendar[[#This Row],[is_vix_weekly_exp]]=1),1,0)</f>
        <v>0</v>
      </c>
      <c r="R2159" s="2">
        <f>IF(AND(market_calendar[[#This Row],[is_vix_monthly_exp]]=1,MOD(market_calendar[[#This Row],[Month]],3)=0),1,0)</f>
        <v>0</v>
      </c>
    </row>
    <row r="2160" spans="1:18" x14ac:dyDescent="0.25">
      <c r="A2160">
        <v>2159</v>
      </c>
      <c r="B2160" s="1">
        <v>44528</v>
      </c>
      <c r="C2160" s="2">
        <f t="shared" si="265"/>
        <v>2021</v>
      </c>
      <c r="D2160" s="2">
        <f t="shared" si="266"/>
        <v>11</v>
      </c>
      <c r="E2160" s="2" t="str">
        <f t="shared" si="267"/>
        <v>2021-11</v>
      </c>
      <c r="F2160" s="2">
        <f t="shared" si="268"/>
        <v>28</v>
      </c>
      <c r="G2160" s="2">
        <f t="shared" si="269"/>
        <v>49</v>
      </c>
      <c r="H2160" s="2">
        <f t="shared" si="270"/>
        <v>1</v>
      </c>
      <c r="I2160" s="2" cm="1">
        <f t="array" ref="I2160">_xlfn.IFNA(_xlfn.IFS(H2160=7,1,H2160=1,1),0)</f>
        <v>1</v>
      </c>
      <c r="J2160" s="2">
        <v>0</v>
      </c>
      <c r="K2160" s="2">
        <f t="shared" si="271"/>
        <v>0</v>
      </c>
      <c r="L2160" s="2">
        <f>SUMIF(E$2:E2160,E2160,K$2:K2160)</f>
        <v>4</v>
      </c>
      <c r="M2160" s="2">
        <f>IF(AND(market_calendar[[#This Row],[eq_weekly_exp_cumulative]]=3,market_calendar[[#This Row],[is_eq_weekly_exp]]=1),1,0)</f>
        <v>0</v>
      </c>
      <c r="N2160" s="2">
        <f>IF(AND(market_calendar[[#This Row],[is_eq_monthly_exp]]=1,MOD(market_calendar[[#This Row],[Month]],3)=0),1,0)</f>
        <v>0</v>
      </c>
      <c r="O2160" s="2">
        <f t="shared" si="264"/>
        <v>0</v>
      </c>
      <c r="P2160" s="2">
        <f>SUMIF(E$2:E2160,E2160,O$2:O2160)</f>
        <v>4</v>
      </c>
      <c r="Q2160" s="2">
        <f>IF(AND(market_calendar[[#This Row],[vix_weekly_exp_cumulative]]=3,market_calendar[[#This Row],[is_vix_weekly_exp]]=1),1,0)</f>
        <v>0</v>
      </c>
      <c r="R2160" s="2">
        <f>IF(AND(market_calendar[[#This Row],[is_vix_monthly_exp]]=1,MOD(market_calendar[[#This Row],[Month]],3)=0),1,0)</f>
        <v>0</v>
      </c>
    </row>
    <row r="2161" spans="1:18" x14ac:dyDescent="0.25">
      <c r="A2161">
        <v>2160</v>
      </c>
      <c r="B2161" s="1">
        <v>44529</v>
      </c>
      <c r="C2161" s="2">
        <f t="shared" si="265"/>
        <v>2021</v>
      </c>
      <c r="D2161" s="2">
        <f t="shared" si="266"/>
        <v>11</v>
      </c>
      <c r="E2161" s="2" t="str">
        <f t="shared" si="267"/>
        <v>2021-11</v>
      </c>
      <c r="F2161" s="2">
        <f t="shared" si="268"/>
        <v>29</v>
      </c>
      <c r="G2161" s="2">
        <f t="shared" si="269"/>
        <v>49</v>
      </c>
      <c r="H2161" s="2">
        <f t="shared" si="270"/>
        <v>2</v>
      </c>
      <c r="I2161" s="2" cm="1">
        <f t="array" ref="I2161">_xlfn.IFNA(_xlfn.IFS(H2161=7,1,H2161=1,1),0)</f>
        <v>0</v>
      </c>
      <c r="J2161" s="2">
        <v>0</v>
      </c>
      <c r="K2161" s="2">
        <f t="shared" si="271"/>
        <v>0</v>
      </c>
      <c r="L2161" s="2">
        <f>SUMIF(E$2:E2161,E2161,K$2:K2161)</f>
        <v>4</v>
      </c>
      <c r="M2161" s="2">
        <f>IF(AND(market_calendar[[#This Row],[eq_weekly_exp_cumulative]]=3,market_calendar[[#This Row],[is_eq_weekly_exp]]=1),1,0)</f>
        <v>0</v>
      </c>
      <c r="N2161" s="2">
        <f>IF(AND(market_calendar[[#This Row],[is_eq_monthly_exp]]=1,MOD(market_calendar[[#This Row],[Month]],3)=0),1,0)</f>
        <v>0</v>
      </c>
      <c r="O2161" s="2">
        <f t="shared" si="264"/>
        <v>0</v>
      </c>
      <c r="P2161" s="2">
        <f>SUMIF(E$2:E2161,E2161,O$2:O2161)</f>
        <v>4</v>
      </c>
      <c r="Q2161" s="2">
        <f>IF(AND(market_calendar[[#This Row],[vix_weekly_exp_cumulative]]=3,market_calendar[[#This Row],[is_vix_weekly_exp]]=1),1,0)</f>
        <v>0</v>
      </c>
      <c r="R2161" s="2">
        <f>IF(AND(market_calendar[[#This Row],[is_vix_monthly_exp]]=1,MOD(market_calendar[[#This Row],[Month]],3)=0),1,0)</f>
        <v>0</v>
      </c>
    </row>
    <row r="2162" spans="1:18" x14ac:dyDescent="0.25">
      <c r="A2162">
        <v>2161</v>
      </c>
      <c r="B2162" s="1">
        <v>44530</v>
      </c>
      <c r="C2162" s="2">
        <f t="shared" si="265"/>
        <v>2021</v>
      </c>
      <c r="D2162" s="2">
        <f t="shared" si="266"/>
        <v>11</v>
      </c>
      <c r="E2162" s="2" t="str">
        <f t="shared" si="267"/>
        <v>2021-11</v>
      </c>
      <c r="F2162" s="2">
        <f t="shared" si="268"/>
        <v>30</v>
      </c>
      <c r="G2162" s="2">
        <f t="shared" si="269"/>
        <v>49</v>
      </c>
      <c r="H2162" s="2">
        <f t="shared" si="270"/>
        <v>3</v>
      </c>
      <c r="I2162" s="2" cm="1">
        <f t="array" ref="I2162">_xlfn.IFNA(_xlfn.IFS(H2162=7,1,H2162=1,1),0)</f>
        <v>0</v>
      </c>
      <c r="J2162" s="2">
        <v>0</v>
      </c>
      <c r="K2162" s="2">
        <f t="shared" si="271"/>
        <v>0</v>
      </c>
      <c r="L2162" s="2">
        <f>SUMIF(E$2:E2162,E2162,K$2:K2162)</f>
        <v>4</v>
      </c>
      <c r="M2162" s="2">
        <f>IF(AND(market_calendar[[#This Row],[eq_weekly_exp_cumulative]]=3,market_calendar[[#This Row],[is_eq_weekly_exp]]=1),1,0)</f>
        <v>0</v>
      </c>
      <c r="N2162" s="2">
        <f>IF(AND(market_calendar[[#This Row],[is_eq_monthly_exp]]=1,MOD(market_calendar[[#This Row],[Month]],3)=0),1,0)</f>
        <v>0</v>
      </c>
      <c r="O2162" s="2">
        <f t="shared" si="264"/>
        <v>1</v>
      </c>
      <c r="P2162" s="2">
        <f>SUMIF(E$2:E2162,E2162,O$2:O2162)</f>
        <v>5</v>
      </c>
      <c r="Q2162" s="2">
        <f>IF(AND(market_calendar[[#This Row],[vix_weekly_exp_cumulative]]=3,market_calendar[[#This Row],[is_vix_weekly_exp]]=1),1,0)</f>
        <v>0</v>
      </c>
      <c r="R2162" s="2">
        <f>IF(AND(market_calendar[[#This Row],[is_vix_monthly_exp]]=1,MOD(market_calendar[[#This Row],[Month]],3)=0),1,0)</f>
        <v>0</v>
      </c>
    </row>
    <row r="2163" spans="1:18" x14ac:dyDescent="0.25">
      <c r="A2163">
        <v>2162</v>
      </c>
      <c r="B2163" s="1">
        <v>44531</v>
      </c>
      <c r="C2163" s="2">
        <f t="shared" si="265"/>
        <v>2021</v>
      </c>
      <c r="D2163" s="2">
        <f t="shared" si="266"/>
        <v>12</v>
      </c>
      <c r="E2163" s="2" t="str">
        <f t="shared" si="267"/>
        <v>2021-12</v>
      </c>
      <c r="F2163" s="2">
        <f t="shared" si="268"/>
        <v>1</v>
      </c>
      <c r="G2163" s="2">
        <f t="shared" si="269"/>
        <v>49</v>
      </c>
      <c r="H2163" s="2">
        <f t="shared" si="270"/>
        <v>4</v>
      </c>
      <c r="I2163" s="2" cm="1">
        <f t="array" ref="I2163">_xlfn.IFNA(_xlfn.IFS(H2163=7,1,H2163=1,1),0)</f>
        <v>0</v>
      </c>
      <c r="J2163" s="2">
        <v>0</v>
      </c>
      <c r="K2163" s="2">
        <f t="shared" si="271"/>
        <v>0</v>
      </c>
      <c r="L2163" s="2">
        <f>SUMIF(E$2:E2163,E2163,K$2:K2163)</f>
        <v>0</v>
      </c>
      <c r="M2163" s="2">
        <f>IF(AND(market_calendar[[#This Row],[eq_weekly_exp_cumulative]]=3,market_calendar[[#This Row],[is_eq_weekly_exp]]=1),1,0)</f>
        <v>0</v>
      </c>
      <c r="N2163" s="2">
        <f>IF(AND(market_calendar[[#This Row],[is_eq_monthly_exp]]=1,MOD(market_calendar[[#This Row],[Month]],3)=0),1,0)</f>
        <v>0</v>
      </c>
      <c r="O2163" s="2">
        <f t="shared" si="264"/>
        <v>0</v>
      </c>
      <c r="P2163" s="2">
        <f>SUMIF(E$2:E2163,E2163,O$2:O2163)</f>
        <v>0</v>
      </c>
      <c r="Q2163" s="2">
        <f>IF(AND(market_calendar[[#This Row],[vix_weekly_exp_cumulative]]=3,market_calendar[[#This Row],[is_vix_weekly_exp]]=1),1,0)</f>
        <v>0</v>
      </c>
      <c r="R2163" s="2">
        <f>IF(AND(market_calendar[[#This Row],[is_vix_monthly_exp]]=1,MOD(market_calendar[[#This Row],[Month]],3)=0),1,0)</f>
        <v>0</v>
      </c>
    </row>
    <row r="2164" spans="1:18" x14ac:dyDescent="0.25">
      <c r="A2164">
        <v>2163</v>
      </c>
      <c r="B2164" s="1">
        <v>44532</v>
      </c>
      <c r="C2164" s="2">
        <f t="shared" si="265"/>
        <v>2021</v>
      </c>
      <c r="D2164" s="2">
        <f t="shared" si="266"/>
        <v>12</v>
      </c>
      <c r="E2164" s="2" t="str">
        <f t="shared" si="267"/>
        <v>2021-12</v>
      </c>
      <c r="F2164" s="2">
        <f t="shared" si="268"/>
        <v>2</v>
      </c>
      <c r="G2164" s="2">
        <f t="shared" si="269"/>
        <v>49</v>
      </c>
      <c r="H2164" s="2">
        <f t="shared" si="270"/>
        <v>5</v>
      </c>
      <c r="I2164" s="2" cm="1">
        <f t="array" ref="I2164">_xlfn.IFNA(_xlfn.IFS(H2164=7,1,H2164=1,1),0)</f>
        <v>0</v>
      </c>
      <c r="J2164" s="2">
        <v>0</v>
      </c>
      <c r="K2164" s="2">
        <f t="shared" si="271"/>
        <v>0</v>
      </c>
      <c r="L2164" s="2">
        <f>SUMIF(E$2:E2164,E2164,K$2:K2164)</f>
        <v>0</v>
      </c>
      <c r="M2164" s="2">
        <f>IF(AND(market_calendar[[#This Row],[eq_weekly_exp_cumulative]]=3,market_calendar[[#This Row],[is_eq_weekly_exp]]=1),1,0)</f>
        <v>0</v>
      </c>
      <c r="N2164" s="2">
        <f>IF(AND(market_calendar[[#This Row],[is_eq_monthly_exp]]=1,MOD(market_calendar[[#This Row],[Month]],3)=0),1,0)</f>
        <v>0</v>
      </c>
      <c r="O2164" s="2">
        <f t="shared" si="264"/>
        <v>0</v>
      </c>
      <c r="P2164" s="2">
        <f>SUMIF(E$2:E2164,E2164,O$2:O2164)</f>
        <v>0</v>
      </c>
      <c r="Q2164" s="2">
        <f>IF(AND(market_calendar[[#This Row],[vix_weekly_exp_cumulative]]=3,market_calendar[[#This Row],[is_vix_weekly_exp]]=1),1,0)</f>
        <v>0</v>
      </c>
      <c r="R2164" s="2">
        <f>IF(AND(market_calendar[[#This Row],[is_vix_monthly_exp]]=1,MOD(market_calendar[[#This Row],[Month]],3)=0),1,0)</f>
        <v>0</v>
      </c>
    </row>
    <row r="2165" spans="1:18" x14ac:dyDescent="0.25">
      <c r="A2165">
        <v>2164</v>
      </c>
      <c r="B2165" s="1">
        <v>44533</v>
      </c>
      <c r="C2165" s="2">
        <f t="shared" si="265"/>
        <v>2021</v>
      </c>
      <c r="D2165" s="2">
        <f t="shared" si="266"/>
        <v>12</v>
      </c>
      <c r="E2165" s="2" t="str">
        <f t="shared" si="267"/>
        <v>2021-12</v>
      </c>
      <c r="F2165" s="2">
        <f t="shared" si="268"/>
        <v>3</v>
      </c>
      <c r="G2165" s="2">
        <f t="shared" si="269"/>
        <v>49</v>
      </c>
      <c r="H2165" s="2">
        <f t="shared" si="270"/>
        <v>6</v>
      </c>
      <c r="I2165" s="2" cm="1">
        <f t="array" ref="I2165">_xlfn.IFNA(_xlfn.IFS(H2165=7,1,H2165=1,1),0)</f>
        <v>0</v>
      </c>
      <c r="J2165" s="2">
        <v>0</v>
      </c>
      <c r="K2165" s="2">
        <f t="shared" si="271"/>
        <v>1</v>
      </c>
      <c r="L2165" s="2">
        <f>SUMIF(E$2:E2165,E2165,K$2:K2165)</f>
        <v>1</v>
      </c>
      <c r="M2165" s="2">
        <f>IF(AND(market_calendar[[#This Row],[eq_weekly_exp_cumulative]]=3,market_calendar[[#This Row],[is_eq_weekly_exp]]=1),1,0)</f>
        <v>0</v>
      </c>
      <c r="N2165" s="2">
        <f>IF(AND(market_calendar[[#This Row],[is_eq_monthly_exp]]=1,MOD(market_calendar[[#This Row],[Month]],3)=0),1,0)</f>
        <v>0</v>
      </c>
      <c r="O2165" s="2">
        <f t="shared" si="264"/>
        <v>0</v>
      </c>
      <c r="P2165" s="2">
        <f>SUMIF(E$2:E2165,E2165,O$2:O2165)</f>
        <v>0</v>
      </c>
      <c r="Q2165" s="2">
        <f>IF(AND(market_calendar[[#This Row],[vix_weekly_exp_cumulative]]=3,market_calendar[[#This Row],[is_vix_weekly_exp]]=1),1,0)</f>
        <v>0</v>
      </c>
      <c r="R2165" s="2">
        <f>IF(AND(market_calendar[[#This Row],[is_vix_monthly_exp]]=1,MOD(market_calendar[[#This Row],[Month]],3)=0),1,0)</f>
        <v>0</v>
      </c>
    </row>
    <row r="2166" spans="1:18" x14ac:dyDescent="0.25">
      <c r="A2166">
        <v>2165</v>
      </c>
      <c r="B2166" s="1">
        <v>44534</v>
      </c>
      <c r="C2166" s="2">
        <f t="shared" si="265"/>
        <v>2021</v>
      </c>
      <c r="D2166" s="2">
        <f t="shared" si="266"/>
        <v>12</v>
      </c>
      <c r="E2166" s="2" t="str">
        <f t="shared" si="267"/>
        <v>2021-12</v>
      </c>
      <c r="F2166" s="2">
        <f t="shared" si="268"/>
        <v>4</v>
      </c>
      <c r="G2166" s="2">
        <f t="shared" si="269"/>
        <v>49</v>
      </c>
      <c r="H2166" s="2">
        <f t="shared" si="270"/>
        <v>7</v>
      </c>
      <c r="I2166" s="2" cm="1">
        <f t="array" ref="I2166">_xlfn.IFNA(_xlfn.IFS(H2166=7,1,H2166=1,1),0)</f>
        <v>1</v>
      </c>
      <c r="J2166" s="2">
        <v>0</v>
      </c>
      <c r="K2166" s="2">
        <f t="shared" si="271"/>
        <v>0</v>
      </c>
      <c r="L2166" s="2">
        <f>SUMIF(E$2:E2166,E2166,K$2:K2166)</f>
        <v>1</v>
      </c>
      <c r="M2166" s="2">
        <f>IF(AND(market_calendar[[#This Row],[eq_weekly_exp_cumulative]]=3,market_calendar[[#This Row],[is_eq_weekly_exp]]=1),1,0)</f>
        <v>0</v>
      </c>
      <c r="N2166" s="2">
        <f>IF(AND(market_calendar[[#This Row],[is_eq_monthly_exp]]=1,MOD(market_calendar[[#This Row],[Month]],3)=0),1,0)</f>
        <v>0</v>
      </c>
      <c r="O2166" s="2">
        <f t="shared" si="264"/>
        <v>0</v>
      </c>
      <c r="P2166" s="2">
        <f>SUMIF(E$2:E2166,E2166,O$2:O2166)</f>
        <v>0</v>
      </c>
      <c r="Q2166" s="2">
        <f>IF(AND(market_calendar[[#This Row],[vix_weekly_exp_cumulative]]=3,market_calendar[[#This Row],[is_vix_weekly_exp]]=1),1,0)</f>
        <v>0</v>
      </c>
      <c r="R2166" s="2">
        <f>IF(AND(market_calendar[[#This Row],[is_vix_monthly_exp]]=1,MOD(market_calendar[[#This Row],[Month]],3)=0),1,0)</f>
        <v>0</v>
      </c>
    </row>
    <row r="2167" spans="1:18" x14ac:dyDescent="0.25">
      <c r="A2167">
        <v>2166</v>
      </c>
      <c r="B2167" s="1">
        <v>44535</v>
      </c>
      <c r="C2167" s="2">
        <f t="shared" si="265"/>
        <v>2021</v>
      </c>
      <c r="D2167" s="2">
        <f t="shared" si="266"/>
        <v>12</v>
      </c>
      <c r="E2167" s="2" t="str">
        <f t="shared" si="267"/>
        <v>2021-12</v>
      </c>
      <c r="F2167" s="2">
        <f t="shared" si="268"/>
        <v>5</v>
      </c>
      <c r="G2167" s="2">
        <f t="shared" si="269"/>
        <v>50</v>
      </c>
      <c r="H2167" s="2">
        <f t="shared" si="270"/>
        <v>1</v>
      </c>
      <c r="I2167" s="2" cm="1">
        <f t="array" ref="I2167">_xlfn.IFNA(_xlfn.IFS(H2167=7,1,H2167=1,1),0)</f>
        <v>1</v>
      </c>
      <c r="J2167" s="2">
        <v>0</v>
      </c>
      <c r="K2167" s="2">
        <f t="shared" si="271"/>
        <v>0</v>
      </c>
      <c r="L2167" s="2">
        <f>SUMIF(E$2:E2167,E2167,K$2:K2167)</f>
        <v>1</v>
      </c>
      <c r="M2167" s="2">
        <f>IF(AND(market_calendar[[#This Row],[eq_weekly_exp_cumulative]]=3,market_calendar[[#This Row],[is_eq_weekly_exp]]=1),1,0)</f>
        <v>0</v>
      </c>
      <c r="N2167" s="2">
        <f>IF(AND(market_calendar[[#This Row],[is_eq_monthly_exp]]=1,MOD(market_calendar[[#This Row],[Month]],3)=0),1,0)</f>
        <v>0</v>
      </c>
      <c r="O2167" s="2">
        <f t="shared" si="264"/>
        <v>0</v>
      </c>
      <c r="P2167" s="2">
        <f>SUMIF(E$2:E2167,E2167,O$2:O2167)</f>
        <v>0</v>
      </c>
      <c r="Q2167" s="2">
        <f>IF(AND(market_calendar[[#This Row],[vix_weekly_exp_cumulative]]=3,market_calendar[[#This Row],[is_vix_weekly_exp]]=1),1,0)</f>
        <v>0</v>
      </c>
      <c r="R2167" s="2">
        <f>IF(AND(market_calendar[[#This Row],[is_vix_monthly_exp]]=1,MOD(market_calendar[[#This Row],[Month]],3)=0),1,0)</f>
        <v>0</v>
      </c>
    </row>
    <row r="2168" spans="1:18" x14ac:dyDescent="0.25">
      <c r="A2168">
        <v>2167</v>
      </c>
      <c r="B2168" s="1">
        <v>44536</v>
      </c>
      <c r="C2168" s="2">
        <f t="shared" si="265"/>
        <v>2021</v>
      </c>
      <c r="D2168" s="2">
        <f t="shared" si="266"/>
        <v>12</v>
      </c>
      <c r="E2168" s="2" t="str">
        <f t="shared" si="267"/>
        <v>2021-12</v>
      </c>
      <c r="F2168" s="2">
        <f t="shared" si="268"/>
        <v>6</v>
      </c>
      <c r="G2168" s="2">
        <f t="shared" si="269"/>
        <v>50</v>
      </c>
      <c r="H2168" s="2">
        <f t="shared" si="270"/>
        <v>2</v>
      </c>
      <c r="I2168" s="2" cm="1">
        <f t="array" ref="I2168">_xlfn.IFNA(_xlfn.IFS(H2168=7,1,H2168=1,1),0)</f>
        <v>0</v>
      </c>
      <c r="J2168" s="2">
        <v>0</v>
      </c>
      <c r="K2168" s="2">
        <f t="shared" si="271"/>
        <v>0</v>
      </c>
      <c r="L2168" s="2">
        <f>SUMIF(E$2:E2168,E2168,K$2:K2168)</f>
        <v>1</v>
      </c>
      <c r="M2168" s="2">
        <f>IF(AND(market_calendar[[#This Row],[eq_weekly_exp_cumulative]]=3,market_calendar[[#This Row],[is_eq_weekly_exp]]=1),1,0)</f>
        <v>0</v>
      </c>
      <c r="N2168" s="2">
        <f>IF(AND(market_calendar[[#This Row],[is_eq_monthly_exp]]=1,MOD(market_calendar[[#This Row],[Month]],3)=0),1,0)</f>
        <v>0</v>
      </c>
      <c r="O2168" s="2">
        <f t="shared" si="264"/>
        <v>0</v>
      </c>
      <c r="P2168" s="2">
        <f>SUMIF(E$2:E2168,E2168,O$2:O2168)</f>
        <v>0</v>
      </c>
      <c r="Q2168" s="2">
        <f>IF(AND(market_calendar[[#This Row],[vix_weekly_exp_cumulative]]=3,market_calendar[[#This Row],[is_vix_weekly_exp]]=1),1,0)</f>
        <v>0</v>
      </c>
      <c r="R2168" s="2">
        <f>IF(AND(market_calendar[[#This Row],[is_vix_monthly_exp]]=1,MOD(market_calendar[[#This Row],[Month]],3)=0),1,0)</f>
        <v>0</v>
      </c>
    </row>
    <row r="2169" spans="1:18" x14ac:dyDescent="0.25">
      <c r="A2169">
        <v>2168</v>
      </c>
      <c r="B2169" s="1">
        <v>44537</v>
      </c>
      <c r="C2169" s="2">
        <f t="shared" si="265"/>
        <v>2021</v>
      </c>
      <c r="D2169" s="2">
        <f t="shared" si="266"/>
        <v>12</v>
      </c>
      <c r="E2169" s="2" t="str">
        <f t="shared" si="267"/>
        <v>2021-12</v>
      </c>
      <c r="F2169" s="2">
        <f t="shared" si="268"/>
        <v>7</v>
      </c>
      <c r="G2169" s="2">
        <f t="shared" si="269"/>
        <v>50</v>
      </c>
      <c r="H2169" s="2">
        <f t="shared" si="270"/>
        <v>3</v>
      </c>
      <c r="I2169" s="2" cm="1">
        <f t="array" ref="I2169">_xlfn.IFNA(_xlfn.IFS(H2169=7,1,H2169=1,1),0)</f>
        <v>0</v>
      </c>
      <c r="J2169" s="2">
        <v>0</v>
      </c>
      <c r="K2169" s="2">
        <f t="shared" si="271"/>
        <v>0</v>
      </c>
      <c r="L2169" s="2">
        <f>SUMIF(E$2:E2169,E2169,K$2:K2169)</f>
        <v>1</v>
      </c>
      <c r="M2169" s="2">
        <f>IF(AND(market_calendar[[#This Row],[eq_weekly_exp_cumulative]]=3,market_calendar[[#This Row],[is_eq_weekly_exp]]=1),1,0)</f>
        <v>0</v>
      </c>
      <c r="N2169" s="2">
        <f>IF(AND(market_calendar[[#This Row],[is_eq_monthly_exp]]=1,MOD(market_calendar[[#This Row],[Month]],3)=0),1,0)</f>
        <v>0</v>
      </c>
      <c r="O2169" s="2">
        <f t="shared" si="264"/>
        <v>1</v>
      </c>
      <c r="P2169" s="2">
        <f>SUMIF(E$2:E2169,E2169,O$2:O2169)</f>
        <v>1</v>
      </c>
      <c r="Q2169" s="2">
        <f>IF(AND(market_calendar[[#This Row],[vix_weekly_exp_cumulative]]=3,market_calendar[[#This Row],[is_vix_weekly_exp]]=1),1,0)</f>
        <v>0</v>
      </c>
      <c r="R2169" s="2">
        <f>IF(AND(market_calendar[[#This Row],[is_vix_monthly_exp]]=1,MOD(market_calendar[[#This Row],[Month]],3)=0),1,0)</f>
        <v>0</v>
      </c>
    </row>
    <row r="2170" spans="1:18" x14ac:dyDescent="0.25">
      <c r="A2170">
        <v>2169</v>
      </c>
      <c r="B2170" s="1">
        <v>44538</v>
      </c>
      <c r="C2170" s="2">
        <f t="shared" si="265"/>
        <v>2021</v>
      </c>
      <c r="D2170" s="2">
        <f t="shared" si="266"/>
        <v>12</v>
      </c>
      <c r="E2170" s="2" t="str">
        <f t="shared" si="267"/>
        <v>2021-12</v>
      </c>
      <c r="F2170" s="2">
        <f t="shared" si="268"/>
        <v>8</v>
      </c>
      <c r="G2170" s="2">
        <f t="shared" si="269"/>
        <v>50</v>
      </c>
      <c r="H2170" s="2">
        <f t="shared" si="270"/>
        <v>4</v>
      </c>
      <c r="I2170" s="2" cm="1">
        <f t="array" ref="I2170">_xlfn.IFNA(_xlfn.IFS(H2170=7,1,H2170=1,1),0)</f>
        <v>0</v>
      </c>
      <c r="J2170" s="2">
        <v>0</v>
      </c>
      <c r="K2170" s="2">
        <f t="shared" si="271"/>
        <v>0</v>
      </c>
      <c r="L2170" s="2">
        <f>SUMIF(E$2:E2170,E2170,K$2:K2170)</f>
        <v>1</v>
      </c>
      <c r="M2170" s="2">
        <f>IF(AND(market_calendar[[#This Row],[eq_weekly_exp_cumulative]]=3,market_calendar[[#This Row],[is_eq_weekly_exp]]=1),1,0)</f>
        <v>0</v>
      </c>
      <c r="N2170" s="2">
        <f>IF(AND(market_calendar[[#This Row],[is_eq_monthly_exp]]=1,MOD(market_calendar[[#This Row],[Month]],3)=0),1,0)</f>
        <v>0</v>
      </c>
      <c r="O2170" s="2">
        <f t="shared" si="264"/>
        <v>0</v>
      </c>
      <c r="P2170" s="2">
        <f>SUMIF(E$2:E2170,E2170,O$2:O2170)</f>
        <v>1</v>
      </c>
      <c r="Q2170" s="2">
        <f>IF(AND(market_calendar[[#This Row],[vix_weekly_exp_cumulative]]=3,market_calendar[[#This Row],[is_vix_weekly_exp]]=1),1,0)</f>
        <v>0</v>
      </c>
      <c r="R2170" s="2">
        <f>IF(AND(market_calendar[[#This Row],[is_vix_monthly_exp]]=1,MOD(market_calendar[[#This Row],[Month]],3)=0),1,0)</f>
        <v>0</v>
      </c>
    </row>
    <row r="2171" spans="1:18" x14ac:dyDescent="0.25">
      <c r="A2171">
        <v>2170</v>
      </c>
      <c r="B2171" s="1">
        <v>44539</v>
      </c>
      <c r="C2171" s="2">
        <f t="shared" si="265"/>
        <v>2021</v>
      </c>
      <c r="D2171" s="2">
        <f t="shared" si="266"/>
        <v>12</v>
      </c>
      <c r="E2171" s="2" t="str">
        <f t="shared" si="267"/>
        <v>2021-12</v>
      </c>
      <c r="F2171" s="2">
        <f t="shared" si="268"/>
        <v>9</v>
      </c>
      <c r="G2171" s="2">
        <f t="shared" si="269"/>
        <v>50</v>
      </c>
      <c r="H2171" s="2">
        <f t="shared" si="270"/>
        <v>5</v>
      </c>
      <c r="I2171" s="2" cm="1">
        <f t="array" ref="I2171">_xlfn.IFNA(_xlfn.IFS(H2171=7,1,H2171=1,1),0)</f>
        <v>0</v>
      </c>
      <c r="J2171" s="2">
        <v>0</v>
      </c>
      <c r="K2171" s="2">
        <f t="shared" si="271"/>
        <v>0</v>
      </c>
      <c r="L2171" s="2">
        <f>SUMIF(E$2:E2171,E2171,K$2:K2171)</f>
        <v>1</v>
      </c>
      <c r="M2171" s="2">
        <f>IF(AND(market_calendar[[#This Row],[eq_weekly_exp_cumulative]]=3,market_calendar[[#This Row],[is_eq_weekly_exp]]=1),1,0)</f>
        <v>0</v>
      </c>
      <c r="N2171" s="2">
        <f>IF(AND(market_calendar[[#This Row],[is_eq_monthly_exp]]=1,MOD(market_calendar[[#This Row],[Month]],3)=0),1,0)</f>
        <v>0</v>
      </c>
      <c r="O2171" s="2">
        <f t="shared" si="264"/>
        <v>0</v>
      </c>
      <c r="P2171" s="2">
        <f>SUMIF(E$2:E2171,E2171,O$2:O2171)</f>
        <v>1</v>
      </c>
      <c r="Q2171" s="2">
        <f>IF(AND(market_calendar[[#This Row],[vix_weekly_exp_cumulative]]=3,market_calendar[[#This Row],[is_vix_weekly_exp]]=1),1,0)</f>
        <v>0</v>
      </c>
      <c r="R2171" s="2">
        <f>IF(AND(market_calendar[[#This Row],[is_vix_monthly_exp]]=1,MOD(market_calendar[[#This Row],[Month]],3)=0),1,0)</f>
        <v>0</v>
      </c>
    </row>
    <row r="2172" spans="1:18" x14ac:dyDescent="0.25">
      <c r="A2172">
        <v>2171</v>
      </c>
      <c r="B2172" s="1">
        <v>44540</v>
      </c>
      <c r="C2172" s="2">
        <f t="shared" si="265"/>
        <v>2021</v>
      </c>
      <c r="D2172" s="2">
        <f t="shared" si="266"/>
        <v>12</v>
      </c>
      <c r="E2172" s="2" t="str">
        <f t="shared" si="267"/>
        <v>2021-12</v>
      </c>
      <c r="F2172" s="2">
        <f t="shared" si="268"/>
        <v>10</v>
      </c>
      <c r="G2172" s="2">
        <f t="shared" si="269"/>
        <v>50</v>
      </c>
      <c r="H2172" s="2">
        <f t="shared" si="270"/>
        <v>6</v>
      </c>
      <c r="I2172" s="2" cm="1">
        <f t="array" ref="I2172">_xlfn.IFNA(_xlfn.IFS(H2172=7,1,H2172=1,1),0)</f>
        <v>0</v>
      </c>
      <c r="J2172" s="2">
        <v>0</v>
      </c>
      <c r="K2172" s="2">
        <f t="shared" si="271"/>
        <v>1</v>
      </c>
      <c r="L2172" s="2">
        <f>SUMIF(E$2:E2172,E2172,K$2:K2172)</f>
        <v>2</v>
      </c>
      <c r="M2172" s="2">
        <f>IF(AND(market_calendar[[#This Row],[eq_weekly_exp_cumulative]]=3,market_calendar[[#This Row],[is_eq_weekly_exp]]=1),1,0)</f>
        <v>0</v>
      </c>
      <c r="N2172" s="2">
        <f>IF(AND(market_calendar[[#This Row],[is_eq_monthly_exp]]=1,MOD(market_calendar[[#This Row],[Month]],3)=0),1,0)</f>
        <v>0</v>
      </c>
      <c r="O2172" s="2">
        <f t="shared" si="264"/>
        <v>0</v>
      </c>
      <c r="P2172" s="2">
        <f>SUMIF(E$2:E2172,E2172,O$2:O2172)</f>
        <v>1</v>
      </c>
      <c r="Q2172" s="2">
        <f>IF(AND(market_calendar[[#This Row],[vix_weekly_exp_cumulative]]=3,market_calendar[[#This Row],[is_vix_weekly_exp]]=1),1,0)</f>
        <v>0</v>
      </c>
      <c r="R2172" s="2">
        <f>IF(AND(market_calendar[[#This Row],[is_vix_monthly_exp]]=1,MOD(market_calendar[[#This Row],[Month]],3)=0),1,0)</f>
        <v>0</v>
      </c>
    </row>
    <row r="2173" spans="1:18" x14ac:dyDescent="0.25">
      <c r="A2173">
        <v>2172</v>
      </c>
      <c r="B2173" s="1">
        <v>44541</v>
      </c>
      <c r="C2173" s="2">
        <f t="shared" si="265"/>
        <v>2021</v>
      </c>
      <c r="D2173" s="2">
        <f t="shared" si="266"/>
        <v>12</v>
      </c>
      <c r="E2173" s="2" t="str">
        <f t="shared" si="267"/>
        <v>2021-12</v>
      </c>
      <c r="F2173" s="2">
        <f t="shared" si="268"/>
        <v>11</v>
      </c>
      <c r="G2173" s="2">
        <f t="shared" si="269"/>
        <v>50</v>
      </c>
      <c r="H2173" s="2">
        <f t="shared" si="270"/>
        <v>7</v>
      </c>
      <c r="I2173" s="2" cm="1">
        <f t="array" ref="I2173">_xlfn.IFNA(_xlfn.IFS(H2173=7,1,H2173=1,1),0)</f>
        <v>1</v>
      </c>
      <c r="J2173" s="2">
        <v>0</v>
      </c>
      <c r="K2173" s="2">
        <f t="shared" si="271"/>
        <v>0</v>
      </c>
      <c r="L2173" s="2">
        <f>SUMIF(E$2:E2173,E2173,K$2:K2173)</f>
        <v>2</v>
      </c>
      <c r="M2173" s="2">
        <f>IF(AND(market_calendar[[#This Row],[eq_weekly_exp_cumulative]]=3,market_calendar[[#This Row],[is_eq_weekly_exp]]=1),1,0)</f>
        <v>0</v>
      </c>
      <c r="N2173" s="2">
        <f>IF(AND(market_calendar[[#This Row],[is_eq_monthly_exp]]=1,MOD(market_calendar[[#This Row],[Month]],3)=0),1,0)</f>
        <v>0</v>
      </c>
      <c r="O2173" s="2">
        <f t="shared" si="264"/>
        <v>0</v>
      </c>
      <c r="P2173" s="2">
        <f>SUMIF(E$2:E2173,E2173,O$2:O2173)</f>
        <v>1</v>
      </c>
      <c r="Q2173" s="2">
        <f>IF(AND(market_calendar[[#This Row],[vix_weekly_exp_cumulative]]=3,market_calendar[[#This Row],[is_vix_weekly_exp]]=1),1,0)</f>
        <v>0</v>
      </c>
      <c r="R2173" s="2">
        <f>IF(AND(market_calendar[[#This Row],[is_vix_monthly_exp]]=1,MOD(market_calendar[[#This Row],[Month]],3)=0),1,0)</f>
        <v>0</v>
      </c>
    </row>
    <row r="2174" spans="1:18" x14ac:dyDescent="0.25">
      <c r="A2174">
        <v>2173</v>
      </c>
      <c r="B2174" s="1">
        <v>44542</v>
      </c>
      <c r="C2174" s="2">
        <f t="shared" si="265"/>
        <v>2021</v>
      </c>
      <c r="D2174" s="2">
        <f t="shared" si="266"/>
        <v>12</v>
      </c>
      <c r="E2174" s="2" t="str">
        <f t="shared" si="267"/>
        <v>2021-12</v>
      </c>
      <c r="F2174" s="2">
        <f t="shared" si="268"/>
        <v>12</v>
      </c>
      <c r="G2174" s="2">
        <f t="shared" si="269"/>
        <v>51</v>
      </c>
      <c r="H2174" s="2">
        <f t="shared" si="270"/>
        <v>1</v>
      </c>
      <c r="I2174" s="2" cm="1">
        <f t="array" ref="I2174">_xlfn.IFNA(_xlfn.IFS(H2174=7,1,H2174=1,1),0)</f>
        <v>1</v>
      </c>
      <c r="J2174" s="2">
        <v>0</v>
      </c>
      <c r="K2174" s="2">
        <f t="shared" si="271"/>
        <v>0</v>
      </c>
      <c r="L2174" s="2">
        <f>SUMIF(E$2:E2174,E2174,K$2:K2174)</f>
        <v>2</v>
      </c>
      <c r="M2174" s="2">
        <f>IF(AND(market_calendar[[#This Row],[eq_weekly_exp_cumulative]]=3,market_calendar[[#This Row],[is_eq_weekly_exp]]=1),1,0)</f>
        <v>0</v>
      </c>
      <c r="N2174" s="2">
        <f>IF(AND(market_calendar[[#This Row],[is_eq_monthly_exp]]=1,MOD(market_calendar[[#This Row],[Month]],3)=0),1,0)</f>
        <v>0</v>
      </c>
      <c r="O2174" s="2">
        <f t="shared" si="264"/>
        <v>0</v>
      </c>
      <c r="P2174" s="2">
        <f>SUMIF(E$2:E2174,E2174,O$2:O2174)</f>
        <v>1</v>
      </c>
      <c r="Q2174" s="2">
        <f>IF(AND(market_calendar[[#This Row],[vix_weekly_exp_cumulative]]=3,market_calendar[[#This Row],[is_vix_weekly_exp]]=1),1,0)</f>
        <v>0</v>
      </c>
      <c r="R2174" s="2">
        <f>IF(AND(market_calendar[[#This Row],[is_vix_monthly_exp]]=1,MOD(market_calendar[[#This Row],[Month]],3)=0),1,0)</f>
        <v>0</v>
      </c>
    </row>
    <row r="2175" spans="1:18" x14ac:dyDescent="0.25">
      <c r="A2175">
        <v>2174</v>
      </c>
      <c r="B2175" s="1">
        <v>44543</v>
      </c>
      <c r="C2175" s="2">
        <f t="shared" si="265"/>
        <v>2021</v>
      </c>
      <c r="D2175" s="2">
        <f t="shared" si="266"/>
        <v>12</v>
      </c>
      <c r="E2175" s="2" t="str">
        <f t="shared" si="267"/>
        <v>2021-12</v>
      </c>
      <c r="F2175" s="2">
        <f t="shared" si="268"/>
        <v>13</v>
      </c>
      <c r="G2175" s="2">
        <f t="shared" si="269"/>
        <v>51</v>
      </c>
      <c r="H2175" s="2">
        <f t="shared" si="270"/>
        <v>2</v>
      </c>
      <c r="I2175" s="2" cm="1">
        <f t="array" ref="I2175">_xlfn.IFNA(_xlfn.IFS(H2175=7,1,H2175=1,1),0)</f>
        <v>0</v>
      </c>
      <c r="J2175" s="2">
        <v>0</v>
      </c>
      <c r="K2175" s="2">
        <f t="shared" si="271"/>
        <v>0</v>
      </c>
      <c r="L2175" s="2">
        <f>SUMIF(E$2:E2175,E2175,K$2:K2175)</f>
        <v>2</v>
      </c>
      <c r="M2175" s="2">
        <f>IF(AND(market_calendar[[#This Row],[eq_weekly_exp_cumulative]]=3,market_calendar[[#This Row],[is_eq_weekly_exp]]=1),1,0)</f>
        <v>0</v>
      </c>
      <c r="N2175" s="2">
        <f>IF(AND(market_calendar[[#This Row],[is_eq_monthly_exp]]=1,MOD(market_calendar[[#This Row],[Month]],3)=0),1,0)</f>
        <v>0</v>
      </c>
      <c r="O2175" s="2">
        <f t="shared" si="264"/>
        <v>0</v>
      </c>
      <c r="P2175" s="2">
        <f>SUMIF(E$2:E2175,E2175,O$2:O2175)</f>
        <v>1</v>
      </c>
      <c r="Q2175" s="2">
        <f>IF(AND(market_calendar[[#This Row],[vix_weekly_exp_cumulative]]=3,market_calendar[[#This Row],[is_vix_weekly_exp]]=1),1,0)</f>
        <v>0</v>
      </c>
      <c r="R2175" s="2">
        <f>IF(AND(market_calendar[[#This Row],[is_vix_monthly_exp]]=1,MOD(market_calendar[[#This Row],[Month]],3)=0),1,0)</f>
        <v>0</v>
      </c>
    </row>
    <row r="2176" spans="1:18" x14ac:dyDescent="0.25">
      <c r="A2176">
        <v>2175</v>
      </c>
      <c r="B2176" s="1">
        <v>44544</v>
      </c>
      <c r="C2176" s="2">
        <f t="shared" si="265"/>
        <v>2021</v>
      </c>
      <c r="D2176" s="2">
        <f t="shared" si="266"/>
        <v>12</v>
      </c>
      <c r="E2176" s="2" t="str">
        <f t="shared" si="267"/>
        <v>2021-12</v>
      </c>
      <c r="F2176" s="2">
        <f t="shared" si="268"/>
        <v>14</v>
      </c>
      <c r="G2176" s="2">
        <f t="shared" si="269"/>
        <v>51</v>
      </c>
      <c r="H2176" s="2">
        <f t="shared" si="270"/>
        <v>3</v>
      </c>
      <c r="I2176" s="2" cm="1">
        <f t="array" ref="I2176">_xlfn.IFNA(_xlfn.IFS(H2176=7,1,H2176=1,1),0)</f>
        <v>0</v>
      </c>
      <c r="J2176" s="2">
        <v>0</v>
      </c>
      <c r="K2176" s="2">
        <f t="shared" si="271"/>
        <v>0</v>
      </c>
      <c r="L2176" s="2">
        <f>SUMIF(E$2:E2176,E2176,K$2:K2176)</f>
        <v>2</v>
      </c>
      <c r="M2176" s="2">
        <f>IF(AND(market_calendar[[#This Row],[eq_weekly_exp_cumulative]]=3,market_calendar[[#This Row],[is_eq_weekly_exp]]=1),1,0)</f>
        <v>0</v>
      </c>
      <c r="N2176" s="2">
        <f>IF(AND(market_calendar[[#This Row],[is_eq_monthly_exp]]=1,MOD(market_calendar[[#This Row],[Month]],3)=0),1,0)</f>
        <v>0</v>
      </c>
      <c r="O2176" s="2">
        <f t="shared" si="264"/>
        <v>1</v>
      </c>
      <c r="P2176" s="2">
        <f>SUMIF(E$2:E2176,E2176,O$2:O2176)</f>
        <v>2</v>
      </c>
      <c r="Q2176" s="2">
        <f>IF(AND(market_calendar[[#This Row],[vix_weekly_exp_cumulative]]=3,market_calendar[[#This Row],[is_vix_weekly_exp]]=1),1,0)</f>
        <v>0</v>
      </c>
      <c r="R2176" s="2">
        <f>IF(AND(market_calendar[[#This Row],[is_vix_monthly_exp]]=1,MOD(market_calendar[[#This Row],[Month]],3)=0),1,0)</f>
        <v>0</v>
      </c>
    </row>
    <row r="2177" spans="1:18" x14ac:dyDescent="0.25">
      <c r="A2177">
        <v>2176</v>
      </c>
      <c r="B2177" s="1">
        <v>44545</v>
      </c>
      <c r="C2177" s="2">
        <f t="shared" si="265"/>
        <v>2021</v>
      </c>
      <c r="D2177" s="2">
        <f t="shared" si="266"/>
        <v>12</v>
      </c>
      <c r="E2177" s="2" t="str">
        <f t="shared" si="267"/>
        <v>2021-12</v>
      </c>
      <c r="F2177" s="2">
        <f t="shared" si="268"/>
        <v>15</v>
      </c>
      <c r="G2177" s="2">
        <f t="shared" si="269"/>
        <v>51</v>
      </c>
      <c r="H2177" s="2">
        <f t="shared" si="270"/>
        <v>4</v>
      </c>
      <c r="I2177" s="2" cm="1">
        <f t="array" ref="I2177">_xlfn.IFNA(_xlfn.IFS(H2177=7,1,H2177=1,1),0)</f>
        <v>0</v>
      </c>
      <c r="J2177" s="2">
        <v>0</v>
      </c>
      <c r="K2177" s="2">
        <f t="shared" si="271"/>
        <v>0</v>
      </c>
      <c r="L2177" s="2">
        <f>SUMIF(E$2:E2177,E2177,K$2:K2177)</f>
        <v>2</v>
      </c>
      <c r="M2177" s="2">
        <f>IF(AND(market_calendar[[#This Row],[eq_weekly_exp_cumulative]]=3,market_calendar[[#This Row],[is_eq_weekly_exp]]=1),1,0)</f>
        <v>0</v>
      </c>
      <c r="N2177" s="2">
        <f>IF(AND(market_calendar[[#This Row],[is_eq_monthly_exp]]=1,MOD(market_calendar[[#This Row],[Month]],3)=0),1,0)</f>
        <v>0</v>
      </c>
      <c r="O2177" s="2">
        <f t="shared" si="264"/>
        <v>0</v>
      </c>
      <c r="P2177" s="2">
        <f>SUMIF(E$2:E2177,E2177,O$2:O2177)</f>
        <v>2</v>
      </c>
      <c r="Q2177" s="2">
        <f>IF(AND(market_calendar[[#This Row],[vix_weekly_exp_cumulative]]=3,market_calendar[[#This Row],[is_vix_weekly_exp]]=1),1,0)</f>
        <v>0</v>
      </c>
      <c r="R2177" s="2">
        <f>IF(AND(market_calendar[[#This Row],[is_vix_monthly_exp]]=1,MOD(market_calendar[[#This Row],[Month]],3)=0),1,0)</f>
        <v>0</v>
      </c>
    </row>
    <row r="2178" spans="1:18" x14ac:dyDescent="0.25">
      <c r="A2178">
        <v>2177</v>
      </c>
      <c r="B2178" s="1">
        <v>44546</v>
      </c>
      <c r="C2178" s="2">
        <f t="shared" si="265"/>
        <v>2021</v>
      </c>
      <c r="D2178" s="2">
        <f t="shared" si="266"/>
        <v>12</v>
      </c>
      <c r="E2178" s="2" t="str">
        <f t="shared" si="267"/>
        <v>2021-12</v>
      </c>
      <c r="F2178" s="2">
        <f t="shared" si="268"/>
        <v>16</v>
      </c>
      <c r="G2178" s="2">
        <f t="shared" si="269"/>
        <v>51</v>
      </c>
      <c r="H2178" s="2">
        <f t="shared" si="270"/>
        <v>5</v>
      </c>
      <c r="I2178" s="2" cm="1">
        <f t="array" ref="I2178">_xlfn.IFNA(_xlfn.IFS(H2178=7,1,H2178=1,1),0)</f>
        <v>0</v>
      </c>
      <c r="J2178" s="2">
        <v>0</v>
      </c>
      <c r="K2178" s="2">
        <f t="shared" si="271"/>
        <v>0</v>
      </c>
      <c r="L2178" s="2">
        <f>SUMIF(E$2:E2178,E2178,K$2:K2178)</f>
        <v>2</v>
      </c>
      <c r="M2178" s="2">
        <f>IF(AND(market_calendar[[#This Row],[eq_weekly_exp_cumulative]]=3,market_calendar[[#This Row],[is_eq_weekly_exp]]=1),1,0)</f>
        <v>0</v>
      </c>
      <c r="N2178" s="2">
        <f>IF(AND(market_calendar[[#This Row],[is_eq_monthly_exp]]=1,MOD(market_calendar[[#This Row],[Month]],3)=0),1,0)</f>
        <v>0</v>
      </c>
      <c r="O2178" s="2">
        <f t="shared" ref="O2178:O2241" si="272">IF(H2178=3,1,0)</f>
        <v>0</v>
      </c>
      <c r="P2178" s="2">
        <f>SUMIF(E$2:E2178,E2178,O$2:O2178)</f>
        <v>2</v>
      </c>
      <c r="Q2178" s="2">
        <f>IF(AND(market_calendar[[#This Row],[vix_weekly_exp_cumulative]]=3,market_calendar[[#This Row],[is_vix_weekly_exp]]=1),1,0)</f>
        <v>0</v>
      </c>
      <c r="R2178" s="2">
        <f>IF(AND(market_calendar[[#This Row],[is_vix_monthly_exp]]=1,MOD(market_calendar[[#This Row],[Month]],3)=0),1,0)</f>
        <v>0</v>
      </c>
    </row>
    <row r="2179" spans="1:18" x14ac:dyDescent="0.25">
      <c r="A2179">
        <v>2178</v>
      </c>
      <c r="B2179" s="1">
        <v>44547</v>
      </c>
      <c r="C2179" s="2">
        <f t="shared" ref="C2179:C2242" si="273">YEAR(B2179)</f>
        <v>2021</v>
      </c>
      <c r="D2179" s="2">
        <f t="shared" ref="D2179:D2242" si="274">MONTH(B2179)</f>
        <v>12</v>
      </c>
      <c r="E2179" s="2" t="str">
        <f t="shared" ref="E2179:E2242" si="275">_xlfn.CONCAT(YEAR(B2179),"-",MONTH(B2179))</f>
        <v>2021-12</v>
      </c>
      <c r="F2179" s="2">
        <f t="shared" ref="F2179:F2242" si="276">DAY(B2179)</f>
        <v>17</v>
      </c>
      <c r="G2179" s="2">
        <f t="shared" ref="G2179:G2242" si="277">WEEKNUM(B2179)</f>
        <v>51</v>
      </c>
      <c r="H2179" s="2">
        <f t="shared" ref="H2179:H2242" si="278">WEEKDAY(B2179)</f>
        <v>6</v>
      </c>
      <c r="I2179" s="2" cm="1">
        <f t="array" ref="I2179">_xlfn.IFNA(_xlfn.IFS(H2179=7,1,H2179=1,1),0)</f>
        <v>0</v>
      </c>
      <c r="J2179" s="2">
        <v>0</v>
      </c>
      <c r="K2179" s="2">
        <f t="shared" ref="K2179:K2242" si="279">IF(H2179=6,1,0)</f>
        <v>1</v>
      </c>
      <c r="L2179" s="2">
        <f>SUMIF(E$2:E2179,E2179,K$2:K2179)</f>
        <v>3</v>
      </c>
      <c r="M2179" s="2">
        <f>IF(AND(market_calendar[[#This Row],[eq_weekly_exp_cumulative]]=3,market_calendar[[#This Row],[is_eq_weekly_exp]]=1),1,0)</f>
        <v>1</v>
      </c>
      <c r="N2179" s="2">
        <f>IF(AND(market_calendar[[#This Row],[is_eq_monthly_exp]]=1,MOD(market_calendar[[#This Row],[Month]],3)=0),1,0)</f>
        <v>1</v>
      </c>
      <c r="O2179" s="2">
        <f t="shared" si="272"/>
        <v>0</v>
      </c>
      <c r="P2179" s="2">
        <f>SUMIF(E$2:E2179,E2179,O$2:O2179)</f>
        <v>2</v>
      </c>
      <c r="Q2179" s="2">
        <f>IF(AND(market_calendar[[#This Row],[vix_weekly_exp_cumulative]]=3,market_calendar[[#This Row],[is_vix_weekly_exp]]=1),1,0)</f>
        <v>0</v>
      </c>
      <c r="R2179" s="2">
        <f>IF(AND(market_calendar[[#This Row],[is_vix_monthly_exp]]=1,MOD(market_calendar[[#This Row],[Month]],3)=0),1,0)</f>
        <v>0</v>
      </c>
    </row>
    <row r="2180" spans="1:18" x14ac:dyDescent="0.25">
      <c r="A2180">
        <v>2179</v>
      </c>
      <c r="B2180" s="1">
        <v>44548</v>
      </c>
      <c r="C2180" s="2">
        <f t="shared" si="273"/>
        <v>2021</v>
      </c>
      <c r="D2180" s="2">
        <f t="shared" si="274"/>
        <v>12</v>
      </c>
      <c r="E2180" s="2" t="str">
        <f t="shared" si="275"/>
        <v>2021-12</v>
      </c>
      <c r="F2180" s="2">
        <f t="shared" si="276"/>
        <v>18</v>
      </c>
      <c r="G2180" s="2">
        <f t="shared" si="277"/>
        <v>51</v>
      </c>
      <c r="H2180" s="2">
        <f t="shared" si="278"/>
        <v>7</v>
      </c>
      <c r="I2180" s="2" cm="1">
        <f t="array" ref="I2180">_xlfn.IFNA(_xlfn.IFS(H2180=7,1,H2180=1,1),0)</f>
        <v>1</v>
      </c>
      <c r="J2180" s="2">
        <v>0</v>
      </c>
      <c r="K2180" s="2">
        <f t="shared" si="279"/>
        <v>0</v>
      </c>
      <c r="L2180" s="2">
        <f>SUMIF(E$2:E2180,E2180,K$2:K2180)</f>
        <v>3</v>
      </c>
      <c r="M2180" s="2">
        <f>IF(AND(market_calendar[[#This Row],[eq_weekly_exp_cumulative]]=3,market_calendar[[#This Row],[is_eq_weekly_exp]]=1),1,0)</f>
        <v>0</v>
      </c>
      <c r="N2180" s="2">
        <f>IF(AND(market_calendar[[#This Row],[is_eq_monthly_exp]]=1,MOD(market_calendar[[#This Row],[Month]],3)=0),1,0)</f>
        <v>0</v>
      </c>
      <c r="O2180" s="2">
        <f t="shared" si="272"/>
        <v>0</v>
      </c>
      <c r="P2180" s="2">
        <f>SUMIF(E$2:E2180,E2180,O$2:O2180)</f>
        <v>2</v>
      </c>
      <c r="Q2180" s="2">
        <f>IF(AND(market_calendar[[#This Row],[vix_weekly_exp_cumulative]]=3,market_calendar[[#This Row],[is_vix_weekly_exp]]=1),1,0)</f>
        <v>0</v>
      </c>
      <c r="R2180" s="2">
        <f>IF(AND(market_calendar[[#This Row],[is_vix_monthly_exp]]=1,MOD(market_calendar[[#This Row],[Month]],3)=0),1,0)</f>
        <v>0</v>
      </c>
    </row>
    <row r="2181" spans="1:18" x14ac:dyDescent="0.25">
      <c r="A2181">
        <v>2180</v>
      </c>
      <c r="B2181" s="1">
        <v>44549</v>
      </c>
      <c r="C2181" s="2">
        <f t="shared" si="273"/>
        <v>2021</v>
      </c>
      <c r="D2181" s="2">
        <f t="shared" si="274"/>
        <v>12</v>
      </c>
      <c r="E2181" s="2" t="str">
        <f t="shared" si="275"/>
        <v>2021-12</v>
      </c>
      <c r="F2181" s="2">
        <f t="shared" si="276"/>
        <v>19</v>
      </c>
      <c r="G2181" s="2">
        <f t="shared" si="277"/>
        <v>52</v>
      </c>
      <c r="H2181" s="2">
        <f t="shared" si="278"/>
        <v>1</v>
      </c>
      <c r="I2181" s="2" cm="1">
        <f t="array" ref="I2181">_xlfn.IFNA(_xlfn.IFS(H2181=7,1,H2181=1,1),0)</f>
        <v>1</v>
      </c>
      <c r="J2181" s="2">
        <v>0</v>
      </c>
      <c r="K2181" s="2">
        <f t="shared" si="279"/>
        <v>0</v>
      </c>
      <c r="L2181" s="2">
        <f>SUMIF(E$2:E2181,E2181,K$2:K2181)</f>
        <v>3</v>
      </c>
      <c r="M2181" s="2">
        <f>IF(AND(market_calendar[[#This Row],[eq_weekly_exp_cumulative]]=3,market_calendar[[#This Row],[is_eq_weekly_exp]]=1),1,0)</f>
        <v>0</v>
      </c>
      <c r="N2181" s="2">
        <f>IF(AND(market_calendar[[#This Row],[is_eq_monthly_exp]]=1,MOD(market_calendar[[#This Row],[Month]],3)=0),1,0)</f>
        <v>0</v>
      </c>
      <c r="O2181" s="2">
        <f t="shared" si="272"/>
        <v>0</v>
      </c>
      <c r="P2181" s="2">
        <f>SUMIF(E$2:E2181,E2181,O$2:O2181)</f>
        <v>2</v>
      </c>
      <c r="Q2181" s="2">
        <f>IF(AND(market_calendar[[#This Row],[vix_weekly_exp_cumulative]]=3,market_calendar[[#This Row],[is_vix_weekly_exp]]=1),1,0)</f>
        <v>0</v>
      </c>
      <c r="R2181" s="2">
        <f>IF(AND(market_calendar[[#This Row],[is_vix_monthly_exp]]=1,MOD(market_calendar[[#This Row],[Month]],3)=0),1,0)</f>
        <v>0</v>
      </c>
    </row>
    <row r="2182" spans="1:18" x14ac:dyDescent="0.25">
      <c r="A2182">
        <v>2181</v>
      </c>
      <c r="B2182" s="1">
        <v>44550</v>
      </c>
      <c r="C2182" s="2">
        <f t="shared" si="273"/>
        <v>2021</v>
      </c>
      <c r="D2182" s="2">
        <f t="shared" si="274"/>
        <v>12</v>
      </c>
      <c r="E2182" s="2" t="str">
        <f t="shared" si="275"/>
        <v>2021-12</v>
      </c>
      <c r="F2182" s="2">
        <f t="shared" si="276"/>
        <v>20</v>
      </c>
      <c r="G2182" s="2">
        <f t="shared" si="277"/>
        <v>52</v>
      </c>
      <c r="H2182" s="2">
        <f t="shared" si="278"/>
        <v>2</v>
      </c>
      <c r="I2182" s="2" cm="1">
        <f t="array" ref="I2182">_xlfn.IFNA(_xlfn.IFS(H2182=7,1,H2182=1,1),0)</f>
        <v>0</v>
      </c>
      <c r="J2182" s="2">
        <v>0</v>
      </c>
      <c r="K2182" s="2">
        <f t="shared" si="279"/>
        <v>0</v>
      </c>
      <c r="L2182" s="2">
        <f>SUMIF(E$2:E2182,E2182,K$2:K2182)</f>
        <v>3</v>
      </c>
      <c r="M2182" s="2">
        <f>IF(AND(market_calendar[[#This Row],[eq_weekly_exp_cumulative]]=3,market_calendar[[#This Row],[is_eq_weekly_exp]]=1),1,0)</f>
        <v>0</v>
      </c>
      <c r="N2182" s="2">
        <f>IF(AND(market_calendar[[#This Row],[is_eq_monthly_exp]]=1,MOD(market_calendar[[#This Row],[Month]],3)=0),1,0)</f>
        <v>0</v>
      </c>
      <c r="O2182" s="2">
        <f t="shared" si="272"/>
        <v>0</v>
      </c>
      <c r="P2182" s="2">
        <f>SUMIF(E$2:E2182,E2182,O$2:O2182)</f>
        <v>2</v>
      </c>
      <c r="Q2182" s="2">
        <f>IF(AND(market_calendar[[#This Row],[vix_weekly_exp_cumulative]]=3,market_calendar[[#This Row],[is_vix_weekly_exp]]=1),1,0)</f>
        <v>0</v>
      </c>
      <c r="R2182" s="2">
        <f>IF(AND(market_calendar[[#This Row],[is_vix_monthly_exp]]=1,MOD(market_calendar[[#This Row],[Month]],3)=0),1,0)</f>
        <v>0</v>
      </c>
    </row>
    <row r="2183" spans="1:18" x14ac:dyDescent="0.25">
      <c r="A2183">
        <v>2182</v>
      </c>
      <c r="B2183" s="1">
        <v>44551</v>
      </c>
      <c r="C2183" s="2">
        <f t="shared" si="273"/>
        <v>2021</v>
      </c>
      <c r="D2183" s="2">
        <f t="shared" si="274"/>
        <v>12</v>
      </c>
      <c r="E2183" s="2" t="str">
        <f t="shared" si="275"/>
        <v>2021-12</v>
      </c>
      <c r="F2183" s="2">
        <f t="shared" si="276"/>
        <v>21</v>
      </c>
      <c r="G2183" s="2">
        <f t="shared" si="277"/>
        <v>52</v>
      </c>
      <c r="H2183" s="2">
        <f t="shared" si="278"/>
        <v>3</v>
      </c>
      <c r="I2183" s="2" cm="1">
        <f t="array" ref="I2183">_xlfn.IFNA(_xlfn.IFS(H2183=7,1,H2183=1,1),0)</f>
        <v>0</v>
      </c>
      <c r="J2183" s="2">
        <v>0</v>
      </c>
      <c r="K2183" s="2">
        <f t="shared" si="279"/>
        <v>0</v>
      </c>
      <c r="L2183" s="2">
        <f>SUMIF(E$2:E2183,E2183,K$2:K2183)</f>
        <v>3</v>
      </c>
      <c r="M2183" s="2">
        <f>IF(AND(market_calendar[[#This Row],[eq_weekly_exp_cumulative]]=3,market_calendar[[#This Row],[is_eq_weekly_exp]]=1),1,0)</f>
        <v>0</v>
      </c>
      <c r="N2183" s="2">
        <f>IF(AND(market_calendar[[#This Row],[is_eq_monthly_exp]]=1,MOD(market_calendar[[#This Row],[Month]],3)=0),1,0)</f>
        <v>0</v>
      </c>
      <c r="O2183" s="2">
        <f t="shared" si="272"/>
        <v>1</v>
      </c>
      <c r="P2183" s="2">
        <f>SUMIF(E$2:E2183,E2183,O$2:O2183)</f>
        <v>3</v>
      </c>
      <c r="Q2183" s="2">
        <f>IF(AND(market_calendar[[#This Row],[vix_weekly_exp_cumulative]]=3,market_calendar[[#This Row],[is_vix_weekly_exp]]=1),1,0)</f>
        <v>1</v>
      </c>
      <c r="R2183" s="2">
        <f>IF(AND(market_calendar[[#This Row],[is_vix_monthly_exp]]=1,MOD(market_calendar[[#This Row],[Month]],3)=0),1,0)</f>
        <v>1</v>
      </c>
    </row>
    <row r="2184" spans="1:18" x14ac:dyDescent="0.25">
      <c r="A2184">
        <v>2183</v>
      </c>
      <c r="B2184" s="1">
        <v>44552</v>
      </c>
      <c r="C2184" s="2">
        <f t="shared" si="273"/>
        <v>2021</v>
      </c>
      <c r="D2184" s="2">
        <f t="shared" si="274"/>
        <v>12</v>
      </c>
      <c r="E2184" s="2" t="str">
        <f t="shared" si="275"/>
        <v>2021-12</v>
      </c>
      <c r="F2184" s="2">
        <f t="shared" si="276"/>
        <v>22</v>
      </c>
      <c r="G2184" s="2">
        <f t="shared" si="277"/>
        <v>52</v>
      </c>
      <c r="H2184" s="2">
        <f t="shared" si="278"/>
        <v>4</v>
      </c>
      <c r="I2184" s="2" cm="1">
        <f t="array" ref="I2184">_xlfn.IFNA(_xlfn.IFS(H2184=7,1,H2184=1,1),0)</f>
        <v>0</v>
      </c>
      <c r="J2184" s="2">
        <v>0</v>
      </c>
      <c r="K2184" s="2">
        <f t="shared" si="279"/>
        <v>0</v>
      </c>
      <c r="L2184" s="2">
        <f>SUMIF(E$2:E2184,E2184,K$2:K2184)</f>
        <v>3</v>
      </c>
      <c r="M2184" s="2">
        <f>IF(AND(market_calendar[[#This Row],[eq_weekly_exp_cumulative]]=3,market_calendar[[#This Row],[is_eq_weekly_exp]]=1),1,0)</f>
        <v>0</v>
      </c>
      <c r="N2184" s="2">
        <f>IF(AND(market_calendar[[#This Row],[is_eq_monthly_exp]]=1,MOD(market_calendar[[#This Row],[Month]],3)=0),1,0)</f>
        <v>0</v>
      </c>
      <c r="O2184" s="2">
        <f t="shared" si="272"/>
        <v>0</v>
      </c>
      <c r="P2184" s="2">
        <f>SUMIF(E$2:E2184,E2184,O$2:O2184)</f>
        <v>3</v>
      </c>
      <c r="Q2184" s="2">
        <f>IF(AND(market_calendar[[#This Row],[vix_weekly_exp_cumulative]]=3,market_calendar[[#This Row],[is_vix_weekly_exp]]=1),1,0)</f>
        <v>0</v>
      </c>
      <c r="R2184" s="2">
        <f>IF(AND(market_calendar[[#This Row],[is_vix_monthly_exp]]=1,MOD(market_calendar[[#This Row],[Month]],3)=0),1,0)</f>
        <v>0</v>
      </c>
    </row>
    <row r="2185" spans="1:18" x14ac:dyDescent="0.25">
      <c r="A2185">
        <v>2184</v>
      </c>
      <c r="B2185" s="1">
        <v>44553</v>
      </c>
      <c r="C2185" s="2">
        <f t="shared" si="273"/>
        <v>2021</v>
      </c>
      <c r="D2185" s="2">
        <f t="shared" si="274"/>
        <v>12</v>
      </c>
      <c r="E2185" s="2" t="str">
        <f t="shared" si="275"/>
        <v>2021-12</v>
      </c>
      <c r="F2185" s="2">
        <f t="shared" si="276"/>
        <v>23</v>
      </c>
      <c r="G2185" s="2">
        <f t="shared" si="277"/>
        <v>52</v>
      </c>
      <c r="H2185" s="2">
        <f t="shared" si="278"/>
        <v>5</v>
      </c>
      <c r="I2185" s="2" cm="1">
        <f t="array" ref="I2185">_xlfn.IFNA(_xlfn.IFS(H2185=7,1,H2185=1,1),0)</f>
        <v>0</v>
      </c>
      <c r="J2185" s="2">
        <v>0</v>
      </c>
      <c r="K2185" s="2">
        <f t="shared" si="279"/>
        <v>0</v>
      </c>
      <c r="L2185" s="2">
        <f>SUMIF(E$2:E2185,E2185,K$2:K2185)</f>
        <v>3</v>
      </c>
      <c r="M2185" s="2">
        <f>IF(AND(market_calendar[[#This Row],[eq_weekly_exp_cumulative]]=3,market_calendar[[#This Row],[is_eq_weekly_exp]]=1),1,0)</f>
        <v>0</v>
      </c>
      <c r="N2185" s="2">
        <f>IF(AND(market_calendar[[#This Row],[is_eq_monthly_exp]]=1,MOD(market_calendar[[#This Row],[Month]],3)=0),1,0)</f>
        <v>0</v>
      </c>
      <c r="O2185" s="2">
        <f t="shared" si="272"/>
        <v>0</v>
      </c>
      <c r="P2185" s="2">
        <f>SUMIF(E$2:E2185,E2185,O$2:O2185)</f>
        <v>3</v>
      </c>
      <c r="Q2185" s="2">
        <f>IF(AND(market_calendar[[#This Row],[vix_weekly_exp_cumulative]]=3,market_calendar[[#This Row],[is_vix_weekly_exp]]=1),1,0)</f>
        <v>0</v>
      </c>
      <c r="R2185" s="2">
        <f>IF(AND(market_calendar[[#This Row],[is_vix_monthly_exp]]=1,MOD(market_calendar[[#This Row],[Month]],3)=0),1,0)</f>
        <v>0</v>
      </c>
    </row>
    <row r="2186" spans="1:18" x14ac:dyDescent="0.25">
      <c r="A2186">
        <v>2185</v>
      </c>
      <c r="B2186" s="1">
        <v>44554</v>
      </c>
      <c r="C2186" s="2">
        <f t="shared" si="273"/>
        <v>2021</v>
      </c>
      <c r="D2186" s="2">
        <f t="shared" si="274"/>
        <v>12</v>
      </c>
      <c r="E2186" s="2" t="str">
        <f t="shared" si="275"/>
        <v>2021-12</v>
      </c>
      <c r="F2186" s="2">
        <f t="shared" si="276"/>
        <v>24</v>
      </c>
      <c r="G2186" s="2">
        <f t="shared" si="277"/>
        <v>52</v>
      </c>
      <c r="H2186" s="2">
        <f t="shared" si="278"/>
        <v>6</v>
      </c>
      <c r="I2186" s="2" cm="1">
        <f t="array" ref="I2186">_xlfn.IFNA(_xlfn.IFS(H2186=7,1,H2186=1,1),0)</f>
        <v>0</v>
      </c>
      <c r="J2186" s="2">
        <v>0</v>
      </c>
      <c r="K2186" s="2">
        <f t="shared" si="279"/>
        <v>1</v>
      </c>
      <c r="L2186" s="2">
        <f>SUMIF(E$2:E2186,E2186,K$2:K2186)</f>
        <v>4</v>
      </c>
      <c r="M2186" s="2">
        <f>IF(AND(market_calendar[[#This Row],[eq_weekly_exp_cumulative]]=3,market_calendar[[#This Row],[is_eq_weekly_exp]]=1),1,0)</f>
        <v>0</v>
      </c>
      <c r="N2186" s="2">
        <f>IF(AND(market_calendar[[#This Row],[is_eq_monthly_exp]]=1,MOD(market_calendar[[#This Row],[Month]],3)=0),1,0)</f>
        <v>0</v>
      </c>
      <c r="O2186" s="2">
        <f t="shared" si="272"/>
        <v>0</v>
      </c>
      <c r="P2186" s="2">
        <f>SUMIF(E$2:E2186,E2186,O$2:O2186)</f>
        <v>3</v>
      </c>
      <c r="Q2186" s="2">
        <f>IF(AND(market_calendar[[#This Row],[vix_weekly_exp_cumulative]]=3,market_calendar[[#This Row],[is_vix_weekly_exp]]=1),1,0)</f>
        <v>0</v>
      </c>
      <c r="R2186" s="2">
        <f>IF(AND(market_calendar[[#This Row],[is_vix_monthly_exp]]=1,MOD(market_calendar[[#This Row],[Month]],3)=0),1,0)</f>
        <v>0</v>
      </c>
    </row>
    <row r="2187" spans="1:18" x14ac:dyDescent="0.25">
      <c r="A2187">
        <v>2186</v>
      </c>
      <c r="B2187" s="1">
        <v>44555</v>
      </c>
      <c r="C2187" s="2">
        <f t="shared" si="273"/>
        <v>2021</v>
      </c>
      <c r="D2187" s="2">
        <f t="shared" si="274"/>
        <v>12</v>
      </c>
      <c r="E2187" s="2" t="str">
        <f t="shared" si="275"/>
        <v>2021-12</v>
      </c>
      <c r="F2187" s="2">
        <f t="shared" si="276"/>
        <v>25</v>
      </c>
      <c r="G2187" s="2">
        <f t="shared" si="277"/>
        <v>52</v>
      </c>
      <c r="H2187" s="2">
        <f t="shared" si="278"/>
        <v>7</v>
      </c>
      <c r="I2187" s="2" cm="1">
        <f t="array" ref="I2187">_xlfn.IFNA(_xlfn.IFS(H2187=7,1,H2187=1,1),0)</f>
        <v>1</v>
      </c>
      <c r="J2187" s="2">
        <v>0</v>
      </c>
      <c r="K2187" s="2">
        <f t="shared" si="279"/>
        <v>0</v>
      </c>
      <c r="L2187" s="2">
        <f>SUMIF(E$2:E2187,E2187,K$2:K2187)</f>
        <v>4</v>
      </c>
      <c r="M2187" s="2">
        <f>IF(AND(market_calendar[[#This Row],[eq_weekly_exp_cumulative]]=3,market_calendar[[#This Row],[is_eq_weekly_exp]]=1),1,0)</f>
        <v>0</v>
      </c>
      <c r="N2187" s="2">
        <f>IF(AND(market_calendar[[#This Row],[is_eq_monthly_exp]]=1,MOD(market_calendar[[#This Row],[Month]],3)=0),1,0)</f>
        <v>0</v>
      </c>
      <c r="O2187" s="2">
        <f t="shared" si="272"/>
        <v>0</v>
      </c>
      <c r="P2187" s="2">
        <f>SUMIF(E$2:E2187,E2187,O$2:O2187)</f>
        <v>3</v>
      </c>
      <c r="Q2187" s="2">
        <f>IF(AND(market_calendar[[#This Row],[vix_weekly_exp_cumulative]]=3,market_calendar[[#This Row],[is_vix_weekly_exp]]=1),1,0)</f>
        <v>0</v>
      </c>
      <c r="R2187" s="2">
        <f>IF(AND(market_calendar[[#This Row],[is_vix_monthly_exp]]=1,MOD(market_calendar[[#This Row],[Month]],3)=0),1,0)</f>
        <v>0</v>
      </c>
    </row>
    <row r="2188" spans="1:18" x14ac:dyDescent="0.25">
      <c r="A2188">
        <v>2187</v>
      </c>
      <c r="B2188" s="1">
        <v>44556</v>
      </c>
      <c r="C2188" s="2">
        <f t="shared" si="273"/>
        <v>2021</v>
      </c>
      <c r="D2188" s="2">
        <f t="shared" si="274"/>
        <v>12</v>
      </c>
      <c r="E2188" s="2" t="str">
        <f t="shared" si="275"/>
        <v>2021-12</v>
      </c>
      <c r="F2188" s="2">
        <f t="shared" si="276"/>
        <v>26</v>
      </c>
      <c r="G2188" s="2">
        <f t="shared" si="277"/>
        <v>53</v>
      </c>
      <c r="H2188" s="2">
        <f t="shared" si="278"/>
        <v>1</v>
      </c>
      <c r="I2188" s="2" cm="1">
        <f t="array" ref="I2188">_xlfn.IFNA(_xlfn.IFS(H2188=7,1,H2188=1,1),0)</f>
        <v>1</v>
      </c>
      <c r="J2188" s="2">
        <v>0</v>
      </c>
      <c r="K2188" s="2">
        <f t="shared" si="279"/>
        <v>0</v>
      </c>
      <c r="L2188" s="2">
        <f>SUMIF(E$2:E2188,E2188,K$2:K2188)</f>
        <v>4</v>
      </c>
      <c r="M2188" s="2">
        <f>IF(AND(market_calendar[[#This Row],[eq_weekly_exp_cumulative]]=3,market_calendar[[#This Row],[is_eq_weekly_exp]]=1),1,0)</f>
        <v>0</v>
      </c>
      <c r="N2188" s="2">
        <f>IF(AND(market_calendar[[#This Row],[is_eq_monthly_exp]]=1,MOD(market_calendar[[#This Row],[Month]],3)=0),1,0)</f>
        <v>0</v>
      </c>
      <c r="O2188" s="2">
        <f t="shared" si="272"/>
        <v>0</v>
      </c>
      <c r="P2188" s="2">
        <f>SUMIF(E$2:E2188,E2188,O$2:O2188)</f>
        <v>3</v>
      </c>
      <c r="Q2188" s="2">
        <f>IF(AND(market_calendar[[#This Row],[vix_weekly_exp_cumulative]]=3,market_calendar[[#This Row],[is_vix_weekly_exp]]=1),1,0)</f>
        <v>0</v>
      </c>
      <c r="R2188" s="2">
        <f>IF(AND(market_calendar[[#This Row],[is_vix_monthly_exp]]=1,MOD(market_calendar[[#This Row],[Month]],3)=0),1,0)</f>
        <v>0</v>
      </c>
    </row>
    <row r="2189" spans="1:18" x14ac:dyDescent="0.25">
      <c r="A2189">
        <v>2188</v>
      </c>
      <c r="B2189" s="1">
        <v>44557</v>
      </c>
      <c r="C2189" s="2">
        <f t="shared" si="273"/>
        <v>2021</v>
      </c>
      <c r="D2189" s="2">
        <f t="shared" si="274"/>
        <v>12</v>
      </c>
      <c r="E2189" s="2" t="str">
        <f t="shared" si="275"/>
        <v>2021-12</v>
      </c>
      <c r="F2189" s="2">
        <f t="shared" si="276"/>
        <v>27</v>
      </c>
      <c r="G2189" s="2">
        <f t="shared" si="277"/>
        <v>53</v>
      </c>
      <c r="H2189" s="2">
        <f t="shared" si="278"/>
        <v>2</v>
      </c>
      <c r="I2189" s="2" cm="1">
        <f t="array" ref="I2189">_xlfn.IFNA(_xlfn.IFS(H2189=7,1,H2189=1,1),0)</f>
        <v>0</v>
      </c>
      <c r="J2189" s="2">
        <v>0</v>
      </c>
      <c r="K2189" s="2">
        <f t="shared" si="279"/>
        <v>0</v>
      </c>
      <c r="L2189" s="2">
        <f>SUMIF(E$2:E2189,E2189,K$2:K2189)</f>
        <v>4</v>
      </c>
      <c r="M2189" s="2">
        <f>IF(AND(market_calendar[[#This Row],[eq_weekly_exp_cumulative]]=3,market_calendar[[#This Row],[is_eq_weekly_exp]]=1),1,0)</f>
        <v>0</v>
      </c>
      <c r="N2189" s="2">
        <f>IF(AND(market_calendar[[#This Row],[is_eq_monthly_exp]]=1,MOD(market_calendar[[#This Row],[Month]],3)=0),1,0)</f>
        <v>0</v>
      </c>
      <c r="O2189" s="2">
        <f t="shared" si="272"/>
        <v>0</v>
      </c>
      <c r="P2189" s="2">
        <f>SUMIF(E$2:E2189,E2189,O$2:O2189)</f>
        <v>3</v>
      </c>
      <c r="Q2189" s="2">
        <f>IF(AND(market_calendar[[#This Row],[vix_weekly_exp_cumulative]]=3,market_calendar[[#This Row],[is_vix_weekly_exp]]=1),1,0)</f>
        <v>0</v>
      </c>
      <c r="R2189" s="2">
        <f>IF(AND(market_calendar[[#This Row],[is_vix_monthly_exp]]=1,MOD(market_calendar[[#This Row],[Month]],3)=0),1,0)</f>
        <v>0</v>
      </c>
    </row>
    <row r="2190" spans="1:18" x14ac:dyDescent="0.25">
      <c r="A2190">
        <v>2189</v>
      </c>
      <c r="B2190" s="1">
        <v>44558</v>
      </c>
      <c r="C2190" s="2">
        <f t="shared" si="273"/>
        <v>2021</v>
      </c>
      <c r="D2190" s="2">
        <f t="shared" si="274"/>
        <v>12</v>
      </c>
      <c r="E2190" s="2" t="str">
        <f t="shared" si="275"/>
        <v>2021-12</v>
      </c>
      <c r="F2190" s="2">
        <f t="shared" si="276"/>
        <v>28</v>
      </c>
      <c r="G2190" s="2">
        <f t="shared" si="277"/>
        <v>53</v>
      </c>
      <c r="H2190" s="2">
        <f t="shared" si="278"/>
        <v>3</v>
      </c>
      <c r="I2190" s="2" cm="1">
        <f t="array" ref="I2190">_xlfn.IFNA(_xlfn.IFS(H2190=7,1,H2190=1,1),0)</f>
        <v>0</v>
      </c>
      <c r="J2190" s="2">
        <v>0</v>
      </c>
      <c r="K2190" s="2">
        <f t="shared" si="279"/>
        <v>0</v>
      </c>
      <c r="L2190" s="2">
        <f>SUMIF(E$2:E2190,E2190,K$2:K2190)</f>
        <v>4</v>
      </c>
      <c r="M2190" s="2">
        <f>IF(AND(market_calendar[[#This Row],[eq_weekly_exp_cumulative]]=3,market_calendar[[#This Row],[is_eq_weekly_exp]]=1),1,0)</f>
        <v>0</v>
      </c>
      <c r="N2190" s="2">
        <f>IF(AND(market_calendar[[#This Row],[is_eq_monthly_exp]]=1,MOD(market_calendar[[#This Row],[Month]],3)=0),1,0)</f>
        <v>0</v>
      </c>
      <c r="O2190" s="2">
        <f t="shared" si="272"/>
        <v>1</v>
      </c>
      <c r="P2190" s="2">
        <f>SUMIF(E$2:E2190,E2190,O$2:O2190)</f>
        <v>4</v>
      </c>
      <c r="Q2190" s="2">
        <f>IF(AND(market_calendar[[#This Row],[vix_weekly_exp_cumulative]]=3,market_calendar[[#This Row],[is_vix_weekly_exp]]=1),1,0)</f>
        <v>0</v>
      </c>
      <c r="R2190" s="2">
        <f>IF(AND(market_calendar[[#This Row],[is_vix_monthly_exp]]=1,MOD(market_calendar[[#This Row],[Month]],3)=0),1,0)</f>
        <v>0</v>
      </c>
    </row>
    <row r="2191" spans="1:18" x14ac:dyDescent="0.25">
      <c r="A2191">
        <v>2190</v>
      </c>
      <c r="B2191" s="1">
        <v>44559</v>
      </c>
      <c r="C2191" s="2">
        <f t="shared" si="273"/>
        <v>2021</v>
      </c>
      <c r="D2191" s="2">
        <f t="shared" si="274"/>
        <v>12</v>
      </c>
      <c r="E2191" s="2" t="str">
        <f t="shared" si="275"/>
        <v>2021-12</v>
      </c>
      <c r="F2191" s="2">
        <f t="shared" si="276"/>
        <v>29</v>
      </c>
      <c r="G2191" s="2">
        <f t="shared" si="277"/>
        <v>53</v>
      </c>
      <c r="H2191" s="2">
        <f t="shared" si="278"/>
        <v>4</v>
      </c>
      <c r="I2191" s="2" cm="1">
        <f t="array" ref="I2191">_xlfn.IFNA(_xlfn.IFS(H2191=7,1,H2191=1,1),0)</f>
        <v>0</v>
      </c>
      <c r="J2191" s="2">
        <v>0</v>
      </c>
      <c r="K2191" s="2">
        <f t="shared" si="279"/>
        <v>0</v>
      </c>
      <c r="L2191" s="2">
        <f>SUMIF(E$2:E2191,E2191,K$2:K2191)</f>
        <v>4</v>
      </c>
      <c r="M2191" s="2">
        <f>IF(AND(market_calendar[[#This Row],[eq_weekly_exp_cumulative]]=3,market_calendar[[#This Row],[is_eq_weekly_exp]]=1),1,0)</f>
        <v>0</v>
      </c>
      <c r="N2191" s="2">
        <f>IF(AND(market_calendar[[#This Row],[is_eq_monthly_exp]]=1,MOD(market_calendar[[#This Row],[Month]],3)=0),1,0)</f>
        <v>0</v>
      </c>
      <c r="O2191" s="2">
        <f t="shared" si="272"/>
        <v>0</v>
      </c>
      <c r="P2191" s="2">
        <f>SUMIF(E$2:E2191,E2191,O$2:O2191)</f>
        <v>4</v>
      </c>
      <c r="Q2191" s="2">
        <f>IF(AND(market_calendar[[#This Row],[vix_weekly_exp_cumulative]]=3,market_calendar[[#This Row],[is_vix_weekly_exp]]=1),1,0)</f>
        <v>0</v>
      </c>
      <c r="R2191" s="2">
        <f>IF(AND(market_calendar[[#This Row],[is_vix_monthly_exp]]=1,MOD(market_calendar[[#This Row],[Month]],3)=0),1,0)</f>
        <v>0</v>
      </c>
    </row>
    <row r="2192" spans="1:18" x14ac:dyDescent="0.25">
      <c r="A2192">
        <v>2191</v>
      </c>
      <c r="B2192" s="1">
        <v>44560</v>
      </c>
      <c r="C2192" s="2">
        <f t="shared" si="273"/>
        <v>2021</v>
      </c>
      <c r="D2192" s="2">
        <f t="shared" si="274"/>
        <v>12</v>
      </c>
      <c r="E2192" s="2" t="str">
        <f t="shared" si="275"/>
        <v>2021-12</v>
      </c>
      <c r="F2192" s="2">
        <f t="shared" si="276"/>
        <v>30</v>
      </c>
      <c r="G2192" s="2">
        <f t="shared" si="277"/>
        <v>53</v>
      </c>
      <c r="H2192" s="2">
        <f t="shared" si="278"/>
        <v>5</v>
      </c>
      <c r="I2192" s="2" cm="1">
        <f t="array" ref="I2192">_xlfn.IFNA(_xlfn.IFS(H2192=7,1,H2192=1,1),0)</f>
        <v>0</v>
      </c>
      <c r="J2192" s="2">
        <v>0</v>
      </c>
      <c r="K2192" s="2">
        <f t="shared" si="279"/>
        <v>0</v>
      </c>
      <c r="L2192" s="2">
        <f>SUMIF(E$2:E2192,E2192,K$2:K2192)</f>
        <v>4</v>
      </c>
      <c r="M2192" s="2">
        <f>IF(AND(market_calendar[[#This Row],[eq_weekly_exp_cumulative]]=3,market_calendar[[#This Row],[is_eq_weekly_exp]]=1),1,0)</f>
        <v>0</v>
      </c>
      <c r="N2192" s="2">
        <f>IF(AND(market_calendar[[#This Row],[is_eq_monthly_exp]]=1,MOD(market_calendar[[#This Row],[Month]],3)=0),1,0)</f>
        <v>0</v>
      </c>
      <c r="O2192" s="2">
        <f t="shared" si="272"/>
        <v>0</v>
      </c>
      <c r="P2192" s="2">
        <f>SUMIF(E$2:E2192,E2192,O$2:O2192)</f>
        <v>4</v>
      </c>
      <c r="Q2192" s="2">
        <f>IF(AND(market_calendar[[#This Row],[vix_weekly_exp_cumulative]]=3,market_calendar[[#This Row],[is_vix_weekly_exp]]=1),1,0)</f>
        <v>0</v>
      </c>
      <c r="R2192" s="2">
        <f>IF(AND(market_calendar[[#This Row],[is_vix_monthly_exp]]=1,MOD(market_calendar[[#This Row],[Month]],3)=0),1,0)</f>
        <v>0</v>
      </c>
    </row>
    <row r="2193" spans="1:18" x14ac:dyDescent="0.25">
      <c r="A2193">
        <v>2192</v>
      </c>
      <c r="B2193" s="1">
        <v>44561</v>
      </c>
      <c r="C2193" s="2">
        <f t="shared" si="273"/>
        <v>2021</v>
      </c>
      <c r="D2193" s="2">
        <f t="shared" si="274"/>
        <v>12</v>
      </c>
      <c r="E2193" s="2" t="str">
        <f t="shared" si="275"/>
        <v>2021-12</v>
      </c>
      <c r="F2193" s="2">
        <f t="shared" si="276"/>
        <v>31</v>
      </c>
      <c r="G2193" s="2">
        <f t="shared" si="277"/>
        <v>53</v>
      </c>
      <c r="H2193" s="2">
        <f t="shared" si="278"/>
        <v>6</v>
      </c>
      <c r="I2193" s="2" cm="1">
        <f t="array" ref="I2193">_xlfn.IFNA(_xlfn.IFS(H2193=7,1,H2193=1,1),0)</f>
        <v>0</v>
      </c>
      <c r="J2193" s="2">
        <v>0</v>
      </c>
      <c r="K2193" s="2">
        <f t="shared" si="279"/>
        <v>1</v>
      </c>
      <c r="L2193" s="2">
        <f>SUMIF(E$2:E2193,E2193,K$2:K2193)</f>
        <v>5</v>
      </c>
      <c r="M2193" s="2">
        <f>IF(AND(market_calendar[[#This Row],[eq_weekly_exp_cumulative]]=3,market_calendar[[#This Row],[is_eq_weekly_exp]]=1),1,0)</f>
        <v>0</v>
      </c>
      <c r="N2193" s="2">
        <f>IF(AND(market_calendar[[#This Row],[is_eq_monthly_exp]]=1,MOD(market_calendar[[#This Row],[Month]],3)=0),1,0)</f>
        <v>0</v>
      </c>
      <c r="O2193" s="2">
        <f t="shared" si="272"/>
        <v>0</v>
      </c>
      <c r="P2193" s="2">
        <f>SUMIF(E$2:E2193,E2193,O$2:O2193)</f>
        <v>4</v>
      </c>
      <c r="Q2193" s="2">
        <f>IF(AND(market_calendar[[#This Row],[vix_weekly_exp_cumulative]]=3,market_calendar[[#This Row],[is_vix_weekly_exp]]=1),1,0)</f>
        <v>0</v>
      </c>
      <c r="R2193" s="2">
        <f>IF(AND(market_calendar[[#This Row],[is_vix_monthly_exp]]=1,MOD(market_calendar[[#This Row],[Month]],3)=0),1,0)</f>
        <v>0</v>
      </c>
    </row>
    <row r="2194" spans="1:18" x14ac:dyDescent="0.25">
      <c r="A2194">
        <v>2193</v>
      </c>
      <c r="B2194" s="1">
        <v>44562</v>
      </c>
      <c r="C2194" s="2">
        <f t="shared" si="273"/>
        <v>2022</v>
      </c>
      <c r="D2194" s="2">
        <f t="shared" si="274"/>
        <v>1</v>
      </c>
      <c r="E2194" s="2" t="str">
        <f t="shared" si="275"/>
        <v>2022-1</v>
      </c>
      <c r="F2194" s="2">
        <f t="shared" si="276"/>
        <v>1</v>
      </c>
      <c r="G2194" s="2">
        <f t="shared" si="277"/>
        <v>1</v>
      </c>
      <c r="H2194" s="2">
        <f t="shared" si="278"/>
        <v>7</v>
      </c>
      <c r="I2194" s="2" cm="1">
        <f t="array" ref="I2194">_xlfn.IFNA(_xlfn.IFS(H2194=7,1,H2194=1,1),0)</f>
        <v>1</v>
      </c>
      <c r="J2194" s="2">
        <v>0</v>
      </c>
      <c r="K2194" s="2">
        <f t="shared" si="279"/>
        <v>0</v>
      </c>
      <c r="L2194" s="2">
        <f>SUMIF(E$2:E2194,E2194,K$2:K2194)</f>
        <v>0</v>
      </c>
      <c r="M2194" s="2">
        <f>IF(AND(market_calendar[[#This Row],[eq_weekly_exp_cumulative]]=3,market_calendar[[#This Row],[is_eq_weekly_exp]]=1),1,0)</f>
        <v>0</v>
      </c>
      <c r="N2194" s="2">
        <f>IF(AND(market_calendar[[#This Row],[is_eq_monthly_exp]]=1,MOD(market_calendar[[#This Row],[Month]],3)=0),1,0)</f>
        <v>0</v>
      </c>
      <c r="O2194" s="2">
        <f t="shared" si="272"/>
        <v>0</v>
      </c>
      <c r="P2194" s="2">
        <f>SUMIF(E$2:E2194,E2194,O$2:O2194)</f>
        <v>0</v>
      </c>
      <c r="Q2194" s="2">
        <f>IF(AND(market_calendar[[#This Row],[vix_weekly_exp_cumulative]]=3,market_calendar[[#This Row],[is_vix_weekly_exp]]=1),1,0)</f>
        <v>0</v>
      </c>
      <c r="R2194" s="2">
        <f>IF(AND(market_calendar[[#This Row],[is_vix_monthly_exp]]=1,MOD(market_calendar[[#This Row],[Month]],3)=0),1,0)</f>
        <v>0</v>
      </c>
    </row>
    <row r="2195" spans="1:18" x14ac:dyDescent="0.25">
      <c r="A2195">
        <v>2194</v>
      </c>
      <c r="B2195" s="1">
        <v>44563</v>
      </c>
      <c r="C2195" s="2">
        <f t="shared" si="273"/>
        <v>2022</v>
      </c>
      <c r="D2195" s="2">
        <f t="shared" si="274"/>
        <v>1</v>
      </c>
      <c r="E2195" s="2" t="str">
        <f t="shared" si="275"/>
        <v>2022-1</v>
      </c>
      <c r="F2195" s="2">
        <f t="shared" si="276"/>
        <v>2</v>
      </c>
      <c r="G2195" s="2">
        <f t="shared" si="277"/>
        <v>2</v>
      </c>
      <c r="H2195" s="2">
        <f t="shared" si="278"/>
        <v>1</v>
      </c>
      <c r="I2195" s="2" cm="1">
        <f t="array" ref="I2195">_xlfn.IFNA(_xlfn.IFS(H2195=7,1,H2195=1,1),0)</f>
        <v>1</v>
      </c>
      <c r="J2195" s="2">
        <v>0</v>
      </c>
      <c r="K2195" s="2">
        <f t="shared" si="279"/>
        <v>0</v>
      </c>
      <c r="L2195" s="2">
        <f>SUMIF(E$2:E2195,E2195,K$2:K2195)</f>
        <v>0</v>
      </c>
      <c r="M2195" s="2">
        <f>IF(AND(market_calendar[[#This Row],[eq_weekly_exp_cumulative]]=3,market_calendar[[#This Row],[is_eq_weekly_exp]]=1),1,0)</f>
        <v>0</v>
      </c>
      <c r="N2195" s="2">
        <f>IF(AND(market_calendar[[#This Row],[is_eq_monthly_exp]]=1,MOD(market_calendar[[#This Row],[Month]],3)=0),1,0)</f>
        <v>0</v>
      </c>
      <c r="O2195" s="2">
        <f t="shared" si="272"/>
        <v>0</v>
      </c>
      <c r="P2195" s="2">
        <f>SUMIF(E$2:E2195,E2195,O$2:O2195)</f>
        <v>0</v>
      </c>
      <c r="Q2195" s="2">
        <f>IF(AND(market_calendar[[#This Row],[vix_weekly_exp_cumulative]]=3,market_calendar[[#This Row],[is_vix_weekly_exp]]=1),1,0)</f>
        <v>0</v>
      </c>
      <c r="R2195" s="2">
        <f>IF(AND(market_calendar[[#This Row],[is_vix_monthly_exp]]=1,MOD(market_calendar[[#This Row],[Month]],3)=0),1,0)</f>
        <v>0</v>
      </c>
    </row>
    <row r="2196" spans="1:18" x14ac:dyDescent="0.25">
      <c r="A2196">
        <v>2195</v>
      </c>
      <c r="B2196" s="1">
        <v>44564</v>
      </c>
      <c r="C2196" s="2">
        <f t="shared" si="273"/>
        <v>2022</v>
      </c>
      <c r="D2196" s="2">
        <f t="shared" si="274"/>
        <v>1</v>
      </c>
      <c r="E2196" s="2" t="str">
        <f t="shared" si="275"/>
        <v>2022-1</v>
      </c>
      <c r="F2196" s="2">
        <f t="shared" si="276"/>
        <v>3</v>
      </c>
      <c r="G2196" s="2">
        <f t="shared" si="277"/>
        <v>2</v>
      </c>
      <c r="H2196" s="2">
        <f t="shared" si="278"/>
        <v>2</v>
      </c>
      <c r="I2196" s="2" cm="1">
        <f t="array" ref="I2196">_xlfn.IFNA(_xlfn.IFS(H2196=7,1,H2196=1,1),0)</f>
        <v>0</v>
      </c>
      <c r="J2196" s="2">
        <v>0</v>
      </c>
      <c r="K2196" s="2">
        <f t="shared" si="279"/>
        <v>0</v>
      </c>
      <c r="L2196" s="2">
        <f>SUMIF(E$2:E2196,E2196,K$2:K2196)</f>
        <v>0</v>
      </c>
      <c r="M2196" s="2">
        <f>IF(AND(market_calendar[[#This Row],[eq_weekly_exp_cumulative]]=3,market_calendar[[#This Row],[is_eq_weekly_exp]]=1),1,0)</f>
        <v>0</v>
      </c>
      <c r="N2196" s="2">
        <f>IF(AND(market_calendar[[#This Row],[is_eq_monthly_exp]]=1,MOD(market_calendar[[#This Row],[Month]],3)=0),1,0)</f>
        <v>0</v>
      </c>
      <c r="O2196" s="2">
        <f t="shared" si="272"/>
        <v>0</v>
      </c>
      <c r="P2196" s="2">
        <f>SUMIF(E$2:E2196,E2196,O$2:O2196)</f>
        <v>0</v>
      </c>
      <c r="Q2196" s="2">
        <f>IF(AND(market_calendar[[#This Row],[vix_weekly_exp_cumulative]]=3,market_calendar[[#This Row],[is_vix_weekly_exp]]=1),1,0)</f>
        <v>0</v>
      </c>
      <c r="R2196" s="2">
        <f>IF(AND(market_calendar[[#This Row],[is_vix_monthly_exp]]=1,MOD(market_calendar[[#This Row],[Month]],3)=0),1,0)</f>
        <v>0</v>
      </c>
    </row>
    <row r="2197" spans="1:18" x14ac:dyDescent="0.25">
      <c r="A2197">
        <v>2196</v>
      </c>
      <c r="B2197" s="1">
        <v>44565</v>
      </c>
      <c r="C2197" s="2">
        <f t="shared" si="273"/>
        <v>2022</v>
      </c>
      <c r="D2197" s="2">
        <f t="shared" si="274"/>
        <v>1</v>
      </c>
      <c r="E2197" s="2" t="str">
        <f t="shared" si="275"/>
        <v>2022-1</v>
      </c>
      <c r="F2197" s="2">
        <f t="shared" si="276"/>
        <v>4</v>
      </c>
      <c r="G2197" s="2">
        <f t="shared" si="277"/>
        <v>2</v>
      </c>
      <c r="H2197" s="2">
        <f t="shared" si="278"/>
        <v>3</v>
      </c>
      <c r="I2197" s="2" cm="1">
        <f t="array" ref="I2197">_xlfn.IFNA(_xlfn.IFS(H2197=7,1,H2197=1,1),0)</f>
        <v>0</v>
      </c>
      <c r="J2197" s="2">
        <v>0</v>
      </c>
      <c r="K2197" s="2">
        <f t="shared" si="279"/>
        <v>0</v>
      </c>
      <c r="L2197" s="2">
        <f>SUMIF(E$2:E2197,E2197,K$2:K2197)</f>
        <v>0</v>
      </c>
      <c r="M2197" s="2">
        <f>IF(AND(market_calendar[[#This Row],[eq_weekly_exp_cumulative]]=3,market_calendar[[#This Row],[is_eq_weekly_exp]]=1),1,0)</f>
        <v>0</v>
      </c>
      <c r="N2197" s="2">
        <f>IF(AND(market_calendar[[#This Row],[is_eq_monthly_exp]]=1,MOD(market_calendar[[#This Row],[Month]],3)=0),1,0)</f>
        <v>0</v>
      </c>
      <c r="O2197" s="2">
        <f t="shared" si="272"/>
        <v>1</v>
      </c>
      <c r="P2197" s="2">
        <f>SUMIF(E$2:E2197,E2197,O$2:O2197)</f>
        <v>1</v>
      </c>
      <c r="Q2197" s="2">
        <f>IF(AND(market_calendar[[#This Row],[vix_weekly_exp_cumulative]]=3,market_calendar[[#This Row],[is_vix_weekly_exp]]=1),1,0)</f>
        <v>0</v>
      </c>
      <c r="R2197" s="2">
        <f>IF(AND(market_calendar[[#This Row],[is_vix_monthly_exp]]=1,MOD(market_calendar[[#This Row],[Month]],3)=0),1,0)</f>
        <v>0</v>
      </c>
    </row>
    <row r="2198" spans="1:18" x14ac:dyDescent="0.25">
      <c r="A2198">
        <v>2197</v>
      </c>
      <c r="B2198" s="1">
        <v>44566</v>
      </c>
      <c r="C2198" s="2">
        <f t="shared" si="273"/>
        <v>2022</v>
      </c>
      <c r="D2198" s="2">
        <f t="shared" si="274"/>
        <v>1</v>
      </c>
      <c r="E2198" s="2" t="str">
        <f t="shared" si="275"/>
        <v>2022-1</v>
      </c>
      <c r="F2198" s="2">
        <f t="shared" si="276"/>
        <v>5</v>
      </c>
      <c r="G2198" s="2">
        <f t="shared" si="277"/>
        <v>2</v>
      </c>
      <c r="H2198" s="2">
        <f t="shared" si="278"/>
        <v>4</v>
      </c>
      <c r="I2198" s="2" cm="1">
        <f t="array" ref="I2198">_xlfn.IFNA(_xlfn.IFS(H2198=7,1,H2198=1,1),0)</f>
        <v>0</v>
      </c>
      <c r="J2198" s="2">
        <v>0</v>
      </c>
      <c r="K2198" s="2">
        <f t="shared" si="279"/>
        <v>0</v>
      </c>
      <c r="L2198" s="2">
        <f>SUMIF(E$2:E2198,E2198,K$2:K2198)</f>
        <v>0</v>
      </c>
      <c r="M2198" s="2">
        <f>IF(AND(market_calendar[[#This Row],[eq_weekly_exp_cumulative]]=3,market_calendar[[#This Row],[is_eq_weekly_exp]]=1),1,0)</f>
        <v>0</v>
      </c>
      <c r="N2198" s="2">
        <f>IF(AND(market_calendar[[#This Row],[is_eq_monthly_exp]]=1,MOD(market_calendar[[#This Row],[Month]],3)=0),1,0)</f>
        <v>0</v>
      </c>
      <c r="O2198" s="2">
        <f t="shared" si="272"/>
        <v>0</v>
      </c>
      <c r="P2198" s="2">
        <f>SUMIF(E$2:E2198,E2198,O$2:O2198)</f>
        <v>1</v>
      </c>
      <c r="Q2198" s="2">
        <f>IF(AND(market_calendar[[#This Row],[vix_weekly_exp_cumulative]]=3,market_calendar[[#This Row],[is_vix_weekly_exp]]=1),1,0)</f>
        <v>0</v>
      </c>
      <c r="R2198" s="2">
        <f>IF(AND(market_calendar[[#This Row],[is_vix_monthly_exp]]=1,MOD(market_calendar[[#This Row],[Month]],3)=0),1,0)</f>
        <v>0</v>
      </c>
    </row>
    <row r="2199" spans="1:18" x14ac:dyDescent="0.25">
      <c r="A2199">
        <v>2198</v>
      </c>
      <c r="B2199" s="1">
        <v>44567</v>
      </c>
      <c r="C2199" s="2">
        <f t="shared" si="273"/>
        <v>2022</v>
      </c>
      <c r="D2199" s="2">
        <f t="shared" si="274"/>
        <v>1</v>
      </c>
      <c r="E2199" s="2" t="str">
        <f t="shared" si="275"/>
        <v>2022-1</v>
      </c>
      <c r="F2199" s="2">
        <f t="shared" si="276"/>
        <v>6</v>
      </c>
      <c r="G2199" s="2">
        <f t="shared" si="277"/>
        <v>2</v>
      </c>
      <c r="H2199" s="2">
        <f t="shared" si="278"/>
        <v>5</v>
      </c>
      <c r="I2199" s="2" cm="1">
        <f t="array" ref="I2199">_xlfn.IFNA(_xlfn.IFS(H2199=7,1,H2199=1,1),0)</f>
        <v>0</v>
      </c>
      <c r="J2199" s="2">
        <v>0</v>
      </c>
      <c r="K2199" s="2">
        <f t="shared" si="279"/>
        <v>0</v>
      </c>
      <c r="L2199" s="2">
        <f>SUMIF(E$2:E2199,E2199,K$2:K2199)</f>
        <v>0</v>
      </c>
      <c r="M2199" s="2">
        <f>IF(AND(market_calendar[[#This Row],[eq_weekly_exp_cumulative]]=3,market_calendar[[#This Row],[is_eq_weekly_exp]]=1),1,0)</f>
        <v>0</v>
      </c>
      <c r="N2199" s="2">
        <f>IF(AND(market_calendar[[#This Row],[is_eq_monthly_exp]]=1,MOD(market_calendar[[#This Row],[Month]],3)=0),1,0)</f>
        <v>0</v>
      </c>
      <c r="O2199" s="2">
        <f t="shared" si="272"/>
        <v>0</v>
      </c>
      <c r="P2199" s="2">
        <f>SUMIF(E$2:E2199,E2199,O$2:O2199)</f>
        <v>1</v>
      </c>
      <c r="Q2199" s="2">
        <f>IF(AND(market_calendar[[#This Row],[vix_weekly_exp_cumulative]]=3,market_calendar[[#This Row],[is_vix_weekly_exp]]=1),1,0)</f>
        <v>0</v>
      </c>
      <c r="R2199" s="2">
        <f>IF(AND(market_calendar[[#This Row],[is_vix_monthly_exp]]=1,MOD(market_calendar[[#This Row],[Month]],3)=0),1,0)</f>
        <v>0</v>
      </c>
    </row>
    <row r="2200" spans="1:18" x14ac:dyDescent="0.25">
      <c r="A2200">
        <v>2199</v>
      </c>
      <c r="B2200" s="1">
        <v>44568</v>
      </c>
      <c r="C2200" s="2">
        <f t="shared" si="273"/>
        <v>2022</v>
      </c>
      <c r="D2200" s="2">
        <f t="shared" si="274"/>
        <v>1</v>
      </c>
      <c r="E2200" s="2" t="str">
        <f t="shared" si="275"/>
        <v>2022-1</v>
      </c>
      <c r="F2200" s="2">
        <f t="shared" si="276"/>
        <v>7</v>
      </c>
      <c r="G2200" s="2">
        <f t="shared" si="277"/>
        <v>2</v>
      </c>
      <c r="H2200" s="2">
        <f t="shared" si="278"/>
        <v>6</v>
      </c>
      <c r="I2200" s="2" cm="1">
        <f t="array" ref="I2200">_xlfn.IFNA(_xlfn.IFS(H2200=7,1,H2200=1,1),0)</f>
        <v>0</v>
      </c>
      <c r="J2200" s="2">
        <v>0</v>
      </c>
      <c r="K2200" s="2">
        <f t="shared" si="279"/>
        <v>1</v>
      </c>
      <c r="L2200" s="2">
        <f>SUMIF(E$2:E2200,E2200,K$2:K2200)</f>
        <v>1</v>
      </c>
      <c r="M2200" s="2">
        <f>IF(AND(market_calendar[[#This Row],[eq_weekly_exp_cumulative]]=3,market_calendar[[#This Row],[is_eq_weekly_exp]]=1),1,0)</f>
        <v>0</v>
      </c>
      <c r="N2200" s="2">
        <f>IF(AND(market_calendar[[#This Row],[is_eq_monthly_exp]]=1,MOD(market_calendar[[#This Row],[Month]],3)=0),1,0)</f>
        <v>0</v>
      </c>
      <c r="O2200" s="2">
        <f t="shared" si="272"/>
        <v>0</v>
      </c>
      <c r="P2200" s="2">
        <f>SUMIF(E$2:E2200,E2200,O$2:O2200)</f>
        <v>1</v>
      </c>
      <c r="Q2200" s="2">
        <f>IF(AND(market_calendar[[#This Row],[vix_weekly_exp_cumulative]]=3,market_calendar[[#This Row],[is_vix_weekly_exp]]=1),1,0)</f>
        <v>0</v>
      </c>
      <c r="R2200" s="2">
        <f>IF(AND(market_calendar[[#This Row],[is_vix_monthly_exp]]=1,MOD(market_calendar[[#This Row],[Month]],3)=0),1,0)</f>
        <v>0</v>
      </c>
    </row>
    <row r="2201" spans="1:18" x14ac:dyDescent="0.25">
      <c r="A2201">
        <v>2200</v>
      </c>
      <c r="B2201" s="1">
        <v>44569</v>
      </c>
      <c r="C2201" s="2">
        <f t="shared" si="273"/>
        <v>2022</v>
      </c>
      <c r="D2201" s="2">
        <f t="shared" si="274"/>
        <v>1</v>
      </c>
      <c r="E2201" s="2" t="str">
        <f t="shared" si="275"/>
        <v>2022-1</v>
      </c>
      <c r="F2201" s="2">
        <f t="shared" si="276"/>
        <v>8</v>
      </c>
      <c r="G2201" s="2">
        <f t="shared" si="277"/>
        <v>2</v>
      </c>
      <c r="H2201" s="2">
        <f t="shared" si="278"/>
        <v>7</v>
      </c>
      <c r="I2201" s="2" cm="1">
        <f t="array" ref="I2201">_xlfn.IFNA(_xlfn.IFS(H2201=7,1,H2201=1,1),0)</f>
        <v>1</v>
      </c>
      <c r="J2201" s="2">
        <v>0</v>
      </c>
      <c r="K2201" s="2">
        <f t="shared" si="279"/>
        <v>0</v>
      </c>
      <c r="L2201" s="2">
        <f>SUMIF(E$2:E2201,E2201,K$2:K2201)</f>
        <v>1</v>
      </c>
      <c r="M2201" s="2">
        <f>IF(AND(market_calendar[[#This Row],[eq_weekly_exp_cumulative]]=3,market_calendar[[#This Row],[is_eq_weekly_exp]]=1),1,0)</f>
        <v>0</v>
      </c>
      <c r="N2201" s="2">
        <f>IF(AND(market_calendar[[#This Row],[is_eq_monthly_exp]]=1,MOD(market_calendar[[#This Row],[Month]],3)=0),1,0)</f>
        <v>0</v>
      </c>
      <c r="O2201" s="2">
        <f t="shared" si="272"/>
        <v>0</v>
      </c>
      <c r="P2201" s="2">
        <f>SUMIF(E$2:E2201,E2201,O$2:O2201)</f>
        <v>1</v>
      </c>
      <c r="Q2201" s="2">
        <f>IF(AND(market_calendar[[#This Row],[vix_weekly_exp_cumulative]]=3,market_calendar[[#This Row],[is_vix_weekly_exp]]=1),1,0)</f>
        <v>0</v>
      </c>
      <c r="R2201" s="2">
        <f>IF(AND(market_calendar[[#This Row],[is_vix_monthly_exp]]=1,MOD(market_calendar[[#This Row],[Month]],3)=0),1,0)</f>
        <v>0</v>
      </c>
    </row>
    <row r="2202" spans="1:18" x14ac:dyDescent="0.25">
      <c r="A2202">
        <v>2201</v>
      </c>
      <c r="B2202" s="1">
        <v>44570</v>
      </c>
      <c r="C2202" s="2">
        <f t="shared" si="273"/>
        <v>2022</v>
      </c>
      <c r="D2202" s="2">
        <f t="shared" si="274"/>
        <v>1</v>
      </c>
      <c r="E2202" s="2" t="str">
        <f t="shared" si="275"/>
        <v>2022-1</v>
      </c>
      <c r="F2202" s="2">
        <f t="shared" si="276"/>
        <v>9</v>
      </c>
      <c r="G2202" s="2">
        <f t="shared" si="277"/>
        <v>3</v>
      </c>
      <c r="H2202" s="2">
        <f t="shared" si="278"/>
        <v>1</v>
      </c>
      <c r="I2202" s="2" cm="1">
        <f t="array" ref="I2202">_xlfn.IFNA(_xlfn.IFS(H2202=7,1,H2202=1,1),0)</f>
        <v>1</v>
      </c>
      <c r="J2202" s="2">
        <v>0</v>
      </c>
      <c r="K2202" s="2">
        <f t="shared" si="279"/>
        <v>0</v>
      </c>
      <c r="L2202" s="2">
        <f>SUMIF(E$2:E2202,E2202,K$2:K2202)</f>
        <v>1</v>
      </c>
      <c r="M2202" s="2">
        <f>IF(AND(market_calendar[[#This Row],[eq_weekly_exp_cumulative]]=3,market_calendar[[#This Row],[is_eq_weekly_exp]]=1),1,0)</f>
        <v>0</v>
      </c>
      <c r="N2202" s="2">
        <f>IF(AND(market_calendar[[#This Row],[is_eq_monthly_exp]]=1,MOD(market_calendar[[#This Row],[Month]],3)=0),1,0)</f>
        <v>0</v>
      </c>
      <c r="O2202" s="2">
        <f t="shared" si="272"/>
        <v>0</v>
      </c>
      <c r="P2202" s="2">
        <f>SUMIF(E$2:E2202,E2202,O$2:O2202)</f>
        <v>1</v>
      </c>
      <c r="Q2202" s="2">
        <f>IF(AND(market_calendar[[#This Row],[vix_weekly_exp_cumulative]]=3,market_calendar[[#This Row],[is_vix_weekly_exp]]=1),1,0)</f>
        <v>0</v>
      </c>
      <c r="R2202" s="2">
        <f>IF(AND(market_calendar[[#This Row],[is_vix_monthly_exp]]=1,MOD(market_calendar[[#This Row],[Month]],3)=0),1,0)</f>
        <v>0</v>
      </c>
    </row>
    <row r="2203" spans="1:18" x14ac:dyDescent="0.25">
      <c r="A2203">
        <v>2202</v>
      </c>
      <c r="B2203" s="1">
        <v>44571</v>
      </c>
      <c r="C2203" s="2">
        <f t="shared" si="273"/>
        <v>2022</v>
      </c>
      <c r="D2203" s="2">
        <f t="shared" si="274"/>
        <v>1</v>
      </c>
      <c r="E2203" s="2" t="str">
        <f t="shared" si="275"/>
        <v>2022-1</v>
      </c>
      <c r="F2203" s="2">
        <f t="shared" si="276"/>
        <v>10</v>
      </c>
      <c r="G2203" s="2">
        <f t="shared" si="277"/>
        <v>3</v>
      </c>
      <c r="H2203" s="2">
        <f t="shared" si="278"/>
        <v>2</v>
      </c>
      <c r="I2203" s="2" cm="1">
        <f t="array" ref="I2203">_xlfn.IFNA(_xlfn.IFS(H2203=7,1,H2203=1,1),0)</f>
        <v>0</v>
      </c>
      <c r="J2203" s="2">
        <v>0</v>
      </c>
      <c r="K2203" s="2">
        <f t="shared" si="279"/>
        <v>0</v>
      </c>
      <c r="L2203" s="2">
        <f>SUMIF(E$2:E2203,E2203,K$2:K2203)</f>
        <v>1</v>
      </c>
      <c r="M2203" s="2">
        <f>IF(AND(market_calendar[[#This Row],[eq_weekly_exp_cumulative]]=3,market_calendar[[#This Row],[is_eq_weekly_exp]]=1),1,0)</f>
        <v>0</v>
      </c>
      <c r="N2203" s="2">
        <f>IF(AND(market_calendar[[#This Row],[is_eq_monthly_exp]]=1,MOD(market_calendar[[#This Row],[Month]],3)=0),1,0)</f>
        <v>0</v>
      </c>
      <c r="O2203" s="2">
        <f t="shared" si="272"/>
        <v>0</v>
      </c>
      <c r="P2203" s="2">
        <f>SUMIF(E$2:E2203,E2203,O$2:O2203)</f>
        <v>1</v>
      </c>
      <c r="Q2203" s="2">
        <f>IF(AND(market_calendar[[#This Row],[vix_weekly_exp_cumulative]]=3,market_calendar[[#This Row],[is_vix_weekly_exp]]=1),1,0)</f>
        <v>0</v>
      </c>
      <c r="R2203" s="2">
        <f>IF(AND(market_calendar[[#This Row],[is_vix_monthly_exp]]=1,MOD(market_calendar[[#This Row],[Month]],3)=0),1,0)</f>
        <v>0</v>
      </c>
    </row>
    <row r="2204" spans="1:18" x14ac:dyDescent="0.25">
      <c r="A2204">
        <v>2203</v>
      </c>
      <c r="B2204" s="1">
        <v>44572</v>
      </c>
      <c r="C2204" s="2">
        <f t="shared" si="273"/>
        <v>2022</v>
      </c>
      <c r="D2204" s="2">
        <f t="shared" si="274"/>
        <v>1</v>
      </c>
      <c r="E2204" s="2" t="str">
        <f t="shared" si="275"/>
        <v>2022-1</v>
      </c>
      <c r="F2204" s="2">
        <f t="shared" si="276"/>
        <v>11</v>
      </c>
      <c r="G2204" s="2">
        <f t="shared" si="277"/>
        <v>3</v>
      </c>
      <c r="H2204" s="2">
        <f t="shared" si="278"/>
        <v>3</v>
      </c>
      <c r="I2204" s="2" cm="1">
        <f t="array" ref="I2204">_xlfn.IFNA(_xlfn.IFS(H2204=7,1,H2204=1,1),0)</f>
        <v>0</v>
      </c>
      <c r="J2204" s="2">
        <v>0</v>
      </c>
      <c r="K2204" s="2">
        <f t="shared" si="279"/>
        <v>0</v>
      </c>
      <c r="L2204" s="2">
        <f>SUMIF(E$2:E2204,E2204,K$2:K2204)</f>
        <v>1</v>
      </c>
      <c r="M2204" s="2">
        <f>IF(AND(market_calendar[[#This Row],[eq_weekly_exp_cumulative]]=3,market_calendar[[#This Row],[is_eq_weekly_exp]]=1),1,0)</f>
        <v>0</v>
      </c>
      <c r="N2204" s="2">
        <f>IF(AND(market_calendar[[#This Row],[is_eq_monthly_exp]]=1,MOD(market_calendar[[#This Row],[Month]],3)=0),1,0)</f>
        <v>0</v>
      </c>
      <c r="O2204" s="2">
        <f t="shared" si="272"/>
        <v>1</v>
      </c>
      <c r="P2204" s="2">
        <f>SUMIF(E$2:E2204,E2204,O$2:O2204)</f>
        <v>2</v>
      </c>
      <c r="Q2204" s="2">
        <f>IF(AND(market_calendar[[#This Row],[vix_weekly_exp_cumulative]]=3,market_calendar[[#This Row],[is_vix_weekly_exp]]=1),1,0)</f>
        <v>0</v>
      </c>
      <c r="R2204" s="2">
        <f>IF(AND(market_calendar[[#This Row],[is_vix_monthly_exp]]=1,MOD(market_calendar[[#This Row],[Month]],3)=0),1,0)</f>
        <v>0</v>
      </c>
    </row>
    <row r="2205" spans="1:18" x14ac:dyDescent="0.25">
      <c r="A2205">
        <v>2204</v>
      </c>
      <c r="B2205" s="1">
        <v>44573</v>
      </c>
      <c r="C2205" s="2">
        <f t="shared" si="273"/>
        <v>2022</v>
      </c>
      <c r="D2205" s="2">
        <f t="shared" si="274"/>
        <v>1</v>
      </c>
      <c r="E2205" s="2" t="str">
        <f t="shared" si="275"/>
        <v>2022-1</v>
      </c>
      <c r="F2205" s="2">
        <f t="shared" si="276"/>
        <v>12</v>
      </c>
      <c r="G2205" s="2">
        <f t="shared" si="277"/>
        <v>3</v>
      </c>
      <c r="H2205" s="2">
        <f t="shared" si="278"/>
        <v>4</v>
      </c>
      <c r="I2205" s="2" cm="1">
        <f t="array" ref="I2205">_xlfn.IFNA(_xlfn.IFS(H2205=7,1,H2205=1,1),0)</f>
        <v>0</v>
      </c>
      <c r="J2205" s="2">
        <v>0</v>
      </c>
      <c r="K2205" s="2">
        <f t="shared" si="279"/>
        <v>0</v>
      </c>
      <c r="L2205" s="2">
        <f>SUMIF(E$2:E2205,E2205,K$2:K2205)</f>
        <v>1</v>
      </c>
      <c r="M2205" s="2">
        <f>IF(AND(market_calendar[[#This Row],[eq_weekly_exp_cumulative]]=3,market_calendar[[#This Row],[is_eq_weekly_exp]]=1),1,0)</f>
        <v>0</v>
      </c>
      <c r="N2205" s="2">
        <f>IF(AND(market_calendar[[#This Row],[is_eq_monthly_exp]]=1,MOD(market_calendar[[#This Row],[Month]],3)=0),1,0)</f>
        <v>0</v>
      </c>
      <c r="O2205" s="2">
        <f t="shared" si="272"/>
        <v>0</v>
      </c>
      <c r="P2205" s="2">
        <f>SUMIF(E$2:E2205,E2205,O$2:O2205)</f>
        <v>2</v>
      </c>
      <c r="Q2205" s="2">
        <f>IF(AND(market_calendar[[#This Row],[vix_weekly_exp_cumulative]]=3,market_calendar[[#This Row],[is_vix_weekly_exp]]=1),1,0)</f>
        <v>0</v>
      </c>
      <c r="R2205" s="2">
        <f>IF(AND(market_calendar[[#This Row],[is_vix_monthly_exp]]=1,MOD(market_calendar[[#This Row],[Month]],3)=0),1,0)</f>
        <v>0</v>
      </c>
    </row>
    <row r="2206" spans="1:18" x14ac:dyDescent="0.25">
      <c r="A2206">
        <v>2205</v>
      </c>
      <c r="B2206" s="1">
        <v>44574</v>
      </c>
      <c r="C2206" s="2">
        <f t="shared" si="273"/>
        <v>2022</v>
      </c>
      <c r="D2206" s="2">
        <f t="shared" si="274"/>
        <v>1</v>
      </c>
      <c r="E2206" s="2" t="str">
        <f t="shared" si="275"/>
        <v>2022-1</v>
      </c>
      <c r="F2206" s="2">
        <f t="shared" si="276"/>
        <v>13</v>
      </c>
      <c r="G2206" s="2">
        <f t="shared" si="277"/>
        <v>3</v>
      </c>
      <c r="H2206" s="2">
        <f t="shared" si="278"/>
        <v>5</v>
      </c>
      <c r="I2206" s="2" cm="1">
        <f t="array" ref="I2206">_xlfn.IFNA(_xlfn.IFS(H2206=7,1,H2206=1,1),0)</f>
        <v>0</v>
      </c>
      <c r="J2206" s="2">
        <v>0</v>
      </c>
      <c r="K2206" s="2">
        <f t="shared" si="279"/>
        <v>0</v>
      </c>
      <c r="L2206" s="2">
        <f>SUMIF(E$2:E2206,E2206,K$2:K2206)</f>
        <v>1</v>
      </c>
      <c r="M2206" s="2">
        <f>IF(AND(market_calendar[[#This Row],[eq_weekly_exp_cumulative]]=3,market_calendar[[#This Row],[is_eq_weekly_exp]]=1),1,0)</f>
        <v>0</v>
      </c>
      <c r="N2206" s="2">
        <f>IF(AND(market_calendar[[#This Row],[is_eq_monthly_exp]]=1,MOD(market_calendar[[#This Row],[Month]],3)=0),1,0)</f>
        <v>0</v>
      </c>
      <c r="O2206" s="2">
        <f t="shared" si="272"/>
        <v>0</v>
      </c>
      <c r="P2206" s="2">
        <f>SUMIF(E$2:E2206,E2206,O$2:O2206)</f>
        <v>2</v>
      </c>
      <c r="Q2206" s="2">
        <f>IF(AND(market_calendar[[#This Row],[vix_weekly_exp_cumulative]]=3,market_calendar[[#This Row],[is_vix_weekly_exp]]=1),1,0)</f>
        <v>0</v>
      </c>
      <c r="R2206" s="2">
        <f>IF(AND(market_calendar[[#This Row],[is_vix_monthly_exp]]=1,MOD(market_calendar[[#This Row],[Month]],3)=0),1,0)</f>
        <v>0</v>
      </c>
    </row>
    <row r="2207" spans="1:18" x14ac:dyDescent="0.25">
      <c r="A2207">
        <v>2206</v>
      </c>
      <c r="B2207" s="1">
        <v>44575</v>
      </c>
      <c r="C2207" s="2">
        <f t="shared" si="273"/>
        <v>2022</v>
      </c>
      <c r="D2207" s="2">
        <f t="shared" si="274"/>
        <v>1</v>
      </c>
      <c r="E2207" s="2" t="str">
        <f t="shared" si="275"/>
        <v>2022-1</v>
      </c>
      <c r="F2207" s="2">
        <f t="shared" si="276"/>
        <v>14</v>
      </c>
      <c r="G2207" s="2">
        <f t="shared" si="277"/>
        <v>3</v>
      </c>
      <c r="H2207" s="2">
        <f t="shared" si="278"/>
        <v>6</v>
      </c>
      <c r="I2207" s="2" cm="1">
        <f t="array" ref="I2207">_xlfn.IFNA(_xlfn.IFS(H2207=7,1,H2207=1,1),0)</f>
        <v>0</v>
      </c>
      <c r="J2207" s="2">
        <v>0</v>
      </c>
      <c r="K2207" s="2">
        <f t="shared" si="279"/>
        <v>1</v>
      </c>
      <c r="L2207" s="2">
        <f>SUMIF(E$2:E2207,E2207,K$2:K2207)</f>
        <v>2</v>
      </c>
      <c r="M2207" s="2">
        <f>IF(AND(market_calendar[[#This Row],[eq_weekly_exp_cumulative]]=3,market_calendar[[#This Row],[is_eq_weekly_exp]]=1),1,0)</f>
        <v>0</v>
      </c>
      <c r="N2207" s="2">
        <f>IF(AND(market_calendar[[#This Row],[is_eq_monthly_exp]]=1,MOD(market_calendar[[#This Row],[Month]],3)=0),1,0)</f>
        <v>0</v>
      </c>
      <c r="O2207" s="2">
        <f t="shared" si="272"/>
        <v>0</v>
      </c>
      <c r="P2207" s="2">
        <f>SUMIF(E$2:E2207,E2207,O$2:O2207)</f>
        <v>2</v>
      </c>
      <c r="Q2207" s="2">
        <f>IF(AND(market_calendar[[#This Row],[vix_weekly_exp_cumulative]]=3,market_calendar[[#This Row],[is_vix_weekly_exp]]=1),1,0)</f>
        <v>0</v>
      </c>
      <c r="R2207" s="2">
        <f>IF(AND(market_calendar[[#This Row],[is_vix_monthly_exp]]=1,MOD(market_calendar[[#This Row],[Month]],3)=0),1,0)</f>
        <v>0</v>
      </c>
    </row>
    <row r="2208" spans="1:18" x14ac:dyDescent="0.25">
      <c r="A2208">
        <v>2207</v>
      </c>
      <c r="B2208" s="1">
        <v>44576</v>
      </c>
      <c r="C2208" s="2">
        <f t="shared" si="273"/>
        <v>2022</v>
      </c>
      <c r="D2208" s="2">
        <f t="shared" si="274"/>
        <v>1</v>
      </c>
      <c r="E2208" s="2" t="str">
        <f t="shared" si="275"/>
        <v>2022-1</v>
      </c>
      <c r="F2208" s="2">
        <f t="shared" si="276"/>
        <v>15</v>
      </c>
      <c r="G2208" s="2">
        <f t="shared" si="277"/>
        <v>3</v>
      </c>
      <c r="H2208" s="2">
        <f t="shared" si="278"/>
        <v>7</v>
      </c>
      <c r="I2208" s="2" cm="1">
        <f t="array" ref="I2208">_xlfn.IFNA(_xlfn.IFS(H2208=7,1,H2208=1,1),0)</f>
        <v>1</v>
      </c>
      <c r="J2208" s="2">
        <v>0</v>
      </c>
      <c r="K2208" s="2">
        <f t="shared" si="279"/>
        <v>0</v>
      </c>
      <c r="L2208" s="2">
        <f>SUMIF(E$2:E2208,E2208,K$2:K2208)</f>
        <v>2</v>
      </c>
      <c r="M2208" s="2">
        <f>IF(AND(market_calendar[[#This Row],[eq_weekly_exp_cumulative]]=3,market_calendar[[#This Row],[is_eq_weekly_exp]]=1),1,0)</f>
        <v>0</v>
      </c>
      <c r="N2208" s="2">
        <f>IF(AND(market_calendar[[#This Row],[is_eq_monthly_exp]]=1,MOD(market_calendar[[#This Row],[Month]],3)=0),1,0)</f>
        <v>0</v>
      </c>
      <c r="O2208" s="2">
        <f t="shared" si="272"/>
        <v>0</v>
      </c>
      <c r="P2208" s="2">
        <f>SUMIF(E$2:E2208,E2208,O$2:O2208)</f>
        <v>2</v>
      </c>
      <c r="Q2208" s="2">
        <f>IF(AND(market_calendar[[#This Row],[vix_weekly_exp_cumulative]]=3,market_calendar[[#This Row],[is_vix_weekly_exp]]=1),1,0)</f>
        <v>0</v>
      </c>
      <c r="R2208" s="2">
        <f>IF(AND(market_calendar[[#This Row],[is_vix_monthly_exp]]=1,MOD(market_calendar[[#This Row],[Month]],3)=0),1,0)</f>
        <v>0</v>
      </c>
    </row>
    <row r="2209" spans="1:18" x14ac:dyDescent="0.25">
      <c r="A2209">
        <v>2208</v>
      </c>
      <c r="B2209" s="1">
        <v>44577</v>
      </c>
      <c r="C2209" s="2">
        <f t="shared" si="273"/>
        <v>2022</v>
      </c>
      <c r="D2209" s="2">
        <f t="shared" si="274"/>
        <v>1</v>
      </c>
      <c r="E2209" s="2" t="str">
        <f t="shared" si="275"/>
        <v>2022-1</v>
      </c>
      <c r="F2209" s="2">
        <f t="shared" si="276"/>
        <v>16</v>
      </c>
      <c r="G2209" s="2">
        <f t="shared" si="277"/>
        <v>4</v>
      </c>
      <c r="H2209" s="2">
        <f t="shared" si="278"/>
        <v>1</v>
      </c>
      <c r="I2209" s="2" cm="1">
        <f t="array" ref="I2209">_xlfn.IFNA(_xlfn.IFS(H2209=7,1,H2209=1,1),0)</f>
        <v>1</v>
      </c>
      <c r="J2209" s="2">
        <v>0</v>
      </c>
      <c r="K2209" s="2">
        <f t="shared" si="279"/>
        <v>0</v>
      </c>
      <c r="L2209" s="2">
        <f>SUMIF(E$2:E2209,E2209,K$2:K2209)</f>
        <v>2</v>
      </c>
      <c r="M2209" s="2">
        <f>IF(AND(market_calendar[[#This Row],[eq_weekly_exp_cumulative]]=3,market_calendar[[#This Row],[is_eq_weekly_exp]]=1),1,0)</f>
        <v>0</v>
      </c>
      <c r="N2209" s="2">
        <f>IF(AND(market_calendar[[#This Row],[is_eq_monthly_exp]]=1,MOD(market_calendar[[#This Row],[Month]],3)=0),1,0)</f>
        <v>0</v>
      </c>
      <c r="O2209" s="2">
        <f t="shared" si="272"/>
        <v>0</v>
      </c>
      <c r="P2209" s="2">
        <f>SUMIF(E$2:E2209,E2209,O$2:O2209)</f>
        <v>2</v>
      </c>
      <c r="Q2209" s="2">
        <f>IF(AND(market_calendar[[#This Row],[vix_weekly_exp_cumulative]]=3,market_calendar[[#This Row],[is_vix_weekly_exp]]=1),1,0)</f>
        <v>0</v>
      </c>
      <c r="R2209" s="2">
        <f>IF(AND(market_calendar[[#This Row],[is_vix_monthly_exp]]=1,MOD(market_calendar[[#This Row],[Month]],3)=0),1,0)</f>
        <v>0</v>
      </c>
    </row>
    <row r="2210" spans="1:18" x14ac:dyDescent="0.25">
      <c r="A2210">
        <v>2209</v>
      </c>
      <c r="B2210" s="1">
        <v>44578</v>
      </c>
      <c r="C2210" s="2">
        <f t="shared" si="273"/>
        <v>2022</v>
      </c>
      <c r="D2210" s="2">
        <f t="shared" si="274"/>
        <v>1</v>
      </c>
      <c r="E2210" s="2" t="str">
        <f t="shared" si="275"/>
        <v>2022-1</v>
      </c>
      <c r="F2210" s="2">
        <f t="shared" si="276"/>
        <v>17</v>
      </c>
      <c r="G2210" s="2">
        <f t="shared" si="277"/>
        <v>4</v>
      </c>
      <c r="H2210" s="2">
        <f t="shared" si="278"/>
        <v>2</v>
      </c>
      <c r="I2210" s="2" cm="1">
        <f t="array" ref="I2210">_xlfn.IFNA(_xlfn.IFS(H2210=7,1,H2210=1,1),0)</f>
        <v>0</v>
      </c>
      <c r="J2210" s="2">
        <v>0</v>
      </c>
      <c r="K2210" s="2">
        <f t="shared" si="279"/>
        <v>0</v>
      </c>
      <c r="L2210" s="2">
        <f>SUMIF(E$2:E2210,E2210,K$2:K2210)</f>
        <v>2</v>
      </c>
      <c r="M2210" s="2">
        <f>IF(AND(market_calendar[[#This Row],[eq_weekly_exp_cumulative]]=3,market_calendar[[#This Row],[is_eq_weekly_exp]]=1),1,0)</f>
        <v>0</v>
      </c>
      <c r="N2210" s="2">
        <f>IF(AND(market_calendar[[#This Row],[is_eq_monthly_exp]]=1,MOD(market_calendar[[#This Row],[Month]],3)=0),1,0)</f>
        <v>0</v>
      </c>
      <c r="O2210" s="2">
        <f t="shared" si="272"/>
        <v>0</v>
      </c>
      <c r="P2210" s="2">
        <f>SUMIF(E$2:E2210,E2210,O$2:O2210)</f>
        <v>2</v>
      </c>
      <c r="Q2210" s="2">
        <f>IF(AND(market_calendar[[#This Row],[vix_weekly_exp_cumulative]]=3,market_calendar[[#This Row],[is_vix_weekly_exp]]=1),1,0)</f>
        <v>0</v>
      </c>
      <c r="R2210" s="2">
        <f>IF(AND(market_calendar[[#This Row],[is_vix_monthly_exp]]=1,MOD(market_calendar[[#This Row],[Month]],3)=0),1,0)</f>
        <v>0</v>
      </c>
    </row>
    <row r="2211" spans="1:18" x14ac:dyDescent="0.25">
      <c r="A2211">
        <v>2210</v>
      </c>
      <c r="B2211" s="1">
        <v>44579</v>
      </c>
      <c r="C2211" s="2">
        <f t="shared" si="273"/>
        <v>2022</v>
      </c>
      <c r="D2211" s="2">
        <f t="shared" si="274"/>
        <v>1</v>
      </c>
      <c r="E2211" s="2" t="str">
        <f t="shared" si="275"/>
        <v>2022-1</v>
      </c>
      <c r="F2211" s="2">
        <f t="shared" si="276"/>
        <v>18</v>
      </c>
      <c r="G2211" s="2">
        <f t="shared" si="277"/>
        <v>4</v>
      </c>
      <c r="H2211" s="2">
        <f t="shared" si="278"/>
        <v>3</v>
      </c>
      <c r="I2211" s="2" cm="1">
        <f t="array" ref="I2211">_xlfn.IFNA(_xlfn.IFS(H2211=7,1,H2211=1,1),0)</f>
        <v>0</v>
      </c>
      <c r="J2211" s="2">
        <v>0</v>
      </c>
      <c r="K2211" s="2">
        <f t="shared" si="279"/>
        <v>0</v>
      </c>
      <c r="L2211" s="2">
        <f>SUMIF(E$2:E2211,E2211,K$2:K2211)</f>
        <v>2</v>
      </c>
      <c r="M2211" s="2">
        <f>IF(AND(market_calendar[[#This Row],[eq_weekly_exp_cumulative]]=3,market_calendar[[#This Row],[is_eq_weekly_exp]]=1),1,0)</f>
        <v>0</v>
      </c>
      <c r="N2211" s="2">
        <f>IF(AND(market_calendar[[#This Row],[is_eq_monthly_exp]]=1,MOD(market_calendar[[#This Row],[Month]],3)=0),1,0)</f>
        <v>0</v>
      </c>
      <c r="O2211" s="2">
        <f t="shared" si="272"/>
        <v>1</v>
      </c>
      <c r="P2211" s="2">
        <f>SUMIF(E$2:E2211,E2211,O$2:O2211)</f>
        <v>3</v>
      </c>
      <c r="Q2211" s="2">
        <f>IF(AND(market_calendar[[#This Row],[vix_weekly_exp_cumulative]]=3,market_calendar[[#This Row],[is_vix_weekly_exp]]=1),1,0)</f>
        <v>1</v>
      </c>
      <c r="R2211" s="2">
        <f>IF(AND(market_calendar[[#This Row],[is_vix_monthly_exp]]=1,MOD(market_calendar[[#This Row],[Month]],3)=0),1,0)</f>
        <v>0</v>
      </c>
    </row>
    <row r="2212" spans="1:18" x14ac:dyDescent="0.25">
      <c r="A2212">
        <v>2211</v>
      </c>
      <c r="B2212" s="1">
        <v>44580</v>
      </c>
      <c r="C2212" s="2">
        <f t="shared" si="273"/>
        <v>2022</v>
      </c>
      <c r="D2212" s="2">
        <f t="shared" si="274"/>
        <v>1</v>
      </c>
      <c r="E2212" s="2" t="str">
        <f t="shared" si="275"/>
        <v>2022-1</v>
      </c>
      <c r="F2212" s="2">
        <f t="shared" si="276"/>
        <v>19</v>
      </c>
      <c r="G2212" s="2">
        <f t="shared" si="277"/>
        <v>4</v>
      </c>
      <c r="H2212" s="2">
        <f t="shared" si="278"/>
        <v>4</v>
      </c>
      <c r="I2212" s="2" cm="1">
        <f t="array" ref="I2212">_xlfn.IFNA(_xlfn.IFS(H2212=7,1,H2212=1,1),0)</f>
        <v>0</v>
      </c>
      <c r="J2212" s="2">
        <v>0</v>
      </c>
      <c r="K2212" s="2">
        <f t="shared" si="279"/>
        <v>0</v>
      </c>
      <c r="L2212" s="2">
        <f>SUMIF(E$2:E2212,E2212,K$2:K2212)</f>
        <v>2</v>
      </c>
      <c r="M2212" s="2">
        <f>IF(AND(market_calendar[[#This Row],[eq_weekly_exp_cumulative]]=3,market_calendar[[#This Row],[is_eq_weekly_exp]]=1),1,0)</f>
        <v>0</v>
      </c>
      <c r="N2212" s="2">
        <f>IF(AND(market_calendar[[#This Row],[is_eq_monthly_exp]]=1,MOD(market_calendar[[#This Row],[Month]],3)=0),1,0)</f>
        <v>0</v>
      </c>
      <c r="O2212" s="2">
        <f t="shared" si="272"/>
        <v>0</v>
      </c>
      <c r="P2212" s="2">
        <f>SUMIF(E$2:E2212,E2212,O$2:O2212)</f>
        <v>3</v>
      </c>
      <c r="Q2212" s="2">
        <f>IF(AND(market_calendar[[#This Row],[vix_weekly_exp_cumulative]]=3,market_calendar[[#This Row],[is_vix_weekly_exp]]=1),1,0)</f>
        <v>0</v>
      </c>
      <c r="R2212" s="2">
        <f>IF(AND(market_calendar[[#This Row],[is_vix_monthly_exp]]=1,MOD(market_calendar[[#This Row],[Month]],3)=0),1,0)</f>
        <v>0</v>
      </c>
    </row>
    <row r="2213" spans="1:18" x14ac:dyDescent="0.25">
      <c r="A2213">
        <v>2212</v>
      </c>
      <c r="B2213" s="1">
        <v>44581</v>
      </c>
      <c r="C2213" s="2">
        <f t="shared" si="273"/>
        <v>2022</v>
      </c>
      <c r="D2213" s="2">
        <f t="shared" si="274"/>
        <v>1</v>
      </c>
      <c r="E2213" s="2" t="str">
        <f t="shared" si="275"/>
        <v>2022-1</v>
      </c>
      <c r="F2213" s="2">
        <f t="shared" si="276"/>
        <v>20</v>
      </c>
      <c r="G2213" s="2">
        <f t="shared" si="277"/>
        <v>4</v>
      </c>
      <c r="H2213" s="2">
        <f t="shared" si="278"/>
        <v>5</v>
      </c>
      <c r="I2213" s="2" cm="1">
        <f t="array" ref="I2213">_xlfn.IFNA(_xlfn.IFS(H2213=7,1,H2213=1,1),0)</f>
        <v>0</v>
      </c>
      <c r="J2213" s="2">
        <v>0</v>
      </c>
      <c r="K2213" s="2">
        <f t="shared" si="279"/>
        <v>0</v>
      </c>
      <c r="L2213" s="2">
        <f>SUMIF(E$2:E2213,E2213,K$2:K2213)</f>
        <v>2</v>
      </c>
      <c r="M2213" s="2">
        <f>IF(AND(market_calendar[[#This Row],[eq_weekly_exp_cumulative]]=3,market_calendar[[#This Row],[is_eq_weekly_exp]]=1),1,0)</f>
        <v>0</v>
      </c>
      <c r="N2213" s="2">
        <f>IF(AND(market_calendar[[#This Row],[is_eq_monthly_exp]]=1,MOD(market_calendar[[#This Row],[Month]],3)=0),1,0)</f>
        <v>0</v>
      </c>
      <c r="O2213" s="2">
        <f t="shared" si="272"/>
        <v>0</v>
      </c>
      <c r="P2213" s="2">
        <f>SUMIF(E$2:E2213,E2213,O$2:O2213)</f>
        <v>3</v>
      </c>
      <c r="Q2213" s="2">
        <f>IF(AND(market_calendar[[#This Row],[vix_weekly_exp_cumulative]]=3,market_calendar[[#This Row],[is_vix_weekly_exp]]=1),1,0)</f>
        <v>0</v>
      </c>
      <c r="R2213" s="2">
        <f>IF(AND(market_calendar[[#This Row],[is_vix_monthly_exp]]=1,MOD(market_calendar[[#This Row],[Month]],3)=0),1,0)</f>
        <v>0</v>
      </c>
    </row>
    <row r="2214" spans="1:18" x14ac:dyDescent="0.25">
      <c r="A2214">
        <v>2213</v>
      </c>
      <c r="B2214" s="1">
        <v>44582</v>
      </c>
      <c r="C2214" s="2">
        <f t="shared" si="273"/>
        <v>2022</v>
      </c>
      <c r="D2214" s="2">
        <f t="shared" si="274"/>
        <v>1</v>
      </c>
      <c r="E2214" s="2" t="str">
        <f t="shared" si="275"/>
        <v>2022-1</v>
      </c>
      <c r="F2214" s="2">
        <f t="shared" si="276"/>
        <v>21</v>
      </c>
      <c r="G2214" s="2">
        <f t="shared" si="277"/>
        <v>4</v>
      </c>
      <c r="H2214" s="2">
        <f t="shared" si="278"/>
        <v>6</v>
      </c>
      <c r="I2214" s="2" cm="1">
        <f t="array" ref="I2214">_xlfn.IFNA(_xlfn.IFS(H2214=7,1,H2214=1,1),0)</f>
        <v>0</v>
      </c>
      <c r="J2214" s="2">
        <v>0</v>
      </c>
      <c r="K2214" s="2">
        <f t="shared" si="279"/>
        <v>1</v>
      </c>
      <c r="L2214" s="2">
        <f>SUMIF(E$2:E2214,E2214,K$2:K2214)</f>
        <v>3</v>
      </c>
      <c r="M2214" s="2">
        <f>IF(AND(market_calendar[[#This Row],[eq_weekly_exp_cumulative]]=3,market_calendar[[#This Row],[is_eq_weekly_exp]]=1),1,0)</f>
        <v>1</v>
      </c>
      <c r="N2214" s="2">
        <f>IF(AND(market_calendar[[#This Row],[is_eq_monthly_exp]]=1,MOD(market_calendar[[#This Row],[Month]],3)=0),1,0)</f>
        <v>0</v>
      </c>
      <c r="O2214" s="2">
        <f t="shared" si="272"/>
        <v>0</v>
      </c>
      <c r="P2214" s="2">
        <f>SUMIF(E$2:E2214,E2214,O$2:O2214)</f>
        <v>3</v>
      </c>
      <c r="Q2214" s="2">
        <f>IF(AND(market_calendar[[#This Row],[vix_weekly_exp_cumulative]]=3,market_calendar[[#This Row],[is_vix_weekly_exp]]=1),1,0)</f>
        <v>0</v>
      </c>
      <c r="R2214" s="2">
        <f>IF(AND(market_calendar[[#This Row],[is_vix_monthly_exp]]=1,MOD(market_calendar[[#This Row],[Month]],3)=0),1,0)</f>
        <v>0</v>
      </c>
    </row>
    <row r="2215" spans="1:18" x14ac:dyDescent="0.25">
      <c r="A2215">
        <v>2214</v>
      </c>
      <c r="B2215" s="1">
        <v>44583</v>
      </c>
      <c r="C2215" s="2">
        <f t="shared" si="273"/>
        <v>2022</v>
      </c>
      <c r="D2215" s="2">
        <f t="shared" si="274"/>
        <v>1</v>
      </c>
      <c r="E2215" s="2" t="str">
        <f t="shared" si="275"/>
        <v>2022-1</v>
      </c>
      <c r="F2215" s="2">
        <f t="shared" si="276"/>
        <v>22</v>
      </c>
      <c r="G2215" s="2">
        <f t="shared" si="277"/>
        <v>4</v>
      </c>
      <c r="H2215" s="2">
        <f t="shared" si="278"/>
        <v>7</v>
      </c>
      <c r="I2215" s="2" cm="1">
        <f t="array" ref="I2215">_xlfn.IFNA(_xlfn.IFS(H2215=7,1,H2215=1,1),0)</f>
        <v>1</v>
      </c>
      <c r="J2215" s="2">
        <v>0</v>
      </c>
      <c r="K2215" s="2">
        <f t="shared" si="279"/>
        <v>0</v>
      </c>
      <c r="L2215" s="2">
        <f>SUMIF(E$2:E2215,E2215,K$2:K2215)</f>
        <v>3</v>
      </c>
      <c r="M2215" s="2">
        <f>IF(AND(market_calendar[[#This Row],[eq_weekly_exp_cumulative]]=3,market_calendar[[#This Row],[is_eq_weekly_exp]]=1),1,0)</f>
        <v>0</v>
      </c>
      <c r="N2215" s="2">
        <f>IF(AND(market_calendar[[#This Row],[is_eq_monthly_exp]]=1,MOD(market_calendar[[#This Row],[Month]],3)=0),1,0)</f>
        <v>0</v>
      </c>
      <c r="O2215" s="2">
        <f t="shared" si="272"/>
        <v>0</v>
      </c>
      <c r="P2215" s="2">
        <f>SUMIF(E$2:E2215,E2215,O$2:O2215)</f>
        <v>3</v>
      </c>
      <c r="Q2215" s="2">
        <f>IF(AND(market_calendar[[#This Row],[vix_weekly_exp_cumulative]]=3,market_calendar[[#This Row],[is_vix_weekly_exp]]=1),1,0)</f>
        <v>0</v>
      </c>
      <c r="R2215" s="2">
        <f>IF(AND(market_calendar[[#This Row],[is_vix_monthly_exp]]=1,MOD(market_calendar[[#This Row],[Month]],3)=0),1,0)</f>
        <v>0</v>
      </c>
    </row>
    <row r="2216" spans="1:18" x14ac:dyDescent="0.25">
      <c r="A2216">
        <v>2215</v>
      </c>
      <c r="B2216" s="1">
        <v>44584</v>
      </c>
      <c r="C2216" s="2">
        <f t="shared" si="273"/>
        <v>2022</v>
      </c>
      <c r="D2216" s="2">
        <f t="shared" si="274"/>
        <v>1</v>
      </c>
      <c r="E2216" s="2" t="str">
        <f t="shared" si="275"/>
        <v>2022-1</v>
      </c>
      <c r="F2216" s="2">
        <f t="shared" si="276"/>
        <v>23</v>
      </c>
      <c r="G2216" s="2">
        <f t="shared" si="277"/>
        <v>5</v>
      </c>
      <c r="H2216" s="2">
        <f t="shared" si="278"/>
        <v>1</v>
      </c>
      <c r="I2216" s="2" cm="1">
        <f t="array" ref="I2216">_xlfn.IFNA(_xlfn.IFS(H2216=7,1,H2216=1,1),0)</f>
        <v>1</v>
      </c>
      <c r="J2216" s="2">
        <v>0</v>
      </c>
      <c r="K2216" s="2">
        <f t="shared" si="279"/>
        <v>0</v>
      </c>
      <c r="L2216" s="2">
        <f>SUMIF(E$2:E2216,E2216,K$2:K2216)</f>
        <v>3</v>
      </c>
      <c r="M2216" s="2">
        <f>IF(AND(market_calendar[[#This Row],[eq_weekly_exp_cumulative]]=3,market_calendar[[#This Row],[is_eq_weekly_exp]]=1),1,0)</f>
        <v>0</v>
      </c>
      <c r="N2216" s="2">
        <f>IF(AND(market_calendar[[#This Row],[is_eq_monthly_exp]]=1,MOD(market_calendar[[#This Row],[Month]],3)=0),1,0)</f>
        <v>0</v>
      </c>
      <c r="O2216" s="2">
        <f t="shared" si="272"/>
        <v>0</v>
      </c>
      <c r="P2216" s="2">
        <f>SUMIF(E$2:E2216,E2216,O$2:O2216)</f>
        <v>3</v>
      </c>
      <c r="Q2216" s="2">
        <f>IF(AND(market_calendar[[#This Row],[vix_weekly_exp_cumulative]]=3,market_calendar[[#This Row],[is_vix_weekly_exp]]=1),1,0)</f>
        <v>0</v>
      </c>
      <c r="R2216" s="2">
        <f>IF(AND(market_calendar[[#This Row],[is_vix_monthly_exp]]=1,MOD(market_calendar[[#This Row],[Month]],3)=0),1,0)</f>
        <v>0</v>
      </c>
    </row>
    <row r="2217" spans="1:18" x14ac:dyDescent="0.25">
      <c r="A2217">
        <v>2216</v>
      </c>
      <c r="B2217" s="1">
        <v>44585</v>
      </c>
      <c r="C2217" s="2">
        <f t="shared" si="273"/>
        <v>2022</v>
      </c>
      <c r="D2217" s="2">
        <f t="shared" si="274"/>
        <v>1</v>
      </c>
      <c r="E2217" s="2" t="str">
        <f t="shared" si="275"/>
        <v>2022-1</v>
      </c>
      <c r="F2217" s="2">
        <f t="shared" si="276"/>
        <v>24</v>
      </c>
      <c r="G2217" s="2">
        <f t="shared" si="277"/>
        <v>5</v>
      </c>
      <c r="H2217" s="2">
        <f t="shared" si="278"/>
        <v>2</v>
      </c>
      <c r="I2217" s="2" cm="1">
        <f t="array" ref="I2217">_xlfn.IFNA(_xlfn.IFS(H2217=7,1,H2217=1,1),0)</f>
        <v>0</v>
      </c>
      <c r="J2217" s="2">
        <v>0</v>
      </c>
      <c r="K2217" s="2">
        <f t="shared" si="279"/>
        <v>0</v>
      </c>
      <c r="L2217" s="2">
        <f>SUMIF(E$2:E2217,E2217,K$2:K2217)</f>
        <v>3</v>
      </c>
      <c r="M2217" s="2">
        <f>IF(AND(market_calendar[[#This Row],[eq_weekly_exp_cumulative]]=3,market_calendar[[#This Row],[is_eq_weekly_exp]]=1),1,0)</f>
        <v>0</v>
      </c>
      <c r="N2217" s="2">
        <f>IF(AND(market_calendar[[#This Row],[is_eq_monthly_exp]]=1,MOD(market_calendar[[#This Row],[Month]],3)=0),1,0)</f>
        <v>0</v>
      </c>
      <c r="O2217" s="2">
        <f t="shared" si="272"/>
        <v>0</v>
      </c>
      <c r="P2217" s="2">
        <f>SUMIF(E$2:E2217,E2217,O$2:O2217)</f>
        <v>3</v>
      </c>
      <c r="Q2217" s="2">
        <f>IF(AND(market_calendar[[#This Row],[vix_weekly_exp_cumulative]]=3,market_calendar[[#This Row],[is_vix_weekly_exp]]=1),1,0)</f>
        <v>0</v>
      </c>
      <c r="R2217" s="2">
        <f>IF(AND(market_calendar[[#This Row],[is_vix_monthly_exp]]=1,MOD(market_calendar[[#This Row],[Month]],3)=0),1,0)</f>
        <v>0</v>
      </c>
    </row>
    <row r="2218" spans="1:18" x14ac:dyDescent="0.25">
      <c r="A2218">
        <v>2217</v>
      </c>
      <c r="B2218" s="1">
        <v>44586</v>
      </c>
      <c r="C2218" s="2">
        <f t="shared" si="273"/>
        <v>2022</v>
      </c>
      <c r="D2218" s="2">
        <f t="shared" si="274"/>
        <v>1</v>
      </c>
      <c r="E2218" s="2" t="str">
        <f t="shared" si="275"/>
        <v>2022-1</v>
      </c>
      <c r="F2218" s="2">
        <f t="shared" si="276"/>
        <v>25</v>
      </c>
      <c r="G2218" s="2">
        <f t="shared" si="277"/>
        <v>5</v>
      </c>
      <c r="H2218" s="2">
        <f t="shared" si="278"/>
        <v>3</v>
      </c>
      <c r="I2218" s="2" cm="1">
        <f t="array" ref="I2218">_xlfn.IFNA(_xlfn.IFS(H2218=7,1,H2218=1,1),0)</f>
        <v>0</v>
      </c>
      <c r="J2218" s="2">
        <v>0</v>
      </c>
      <c r="K2218" s="2">
        <f t="shared" si="279"/>
        <v>0</v>
      </c>
      <c r="L2218" s="2">
        <f>SUMIF(E$2:E2218,E2218,K$2:K2218)</f>
        <v>3</v>
      </c>
      <c r="M2218" s="2">
        <f>IF(AND(market_calendar[[#This Row],[eq_weekly_exp_cumulative]]=3,market_calendar[[#This Row],[is_eq_weekly_exp]]=1),1,0)</f>
        <v>0</v>
      </c>
      <c r="N2218" s="2">
        <f>IF(AND(market_calendar[[#This Row],[is_eq_monthly_exp]]=1,MOD(market_calendar[[#This Row],[Month]],3)=0),1,0)</f>
        <v>0</v>
      </c>
      <c r="O2218" s="2">
        <f t="shared" si="272"/>
        <v>1</v>
      </c>
      <c r="P2218" s="2">
        <f>SUMIF(E$2:E2218,E2218,O$2:O2218)</f>
        <v>4</v>
      </c>
      <c r="Q2218" s="2">
        <f>IF(AND(market_calendar[[#This Row],[vix_weekly_exp_cumulative]]=3,market_calendar[[#This Row],[is_vix_weekly_exp]]=1),1,0)</f>
        <v>0</v>
      </c>
      <c r="R2218" s="2">
        <f>IF(AND(market_calendar[[#This Row],[is_vix_monthly_exp]]=1,MOD(market_calendar[[#This Row],[Month]],3)=0),1,0)</f>
        <v>0</v>
      </c>
    </row>
    <row r="2219" spans="1:18" x14ac:dyDescent="0.25">
      <c r="A2219">
        <v>2218</v>
      </c>
      <c r="B2219" s="1">
        <v>44587</v>
      </c>
      <c r="C2219" s="2">
        <f t="shared" si="273"/>
        <v>2022</v>
      </c>
      <c r="D2219" s="2">
        <f t="shared" si="274"/>
        <v>1</v>
      </c>
      <c r="E2219" s="2" t="str">
        <f t="shared" si="275"/>
        <v>2022-1</v>
      </c>
      <c r="F2219" s="2">
        <f t="shared" si="276"/>
        <v>26</v>
      </c>
      <c r="G2219" s="2">
        <f t="shared" si="277"/>
        <v>5</v>
      </c>
      <c r="H2219" s="2">
        <f t="shared" si="278"/>
        <v>4</v>
      </c>
      <c r="I2219" s="2" cm="1">
        <f t="array" ref="I2219">_xlfn.IFNA(_xlfn.IFS(H2219=7,1,H2219=1,1),0)</f>
        <v>0</v>
      </c>
      <c r="J2219" s="2">
        <v>0</v>
      </c>
      <c r="K2219" s="2">
        <f t="shared" si="279"/>
        <v>0</v>
      </c>
      <c r="L2219" s="2">
        <f>SUMIF(E$2:E2219,E2219,K$2:K2219)</f>
        <v>3</v>
      </c>
      <c r="M2219" s="2">
        <f>IF(AND(market_calendar[[#This Row],[eq_weekly_exp_cumulative]]=3,market_calendar[[#This Row],[is_eq_weekly_exp]]=1),1,0)</f>
        <v>0</v>
      </c>
      <c r="N2219" s="2">
        <f>IF(AND(market_calendar[[#This Row],[is_eq_monthly_exp]]=1,MOD(market_calendar[[#This Row],[Month]],3)=0),1,0)</f>
        <v>0</v>
      </c>
      <c r="O2219" s="2">
        <f t="shared" si="272"/>
        <v>0</v>
      </c>
      <c r="P2219" s="2">
        <f>SUMIF(E$2:E2219,E2219,O$2:O2219)</f>
        <v>4</v>
      </c>
      <c r="Q2219" s="2">
        <f>IF(AND(market_calendar[[#This Row],[vix_weekly_exp_cumulative]]=3,market_calendar[[#This Row],[is_vix_weekly_exp]]=1),1,0)</f>
        <v>0</v>
      </c>
      <c r="R2219" s="2">
        <f>IF(AND(market_calendar[[#This Row],[is_vix_monthly_exp]]=1,MOD(market_calendar[[#This Row],[Month]],3)=0),1,0)</f>
        <v>0</v>
      </c>
    </row>
    <row r="2220" spans="1:18" x14ac:dyDescent="0.25">
      <c r="A2220">
        <v>2219</v>
      </c>
      <c r="B2220" s="1">
        <v>44588</v>
      </c>
      <c r="C2220" s="2">
        <f t="shared" si="273"/>
        <v>2022</v>
      </c>
      <c r="D2220" s="2">
        <f t="shared" si="274"/>
        <v>1</v>
      </c>
      <c r="E2220" s="2" t="str">
        <f t="shared" si="275"/>
        <v>2022-1</v>
      </c>
      <c r="F2220" s="2">
        <f t="shared" si="276"/>
        <v>27</v>
      </c>
      <c r="G2220" s="2">
        <f t="shared" si="277"/>
        <v>5</v>
      </c>
      <c r="H2220" s="2">
        <f t="shared" si="278"/>
        <v>5</v>
      </c>
      <c r="I2220" s="2" cm="1">
        <f t="array" ref="I2220">_xlfn.IFNA(_xlfn.IFS(H2220=7,1,H2220=1,1),0)</f>
        <v>0</v>
      </c>
      <c r="J2220" s="2">
        <v>0</v>
      </c>
      <c r="K2220" s="2">
        <f t="shared" si="279"/>
        <v>0</v>
      </c>
      <c r="L2220" s="2">
        <f>SUMIF(E$2:E2220,E2220,K$2:K2220)</f>
        <v>3</v>
      </c>
      <c r="M2220" s="2">
        <f>IF(AND(market_calendar[[#This Row],[eq_weekly_exp_cumulative]]=3,market_calendar[[#This Row],[is_eq_weekly_exp]]=1),1,0)</f>
        <v>0</v>
      </c>
      <c r="N2220" s="2">
        <f>IF(AND(market_calendar[[#This Row],[is_eq_monthly_exp]]=1,MOD(market_calendar[[#This Row],[Month]],3)=0),1,0)</f>
        <v>0</v>
      </c>
      <c r="O2220" s="2">
        <f t="shared" si="272"/>
        <v>0</v>
      </c>
      <c r="P2220" s="2">
        <f>SUMIF(E$2:E2220,E2220,O$2:O2220)</f>
        <v>4</v>
      </c>
      <c r="Q2220" s="2">
        <f>IF(AND(market_calendar[[#This Row],[vix_weekly_exp_cumulative]]=3,market_calendar[[#This Row],[is_vix_weekly_exp]]=1),1,0)</f>
        <v>0</v>
      </c>
      <c r="R2220" s="2">
        <f>IF(AND(market_calendar[[#This Row],[is_vix_monthly_exp]]=1,MOD(market_calendar[[#This Row],[Month]],3)=0),1,0)</f>
        <v>0</v>
      </c>
    </row>
    <row r="2221" spans="1:18" x14ac:dyDescent="0.25">
      <c r="A2221">
        <v>2220</v>
      </c>
      <c r="B2221" s="1">
        <v>44589</v>
      </c>
      <c r="C2221" s="2">
        <f t="shared" si="273"/>
        <v>2022</v>
      </c>
      <c r="D2221" s="2">
        <f t="shared" si="274"/>
        <v>1</v>
      </c>
      <c r="E2221" s="2" t="str">
        <f t="shared" si="275"/>
        <v>2022-1</v>
      </c>
      <c r="F2221" s="2">
        <f t="shared" si="276"/>
        <v>28</v>
      </c>
      <c r="G2221" s="2">
        <f t="shared" si="277"/>
        <v>5</v>
      </c>
      <c r="H2221" s="2">
        <f t="shared" si="278"/>
        <v>6</v>
      </c>
      <c r="I2221" s="2" cm="1">
        <f t="array" ref="I2221">_xlfn.IFNA(_xlfn.IFS(H2221=7,1,H2221=1,1),0)</f>
        <v>0</v>
      </c>
      <c r="J2221" s="2">
        <v>0</v>
      </c>
      <c r="K2221" s="2">
        <f t="shared" si="279"/>
        <v>1</v>
      </c>
      <c r="L2221" s="2">
        <f>SUMIF(E$2:E2221,E2221,K$2:K2221)</f>
        <v>4</v>
      </c>
      <c r="M2221" s="2">
        <f>IF(AND(market_calendar[[#This Row],[eq_weekly_exp_cumulative]]=3,market_calendar[[#This Row],[is_eq_weekly_exp]]=1),1,0)</f>
        <v>0</v>
      </c>
      <c r="N2221" s="2">
        <f>IF(AND(market_calendar[[#This Row],[is_eq_monthly_exp]]=1,MOD(market_calendar[[#This Row],[Month]],3)=0),1,0)</f>
        <v>0</v>
      </c>
      <c r="O2221" s="2">
        <f t="shared" si="272"/>
        <v>0</v>
      </c>
      <c r="P2221" s="2">
        <f>SUMIF(E$2:E2221,E2221,O$2:O2221)</f>
        <v>4</v>
      </c>
      <c r="Q2221" s="2">
        <f>IF(AND(market_calendar[[#This Row],[vix_weekly_exp_cumulative]]=3,market_calendar[[#This Row],[is_vix_weekly_exp]]=1),1,0)</f>
        <v>0</v>
      </c>
      <c r="R2221" s="2">
        <f>IF(AND(market_calendar[[#This Row],[is_vix_monthly_exp]]=1,MOD(market_calendar[[#This Row],[Month]],3)=0),1,0)</f>
        <v>0</v>
      </c>
    </row>
    <row r="2222" spans="1:18" x14ac:dyDescent="0.25">
      <c r="A2222">
        <v>2221</v>
      </c>
      <c r="B2222" s="1">
        <v>44590</v>
      </c>
      <c r="C2222" s="2">
        <f t="shared" si="273"/>
        <v>2022</v>
      </c>
      <c r="D2222" s="2">
        <f t="shared" si="274"/>
        <v>1</v>
      </c>
      <c r="E2222" s="2" t="str">
        <f t="shared" si="275"/>
        <v>2022-1</v>
      </c>
      <c r="F2222" s="2">
        <f t="shared" si="276"/>
        <v>29</v>
      </c>
      <c r="G2222" s="2">
        <f t="shared" si="277"/>
        <v>5</v>
      </c>
      <c r="H2222" s="2">
        <f t="shared" si="278"/>
        <v>7</v>
      </c>
      <c r="I2222" s="2" cm="1">
        <f t="array" ref="I2222">_xlfn.IFNA(_xlfn.IFS(H2222=7,1,H2222=1,1),0)</f>
        <v>1</v>
      </c>
      <c r="J2222" s="2">
        <v>0</v>
      </c>
      <c r="K2222" s="2">
        <f t="shared" si="279"/>
        <v>0</v>
      </c>
      <c r="L2222" s="2">
        <f>SUMIF(E$2:E2222,E2222,K$2:K2222)</f>
        <v>4</v>
      </c>
      <c r="M2222" s="2">
        <f>IF(AND(market_calendar[[#This Row],[eq_weekly_exp_cumulative]]=3,market_calendar[[#This Row],[is_eq_weekly_exp]]=1),1,0)</f>
        <v>0</v>
      </c>
      <c r="N2222" s="2">
        <f>IF(AND(market_calendar[[#This Row],[is_eq_monthly_exp]]=1,MOD(market_calendar[[#This Row],[Month]],3)=0),1,0)</f>
        <v>0</v>
      </c>
      <c r="O2222" s="2">
        <f t="shared" si="272"/>
        <v>0</v>
      </c>
      <c r="P2222" s="2">
        <f>SUMIF(E$2:E2222,E2222,O$2:O2222)</f>
        <v>4</v>
      </c>
      <c r="Q2222" s="2">
        <f>IF(AND(market_calendar[[#This Row],[vix_weekly_exp_cumulative]]=3,market_calendar[[#This Row],[is_vix_weekly_exp]]=1),1,0)</f>
        <v>0</v>
      </c>
      <c r="R2222" s="2">
        <f>IF(AND(market_calendar[[#This Row],[is_vix_monthly_exp]]=1,MOD(market_calendar[[#This Row],[Month]],3)=0),1,0)</f>
        <v>0</v>
      </c>
    </row>
    <row r="2223" spans="1:18" x14ac:dyDescent="0.25">
      <c r="A2223">
        <v>2222</v>
      </c>
      <c r="B2223" s="1">
        <v>44591</v>
      </c>
      <c r="C2223" s="2">
        <f t="shared" si="273"/>
        <v>2022</v>
      </c>
      <c r="D2223" s="2">
        <f t="shared" si="274"/>
        <v>1</v>
      </c>
      <c r="E2223" s="2" t="str">
        <f t="shared" si="275"/>
        <v>2022-1</v>
      </c>
      <c r="F2223" s="2">
        <f t="shared" si="276"/>
        <v>30</v>
      </c>
      <c r="G2223" s="2">
        <f t="shared" si="277"/>
        <v>6</v>
      </c>
      <c r="H2223" s="2">
        <f t="shared" si="278"/>
        <v>1</v>
      </c>
      <c r="I2223" s="2" cm="1">
        <f t="array" ref="I2223">_xlfn.IFNA(_xlfn.IFS(H2223=7,1,H2223=1,1),0)</f>
        <v>1</v>
      </c>
      <c r="J2223" s="2">
        <v>0</v>
      </c>
      <c r="K2223" s="2">
        <f t="shared" si="279"/>
        <v>0</v>
      </c>
      <c r="L2223" s="2">
        <f>SUMIF(E$2:E2223,E2223,K$2:K2223)</f>
        <v>4</v>
      </c>
      <c r="M2223" s="2">
        <f>IF(AND(market_calendar[[#This Row],[eq_weekly_exp_cumulative]]=3,market_calendar[[#This Row],[is_eq_weekly_exp]]=1),1,0)</f>
        <v>0</v>
      </c>
      <c r="N2223" s="2">
        <f>IF(AND(market_calendar[[#This Row],[is_eq_monthly_exp]]=1,MOD(market_calendar[[#This Row],[Month]],3)=0),1,0)</f>
        <v>0</v>
      </c>
      <c r="O2223" s="2">
        <f t="shared" si="272"/>
        <v>0</v>
      </c>
      <c r="P2223" s="2">
        <f>SUMIF(E$2:E2223,E2223,O$2:O2223)</f>
        <v>4</v>
      </c>
      <c r="Q2223" s="2">
        <f>IF(AND(market_calendar[[#This Row],[vix_weekly_exp_cumulative]]=3,market_calendar[[#This Row],[is_vix_weekly_exp]]=1),1,0)</f>
        <v>0</v>
      </c>
      <c r="R2223" s="2">
        <f>IF(AND(market_calendar[[#This Row],[is_vix_monthly_exp]]=1,MOD(market_calendar[[#This Row],[Month]],3)=0),1,0)</f>
        <v>0</v>
      </c>
    </row>
    <row r="2224" spans="1:18" x14ac:dyDescent="0.25">
      <c r="A2224">
        <v>2223</v>
      </c>
      <c r="B2224" s="1">
        <v>44592</v>
      </c>
      <c r="C2224" s="2">
        <f t="shared" si="273"/>
        <v>2022</v>
      </c>
      <c r="D2224" s="2">
        <f t="shared" si="274"/>
        <v>1</v>
      </c>
      <c r="E2224" s="2" t="str">
        <f t="shared" si="275"/>
        <v>2022-1</v>
      </c>
      <c r="F2224" s="2">
        <f t="shared" si="276"/>
        <v>31</v>
      </c>
      <c r="G2224" s="2">
        <f t="shared" si="277"/>
        <v>6</v>
      </c>
      <c r="H2224" s="2">
        <f t="shared" si="278"/>
        <v>2</v>
      </c>
      <c r="I2224" s="2" cm="1">
        <f t="array" ref="I2224">_xlfn.IFNA(_xlfn.IFS(H2224=7,1,H2224=1,1),0)</f>
        <v>0</v>
      </c>
      <c r="J2224" s="2">
        <v>0</v>
      </c>
      <c r="K2224" s="2">
        <f t="shared" si="279"/>
        <v>0</v>
      </c>
      <c r="L2224" s="2">
        <f>SUMIF(E$2:E2224,E2224,K$2:K2224)</f>
        <v>4</v>
      </c>
      <c r="M2224" s="2">
        <f>IF(AND(market_calendar[[#This Row],[eq_weekly_exp_cumulative]]=3,market_calendar[[#This Row],[is_eq_weekly_exp]]=1),1,0)</f>
        <v>0</v>
      </c>
      <c r="N2224" s="2">
        <f>IF(AND(market_calendar[[#This Row],[is_eq_monthly_exp]]=1,MOD(market_calendar[[#This Row],[Month]],3)=0),1,0)</f>
        <v>0</v>
      </c>
      <c r="O2224" s="2">
        <f t="shared" si="272"/>
        <v>0</v>
      </c>
      <c r="P2224" s="2">
        <f>SUMIF(E$2:E2224,E2224,O$2:O2224)</f>
        <v>4</v>
      </c>
      <c r="Q2224" s="2">
        <f>IF(AND(market_calendar[[#This Row],[vix_weekly_exp_cumulative]]=3,market_calendar[[#This Row],[is_vix_weekly_exp]]=1),1,0)</f>
        <v>0</v>
      </c>
      <c r="R2224" s="2">
        <f>IF(AND(market_calendar[[#This Row],[is_vix_monthly_exp]]=1,MOD(market_calendar[[#This Row],[Month]],3)=0),1,0)</f>
        <v>0</v>
      </c>
    </row>
    <row r="2225" spans="1:18" x14ac:dyDescent="0.25">
      <c r="A2225">
        <v>2224</v>
      </c>
      <c r="B2225" s="1">
        <v>44593</v>
      </c>
      <c r="C2225" s="2">
        <f t="shared" si="273"/>
        <v>2022</v>
      </c>
      <c r="D2225" s="2">
        <f t="shared" si="274"/>
        <v>2</v>
      </c>
      <c r="E2225" s="2" t="str">
        <f t="shared" si="275"/>
        <v>2022-2</v>
      </c>
      <c r="F2225" s="2">
        <f t="shared" si="276"/>
        <v>1</v>
      </c>
      <c r="G2225" s="2">
        <f t="shared" si="277"/>
        <v>6</v>
      </c>
      <c r="H2225" s="2">
        <f t="shared" si="278"/>
        <v>3</v>
      </c>
      <c r="I2225" s="2" cm="1">
        <f t="array" ref="I2225">_xlfn.IFNA(_xlfn.IFS(H2225=7,1,H2225=1,1),0)</f>
        <v>0</v>
      </c>
      <c r="J2225" s="2">
        <v>0</v>
      </c>
      <c r="K2225" s="2">
        <f t="shared" si="279"/>
        <v>0</v>
      </c>
      <c r="L2225" s="2">
        <f>SUMIF(E$2:E2225,E2225,K$2:K2225)</f>
        <v>0</v>
      </c>
      <c r="M2225" s="2">
        <f>IF(AND(market_calendar[[#This Row],[eq_weekly_exp_cumulative]]=3,market_calendar[[#This Row],[is_eq_weekly_exp]]=1),1,0)</f>
        <v>0</v>
      </c>
      <c r="N2225" s="2">
        <f>IF(AND(market_calendar[[#This Row],[is_eq_monthly_exp]]=1,MOD(market_calendar[[#This Row],[Month]],3)=0),1,0)</f>
        <v>0</v>
      </c>
      <c r="O2225" s="2">
        <f t="shared" si="272"/>
        <v>1</v>
      </c>
      <c r="P2225" s="2">
        <f>SUMIF(E$2:E2225,E2225,O$2:O2225)</f>
        <v>1</v>
      </c>
      <c r="Q2225" s="2">
        <f>IF(AND(market_calendar[[#This Row],[vix_weekly_exp_cumulative]]=3,market_calendar[[#This Row],[is_vix_weekly_exp]]=1),1,0)</f>
        <v>0</v>
      </c>
      <c r="R2225" s="2">
        <f>IF(AND(market_calendar[[#This Row],[is_vix_monthly_exp]]=1,MOD(market_calendar[[#This Row],[Month]],3)=0),1,0)</f>
        <v>0</v>
      </c>
    </row>
    <row r="2226" spans="1:18" x14ac:dyDescent="0.25">
      <c r="A2226">
        <v>2225</v>
      </c>
      <c r="B2226" s="1">
        <v>44594</v>
      </c>
      <c r="C2226" s="2">
        <f t="shared" si="273"/>
        <v>2022</v>
      </c>
      <c r="D2226" s="2">
        <f t="shared" si="274"/>
        <v>2</v>
      </c>
      <c r="E2226" s="2" t="str">
        <f t="shared" si="275"/>
        <v>2022-2</v>
      </c>
      <c r="F2226" s="2">
        <f t="shared" si="276"/>
        <v>2</v>
      </c>
      <c r="G2226" s="2">
        <f t="shared" si="277"/>
        <v>6</v>
      </c>
      <c r="H2226" s="2">
        <f t="shared" si="278"/>
        <v>4</v>
      </c>
      <c r="I2226" s="2" cm="1">
        <f t="array" ref="I2226">_xlfn.IFNA(_xlfn.IFS(H2226=7,1,H2226=1,1),0)</f>
        <v>0</v>
      </c>
      <c r="J2226" s="2">
        <v>0</v>
      </c>
      <c r="K2226" s="2">
        <f t="shared" si="279"/>
        <v>0</v>
      </c>
      <c r="L2226" s="2">
        <f>SUMIF(E$2:E2226,E2226,K$2:K2226)</f>
        <v>0</v>
      </c>
      <c r="M2226" s="2">
        <f>IF(AND(market_calendar[[#This Row],[eq_weekly_exp_cumulative]]=3,market_calendar[[#This Row],[is_eq_weekly_exp]]=1),1,0)</f>
        <v>0</v>
      </c>
      <c r="N2226" s="2">
        <f>IF(AND(market_calendar[[#This Row],[is_eq_monthly_exp]]=1,MOD(market_calendar[[#This Row],[Month]],3)=0),1,0)</f>
        <v>0</v>
      </c>
      <c r="O2226" s="2">
        <f t="shared" si="272"/>
        <v>0</v>
      </c>
      <c r="P2226" s="2">
        <f>SUMIF(E$2:E2226,E2226,O$2:O2226)</f>
        <v>1</v>
      </c>
      <c r="Q2226" s="2">
        <f>IF(AND(market_calendar[[#This Row],[vix_weekly_exp_cumulative]]=3,market_calendar[[#This Row],[is_vix_weekly_exp]]=1),1,0)</f>
        <v>0</v>
      </c>
      <c r="R2226" s="2">
        <f>IF(AND(market_calendar[[#This Row],[is_vix_monthly_exp]]=1,MOD(market_calendar[[#This Row],[Month]],3)=0),1,0)</f>
        <v>0</v>
      </c>
    </row>
    <row r="2227" spans="1:18" x14ac:dyDescent="0.25">
      <c r="A2227">
        <v>2226</v>
      </c>
      <c r="B2227" s="1">
        <v>44595</v>
      </c>
      <c r="C2227" s="2">
        <f t="shared" si="273"/>
        <v>2022</v>
      </c>
      <c r="D2227" s="2">
        <f t="shared" si="274"/>
        <v>2</v>
      </c>
      <c r="E2227" s="2" t="str">
        <f t="shared" si="275"/>
        <v>2022-2</v>
      </c>
      <c r="F2227" s="2">
        <f t="shared" si="276"/>
        <v>3</v>
      </c>
      <c r="G2227" s="2">
        <f t="shared" si="277"/>
        <v>6</v>
      </c>
      <c r="H2227" s="2">
        <f t="shared" si="278"/>
        <v>5</v>
      </c>
      <c r="I2227" s="2" cm="1">
        <f t="array" ref="I2227">_xlfn.IFNA(_xlfn.IFS(H2227=7,1,H2227=1,1),0)</f>
        <v>0</v>
      </c>
      <c r="J2227" s="2">
        <v>0</v>
      </c>
      <c r="K2227" s="2">
        <f t="shared" si="279"/>
        <v>0</v>
      </c>
      <c r="L2227" s="2">
        <f>SUMIF(E$2:E2227,E2227,K$2:K2227)</f>
        <v>0</v>
      </c>
      <c r="M2227" s="2">
        <f>IF(AND(market_calendar[[#This Row],[eq_weekly_exp_cumulative]]=3,market_calendar[[#This Row],[is_eq_weekly_exp]]=1),1,0)</f>
        <v>0</v>
      </c>
      <c r="N2227" s="2">
        <f>IF(AND(market_calendar[[#This Row],[is_eq_monthly_exp]]=1,MOD(market_calendar[[#This Row],[Month]],3)=0),1,0)</f>
        <v>0</v>
      </c>
      <c r="O2227" s="2">
        <f t="shared" si="272"/>
        <v>0</v>
      </c>
      <c r="P2227" s="2">
        <f>SUMIF(E$2:E2227,E2227,O$2:O2227)</f>
        <v>1</v>
      </c>
      <c r="Q2227" s="2">
        <f>IF(AND(market_calendar[[#This Row],[vix_weekly_exp_cumulative]]=3,market_calendar[[#This Row],[is_vix_weekly_exp]]=1),1,0)</f>
        <v>0</v>
      </c>
      <c r="R2227" s="2">
        <f>IF(AND(market_calendar[[#This Row],[is_vix_monthly_exp]]=1,MOD(market_calendar[[#This Row],[Month]],3)=0),1,0)</f>
        <v>0</v>
      </c>
    </row>
    <row r="2228" spans="1:18" x14ac:dyDescent="0.25">
      <c r="A2228">
        <v>2227</v>
      </c>
      <c r="B2228" s="1">
        <v>44596</v>
      </c>
      <c r="C2228" s="2">
        <f t="shared" si="273"/>
        <v>2022</v>
      </c>
      <c r="D2228" s="2">
        <f t="shared" si="274"/>
        <v>2</v>
      </c>
      <c r="E2228" s="2" t="str">
        <f t="shared" si="275"/>
        <v>2022-2</v>
      </c>
      <c r="F2228" s="2">
        <f t="shared" si="276"/>
        <v>4</v>
      </c>
      <c r="G2228" s="2">
        <f t="shared" si="277"/>
        <v>6</v>
      </c>
      <c r="H2228" s="2">
        <f t="shared" si="278"/>
        <v>6</v>
      </c>
      <c r="I2228" s="2" cm="1">
        <f t="array" ref="I2228">_xlfn.IFNA(_xlfn.IFS(H2228=7,1,H2228=1,1),0)</f>
        <v>0</v>
      </c>
      <c r="J2228" s="2">
        <v>0</v>
      </c>
      <c r="K2228" s="2">
        <f t="shared" si="279"/>
        <v>1</v>
      </c>
      <c r="L2228" s="2">
        <f>SUMIF(E$2:E2228,E2228,K$2:K2228)</f>
        <v>1</v>
      </c>
      <c r="M2228" s="2">
        <f>IF(AND(market_calendar[[#This Row],[eq_weekly_exp_cumulative]]=3,market_calendar[[#This Row],[is_eq_weekly_exp]]=1),1,0)</f>
        <v>0</v>
      </c>
      <c r="N2228" s="2">
        <f>IF(AND(market_calendar[[#This Row],[is_eq_monthly_exp]]=1,MOD(market_calendar[[#This Row],[Month]],3)=0),1,0)</f>
        <v>0</v>
      </c>
      <c r="O2228" s="2">
        <f t="shared" si="272"/>
        <v>0</v>
      </c>
      <c r="P2228" s="2">
        <f>SUMIF(E$2:E2228,E2228,O$2:O2228)</f>
        <v>1</v>
      </c>
      <c r="Q2228" s="2">
        <f>IF(AND(market_calendar[[#This Row],[vix_weekly_exp_cumulative]]=3,market_calendar[[#This Row],[is_vix_weekly_exp]]=1),1,0)</f>
        <v>0</v>
      </c>
      <c r="R2228" s="2">
        <f>IF(AND(market_calendar[[#This Row],[is_vix_monthly_exp]]=1,MOD(market_calendar[[#This Row],[Month]],3)=0),1,0)</f>
        <v>0</v>
      </c>
    </row>
    <row r="2229" spans="1:18" x14ac:dyDescent="0.25">
      <c r="A2229">
        <v>2228</v>
      </c>
      <c r="B2229" s="1">
        <v>44597</v>
      </c>
      <c r="C2229" s="2">
        <f t="shared" si="273"/>
        <v>2022</v>
      </c>
      <c r="D2229" s="2">
        <f t="shared" si="274"/>
        <v>2</v>
      </c>
      <c r="E2229" s="2" t="str">
        <f t="shared" si="275"/>
        <v>2022-2</v>
      </c>
      <c r="F2229" s="2">
        <f t="shared" si="276"/>
        <v>5</v>
      </c>
      <c r="G2229" s="2">
        <f t="shared" si="277"/>
        <v>6</v>
      </c>
      <c r="H2229" s="2">
        <f t="shared" si="278"/>
        <v>7</v>
      </c>
      <c r="I2229" s="2" cm="1">
        <f t="array" ref="I2229">_xlfn.IFNA(_xlfn.IFS(H2229=7,1,H2229=1,1),0)</f>
        <v>1</v>
      </c>
      <c r="J2229" s="2">
        <v>0</v>
      </c>
      <c r="K2229" s="2">
        <f t="shared" si="279"/>
        <v>0</v>
      </c>
      <c r="L2229" s="2">
        <f>SUMIF(E$2:E2229,E2229,K$2:K2229)</f>
        <v>1</v>
      </c>
      <c r="M2229" s="2">
        <f>IF(AND(market_calendar[[#This Row],[eq_weekly_exp_cumulative]]=3,market_calendar[[#This Row],[is_eq_weekly_exp]]=1),1,0)</f>
        <v>0</v>
      </c>
      <c r="N2229" s="2">
        <f>IF(AND(market_calendar[[#This Row],[is_eq_monthly_exp]]=1,MOD(market_calendar[[#This Row],[Month]],3)=0),1,0)</f>
        <v>0</v>
      </c>
      <c r="O2229" s="2">
        <f t="shared" si="272"/>
        <v>0</v>
      </c>
      <c r="P2229" s="2">
        <f>SUMIF(E$2:E2229,E2229,O$2:O2229)</f>
        <v>1</v>
      </c>
      <c r="Q2229" s="2">
        <f>IF(AND(market_calendar[[#This Row],[vix_weekly_exp_cumulative]]=3,market_calendar[[#This Row],[is_vix_weekly_exp]]=1),1,0)</f>
        <v>0</v>
      </c>
      <c r="R2229" s="2">
        <f>IF(AND(market_calendar[[#This Row],[is_vix_monthly_exp]]=1,MOD(market_calendar[[#This Row],[Month]],3)=0),1,0)</f>
        <v>0</v>
      </c>
    </row>
    <row r="2230" spans="1:18" x14ac:dyDescent="0.25">
      <c r="A2230">
        <v>2229</v>
      </c>
      <c r="B2230" s="1">
        <v>44598</v>
      </c>
      <c r="C2230" s="2">
        <f t="shared" si="273"/>
        <v>2022</v>
      </c>
      <c r="D2230" s="2">
        <f t="shared" si="274"/>
        <v>2</v>
      </c>
      <c r="E2230" s="2" t="str">
        <f t="shared" si="275"/>
        <v>2022-2</v>
      </c>
      <c r="F2230" s="2">
        <f t="shared" si="276"/>
        <v>6</v>
      </c>
      <c r="G2230" s="2">
        <f t="shared" si="277"/>
        <v>7</v>
      </c>
      <c r="H2230" s="2">
        <f t="shared" si="278"/>
        <v>1</v>
      </c>
      <c r="I2230" s="2" cm="1">
        <f t="array" ref="I2230">_xlfn.IFNA(_xlfn.IFS(H2230=7,1,H2230=1,1),0)</f>
        <v>1</v>
      </c>
      <c r="J2230" s="2">
        <v>0</v>
      </c>
      <c r="K2230" s="2">
        <f t="shared" si="279"/>
        <v>0</v>
      </c>
      <c r="L2230" s="2">
        <f>SUMIF(E$2:E2230,E2230,K$2:K2230)</f>
        <v>1</v>
      </c>
      <c r="M2230" s="2">
        <f>IF(AND(market_calendar[[#This Row],[eq_weekly_exp_cumulative]]=3,market_calendar[[#This Row],[is_eq_weekly_exp]]=1),1,0)</f>
        <v>0</v>
      </c>
      <c r="N2230" s="2">
        <f>IF(AND(market_calendar[[#This Row],[is_eq_monthly_exp]]=1,MOD(market_calendar[[#This Row],[Month]],3)=0),1,0)</f>
        <v>0</v>
      </c>
      <c r="O2230" s="2">
        <f t="shared" si="272"/>
        <v>0</v>
      </c>
      <c r="P2230" s="2">
        <f>SUMIF(E$2:E2230,E2230,O$2:O2230)</f>
        <v>1</v>
      </c>
      <c r="Q2230" s="2">
        <f>IF(AND(market_calendar[[#This Row],[vix_weekly_exp_cumulative]]=3,market_calendar[[#This Row],[is_vix_weekly_exp]]=1),1,0)</f>
        <v>0</v>
      </c>
      <c r="R2230" s="2">
        <f>IF(AND(market_calendar[[#This Row],[is_vix_monthly_exp]]=1,MOD(market_calendar[[#This Row],[Month]],3)=0),1,0)</f>
        <v>0</v>
      </c>
    </row>
    <row r="2231" spans="1:18" x14ac:dyDescent="0.25">
      <c r="A2231">
        <v>2230</v>
      </c>
      <c r="B2231" s="1">
        <v>44599</v>
      </c>
      <c r="C2231" s="2">
        <f t="shared" si="273"/>
        <v>2022</v>
      </c>
      <c r="D2231" s="2">
        <f t="shared" si="274"/>
        <v>2</v>
      </c>
      <c r="E2231" s="2" t="str">
        <f t="shared" si="275"/>
        <v>2022-2</v>
      </c>
      <c r="F2231" s="2">
        <f t="shared" si="276"/>
        <v>7</v>
      </c>
      <c r="G2231" s="2">
        <f t="shared" si="277"/>
        <v>7</v>
      </c>
      <c r="H2231" s="2">
        <f t="shared" si="278"/>
        <v>2</v>
      </c>
      <c r="I2231" s="2" cm="1">
        <f t="array" ref="I2231">_xlfn.IFNA(_xlfn.IFS(H2231=7,1,H2231=1,1),0)</f>
        <v>0</v>
      </c>
      <c r="J2231" s="2">
        <v>0</v>
      </c>
      <c r="K2231" s="2">
        <f t="shared" si="279"/>
        <v>0</v>
      </c>
      <c r="L2231" s="2">
        <f>SUMIF(E$2:E2231,E2231,K$2:K2231)</f>
        <v>1</v>
      </c>
      <c r="M2231" s="2">
        <f>IF(AND(market_calendar[[#This Row],[eq_weekly_exp_cumulative]]=3,market_calendar[[#This Row],[is_eq_weekly_exp]]=1),1,0)</f>
        <v>0</v>
      </c>
      <c r="N2231" s="2">
        <f>IF(AND(market_calendar[[#This Row],[is_eq_monthly_exp]]=1,MOD(market_calendar[[#This Row],[Month]],3)=0),1,0)</f>
        <v>0</v>
      </c>
      <c r="O2231" s="2">
        <f t="shared" si="272"/>
        <v>0</v>
      </c>
      <c r="P2231" s="2">
        <f>SUMIF(E$2:E2231,E2231,O$2:O2231)</f>
        <v>1</v>
      </c>
      <c r="Q2231" s="2">
        <f>IF(AND(market_calendar[[#This Row],[vix_weekly_exp_cumulative]]=3,market_calendar[[#This Row],[is_vix_weekly_exp]]=1),1,0)</f>
        <v>0</v>
      </c>
      <c r="R2231" s="2">
        <f>IF(AND(market_calendar[[#This Row],[is_vix_monthly_exp]]=1,MOD(market_calendar[[#This Row],[Month]],3)=0),1,0)</f>
        <v>0</v>
      </c>
    </row>
    <row r="2232" spans="1:18" x14ac:dyDescent="0.25">
      <c r="A2232">
        <v>2231</v>
      </c>
      <c r="B2232" s="1">
        <v>44600</v>
      </c>
      <c r="C2232" s="2">
        <f t="shared" si="273"/>
        <v>2022</v>
      </c>
      <c r="D2232" s="2">
        <f t="shared" si="274"/>
        <v>2</v>
      </c>
      <c r="E2232" s="2" t="str">
        <f t="shared" si="275"/>
        <v>2022-2</v>
      </c>
      <c r="F2232" s="2">
        <f t="shared" si="276"/>
        <v>8</v>
      </c>
      <c r="G2232" s="2">
        <f t="shared" si="277"/>
        <v>7</v>
      </c>
      <c r="H2232" s="2">
        <f t="shared" si="278"/>
        <v>3</v>
      </c>
      <c r="I2232" s="2" cm="1">
        <f t="array" ref="I2232">_xlfn.IFNA(_xlfn.IFS(H2232=7,1,H2232=1,1),0)</f>
        <v>0</v>
      </c>
      <c r="J2232" s="2">
        <v>0</v>
      </c>
      <c r="K2232" s="2">
        <f t="shared" si="279"/>
        <v>0</v>
      </c>
      <c r="L2232" s="2">
        <f>SUMIF(E$2:E2232,E2232,K$2:K2232)</f>
        <v>1</v>
      </c>
      <c r="M2232" s="2">
        <f>IF(AND(market_calendar[[#This Row],[eq_weekly_exp_cumulative]]=3,market_calendar[[#This Row],[is_eq_weekly_exp]]=1),1,0)</f>
        <v>0</v>
      </c>
      <c r="N2232" s="2">
        <f>IF(AND(market_calendar[[#This Row],[is_eq_monthly_exp]]=1,MOD(market_calendar[[#This Row],[Month]],3)=0),1,0)</f>
        <v>0</v>
      </c>
      <c r="O2232" s="2">
        <f t="shared" si="272"/>
        <v>1</v>
      </c>
      <c r="P2232" s="2">
        <f>SUMIF(E$2:E2232,E2232,O$2:O2232)</f>
        <v>2</v>
      </c>
      <c r="Q2232" s="2">
        <f>IF(AND(market_calendar[[#This Row],[vix_weekly_exp_cumulative]]=3,market_calendar[[#This Row],[is_vix_weekly_exp]]=1),1,0)</f>
        <v>0</v>
      </c>
      <c r="R2232" s="2">
        <f>IF(AND(market_calendar[[#This Row],[is_vix_monthly_exp]]=1,MOD(market_calendar[[#This Row],[Month]],3)=0),1,0)</f>
        <v>0</v>
      </c>
    </row>
    <row r="2233" spans="1:18" x14ac:dyDescent="0.25">
      <c r="A2233">
        <v>2232</v>
      </c>
      <c r="B2233" s="1">
        <v>44601</v>
      </c>
      <c r="C2233" s="2">
        <f t="shared" si="273"/>
        <v>2022</v>
      </c>
      <c r="D2233" s="2">
        <f t="shared" si="274"/>
        <v>2</v>
      </c>
      <c r="E2233" s="2" t="str">
        <f t="shared" si="275"/>
        <v>2022-2</v>
      </c>
      <c r="F2233" s="2">
        <f t="shared" si="276"/>
        <v>9</v>
      </c>
      <c r="G2233" s="2">
        <f t="shared" si="277"/>
        <v>7</v>
      </c>
      <c r="H2233" s="2">
        <f t="shared" si="278"/>
        <v>4</v>
      </c>
      <c r="I2233" s="2" cm="1">
        <f t="array" ref="I2233">_xlfn.IFNA(_xlfn.IFS(H2233=7,1,H2233=1,1),0)</f>
        <v>0</v>
      </c>
      <c r="J2233" s="2">
        <v>0</v>
      </c>
      <c r="K2233" s="2">
        <f t="shared" si="279"/>
        <v>0</v>
      </c>
      <c r="L2233" s="2">
        <f>SUMIF(E$2:E2233,E2233,K$2:K2233)</f>
        <v>1</v>
      </c>
      <c r="M2233" s="2">
        <f>IF(AND(market_calendar[[#This Row],[eq_weekly_exp_cumulative]]=3,market_calendar[[#This Row],[is_eq_weekly_exp]]=1),1,0)</f>
        <v>0</v>
      </c>
      <c r="N2233" s="2">
        <f>IF(AND(market_calendar[[#This Row],[is_eq_monthly_exp]]=1,MOD(market_calendar[[#This Row],[Month]],3)=0),1,0)</f>
        <v>0</v>
      </c>
      <c r="O2233" s="2">
        <f t="shared" si="272"/>
        <v>0</v>
      </c>
      <c r="P2233" s="2">
        <f>SUMIF(E$2:E2233,E2233,O$2:O2233)</f>
        <v>2</v>
      </c>
      <c r="Q2233" s="2">
        <f>IF(AND(market_calendar[[#This Row],[vix_weekly_exp_cumulative]]=3,market_calendar[[#This Row],[is_vix_weekly_exp]]=1),1,0)</f>
        <v>0</v>
      </c>
      <c r="R2233" s="2">
        <f>IF(AND(market_calendar[[#This Row],[is_vix_monthly_exp]]=1,MOD(market_calendar[[#This Row],[Month]],3)=0),1,0)</f>
        <v>0</v>
      </c>
    </row>
    <row r="2234" spans="1:18" x14ac:dyDescent="0.25">
      <c r="A2234">
        <v>2233</v>
      </c>
      <c r="B2234" s="1">
        <v>44602</v>
      </c>
      <c r="C2234" s="2">
        <f t="shared" si="273"/>
        <v>2022</v>
      </c>
      <c r="D2234" s="2">
        <f t="shared" si="274"/>
        <v>2</v>
      </c>
      <c r="E2234" s="2" t="str">
        <f t="shared" si="275"/>
        <v>2022-2</v>
      </c>
      <c r="F2234" s="2">
        <f t="shared" si="276"/>
        <v>10</v>
      </c>
      <c r="G2234" s="2">
        <f t="shared" si="277"/>
        <v>7</v>
      </c>
      <c r="H2234" s="2">
        <f t="shared" si="278"/>
        <v>5</v>
      </c>
      <c r="I2234" s="2" cm="1">
        <f t="array" ref="I2234">_xlfn.IFNA(_xlfn.IFS(H2234=7,1,H2234=1,1),0)</f>
        <v>0</v>
      </c>
      <c r="J2234" s="2">
        <v>0</v>
      </c>
      <c r="K2234" s="2">
        <f t="shared" si="279"/>
        <v>0</v>
      </c>
      <c r="L2234" s="2">
        <f>SUMIF(E$2:E2234,E2234,K$2:K2234)</f>
        <v>1</v>
      </c>
      <c r="M2234" s="2">
        <f>IF(AND(market_calendar[[#This Row],[eq_weekly_exp_cumulative]]=3,market_calendar[[#This Row],[is_eq_weekly_exp]]=1),1,0)</f>
        <v>0</v>
      </c>
      <c r="N2234" s="2">
        <f>IF(AND(market_calendar[[#This Row],[is_eq_monthly_exp]]=1,MOD(market_calendar[[#This Row],[Month]],3)=0),1,0)</f>
        <v>0</v>
      </c>
      <c r="O2234" s="2">
        <f t="shared" si="272"/>
        <v>0</v>
      </c>
      <c r="P2234" s="2">
        <f>SUMIF(E$2:E2234,E2234,O$2:O2234)</f>
        <v>2</v>
      </c>
      <c r="Q2234" s="2">
        <f>IF(AND(market_calendar[[#This Row],[vix_weekly_exp_cumulative]]=3,market_calendar[[#This Row],[is_vix_weekly_exp]]=1),1,0)</f>
        <v>0</v>
      </c>
      <c r="R2234" s="2">
        <f>IF(AND(market_calendar[[#This Row],[is_vix_monthly_exp]]=1,MOD(market_calendar[[#This Row],[Month]],3)=0),1,0)</f>
        <v>0</v>
      </c>
    </row>
    <row r="2235" spans="1:18" x14ac:dyDescent="0.25">
      <c r="A2235">
        <v>2234</v>
      </c>
      <c r="B2235" s="1">
        <v>44603</v>
      </c>
      <c r="C2235" s="2">
        <f t="shared" si="273"/>
        <v>2022</v>
      </c>
      <c r="D2235" s="2">
        <f t="shared" si="274"/>
        <v>2</v>
      </c>
      <c r="E2235" s="2" t="str">
        <f t="shared" si="275"/>
        <v>2022-2</v>
      </c>
      <c r="F2235" s="2">
        <f t="shared" si="276"/>
        <v>11</v>
      </c>
      <c r="G2235" s="2">
        <f t="shared" si="277"/>
        <v>7</v>
      </c>
      <c r="H2235" s="2">
        <f t="shared" si="278"/>
        <v>6</v>
      </c>
      <c r="I2235" s="2" cm="1">
        <f t="array" ref="I2235">_xlfn.IFNA(_xlfn.IFS(H2235=7,1,H2235=1,1),0)</f>
        <v>0</v>
      </c>
      <c r="J2235" s="2">
        <v>0</v>
      </c>
      <c r="K2235" s="2">
        <f t="shared" si="279"/>
        <v>1</v>
      </c>
      <c r="L2235" s="2">
        <f>SUMIF(E$2:E2235,E2235,K$2:K2235)</f>
        <v>2</v>
      </c>
      <c r="M2235" s="2">
        <f>IF(AND(market_calendar[[#This Row],[eq_weekly_exp_cumulative]]=3,market_calendar[[#This Row],[is_eq_weekly_exp]]=1),1,0)</f>
        <v>0</v>
      </c>
      <c r="N2235" s="2">
        <f>IF(AND(market_calendar[[#This Row],[is_eq_monthly_exp]]=1,MOD(market_calendar[[#This Row],[Month]],3)=0),1,0)</f>
        <v>0</v>
      </c>
      <c r="O2235" s="2">
        <f t="shared" si="272"/>
        <v>0</v>
      </c>
      <c r="P2235" s="2">
        <f>SUMIF(E$2:E2235,E2235,O$2:O2235)</f>
        <v>2</v>
      </c>
      <c r="Q2235" s="2">
        <f>IF(AND(market_calendar[[#This Row],[vix_weekly_exp_cumulative]]=3,market_calendar[[#This Row],[is_vix_weekly_exp]]=1),1,0)</f>
        <v>0</v>
      </c>
      <c r="R2235" s="2">
        <f>IF(AND(market_calendar[[#This Row],[is_vix_monthly_exp]]=1,MOD(market_calendar[[#This Row],[Month]],3)=0),1,0)</f>
        <v>0</v>
      </c>
    </row>
    <row r="2236" spans="1:18" x14ac:dyDescent="0.25">
      <c r="A2236">
        <v>2235</v>
      </c>
      <c r="B2236" s="1">
        <v>44604</v>
      </c>
      <c r="C2236" s="2">
        <f t="shared" si="273"/>
        <v>2022</v>
      </c>
      <c r="D2236" s="2">
        <f t="shared" si="274"/>
        <v>2</v>
      </c>
      <c r="E2236" s="2" t="str">
        <f t="shared" si="275"/>
        <v>2022-2</v>
      </c>
      <c r="F2236" s="2">
        <f t="shared" si="276"/>
        <v>12</v>
      </c>
      <c r="G2236" s="2">
        <f t="shared" si="277"/>
        <v>7</v>
      </c>
      <c r="H2236" s="2">
        <f t="shared" si="278"/>
        <v>7</v>
      </c>
      <c r="I2236" s="2" cm="1">
        <f t="array" ref="I2236">_xlfn.IFNA(_xlfn.IFS(H2236=7,1,H2236=1,1),0)</f>
        <v>1</v>
      </c>
      <c r="J2236" s="2">
        <v>0</v>
      </c>
      <c r="K2236" s="2">
        <f t="shared" si="279"/>
        <v>0</v>
      </c>
      <c r="L2236" s="2">
        <f>SUMIF(E$2:E2236,E2236,K$2:K2236)</f>
        <v>2</v>
      </c>
      <c r="M2236" s="2">
        <f>IF(AND(market_calendar[[#This Row],[eq_weekly_exp_cumulative]]=3,market_calendar[[#This Row],[is_eq_weekly_exp]]=1),1,0)</f>
        <v>0</v>
      </c>
      <c r="N2236" s="2">
        <f>IF(AND(market_calendar[[#This Row],[is_eq_monthly_exp]]=1,MOD(market_calendar[[#This Row],[Month]],3)=0),1,0)</f>
        <v>0</v>
      </c>
      <c r="O2236" s="2">
        <f t="shared" si="272"/>
        <v>0</v>
      </c>
      <c r="P2236" s="2">
        <f>SUMIF(E$2:E2236,E2236,O$2:O2236)</f>
        <v>2</v>
      </c>
      <c r="Q2236" s="2">
        <f>IF(AND(market_calendar[[#This Row],[vix_weekly_exp_cumulative]]=3,market_calendar[[#This Row],[is_vix_weekly_exp]]=1),1,0)</f>
        <v>0</v>
      </c>
      <c r="R2236" s="2">
        <f>IF(AND(market_calendar[[#This Row],[is_vix_monthly_exp]]=1,MOD(market_calendar[[#This Row],[Month]],3)=0),1,0)</f>
        <v>0</v>
      </c>
    </row>
    <row r="2237" spans="1:18" x14ac:dyDescent="0.25">
      <c r="A2237">
        <v>2236</v>
      </c>
      <c r="B2237" s="1">
        <v>44605</v>
      </c>
      <c r="C2237" s="2">
        <f t="shared" si="273"/>
        <v>2022</v>
      </c>
      <c r="D2237" s="2">
        <f t="shared" si="274"/>
        <v>2</v>
      </c>
      <c r="E2237" s="2" t="str">
        <f t="shared" si="275"/>
        <v>2022-2</v>
      </c>
      <c r="F2237" s="2">
        <f t="shared" si="276"/>
        <v>13</v>
      </c>
      <c r="G2237" s="2">
        <f t="shared" si="277"/>
        <v>8</v>
      </c>
      <c r="H2237" s="2">
        <f t="shared" si="278"/>
        <v>1</v>
      </c>
      <c r="I2237" s="2" cm="1">
        <f t="array" ref="I2237">_xlfn.IFNA(_xlfn.IFS(H2237=7,1,H2237=1,1),0)</f>
        <v>1</v>
      </c>
      <c r="J2237" s="2">
        <v>0</v>
      </c>
      <c r="K2237" s="2">
        <f t="shared" si="279"/>
        <v>0</v>
      </c>
      <c r="L2237" s="2">
        <f>SUMIF(E$2:E2237,E2237,K$2:K2237)</f>
        <v>2</v>
      </c>
      <c r="M2237" s="2">
        <f>IF(AND(market_calendar[[#This Row],[eq_weekly_exp_cumulative]]=3,market_calendar[[#This Row],[is_eq_weekly_exp]]=1),1,0)</f>
        <v>0</v>
      </c>
      <c r="N2237" s="2">
        <f>IF(AND(market_calendar[[#This Row],[is_eq_monthly_exp]]=1,MOD(market_calendar[[#This Row],[Month]],3)=0),1,0)</f>
        <v>0</v>
      </c>
      <c r="O2237" s="2">
        <f t="shared" si="272"/>
        <v>0</v>
      </c>
      <c r="P2237" s="2">
        <f>SUMIF(E$2:E2237,E2237,O$2:O2237)</f>
        <v>2</v>
      </c>
      <c r="Q2237" s="2">
        <f>IF(AND(market_calendar[[#This Row],[vix_weekly_exp_cumulative]]=3,market_calendar[[#This Row],[is_vix_weekly_exp]]=1),1,0)</f>
        <v>0</v>
      </c>
      <c r="R2237" s="2">
        <f>IF(AND(market_calendar[[#This Row],[is_vix_monthly_exp]]=1,MOD(market_calendar[[#This Row],[Month]],3)=0),1,0)</f>
        <v>0</v>
      </c>
    </row>
    <row r="2238" spans="1:18" x14ac:dyDescent="0.25">
      <c r="A2238">
        <v>2237</v>
      </c>
      <c r="B2238" s="1">
        <v>44606</v>
      </c>
      <c r="C2238" s="2">
        <f t="shared" si="273"/>
        <v>2022</v>
      </c>
      <c r="D2238" s="2">
        <f t="shared" si="274"/>
        <v>2</v>
      </c>
      <c r="E2238" s="2" t="str">
        <f t="shared" si="275"/>
        <v>2022-2</v>
      </c>
      <c r="F2238" s="2">
        <f t="shared" si="276"/>
        <v>14</v>
      </c>
      <c r="G2238" s="2">
        <f t="shared" si="277"/>
        <v>8</v>
      </c>
      <c r="H2238" s="2">
        <f t="shared" si="278"/>
        <v>2</v>
      </c>
      <c r="I2238" s="2" cm="1">
        <f t="array" ref="I2238">_xlfn.IFNA(_xlfn.IFS(H2238=7,1,H2238=1,1),0)</f>
        <v>0</v>
      </c>
      <c r="J2238" s="2">
        <v>0</v>
      </c>
      <c r="K2238" s="2">
        <f t="shared" si="279"/>
        <v>0</v>
      </c>
      <c r="L2238" s="2">
        <f>SUMIF(E$2:E2238,E2238,K$2:K2238)</f>
        <v>2</v>
      </c>
      <c r="M2238" s="2">
        <f>IF(AND(market_calendar[[#This Row],[eq_weekly_exp_cumulative]]=3,market_calendar[[#This Row],[is_eq_weekly_exp]]=1),1,0)</f>
        <v>0</v>
      </c>
      <c r="N2238" s="2">
        <f>IF(AND(market_calendar[[#This Row],[is_eq_monthly_exp]]=1,MOD(market_calendar[[#This Row],[Month]],3)=0),1,0)</f>
        <v>0</v>
      </c>
      <c r="O2238" s="2">
        <f t="shared" si="272"/>
        <v>0</v>
      </c>
      <c r="P2238" s="2">
        <f>SUMIF(E$2:E2238,E2238,O$2:O2238)</f>
        <v>2</v>
      </c>
      <c r="Q2238" s="2">
        <f>IF(AND(market_calendar[[#This Row],[vix_weekly_exp_cumulative]]=3,market_calendar[[#This Row],[is_vix_weekly_exp]]=1),1,0)</f>
        <v>0</v>
      </c>
      <c r="R2238" s="2">
        <f>IF(AND(market_calendar[[#This Row],[is_vix_monthly_exp]]=1,MOD(market_calendar[[#This Row],[Month]],3)=0),1,0)</f>
        <v>0</v>
      </c>
    </row>
    <row r="2239" spans="1:18" x14ac:dyDescent="0.25">
      <c r="A2239">
        <v>2238</v>
      </c>
      <c r="B2239" s="1">
        <v>44607</v>
      </c>
      <c r="C2239" s="2">
        <f t="shared" si="273"/>
        <v>2022</v>
      </c>
      <c r="D2239" s="2">
        <f t="shared" si="274"/>
        <v>2</v>
      </c>
      <c r="E2239" s="2" t="str">
        <f t="shared" si="275"/>
        <v>2022-2</v>
      </c>
      <c r="F2239" s="2">
        <f t="shared" si="276"/>
        <v>15</v>
      </c>
      <c r="G2239" s="2">
        <f t="shared" si="277"/>
        <v>8</v>
      </c>
      <c r="H2239" s="2">
        <f t="shared" si="278"/>
        <v>3</v>
      </c>
      <c r="I2239" s="2" cm="1">
        <f t="array" ref="I2239">_xlfn.IFNA(_xlfn.IFS(H2239=7,1,H2239=1,1),0)</f>
        <v>0</v>
      </c>
      <c r="J2239" s="2">
        <v>0</v>
      </c>
      <c r="K2239" s="2">
        <f t="shared" si="279"/>
        <v>0</v>
      </c>
      <c r="L2239" s="2">
        <f>SUMIF(E$2:E2239,E2239,K$2:K2239)</f>
        <v>2</v>
      </c>
      <c r="M2239" s="2">
        <f>IF(AND(market_calendar[[#This Row],[eq_weekly_exp_cumulative]]=3,market_calendar[[#This Row],[is_eq_weekly_exp]]=1),1,0)</f>
        <v>0</v>
      </c>
      <c r="N2239" s="2">
        <f>IF(AND(market_calendar[[#This Row],[is_eq_monthly_exp]]=1,MOD(market_calendar[[#This Row],[Month]],3)=0),1,0)</f>
        <v>0</v>
      </c>
      <c r="O2239" s="2">
        <f t="shared" si="272"/>
        <v>1</v>
      </c>
      <c r="P2239" s="2">
        <f>SUMIF(E$2:E2239,E2239,O$2:O2239)</f>
        <v>3</v>
      </c>
      <c r="Q2239" s="2">
        <f>IF(AND(market_calendar[[#This Row],[vix_weekly_exp_cumulative]]=3,market_calendar[[#This Row],[is_vix_weekly_exp]]=1),1,0)</f>
        <v>1</v>
      </c>
      <c r="R2239" s="2">
        <f>IF(AND(market_calendar[[#This Row],[is_vix_monthly_exp]]=1,MOD(market_calendar[[#This Row],[Month]],3)=0),1,0)</f>
        <v>0</v>
      </c>
    </row>
    <row r="2240" spans="1:18" x14ac:dyDescent="0.25">
      <c r="A2240">
        <v>2239</v>
      </c>
      <c r="B2240" s="1">
        <v>44608</v>
      </c>
      <c r="C2240" s="2">
        <f t="shared" si="273"/>
        <v>2022</v>
      </c>
      <c r="D2240" s="2">
        <f t="shared" si="274"/>
        <v>2</v>
      </c>
      <c r="E2240" s="2" t="str">
        <f t="shared" si="275"/>
        <v>2022-2</v>
      </c>
      <c r="F2240" s="2">
        <f t="shared" si="276"/>
        <v>16</v>
      </c>
      <c r="G2240" s="2">
        <f t="shared" si="277"/>
        <v>8</v>
      </c>
      <c r="H2240" s="2">
        <f t="shared" si="278"/>
        <v>4</v>
      </c>
      <c r="I2240" s="2" cm="1">
        <f t="array" ref="I2240">_xlfn.IFNA(_xlfn.IFS(H2240=7,1,H2240=1,1),0)</f>
        <v>0</v>
      </c>
      <c r="J2240" s="2">
        <v>0</v>
      </c>
      <c r="K2240" s="2">
        <f t="shared" si="279"/>
        <v>0</v>
      </c>
      <c r="L2240" s="2">
        <f>SUMIF(E$2:E2240,E2240,K$2:K2240)</f>
        <v>2</v>
      </c>
      <c r="M2240" s="2">
        <f>IF(AND(market_calendar[[#This Row],[eq_weekly_exp_cumulative]]=3,market_calendar[[#This Row],[is_eq_weekly_exp]]=1),1,0)</f>
        <v>0</v>
      </c>
      <c r="N2240" s="2">
        <f>IF(AND(market_calendar[[#This Row],[is_eq_monthly_exp]]=1,MOD(market_calendar[[#This Row],[Month]],3)=0),1,0)</f>
        <v>0</v>
      </c>
      <c r="O2240" s="2">
        <f t="shared" si="272"/>
        <v>0</v>
      </c>
      <c r="P2240" s="2">
        <f>SUMIF(E$2:E2240,E2240,O$2:O2240)</f>
        <v>3</v>
      </c>
      <c r="Q2240" s="2">
        <f>IF(AND(market_calendar[[#This Row],[vix_weekly_exp_cumulative]]=3,market_calendar[[#This Row],[is_vix_weekly_exp]]=1),1,0)</f>
        <v>0</v>
      </c>
      <c r="R2240" s="2">
        <f>IF(AND(market_calendar[[#This Row],[is_vix_monthly_exp]]=1,MOD(market_calendar[[#This Row],[Month]],3)=0),1,0)</f>
        <v>0</v>
      </c>
    </row>
    <row r="2241" spans="1:18" x14ac:dyDescent="0.25">
      <c r="A2241">
        <v>2240</v>
      </c>
      <c r="B2241" s="1">
        <v>44609</v>
      </c>
      <c r="C2241" s="2">
        <f t="shared" si="273"/>
        <v>2022</v>
      </c>
      <c r="D2241" s="2">
        <f t="shared" si="274"/>
        <v>2</v>
      </c>
      <c r="E2241" s="2" t="str">
        <f t="shared" si="275"/>
        <v>2022-2</v>
      </c>
      <c r="F2241" s="2">
        <f t="shared" si="276"/>
        <v>17</v>
      </c>
      <c r="G2241" s="2">
        <f t="shared" si="277"/>
        <v>8</v>
      </c>
      <c r="H2241" s="2">
        <f t="shared" si="278"/>
        <v>5</v>
      </c>
      <c r="I2241" s="2" cm="1">
        <f t="array" ref="I2241">_xlfn.IFNA(_xlfn.IFS(H2241=7,1,H2241=1,1),0)</f>
        <v>0</v>
      </c>
      <c r="J2241" s="2">
        <v>0</v>
      </c>
      <c r="K2241" s="2">
        <f t="shared" si="279"/>
        <v>0</v>
      </c>
      <c r="L2241" s="2">
        <f>SUMIF(E$2:E2241,E2241,K$2:K2241)</f>
        <v>2</v>
      </c>
      <c r="M2241" s="2">
        <f>IF(AND(market_calendar[[#This Row],[eq_weekly_exp_cumulative]]=3,market_calendar[[#This Row],[is_eq_weekly_exp]]=1),1,0)</f>
        <v>0</v>
      </c>
      <c r="N2241" s="2">
        <f>IF(AND(market_calendar[[#This Row],[is_eq_monthly_exp]]=1,MOD(market_calendar[[#This Row],[Month]],3)=0),1,0)</f>
        <v>0</v>
      </c>
      <c r="O2241" s="2">
        <f t="shared" si="272"/>
        <v>0</v>
      </c>
      <c r="P2241" s="2">
        <f>SUMIF(E$2:E2241,E2241,O$2:O2241)</f>
        <v>3</v>
      </c>
      <c r="Q2241" s="2">
        <f>IF(AND(market_calendar[[#This Row],[vix_weekly_exp_cumulative]]=3,market_calendar[[#This Row],[is_vix_weekly_exp]]=1),1,0)</f>
        <v>0</v>
      </c>
      <c r="R2241" s="2">
        <f>IF(AND(market_calendar[[#This Row],[is_vix_monthly_exp]]=1,MOD(market_calendar[[#This Row],[Month]],3)=0),1,0)</f>
        <v>0</v>
      </c>
    </row>
    <row r="2242" spans="1:18" x14ac:dyDescent="0.25">
      <c r="A2242">
        <v>2241</v>
      </c>
      <c r="B2242" s="1">
        <v>44610</v>
      </c>
      <c r="C2242" s="2">
        <f t="shared" si="273"/>
        <v>2022</v>
      </c>
      <c r="D2242" s="2">
        <f t="shared" si="274"/>
        <v>2</v>
      </c>
      <c r="E2242" s="2" t="str">
        <f t="shared" si="275"/>
        <v>2022-2</v>
      </c>
      <c r="F2242" s="2">
        <f t="shared" si="276"/>
        <v>18</v>
      </c>
      <c r="G2242" s="2">
        <f t="shared" si="277"/>
        <v>8</v>
      </c>
      <c r="H2242" s="2">
        <f t="shared" si="278"/>
        <v>6</v>
      </c>
      <c r="I2242" s="2" cm="1">
        <f t="array" ref="I2242">_xlfn.IFNA(_xlfn.IFS(H2242=7,1,H2242=1,1),0)</f>
        <v>0</v>
      </c>
      <c r="J2242" s="2">
        <v>0</v>
      </c>
      <c r="K2242" s="2">
        <f t="shared" si="279"/>
        <v>1</v>
      </c>
      <c r="L2242" s="2">
        <f>SUMIF(E$2:E2242,E2242,K$2:K2242)</f>
        <v>3</v>
      </c>
      <c r="M2242" s="2">
        <f>IF(AND(market_calendar[[#This Row],[eq_weekly_exp_cumulative]]=3,market_calendar[[#This Row],[is_eq_weekly_exp]]=1),1,0)</f>
        <v>1</v>
      </c>
      <c r="N2242" s="2">
        <f>IF(AND(market_calendar[[#This Row],[is_eq_monthly_exp]]=1,MOD(market_calendar[[#This Row],[Month]],3)=0),1,0)</f>
        <v>0</v>
      </c>
      <c r="O2242" s="2">
        <f t="shared" ref="O2242:O2305" si="280">IF(H2242=3,1,0)</f>
        <v>0</v>
      </c>
      <c r="P2242" s="2">
        <f>SUMIF(E$2:E2242,E2242,O$2:O2242)</f>
        <v>3</v>
      </c>
      <c r="Q2242" s="2">
        <f>IF(AND(market_calendar[[#This Row],[vix_weekly_exp_cumulative]]=3,market_calendar[[#This Row],[is_vix_weekly_exp]]=1),1,0)</f>
        <v>0</v>
      </c>
      <c r="R2242" s="2">
        <f>IF(AND(market_calendar[[#This Row],[is_vix_monthly_exp]]=1,MOD(market_calendar[[#This Row],[Month]],3)=0),1,0)</f>
        <v>0</v>
      </c>
    </row>
    <row r="2243" spans="1:18" x14ac:dyDescent="0.25">
      <c r="A2243">
        <v>2242</v>
      </c>
      <c r="B2243" s="1">
        <v>44611</v>
      </c>
      <c r="C2243" s="2">
        <f t="shared" ref="C2243:C2306" si="281">YEAR(B2243)</f>
        <v>2022</v>
      </c>
      <c r="D2243" s="2">
        <f t="shared" ref="D2243:D2306" si="282">MONTH(B2243)</f>
        <v>2</v>
      </c>
      <c r="E2243" s="2" t="str">
        <f t="shared" ref="E2243:E2306" si="283">_xlfn.CONCAT(YEAR(B2243),"-",MONTH(B2243))</f>
        <v>2022-2</v>
      </c>
      <c r="F2243" s="2">
        <f t="shared" ref="F2243:F2306" si="284">DAY(B2243)</f>
        <v>19</v>
      </c>
      <c r="G2243" s="2">
        <f t="shared" ref="G2243:G2306" si="285">WEEKNUM(B2243)</f>
        <v>8</v>
      </c>
      <c r="H2243" s="2">
        <f t="shared" ref="H2243:H2306" si="286">WEEKDAY(B2243)</f>
        <v>7</v>
      </c>
      <c r="I2243" s="2" cm="1">
        <f t="array" ref="I2243">_xlfn.IFNA(_xlfn.IFS(H2243=7,1,H2243=1,1),0)</f>
        <v>1</v>
      </c>
      <c r="J2243" s="2">
        <v>0</v>
      </c>
      <c r="K2243" s="2">
        <f t="shared" ref="K2243:K2306" si="287">IF(H2243=6,1,0)</f>
        <v>0</v>
      </c>
      <c r="L2243" s="2">
        <f>SUMIF(E$2:E2243,E2243,K$2:K2243)</f>
        <v>3</v>
      </c>
      <c r="M2243" s="2">
        <f>IF(AND(market_calendar[[#This Row],[eq_weekly_exp_cumulative]]=3,market_calendar[[#This Row],[is_eq_weekly_exp]]=1),1,0)</f>
        <v>0</v>
      </c>
      <c r="N2243" s="2">
        <f>IF(AND(market_calendar[[#This Row],[is_eq_monthly_exp]]=1,MOD(market_calendar[[#This Row],[Month]],3)=0),1,0)</f>
        <v>0</v>
      </c>
      <c r="O2243" s="2">
        <f t="shared" si="280"/>
        <v>0</v>
      </c>
      <c r="P2243" s="2">
        <f>SUMIF(E$2:E2243,E2243,O$2:O2243)</f>
        <v>3</v>
      </c>
      <c r="Q2243" s="2">
        <f>IF(AND(market_calendar[[#This Row],[vix_weekly_exp_cumulative]]=3,market_calendar[[#This Row],[is_vix_weekly_exp]]=1),1,0)</f>
        <v>0</v>
      </c>
      <c r="R2243" s="2">
        <f>IF(AND(market_calendar[[#This Row],[is_vix_monthly_exp]]=1,MOD(market_calendar[[#This Row],[Month]],3)=0),1,0)</f>
        <v>0</v>
      </c>
    </row>
    <row r="2244" spans="1:18" x14ac:dyDescent="0.25">
      <c r="A2244">
        <v>2243</v>
      </c>
      <c r="B2244" s="1">
        <v>44612</v>
      </c>
      <c r="C2244" s="2">
        <f t="shared" si="281"/>
        <v>2022</v>
      </c>
      <c r="D2244" s="2">
        <f t="shared" si="282"/>
        <v>2</v>
      </c>
      <c r="E2244" s="2" t="str">
        <f t="shared" si="283"/>
        <v>2022-2</v>
      </c>
      <c r="F2244" s="2">
        <f t="shared" si="284"/>
        <v>20</v>
      </c>
      <c r="G2244" s="2">
        <f t="shared" si="285"/>
        <v>9</v>
      </c>
      <c r="H2244" s="2">
        <f t="shared" si="286"/>
        <v>1</v>
      </c>
      <c r="I2244" s="2" cm="1">
        <f t="array" ref="I2244">_xlfn.IFNA(_xlfn.IFS(H2244=7,1,H2244=1,1),0)</f>
        <v>1</v>
      </c>
      <c r="J2244" s="2">
        <v>0</v>
      </c>
      <c r="K2244" s="2">
        <f t="shared" si="287"/>
        <v>0</v>
      </c>
      <c r="L2244" s="2">
        <f>SUMIF(E$2:E2244,E2244,K$2:K2244)</f>
        <v>3</v>
      </c>
      <c r="M2244" s="2">
        <f>IF(AND(market_calendar[[#This Row],[eq_weekly_exp_cumulative]]=3,market_calendar[[#This Row],[is_eq_weekly_exp]]=1),1,0)</f>
        <v>0</v>
      </c>
      <c r="N2244" s="2">
        <f>IF(AND(market_calendar[[#This Row],[is_eq_monthly_exp]]=1,MOD(market_calendar[[#This Row],[Month]],3)=0),1,0)</f>
        <v>0</v>
      </c>
      <c r="O2244" s="2">
        <f t="shared" si="280"/>
        <v>0</v>
      </c>
      <c r="P2244" s="2">
        <f>SUMIF(E$2:E2244,E2244,O$2:O2244)</f>
        <v>3</v>
      </c>
      <c r="Q2244" s="2">
        <f>IF(AND(market_calendar[[#This Row],[vix_weekly_exp_cumulative]]=3,market_calendar[[#This Row],[is_vix_weekly_exp]]=1),1,0)</f>
        <v>0</v>
      </c>
      <c r="R2244" s="2">
        <f>IF(AND(market_calendar[[#This Row],[is_vix_monthly_exp]]=1,MOD(market_calendar[[#This Row],[Month]],3)=0),1,0)</f>
        <v>0</v>
      </c>
    </row>
    <row r="2245" spans="1:18" x14ac:dyDescent="0.25">
      <c r="A2245">
        <v>2244</v>
      </c>
      <c r="B2245" s="1">
        <v>44613</v>
      </c>
      <c r="C2245" s="2">
        <f t="shared" si="281"/>
        <v>2022</v>
      </c>
      <c r="D2245" s="2">
        <f t="shared" si="282"/>
        <v>2</v>
      </c>
      <c r="E2245" s="2" t="str">
        <f t="shared" si="283"/>
        <v>2022-2</v>
      </c>
      <c r="F2245" s="2">
        <f t="shared" si="284"/>
        <v>21</v>
      </c>
      <c r="G2245" s="2">
        <f t="shared" si="285"/>
        <v>9</v>
      </c>
      <c r="H2245" s="2">
        <f t="shared" si="286"/>
        <v>2</v>
      </c>
      <c r="I2245" s="2" cm="1">
        <f t="array" ref="I2245">_xlfn.IFNA(_xlfn.IFS(H2245=7,1,H2245=1,1),0)</f>
        <v>0</v>
      </c>
      <c r="J2245" s="2">
        <v>0</v>
      </c>
      <c r="K2245" s="2">
        <f t="shared" si="287"/>
        <v>0</v>
      </c>
      <c r="L2245" s="2">
        <f>SUMIF(E$2:E2245,E2245,K$2:K2245)</f>
        <v>3</v>
      </c>
      <c r="M2245" s="2">
        <f>IF(AND(market_calendar[[#This Row],[eq_weekly_exp_cumulative]]=3,market_calendar[[#This Row],[is_eq_weekly_exp]]=1),1,0)</f>
        <v>0</v>
      </c>
      <c r="N2245" s="2">
        <f>IF(AND(market_calendar[[#This Row],[is_eq_monthly_exp]]=1,MOD(market_calendar[[#This Row],[Month]],3)=0),1,0)</f>
        <v>0</v>
      </c>
      <c r="O2245" s="2">
        <f t="shared" si="280"/>
        <v>0</v>
      </c>
      <c r="P2245" s="2">
        <f>SUMIF(E$2:E2245,E2245,O$2:O2245)</f>
        <v>3</v>
      </c>
      <c r="Q2245" s="2">
        <f>IF(AND(market_calendar[[#This Row],[vix_weekly_exp_cumulative]]=3,market_calendar[[#This Row],[is_vix_weekly_exp]]=1),1,0)</f>
        <v>0</v>
      </c>
      <c r="R2245" s="2">
        <f>IF(AND(market_calendar[[#This Row],[is_vix_monthly_exp]]=1,MOD(market_calendar[[#This Row],[Month]],3)=0),1,0)</f>
        <v>0</v>
      </c>
    </row>
    <row r="2246" spans="1:18" x14ac:dyDescent="0.25">
      <c r="A2246">
        <v>2245</v>
      </c>
      <c r="B2246" s="1">
        <v>44614</v>
      </c>
      <c r="C2246" s="2">
        <f t="shared" si="281"/>
        <v>2022</v>
      </c>
      <c r="D2246" s="2">
        <f t="shared" si="282"/>
        <v>2</v>
      </c>
      <c r="E2246" s="2" t="str">
        <f t="shared" si="283"/>
        <v>2022-2</v>
      </c>
      <c r="F2246" s="2">
        <f t="shared" si="284"/>
        <v>22</v>
      </c>
      <c r="G2246" s="2">
        <f t="shared" si="285"/>
        <v>9</v>
      </c>
      <c r="H2246" s="2">
        <f t="shared" si="286"/>
        <v>3</v>
      </c>
      <c r="I2246" s="2" cm="1">
        <f t="array" ref="I2246">_xlfn.IFNA(_xlfn.IFS(H2246=7,1,H2246=1,1),0)</f>
        <v>0</v>
      </c>
      <c r="J2246" s="2">
        <v>0</v>
      </c>
      <c r="K2246" s="2">
        <f t="shared" si="287"/>
        <v>0</v>
      </c>
      <c r="L2246" s="2">
        <f>SUMIF(E$2:E2246,E2246,K$2:K2246)</f>
        <v>3</v>
      </c>
      <c r="M2246" s="2">
        <f>IF(AND(market_calendar[[#This Row],[eq_weekly_exp_cumulative]]=3,market_calendar[[#This Row],[is_eq_weekly_exp]]=1),1,0)</f>
        <v>0</v>
      </c>
      <c r="N2246" s="2">
        <f>IF(AND(market_calendar[[#This Row],[is_eq_monthly_exp]]=1,MOD(market_calendar[[#This Row],[Month]],3)=0),1,0)</f>
        <v>0</v>
      </c>
      <c r="O2246" s="2">
        <f t="shared" si="280"/>
        <v>1</v>
      </c>
      <c r="P2246" s="2">
        <f>SUMIF(E$2:E2246,E2246,O$2:O2246)</f>
        <v>4</v>
      </c>
      <c r="Q2246" s="2">
        <f>IF(AND(market_calendar[[#This Row],[vix_weekly_exp_cumulative]]=3,market_calendar[[#This Row],[is_vix_weekly_exp]]=1),1,0)</f>
        <v>0</v>
      </c>
      <c r="R2246" s="2">
        <f>IF(AND(market_calendar[[#This Row],[is_vix_monthly_exp]]=1,MOD(market_calendar[[#This Row],[Month]],3)=0),1,0)</f>
        <v>0</v>
      </c>
    </row>
    <row r="2247" spans="1:18" x14ac:dyDescent="0.25">
      <c r="A2247">
        <v>2246</v>
      </c>
      <c r="B2247" s="1">
        <v>44615</v>
      </c>
      <c r="C2247" s="2">
        <f t="shared" si="281"/>
        <v>2022</v>
      </c>
      <c r="D2247" s="2">
        <f t="shared" si="282"/>
        <v>2</v>
      </c>
      <c r="E2247" s="2" t="str">
        <f t="shared" si="283"/>
        <v>2022-2</v>
      </c>
      <c r="F2247" s="2">
        <f t="shared" si="284"/>
        <v>23</v>
      </c>
      <c r="G2247" s="2">
        <f t="shared" si="285"/>
        <v>9</v>
      </c>
      <c r="H2247" s="2">
        <f t="shared" si="286"/>
        <v>4</v>
      </c>
      <c r="I2247" s="2" cm="1">
        <f t="array" ref="I2247">_xlfn.IFNA(_xlfn.IFS(H2247=7,1,H2247=1,1),0)</f>
        <v>0</v>
      </c>
      <c r="J2247" s="2">
        <v>0</v>
      </c>
      <c r="K2247" s="2">
        <f t="shared" si="287"/>
        <v>0</v>
      </c>
      <c r="L2247" s="2">
        <f>SUMIF(E$2:E2247,E2247,K$2:K2247)</f>
        <v>3</v>
      </c>
      <c r="M2247" s="2">
        <f>IF(AND(market_calendar[[#This Row],[eq_weekly_exp_cumulative]]=3,market_calendar[[#This Row],[is_eq_weekly_exp]]=1),1,0)</f>
        <v>0</v>
      </c>
      <c r="N2247" s="2">
        <f>IF(AND(market_calendar[[#This Row],[is_eq_monthly_exp]]=1,MOD(market_calendar[[#This Row],[Month]],3)=0),1,0)</f>
        <v>0</v>
      </c>
      <c r="O2247" s="2">
        <f t="shared" si="280"/>
        <v>0</v>
      </c>
      <c r="P2247" s="2">
        <f>SUMIF(E$2:E2247,E2247,O$2:O2247)</f>
        <v>4</v>
      </c>
      <c r="Q2247" s="2">
        <f>IF(AND(market_calendar[[#This Row],[vix_weekly_exp_cumulative]]=3,market_calendar[[#This Row],[is_vix_weekly_exp]]=1),1,0)</f>
        <v>0</v>
      </c>
      <c r="R2247" s="2">
        <f>IF(AND(market_calendar[[#This Row],[is_vix_monthly_exp]]=1,MOD(market_calendar[[#This Row],[Month]],3)=0),1,0)</f>
        <v>0</v>
      </c>
    </row>
    <row r="2248" spans="1:18" x14ac:dyDescent="0.25">
      <c r="A2248">
        <v>2247</v>
      </c>
      <c r="B2248" s="1">
        <v>44616</v>
      </c>
      <c r="C2248" s="2">
        <f t="shared" si="281"/>
        <v>2022</v>
      </c>
      <c r="D2248" s="2">
        <f t="shared" si="282"/>
        <v>2</v>
      </c>
      <c r="E2248" s="2" t="str">
        <f t="shared" si="283"/>
        <v>2022-2</v>
      </c>
      <c r="F2248" s="2">
        <f t="shared" si="284"/>
        <v>24</v>
      </c>
      <c r="G2248" s="2">
        <f t="shared" si="285"/>
        <v>9</v>
      </c>
      <c r="H2248" s="2">
        <f t="shared" si="286"/>
        <v>5</v>
      </c>
      <c r="I2248" s="2" cm="1">
        <f t="array" ref="I2248">_xlfn.IFNA(_xlfn.IFS(H2248=7,1,H2248=1,1),0)</f>
        <v>0</v>
      </c>
      <c r="J2248" s="2">
        <v>0</v>
      </c>
      <c r="K2248" s="2">
        <f t="shared" si="287"/>
        <v>0</v>
      </c>
      <c r="L2248" s="2">
        <f>SUMIF(E$2:E2248,E2248,K$2:K2248)</f>
        <v>3</v>
      </c>
      <c r="M2248" s="2">
        <f>IF(AND(market_calendar[[#This Row],[eq_weekly_exp_cumulative]]=3,market_calendar[[#This Row],[is_eq_weekly_exp]]=1),1,0)</f>
        <v>0</v>
      </c>
      <c r="N2248" s="2">
        <f>IF(AND(market_calendar[[#This Row],[is_eq_monthly_exp]]=1,MOD(market_calendar[[#This Row],[Month]],3)=0),1,0)</f>
        <v>0</v>
      </c>
      <c r="O2248" s="2">
        <f t="shared" si="280"/>
        <v>0</v>
      </c>
      <c r="P2248" s="2">
        <f>SUMIF(E$2:E2248,E2248,O$2:O2248)</f>
        <v>4</v>
      </c>
      <c r="Q2248" s="2">
        <f>IF(AND(market_calendar[[#This Row],[vix_weekly_exp_cumulative]]=3,market_calendar[[#This Row],[is_vix_weekly_exp]]=1),1,0)</f>
        <v>0</v>
      </c>
      <c r="R2248" s="2">
        <f>IF(AND(market_calendar[[#This Row],[is_vix_monthly_exp]]=1,MOD(market_calendar[[#This Row],[Month]],3)=0),1,0)</f>
        <v>0</v>
      </c>
    </row>
    <row r="2249" spans="1:18" x14ac:dyDescent="0.25">
      <c r="A2249">
        <v>2248</v>
      </c>
      <c r="B2249" s="1">
        <v>44617</v>
      </c>
      <c r="C2249" s="2">
        <f t="shared" si="281"/>
        <v>2022</v>
      </c>
      <c r="D2249" s="2">
        <f t="shared" si="282"/>
        <v>2</v>
      </c>
      <c r="E2249" s="2" t="str">
        <f t="shared" si="283"/>
        <v>2022-2</v>
      </c>
      <c r="F2249" s="2">
        <f t="shared" si="284"/>
        <v>25</v>
      </c>
      <c r="G2249" s="2">
        <f t="shared" si="285"/>
        <v>9</v>
      </c>
      <c r="H2249" s="2">
        <f t="shared" si="286"/>
        <v>6</v>
      </c>
      <c r="I2249" s="2" cm="1">
        <f t="array" ref="I2249">_xlfn.IFNA(_xlfn.IFS(H2249=7,1,H2249=1,1),0)</f>
        <v>0</v>
      </c>
      <c r="J2249" s="2">
        <v>0</v>
      </c>
      <c r="K2249" s="2">
        <f t="shared" si="287"/>
        <v>1</v>
      </c>
      <c r="L2249" s="2">
        <f>SUMIF(E$2:E2249,E2249,K$2:K2249)</f>
        <v>4</v>
      </c>
      <c r="M2249" s="2">
        <f>IF(AND(market_calendar[[#This Row],[eq_weekly_exp_cumulative]]=3,market_calendar[[#This Row],[is_eq_weekly_exp]]=1),1,0)</f>
        <v>0</v>
      </c>
      <c r="N2249" s="2">
        <f>IF(AND(market_calendar[[#This Row],[is_eq_monthly_exp]]=1,MOD(market_calendar[[#This Row],[Month]],3)=0),1,0)</f>
        <v>0</v>
      </c>
      <c r="O2249" s="2">
        <f t="shared" si="280"/>
        <v>0</v>
      </c>
      <c r="P2249" s="2">
        <f>SUMIF(E$2:E2249,E2249,O$2:O2249)</f>
        <v>4</v>
      </c>
      <c r="Q2249" s="2">
        <f>IF(AND(market_calendar[[#This Row],[vix_weekly_exp_cumulative]]=3,market_calendar[[#This Row],[is_vix_weekly_exp]]=1),1,0)</f>
        <v>0</v>
      </c>
      <c r="R2249" s="2">
        <f>IF(AND(market_calendar[[#This Row],[is_vix_monthly_exp]]=1,MOD(market_calendar[[#This Row],[Month]],3)=0),1,0)</f>
        <v>0</v>
      </c>
    </row>
    <row r="2250" spans="1:18" x14ac:dyDescent="0.25">
      <c r="A2250">
        <v>2249</v>
      </c>
      <c r="B2250" s="1">
        <v>44618</v>
      </c>
      <c r="C2250" s="2">
        <f t="shared" si="281"/>
        <v>2022</v>
      </c>
      <c r="D2250" s="2">
        <f t="shared" si="282"/>
        <v>2</v>
      </c>
      <c r="E2250" s="2" t="str">
        <f t="shared" si="283"/>
        <v>2022-2</v>
      </c>
      <c r="F2250" s="2">
        <f t="shared" si="284"/>
        <v>26</v>
      </c>
      <c r="G2250" s="2">
        <f t="shared" si="285"/>
        <v>9</v>
      </c>
      <c r="H2250" s="2">
        <f t="shared" si="286"/>
        <v>7</v>
      </c>
      <c r="I2250" s="2" cm="1">
        <f t="array" ref="I2250">_xlfn.IFNA(_xlfn.IFS(H2250=7,1,H2250=1,1),0)</f>
        <v>1</v>
      </c>
      <c r="J2250" s="2">
        <v>0</v>
      </c>
      <c r="K2250" s="2">
        <f t="shared" si="287"/>
        <v>0</v>
      </c>
      <c r="L2250" s="2">
        <f>SUMIF(E$2:E2250,E2250,K$2:K2250)</f>
        <v>4</v>
      </c>
      <c r="M2250" s="2">
        <f>IF(AND(market_calendar[[#This Row],[eq_weekly_exp_cumulative]]=3,market_calendar[[#This Row],[is_eq_weekly_exp]]=1),1,0)</f>
        <v>0</v>
      </c>
      <c r="N2250" s="2">
        <f>IF(AND(market_calendar[[#This Row],[is_eq_monthly_exp]]=1,MOD(market_calendar[[#This Row],[Month]],3)=0),1,0)</f>
        <v>0</v>
      </c>
      <c r="O2250" s="2">
        <f t="shared" si="280"/>
        <v>0</v>
      </c>
      <c r="P2250" s="2">
        <f>SUMIF(E$2:E2250,E2250,O$2:O2250)</f>
        <v>4</v>
      </c>
      <c r="Q2250" s="2">
        <f>IF(AND(market_calendar[[#This Row],[vix_weekly_exp_cumulative]]=3,market_calendar[[#This Row],[is_vix_weekly_exp]]=1),1,0)</f>
        <v>0</v>
      </c>
      <c r="R2250" s="2">
        <f>IF(AND(market_calendar[[#This Row],[is_vix_monthly_exp]]=1,MOD(market_calendar[[#This Row],[Month]],3)=0),1,0)</f>
        <v>0</v>
      </c>
    </row>
    <row r="2251" spans="1:18" x14ac:dyDescent="0.25">
      <c r="A2251">
        <v>2250</v>
      </c>
      <c r="B2251" s="1">
        <v>44619</v>
      </c>
      <c r="C2251" s="2">
        <f t="shared" si="281"/>
        <v>2022</v>
      </c>
      <c r="D2251" s="2">
        <f t="shared" si="282"/>
        <v>2</v>
      </c>
      <c r="E2251" s="2" t="str">
        <f t="shared" si="283"/>
        <v>2022-2</v>
      </c>
      <c r="F2251" s="2">
        <f t="shared" si="284"/>
        <v>27</v>
      </c>
      <c r="G2251" s="2">
        <f t="shared" si="285"/>
        <v>10</v>
      </c>
      <c r="H2251" s="2">
        <f t="shared" si="286"/>
        <v>1</v>
      </c>
      <c r="I2251" s="2" cm="1">
        <f t="array" ref="I2251">_xlfn.IFNA(_xlfn.IFS(H2251=7,1,H2251=1,1),0)</f>
        <v>1</v>
      </c>
      <c r="J2251" s="2">
        <v>0</v>
      </c>
      <c r="K2251" s="2">
        <f t="shared" si="287"/>
        <v>0</v>
      </c>
      <c r="L2251" s="2">
        <f>SUMIF(E$2:E2251,E2251,K$2:K2251)</f>
        <v>4</v>
      </c>
      <c r="M2251" s="2">
        <f>IF(AND(market_calendar[[#This Row],[eq_weekly_exp_cumulative]]=3,market_calendar[[#This Row],[is_eq_weekly_exp]]=1),1,0)</f>
        <v>0</v>
      </c>
      <c r="N2251" s="2">
        <f>IF(AND(market_calendar[[#This Row],[is_eq_monthly_exp]]=1,MOD(market_calendar[[#This Row],[Month]],3)=0),1,0)</f>
        <v>0</v>
      </c>
      <c r="O2251" s="2">
        <f t="shared" si="280"/>
        <v>0</v>
      </c>
      <c r="P2251" s="2">
        <f>SUMIF(E$2:E2251,E2251,O$2:O2251)</f>
        <v>4</v>
      </c>
      <c r="Q2251" s="2">
        <f>IF(AND(market_calendar[[#This Row],[vix_weekly_exp_cumulative]]=3,market_calendar[[#This Row],[is_vix_weekly_exp]]=1),1,0)</f>
        <v>0</v>
      </c>
      <c r="R2251" s="2">
        <f>IF(AND(market_calendar[[#This Row],[is_vix_monthly_exp]]=1,MOD(market_calendar[[#This Row],[Month]],3)=0),1,0)</f>
        <v>0</v>
      </c>
    </row>
    <row r="2252" spans="1:18" x14ac:dyDescent="0.25">
      <c r="A2252">
        <v>2251</v>
      </c>
      <c r="B2252" s="1">
        <v>44620</v>
      </c>
      <c r="C2252" s="2">
        <f t="shared" si="281"/>
        <v>2022</v>
      </c>
      <c r="D2252" s="2">
        <f t="shared" si="282"/>
        <v>2</v>
      </c>
      <c r="E2252" s="2" t="str">
        <f t="shared" si="283"/>
        <v>2022-2</v>
      </c>
      <c r="F2252" s="2">
        <f t="shared" si="284"/>
        <v>28</v>
      </c>
      <c r="G2252" s="2">
        <f t="shared" si="285"/>
        <v>10</v>
      </c>
      <c r="H2252" s="2">
        <f t="shared" si="286"/>
        <v>2</v>
      </c>
      <c r="I2252" s="2" cm="1">
        <f t="array" ref="I2252">_xlfn.IFNA(_xlfn.IFS(H2252=7,1,H2252=1,1),0)</f>
        <v>0</v>
      </c>
      <c r="J2252" s="2">
        <v>0</v>
      </c>
      <c r="K2252" s="2">
        <f t="shared" si="287"/>
        <v>0</v>
      </c>
      <c r="L2252" s="2">
        <f>SUMIF(E$2:E2252,E2252,K$2:K2252)</f>
        <v>4</v>
      </c>
      <c r="M2252" s="2">
        <f>IF(AND(market_calendar[[#This Row],[eq_weekly_exp_cumulative]]=3,market_calendar[[#This Row],[is_eq_weekly_exp]]=1),1,0)</f>
        <v>0</v>
      </c>
      <c r="N2252" s="2">
        <f>IF(AND(market_calendar[[#This Row],[is_eq_monthly_exp]]=1,MOD(market_calendar[[#This Row],[Month]],3)=0),1,0)</f>
        <v>0</v>
      </c>
      <c r="O2252" s="2">
        <f t="shared" si="280"/>
        <v>0</v>
      </c>
      <c r="P2252" s="2">
        <f>SUMIF(E$2:E2252,E2252,O$2:O2252)</f>
        <v>4</v>
      </c>
      <c r="Q2252" s="2">
        <f>IF(AND(market_calendar[[#This Row],[vix_weekly_exp_cumulative]]=3,market_calendar[[#This Row],[is_vix_weekly_exp]]=1),1,0)</f>
        <v>0</v>
      </c>
      <c r="R2252" s="2">
        <f>IF(AND(market_calendar[[#This Row],[is_vix_monthly_exp]]=1,MOD(market_calendar[[#This Row],[Month]],3)=0),1,0)</f>
        <v>0</v>
      </c>
    </row>
    <row r="2253" spans="1:18" x14ac:dyDescent="0.25">
      <c r="A2253">
        <v>2252</v>
      </c>
      <c r="B2253" s="1">
        <v>44621</v>
      </c>
      <c r="C2253" s="2">
        <f t="shared" si="281"/>
        <v>2022</v>
      </c>
      <c r="D2253" s="2">
        <f t="shared" si="282"/>
        <v>3</v>
      </c>
      <c r="E2253" s="2" t="str">
        <f t="shared" si="283"/>
        <v>2022-3</v>
      </c>
      <c r="F2253" s="2">
        <f t="shared" si="284"/>
        <v>1</v>
      </c>
      <c r="G2253" s="2">
        <f t="shared" si="285"/>
        <v>10</v>
      </c>
      <c r="H2253" s="2">
        <f t="shared" si="286"/>
        <v>3</v>
      </c>
      <c r="I2253" s="2" cm="1">
        <f t="array" ref="I2253">_xlfn.IFNA(_xlfn.IFS(H2253=7,1,H2253=1,1),0)</f>
        <v>0</v>
      </c>
      <c r="J2253" s="2">
        <v>0</v>
      </c>
      <c r="K2253" s="2">
        <f t="shared" si="287"/>
        <v>0</v>
      </c>
      <c r="L2253" s="2">
        <f>SUMIF(E$2:E2253,E2253,K$2:K2253)</f>
        <v>0</v>
      </c>
      <c r="M2253" s="2">
        <f>IF(AND(market_calendar[[#This Row],[eq_weekly_exp_cumulative]]=3,market_calendar[[#This Row],[is_eq_weekly_exp]]=1),1,0)</f>
        <v>0</v>
      </c>
      <c r="N2253" s="2">
        <f>IF(AND(market_calendar[[#This Row],[is_eq_monthly_exp]]=1,MOD(market_calendar[[#This Row],[Month]],3)=0),1,0)</f>
        <v>0</v>
      </c>
      <c r="O2253" s="2">
        <f t="shared" si="280"/>
        <v>1</v>
      </c>
      <c r="P2253" s="2">
        <f>SUMIF(E$2:E2253,E2253,O$2:O2253)</f>
        <v>1</v>
      </c>
      <c r="Q2253" s="2">
        <f>IF(AND(market_calendar[[#This Row],[vix_weekly_exp_cumulative]]=3,market_calendar[[#This Row],[is_vix_weekly_exp]]=1),1,0)</f>
        <v>0</v>
      </c>
      <c r="R2253" s="2">
        <f>IF(AND(market_calendar[[#This Row],[is_vix_monthly_exp]]=1,MOD(market_calendar[[#This Row],[Month]],3)=0),1,0)</f>
        <v>0</v>
      </c>
    </row>
    <row r="2254" spans="1:18" x14ac:dyDescent="0.25">
      <c r="A2254">
        <v>2253</v>
      </c>
      <c r="B2254" s="1">
        <v>44622</v>
      </c>
      <c r="C2254" s="2">
        <f t="shared" si="281"/>
        <v>2022</v>
      </c>
      <c r="D2254" s="2">
        <f t="shared" si="282"/>
        <v>3</v>
      </c>
      <c r="E2254" s="2" t="str">
        <f t="shared" si="283"/>
        <v>2022-3</v>
      </c>
      <c r="F2254" s="2">
        <f t="shared" si="284"/>
        <v>2</v>
      </c>
      <c r="G2254" s="2">
        <f t="shared" si="285"/>
        <v>10</v>
      </c>
      <c r="H2254" s="2">
        <f t="shared" si="286"/>
        <v>4</v>
      </c>
      <c r="I2254" s="2" cm="1">
        <f t="array" ref="I2254">_xlfn.IFNA(_xlfn.IFS(H2254=7,1,H2254=1,1),0)</f>
        <v>0</v>
      </c>
      <c r="J2254" s="2">
        <v>0</v>
      </c>
      <c r="K2254" s="2">
        <f t="shared" si="287"/>
        <v>0</v>
      </c>
      <c r="L2254" s="2">
        <f>SUMIF(E$2:E2254,E2254,K$2:K2254)</f>
        <v>0</v>
      </c>
      <c r="M2254" s="2">
        <f>IF(AND(market_calendar[[#This Row],[eq_weekly_exp_cumulative]]=3,market_calendar[[#This Row],[is_eq_weekly_exp]]=1),1,0)</f>
        <v>0</v>
      </c>
      <c r="N2254" s="2">
        <f>IF(AND(market_calendar[[#This Row],[is_eq_monthly_exp]]=1,MOD(market_calendar[[#This Row],[Month]],3)=0),1,0)</f>
        <v>0</v>
      </c>
      <c r="O2254" s="2">
        <f t="shared" si="280"/>
        <v>0</v>
      </c>
      <c r="P2254" s="2">
        <f>SUMIF(E$2:E2254,E2254,O$2:O2254)</f>
        <v>1</v>
      </c>
      <c r="Q2254" s="2">
        <f>IF(AND(market_calendar[[#This Row],[vix_weekly_exp_cumulative]]=3,market_calendar[[#This Row],[is_vix_weekly_exp]]=1),1,0)</f>
        <v>0</v>
      </c>
      <c r="R2254" s="2">
        <f>IF(AND(market_calendar[[#This Row],[is_vix_monthly_exp]]=1,MOD(market_calendar[[#This Row],[Month]],3)=0),1,0)</f>
        <v>0</v>
      </c>
    </row>
    <row r="2255" spans="1:18" x14ac:dyDescent="0.25">
      <c r="A2255">
        <v>2254</v>
      </c>
      <c r="B2255" s="1">
        <v>44623</v>
      </c>
      <c r="C2255" s="2">
        <f t="shared" si="281"/>
        <v>2022</v>
      </c>
      <c r="D2255" s="2">
        <f t="shared" si="282"/>
        <v>3</v>
      </c>
      <c r="E2255" s="2" t="str">
        <f t="shared" si="283"/>
        <v>2022-3</v>
      </c>
      <c r="F2255" s="2">
        <f t="shared" si="284"/>
        <v>3</v>
      </c>
      <c r="G2255" s="2">
        <f t="shared" si="285"/>
        <v>10</v>
      </c>
      <c r="H2255" s="2">
        <f t="shared" si="286"/>
        <v>5</v>
      </c>
      <c r="I2255" s="2" cm="1">
        <f t="array" ref="I2255">_xlfn.IFNA(_xlfn.IFS(H2255=7,1,H2255=1,1),0)</f>
        <v>0</v>
      </c>
      <c r="J2255" s="2">
        <v>0</v>
      </c>
      <c r="K2255" s="2">
        <f t="shared" si="287"/>
        <v>0</v>
      </c>
      <c r="L2255" s="2">
        <f>SUMIF(E$2:E2255,E2255,K$2:K2255)</f>
        <v>0</v>
      </c>
      <c r="M2255" s="2">
        <f>IF(AND(market_calendar[[#This Row],[eq_weekly_exp_cumulative]]=3,market_calendar[[#This Row],[is_eq_weekly_exp]]=1),1,0)</f>
        <v>0</v>
      </c>
      <c r="N2255" s="2">
        <f>IF(AND(market_calendar[[#This Row],[is_eq_monthly_exp]]=1,MOD(market_calendar[[#This Row],[Month]],3)=0),1,0)</f>
        <v>0</v>
      </c>
      <c r="O2255" s="2">
        <f t="shared" si="280"/>
        <v>0</v>
      </c>
      <c r="P2255" s="2">
        <f>SUMIF(E$2:E2255,E2255,O$2:O2255)</f>
        <v>1</v>
      </c>
      <c r="Q2255" s="2">
        <f>IF(AND(market_calendar[[#This Row],[vix_weekly_exp_cumulative]]=3,market_calendar[[#This Row],[is_vix_weekly_exp]]=1),1,0)</f>
        <v>0</v>
      </c>
      <c r="R2255" s="2">
        <f>IF(AND(market_calendar[[#This Row],[is_vix_monthly_exp]]=1,MOD(market_calendar[[#This Row],[Month]],3)=0),1,0)</f>
        <v>0</v>
      </c>
    </row>
    <row r="2256" spans="1:18" x14ac:dyDescent="0.25">
      <c r="A2256">
        <v>2255</v>
      </c>
      <c r="B2256" s="1">
        <v>44624</v>
      </c>
      <c r="C2256" s="2">
        <f t="shared" si="281"/>
        <v>2022</v>
      </c>
      <c r="D2256" s="2">
        <f t="shared" si="282"/>
        <v>3</v>
      </c>
      <c r="E2256" s="2" t="str">
        <f t="shared" si="283"/>
        <v>2022-3</v>
      </c>
      <c r="F2256" s="2">
        <f t="shared" si="284"/>
        <v>4</v>
      </c>
      <c r="G2256" s="2">
        <f t="shared" si="285"/>
        <v>10</v>
      </c>
      <c r="H2256" s="2">
        <f t="shared" si="286"/>
        <v>6</v>
      </c>
      <c r="I2256" s="2" cm="1">
        <f t="array" ref="I2256">_xlfn.IFNA(_xlfn.IFS(H2256=7,1,H2256=1,1),0)</f>
        <v>0</v>
      </c>
      <c r="J2256" s="2">
        <v>0</v>
      </c>
      <c r="K2256" s="2">
        <f t="shared" si="287"/>
        <v>1</v>
      </c>
      <c r="L2256" s="2">
        <f>SUMIF(E$2:E2256,E2256,K$2:K2256)</f>
        <v>1</v>
      </c>
      <c r="M2256" s="2">
        <f>IF(AND(market_calendar[[#This Row],[eq_weekly_exp_cumulative]]=3,market_calendar[[#This Row],[is_eq_weekly_exp]]=1),1,0)</f>
        <v>0</v>
      </c>
      <c r="N2256" s="2">
        <f>IF(AND(market_calendar[[#This Row],[is_eq_monthly_exp]]=1,MOD(market_calendar[[#This Row],[Month]],3)=0),1,0)</f>
        <v>0</v>
      </c>
      <c r="O2256" s="2">
        <f t="shared" si="280"/>
        <v>0</v>
      </c>
      <c r="P2256" s="2">
        <f>SUMIF(E$2:E2256,E2256,O$2:O2256)</f>
        <v>1</v>
      </c>
      <c r="Q2256" s="2">
        <f>IF(AND(market_calendar[[#This Row],[vix_weekly_exp_cumulative]]=3,market_calendar[[#This Row],[is_vix_weekly_exp]]=1),1,0)</f>
        <v>0</v>
      </c>
      <c r="R2256" s="2">
        <f>IF(AND(market_calendar[[#This Row],[is_vix_monthly_exp]]=1,MOD(market_calendar[[#This Row],[Month]],3)=0),1,0)</f>
        <v>0</v>
      </c>
    </row>
    <row r="2257" spans="1:18" x14ac:dyDescent="0.25">
      <c r="A2257">
        <v>2256</v>
      </c>
      <c r="B2257" s="1">
        <v>44625</v>
      </c>
      <c r="C2257" s="2">
        <f t="shared" si="281"/>
        <v>2022</v>
      </c>
      <c r="D2257" s="2">
        <f t="shared" si="282"/>
        <v>3</v>
      </c>
      <c r="E2257" s="2" t="str">
        <f t="shared" si="283"/>
        <v>2022-3</v>
      </c>
      <c r="F2257" s="2">
        <f t="shared" si="284"/>
        <v>5</v>
      </c>
      <c r="G2257" s="2">
        <f t="shared" si="285"/>
        <v>10</v>
      </c>
      <c r="H2257" s="2">
        <f t="shared" si="286"/>
        <v>7</v>
      </c>
      <c r="I2257" s="2" cm="1">
        <f t="array" ref="I2257">_xlfn.IFNA(_xlfn.IFS(H2257=7,1,H2257=1,1),0)</f>
        <v>1</v>
      </c>
      <c r="J2257" s="2">
        <v>0</v>
      </c>
      <c r="K2257" s="2">
        <f t="shared" si="287"/>
        <v>0</v>
      </c>
      <c r="L2257" s="2">
        <f>SUMIF(E$2:E2257,E2257,K$2:K2257)</f>
        <v>1</v>
      </c>
      <c r="M2257" s="2">
        <f>IF(AND(market_calendar[[#This Row],[eq_weekly_exp_cumulative]]=3,market_calendar[[#This Row],[is_eq_weekly_exp]]=1),1,0)</f>
        <v>0</v>
      </c>
      <c r="N2257" s="2">
        <f>IF(AND(market_calendar[[#This Row],[is_eq_monthly_exp]]=1,MOD(market_calendar[[#This Row],[Month]],3)=0),1,0)</f>
        <v>0</v>
      </c>
      <c r="O2257" s="2">
        <f t="shared" si="280"/>
        <v>0</v>
      </c>
      <c r="P2257" s="2">
        <f>SUMIF(E$2:E2257,E2257,O$2:O2257)</f>
        <v>1</v>
      </c>
      <c r="Q2257" s="2">
        <f>IF(AND(market_calendar[[#This Row],[vix_weekly_exp_cumulative]]=3,market_calendar[[#This Row],[is_vix_weekly_exp]]=1),1,0)</f>
        <v>0</v>
      </c>
      <c r="R2257" s="2">
        <f>IF(AND(market_calendar[[#This Row],[is_vix_monthly_exp]]=1,MOD(market_calendar[[#This Row],[Month]],3)=0),1,0)</f>
        <v>0</v>
      </c>
    </row>
    <row r="2258" spans="1:18" x14ac:dyDescent="0.25">
      <c r="A2258">
        <v>2257</v>
      </c>
      <c r="B2258" s="1">
        <v>44626</v>
      </c>
      <c r="C2258" s="2">
        <f t="shared" si="281"/>
        <v>2022</v>
      </c>
      <c r="D2258" s="2">
        <f t="shared" si="282"/>
        <v>3</v>
      </c>
      <c r="E2258" s="2" t="str">
        <f t="shared" si="283"/>
        <v>2022-3</v>
      </c>
      <c r="F2258" s="2">
        <f t="shared" si="284"/>
        <v>6</v>
      </c>
      <c r="G2258" s="2">
        <f t="shared" si="285"/>
        <v>11</v>
      </c>
      <c r="H2258" s="2">
        <f t="shared" si="286"/>
        <v>1</v>
      </c>
      <c r="I2258" s="2" cm="1">
        <f t="array" ref="I2258">_xlfn.IFNA(_xlfn.IFS(H2258=7,1,H2258=1,1),0)</f>
        <v>1</v>
      </c>
      <c r="J2258" s="2">
        <v>0</v>
      </c>
      <c r="K2258" s="2">
        <f t="shared" si="287"/>
        <v>0</v>
      </c>
      <c r="L2258" s="2">
        <f>SUMIF(E$2:E2258,E2258,K$2:K2258)</f>
        <v>1</v>
      </c>
      <c r="M2258" s="2">
        <f>IF(AND(market_calendar[[#This Row],[eq_weekly_exp_cumulative]]=3,market_calendar[[#This Row],[is_eq_weekly_exp]]=1),1,0)</f>
        <v>0</v>
      </c>
      <c r="N2258" s="2">
        <f>IF(AND(market_calendar[[#This Row],[is_eq_monthly_exp]]=1,MOD(market_calendar[[#This Row],[Month]],3)=0),1,0)</f>
        <v>0</v>
      </c>
      <c r="O2258" s="2">
        <f t="shared" si="280"/>
        <v>0</v>
      </c>
      <c r="P2258" s="2">
        <f>SUMIF(E$2:E2258,E2258,O$2:O2258)</f>
        <v>1</v>
      </c>
      <c r="Q2258" s="2">
        <f>IF(AND(market_calendar[[#This Row],[vix_weekly_exp_cumulative]]=3,market_calendar[[#This Row],[is_vix_weekly_exp]]=1),1,0)</f>
        <v>0</v>
      </c>
      <c r="R2258" s="2">
        <f>IF(AND(market_calendar[[#This Row],[is_vix_monthly_exp]]=1,MOD(market_calendar[[#This Row],[Month]],3)=0),1,0)</f>
        <v>0</v>
      </c>
    </row>
    <row r="2259" spans="1:18" x14ac:dyDescent="0.25">
      <c r="A2259">
        <v>2258</v>
      </c>
      <c r="B2259" s="1">
        <v>44627</v>
      </c>
      <c r="C2259" s="2">
        <f t="shared" si="281"/>
        <v>2022</v>
      </c>
      <c r="D2259" s="2">
        <f t="shared" si="282"/>
        <v>3</v>
      </c>
      <c r="E2259" s="2" t="str">
        <f t="shared" si="283"/>
        <v>2022-3</v>
      </c>
      <c r="F2259" s="2">
        <f t="shared" si="284"/>
        <v>7</v>
      </c>
      <c r="G2259" s="2">
        <f t="shared" si="285"/>
        <v>11</v>
      </c>
      <c r="H2259" s="2">
        <f t="shared" si="286"/>
        <v>2</v>
      </c>
      <c r="I2259" s="2" cm="1">
        <f t="array" ref="I2259">_xlfn.IFNA(_xlfn.IFS(H2259=7,1,H2259=1,1),0)</f>
        <v>0</v>
      </c>
      <c r="J2259" s="2">
        <v>0</v>
      </c>
      <c r="K2259" s="2">
        <f t="shared" si="287"/>
        <v>0</v>
      </c>
      <c r="L2259" s="2">
        <f>SUMIF(E$2:E2259,E2259,K$2:K2259)</f>
        <v>1</v>
      </c>
      <c r="M2259" s="2">
        <f>IF(AND(market_calendar[[#This Row],[eq_weekly_exp_cumulative]]=3,market_calendar[[#This Row],[is_eq_weekly_exp]]=1),1,0)</f>
        <v>0</v>
      </c>
      <c r="N2259" s="2">
        <f>IF(AND(market_calendar[[#This Row],[is_eq_monthly_exp]]=1,MOD(market_calendar[[#This Row],[Month]],3)=0),1,0)</f>
        <v>0</v>
      </c>
      <c r="O2259" s="2">
        <f t="shared" si="280"/>
        <v>0</v>
      </c>
      <c r="P2259" s="2">
        <f>SUMIF(E$2:E2259,E2259,O$2:O2259)</f>
        <v>1</v>
      </c>
      <c r="Q2259" s="2">
        <f>IF(AND(market_calendar[[#This Row],[vix_weekly_exp_cumulative]]=3,market_calendar[[#This Row],[is_vix_weekly_exp]]=1),1,0)</f>
        <v>0</v>
      </c>
      <c r="R2259" s="2">
        <f>IF(AND(market_calendar[[#This Row],[is_vix_monthly_exp]]=1,MOD(market_calendar[[#This Row],[Month]],3)=0),1,0)</f>
        <v>0</v>
      </c>
    </row>
    <row r="2260" spans="1:18" x14ac:dyDescent="0.25">
      <c r="A2260">
        <v>2259</v>
      </c>
      <c r="B2260" s="1">
        <v>44628</v>
      </c>
      <c r="C2260" s="2">
        <f t="shared" si="281"/>
        <v>2022</v>
      </c>
      <c r="D2260" s="2">
        <f t="shared" si="282"/>
        <v>3</v>
      </c>
      <c r="E2260" s="2" t="str">
        <f t="shared" si="283"/>
        <v>2022-3</v>
      </c>
      <c r="F2260" s="2">
        <f t="shared" si="284"/>
        <v>8</v>
      </c>
      <c r="G2260" s="2">
        <f t="shared" si="285"/>
        <v>11</v>
      </c>
      <c r="H2260" s="2">
        <f t="shared" si="286"/>
        <v>3</v>
      </c>
      <c r="I2260" s="2" cm="1">
        <f t="array" ref="I2260">_xlfn.IFNA(_xlfn.IFS(H2260=7,1,H2260=1,1),0)</f>
        <v>0</v>
      </c>
      <c r="J2260" s="2">
        <v>0</v>
      </c>
      <c r="K2260" s="2">
        <f t="shared" si="287"/>
        <v>0</v>
      </c>
      <c r="L2260" s="2">
        <f>SUMIF(E$2:E2260,E2260,K$2:K2260)</f>
        <v>1</v>
      </c>
      <c r="M2260" s="2">
        <f>IF(AND(market_calendar[[#This Row],[eq_weekly_exp_cumulative]]=3,market_calendar[[#This Row],[is_eq_weekly_exp]]=1),1,0)</f>
        <v>0</v>
      </c>
      <c r="N2260" s="2">
        <f>IF(AND(market_calendar[[#This Row],[is_eq_monthly_exp]]=1,MOD(market_calendar[[#This Row],[Month]],3)=0),1,0)</f>
        <v>0</v>
      </c>
      <c r="O2260" s="2">
        <f t="shared" si="280"/>
        <v>1</v>
      </c>
      <c r="P2260" s="2">
        <f>SUMIF(E$2:E2260,E2260,O$2:O2260)</f>
        <v>2</v>
      </c>
      <c r="Q2260" s="2">
        <f>IF(AND(market_calendar[[#This Row],[vix_weekly_exp_cumulative]]=3,market_calendar[[#This Row],[is_vix_weekly_exp]]=1),1,0)</f>
        <v>0</v>
      </c>
      <c r="R2260" s="2">
        <f>IF(AND(market_calendar[[#This Row],[is_vix_monthly_exp]]=1,MOD(market_calendar[[#This Row],[Month]],3)=0),1,0)</f>
        <v>0</v>
      </c>
    </row>
    <row r="2261" spans="1:18" x14ac:dyDescent="0.25">
      <c r="A2261">
        <v>2260</v>
      </c>
      <c r="B2261" s="1">
        <v>44629</v>
      </c>
      <c r="C2261" s="2">
        <f t="shared" si="281"/>
        <v>2022</v>
      </c>
      <c r="D2261" s="2">
        <f t="shared" si="282"/>
        <v>3</v>
      </c>
      <c r="E2261" s="2" t="str">
        <f t="shared" si="283"/>
        <v>2022-3</v>
      </c>
      <c r="F2261" s="2">
        <f t="shared" si="284"/>
        <v>9</v>
      </c>
      <c r="G2261" s="2">
        <f t="shared" si="285"/>
        <v>11</v>
      </c>
      <c r="H2261" s="2">
        <f t="shared" si="286"/>
        <v>4</v>
      </c>
      <c r="I2261" s="2" cm="1">
        <f t="array" ref="I2261">_xlfn.IFNA(_xlfn.IFS(H2261=7,1,H2261=1,1),0)</f>
        <v>0</v>
      </c>
      <c r="J2261" s="2">
        <v>0</v>
      </c>
      <c r="K2261" s="2">
        <f t="shared" si="287"/>
        <v>0</v>
      </c>
      <c r="L2261" s="2">
        <f>SUMIF(E$2:E2261,E2261,K$2:K2261)</f>
        <v>1</v>
      </c>
      <c r="M2261" s="2">
        <f>IF(AND(market_calendar[[#This Row],[eq_weekly_exp_cumulative]]=3,market_calendar[[#This Row],[is_eq_weekly_exp]]=1),1,0)</f>
        <v>0</v>
      </c>
      <c r="N2261" s="2">
        <f>IF(AND(market_calendar[[#This Row],[is_eq_monthly_exp]]=1,MOD(market_calendar[[#This Row],[Month]],3)=0),1,0)</f>
        <v>0</v>
      </c>
      <c r="O2261" s="2">
        <f t="shared" si="280"/>
        <v>0</v>
      </c>
      <c r="P2261" s="2">
        <f>SUMIF(E$2:E2261,E2261,O$2:O2261)</f>
        <v>2</v>
      </c>
      <c r="Q2261" s="2">
        <f>IF(AND(market_calendar[[#This Row],[vix_weekly_exp_cumulative]]=3,market_calendar[[#This Row],[is_vix_weekly_exp]]=1),1,0)</f>
        <v>0</v>
      </c>
      <c r="R2261" s="2">
        <f>IF(AND(market_calendar[[#This Row],[is_vix_monthly_exp]]=1,MOD(market_calendar[[#This Row],[Month]],3)=0),1,0)</f>
        <v>0</v>
      </c>
    </row>
    <row r="2262" spans="1:18" x14ac:dyDescent="0.25">
      <c r="A2262">
        <v>2261</v>
      </c>
      <c r="B2262" s="1">
        <v>44630</v>
      </c>
      <c r="C2262" s="2">
        <f t="shared" si="281"/>
        <v>2022</v>
      </c>
      <c r="D2262" s="2">
        <f t="shared" si="282"/>
        <v>3</v>
      </c>
      <c r="E2262" s="2" t="str">
        <f t="shared" si="283"/>
        <v>2022-3</v>
      </c>
      <c r="F2262" s="2">
        <f t="shared" si="284"/>
        <v>10</v>
      </c>
      <c r="G2262" s="2">
        <f t="shared" si="285"/>
        <v>11</v>
      </c>
      <c r="H2262" s="2">
        <f t="shared" si="286"/>
        <v>5</v>
      </c>
      <c r="I2262" s="2" cm="1">
        <f t="array" ref="I2262">_xlfn.IFNA(_xlfn.IFS(H2262=7,1,H2262=1,1),0)</f>
        <v>0</v>
      </c>
      <c r="J2262" s="2">
        <v>0</v>
      </c>
      <c r="K2262" s="2">
        <f t="shared" si="287"/>
        <v>0</v>
      </c>
      <c r="L2262" s="2">
        <f>SUMIF(E$2:E2262,E2262,K$2:K2262)</f>
        <v>1</v>
      </c>
      <c r="M2262" s="2">
        <f>IF(AND(market_calendar[[#This Row],[eq_weekly_exp_cumulative]]=3,market_calendar[[#This Row],[is_eq_weekly_exp]]=1),1,0)</f>
        <v>0</v>
      </c>
      <c r="N2262" s="2">
        <f>IF(AND(market_calendar[[#This Row],[is_eq_monthly_exp]]=1,MOD(market_calendar[[#This Row],[Month]],3)=0),1,0)</f>
        <v>0</v>
      </c>
      <c r="O2262" s="2">
        <f t="shared" si="280"/>
        <v>0</v>
      </c>
      <c r="P2262" s="2">
        <f>SUMIF(E$2:E2262,E2262,O$2:O2262)</f>
        <v>2</v>
      </c>
      <c r="Q2262" s="2">
        <f>IF(AND(market_calendar[[#This Row],[vix_weekly_exp_cumulative]]=3,market_calendar[[#This Row],[is_vix_weekly_exp]]=1),1,0)</f>
        <v>0</v>
      </c>
      <c r="R2262" s="2">
        <f>IF(AND(market_calendar[[#This Row],[is_vix_monthly_exp]]=1,MOD(market_calendar[[#This Row],[Month]],3)=0),1,0)</f>
        <v>0</v>
      </c>
    </row>
    <row r="2263" spans="1:18" x14ac:dyDescent="0.25">
      <c r="A2263">
        <v>2262</v>
      </c>
      <c r="B2263" s="1">
        <v>44631</v>
      </c>
      <c r="C2263" s="2">
        <f t="shared" si="281"/>
        <v>2022</v>
      </c>
      <c r="D2263" s="2">
        <f t="shared" si="282"/>
        <v>3</v>
      </c>
      <c r="E2263" s="2" t="str">
        <f t="shared" si="283"/>
        <v>2022-3</v>
      </c>
      <c r="F2263" s="2">
        <f t="shared" si="284"/>
        <v>11</v>
      </c>
      <c r="G2263" s="2">
        <f t="shared" si="285"/>
        <v>11</v>
      </c>
      <c r="H2263" s="2">
        <f t="shared" si="286"/>
        <v>6</v>
      </c>
      <c r="I2263" s="2" cm="1">
        <f t="array" ref="I2263">_xlfn.IFNA(_xlfn.IFS(H2263=7,1,H2263=1,1),0)</f>
        <v>0</v>
      </c>
      <c r="J2263" s="2">
        <v>0</v>
      </c>
      <c r="K2263" s="2">
        <f t="shared" si="287"/>
        <v>1</v>
      </c>
      <c r="L2263" s="2">
        <f>SUMIF(E$2:E2263,E2263,K$2:K2263)</f>
        <v>2</v>
      </c>
      <c r="M2263" s="2">
        <f>IF(AND(market_calendar[[#This Row],[eq_weekly_exp_cumulative]]=3,market_calendar[[#This Row],[is_eq_weekly_exp]]=1),1,0)</f>
        <v>0</v>
      </c>
      <c r="N2263" s="2">
        <f>IF(AND(market_calendar[[#This Row],[is_eq_monthly_exp]]=1,MOD(market_calendar[[#This Row],[Month]],3)=0),1,0)</f>
        <v>0</v>
      </c>
      <c r="O2263" s="2">
        <f t="shared" si="280"/>
        <v>0</v>
      </c>
      <c r="P2263" s="2">
        <f>SUMIF(E$2:E2263,E2263,O$2:O2263)</f>
        <v>2</v>
      </c>
      <c r="Q2263" s="2">
        <f>IF(AND(market_calendar[[#This Row],[vix_weekly_exp_cumulative]]=3,market_calendar[[#This Row],[is_vix_weekly_exp]]=1),1,0)</f>
        <v>0</v>
      </c>
      <c r="R2263" s="2">
        <f>IF(AND(market_calendar[[#This Row],[is_vix_monthly_exp]]=1,MOD(market_calendar[[#This Row],[Month]],3)=0),1,0)</f>
        <v>0</v>
      </c>
    </row>
    <row r="2264" spans="1:18" x14ac:dyDescent="0.25">
      <c r="A2264">
        <v>2263</v>
      </c>
      <c r="B2264" s="1">
        <v>44632</v>
      </c>
      <c r="C2264" s="2">
        <f t="shared" si="281"/>
        <v>2022</v>
      </c>
      <c r="D2264" s="2">
        <f t="shared" si="282"/>
        <v>3</v>
      </c>
      <c r="E2264" s="2" t="str">
        <f t="shared" si="283"/>
        <v>2022-3</v>
      </c>
      <c r="F2264" s="2">
        <f t="shared" si="284"/>
        <v>12</v>
      </c>
      <c r="G2264" s="2">
        <f t="shared" si="285"/>
        <v>11</v>
      </c>
      <c r="H2264" s="2">
        <f t="shared" si="286"/>
        <v>7</v>
      </c>
      <c r="I2264" s="2" cm="1">
        <f t="array" ref="I2264">_xlfn.IFNA(_xlfn.IFS(H2264=7,1,H2264=1,1),0)</f>
        <v>1</v>
      </c>
      <c r="J2264" s="2">
        <v>0</v>
      </c>
      <c r="K2264" s="2">
        <f t="shared" si="287"/>
        <v>0</v>
      </c>
      <c r="L2264" s="2">
        <f>SUMIF(E$2:E2264,E2264,K$2:K2264)</f>
        <v>2</v>
      </c>
      <c r="M2264" s="2">
        <f>IF(AND(market_calendar[[#This Row],[eq_weekly_exp_cumulative]]=3,market_calendar[[#This Row],[is_eq_weekly_exp]]=1),1,0)</f>
        <v>0</v>
      </c>
      <c r="N2264" s="2">
        <f>IF(AND(market_calendar[[#This Row],[is_eq_monthly_exp]]=1,MOD(market_calendar[[#This Row],[Month]],3)=0),1,0)</f>
        <v>0</v>
      </c>
      <c r="O2264" s="2">
        <f t="shared" si="280"/>
        <v>0</v>
      </c>
      <c r="P2264" s="2">
        <f>SUMIF(E$2:E2264,E2264,O$2:O2264)</f>
        <v>2</v>
      </c>
      <c r="Q2264" s="2">
        <f>IF(AND(market_calendar[[#This Row],[vix_weekly_exp_cumulative]]=3,market_calendar[[#This Row],[is_vix_weekly_exp]]=1),1,0)</f>
        <v>0</v>
      </c>
      <c r="R2264" s="2">
        <f>IF(AND(market_calendar[[#This Row],[is_vix_monthly_exp]]=1,MOD(market_calendar[[#This Row],[Month]],3)=0),1,0)</f>
        <v>0</v>
      </c>
    </row>
    <row r="2265" spans="1:18" x14ac:dyDescent="0.25">
      <c r="A2265">
        <v>2264</v>
      </c>
      <c r="B2265" s="1">
        <v>44633</v>
      </c>
      <c r="C2265" s="2">
        <f t="shared" si="281"/>
        <v>2022</v>
      </c>
      <c r="D2265" s="2">
        <f t="shared" si="282"/>
        <v>3</v>
      </c>
      <c r="E2265" s="2" t="str">
        <f t="shared" si="283"/>
        <v>2022-3</v>
      </c>
      <c r="F2265" s="2">
        <f t="shared" si="284"/>
        <v>13</v>
      </c>
      <c r="G2265" s="2">
        <f t="shared" si="285"/>
        <v>12</v>
      </c>
      <c r="H2265" s="2">
        <f t="shared" si="286"/>
        <v>1</v>
      </c>
      <c r="I2265" s="2" cm="1">
        <f t="array" ref="I2265">_xlfn.IFNA(_xlfn.IFS(H2265=7,1,H2265=1,1),0)</f>
        <v>1</v>
      </c>
      <c r="J2265" s="2">
        <v>0</v>
      </c>
      <c r="K2265" s="2">
        <f t="shared" si="287"/>
        <v>0</v>
      </c>
      <c r="L2265" s="2">
        <f>SUMIF(E$2:E2265,E2265,K$2:K2265)</f>
        <v>2</v>
      </c>
      <c r="M2265" s="2">
        <f>IF(AND(market_calendar[[#This Row],[eq_weekly_exp_cumulative]]=3,market_calendar[[#This Row],[is_eq_weekly_exp]]=1),1,0)</f>
        <v>0</v>
      </c>
      <c r="N2265" s="2">
        <f>IF(AND(market_calendar[[#This Row],[is_eq_monthly_exp]]=1,MOD(market_calendar[[#This Row],[Month]],3)=0),1,0)</f>
        <v>0</v>
      </c>
      <c r="O2265" s="2">
        <f t="shared" si="280"/>
        <v>0</v>
      </c>
      <c r="P2265" s="2">
        <f>SUMIF(E$2:E2265,E2265,O$2:O2265)</f>
        <v>2</v>
      </c>
      <c r="Q2265" s="2">
        <f>IF(AND(market_calendar[[#This Row],[vix_weekly_exp_cumulative]]=3,market_calendar[[#This Row],[is_vix_weekly_exp]]=1),1,0)</f>
        <v>0</v>
      </c>
      <c r="R2265" s="2">
        <f>IF(AND(market_calendar[[#This Row],[is_vix_monthly_exp]]=1,MOD(market_calendar[[#This Row],[Month]],3)=0),1,0)</f>
        <v>0</v>
      </c>
    </row>
    <row r="2266" spans="1:18" x14ac:dyDescent="0.25">
      <c r="A2266">
        <v>2265</v>
      </c>
      <c r="B2266" s="1">
        <v>44634</v>
      </c>
      <c r="C2266" s="2">
        <f t="shared" si="281"/>
        <v>2022</v>
      </c>
      <c r="D2266" s="2">
        <f t="shared" si="282"/>
        <v>3</v>
      </c>
      <c r="E2266" s="2" t="str">
        <f t="shared" si="283"/>
        <v>2022-3</v>
      </c>
      <c r="F2266" s="2">
        <f t="shared" si="284"/>
        <v>14</v>
      </c>
      <c r="G2266" s="2">
        <f t="shared" si="285"/>
        <v>12</v>
      </c>
      <c r="H2266" s="2">
        <f t="shared" si="286"/>
        <v>2</v>
      </c>
      <c r="I2266" s="2" cm="1">
        <f t="array" ref="I2266">_xlfn.IFNA(_xlfn.IFS(H2266=7,1,H2266=1,1),0)</f>
        <v>0</v>
      </c>
      <c r="J2266" s="2">
        <v>0</v>
      </c>
      <c r="K2266" s="2">
        <f t="shared" si="287"/>
        <v>0</v>
      </c>
      <c r="L2266" s="2">
        <f>SUMIF(E$2:E2266,E2266,K$2:K2266)</f>
        <v>2</v>
      </c>
      <c r="M2266" s="2">
        <f>IF(AND(market_calendar[[#This Row],[eq_weekly_exp_cumulative]]=3,market_calendar[[#This Row],[is_eq_weekly_exp]]=1),1,0)</f>
        <v>0</v>
      </c>
      <c r="N2266" s="2">
        <f>IF(AND(market_calendar[[#This Row],[is_eq_monthly_exp]]=1,MOD(market_calendar[[#This Row],[Month]],3)=0),1,0)</f>
        <v>0</v>
      </c>
      <c r="O2266" s="2">
        <f t="shared" si="280"/>
        <v>0</v>
      </c>
      <c r="P2266" s="2">
        <f>SUMIF(E$2:E2266,E2266,O$2:O2266)</f>
        <v>2</v>
      </c>
      <c r="Q2266" s="2">
        <f>IF(AND(market_calendar[[#This Row],[vix_weekly_exp_cumulative]]=3,market_calendar[[#This Row],[is_vix_weekly_exp]]=1),1,0)</f>
        <v>0</v>
      </c>
      <c r="R2266" s="2">
        <f>IF(AND(market_calendar[[#This Row],[is_vix_monthly_exp]]=1,MOD(market_calendar[[#This Row],[Month]],3)=0),1,0)</f>
        <v>0</v>
      </c>
    </row>
    <row r="2267" spans="1:18" x14ac:dyDescent="0.25">
      <c r="A2267">
        <v>2266</v>
      </c>
      <c r="B2267" s="1">
        <v>44635</v>
      </c>
      <c r="C2267" s="2">
        <f t="shared" si="281"/>
        <v>2022</v>
      </c>
      <c r="D2267" s="2">
        <f t="shared" si="282"/>
        <v>3</v>
      </c>
      <c r="E2267" s="2" t="str">
        <f t="shared" si="283"/>
        <v>2022-3</v>
      </c>
      <c r="F2267" s="2">
        <f t="shared" si="284"/>
        <v>15</v>
      </c>
      <c r="G2267" s="2">
        <f t="shared" si="285"/>
        <v>12</v>
      </c>
      <c r="H2267" s="2">
        <f t="shared" si="286"/>
        <v>3</v>
      </c>
      <c r="I2267" s="2" cm="1">
        <f t="array" ref="I2267">_xlfn.IFNA(_xlfn.IFS(H2267=7,1,H2267=1,1),0)</f>
        <v>0</v>
      </c>
      <c r="J2267" s="2">
        <v>0</v>
      </c>
      <c r="K2267" s="2">
        <f t="shared" si="287"/>
        <v>0</v>
      </c>
      <c r="L2267" s="2">
        <f>SUMIF(E$2:E2267,E2267,K$2:K2267)</f>
        <v>2</v>
      </c>
      <c r="M2267" s="2">
        <f>IF(AND(market_calendar[[#This Row],[eq_weekly_exp_cumulative]]=3,market_calendar[[#This Row],[is_eq_weekly_exp]]=1),1,0)</f>
        <v>0</v>
      </c>
      <c r="N2267" s="2">
        <f>IF(AND(market_calendar[[#This Row],[is_eq_monthly_exp]]=1,MOD(market_calendar[[#This Row],[Month]],3)=0),1,0)</f>
        <v>0</v>
      </c>
      <c r="O2267" s="2">
        <f t="shared" si="280"/>
        <v>1</v>
      </c>
      <c r="P2267" s="2">
        <f>SUMIF(E$2:E2267,E2267,O$2:O2267)</f>
        <v>3</v>
      </c>
      <c r="Q2267" s="2">
        <f>IF(AND(market_calendar[[#This Row],[vix_weekly_exp_cumulative]]=3,market_calendar[[#This Row],[is_vix_weekly_exp]]=1),1,0)</f>
        <v>1</v>
      </c>
      <c r="R2267" s="2">
        <f>IF(AND(market_calendar[[#This Row],[is_vix_monthly_exp]]=1,MOD(market_calendar[[#This Row],[Month]],3)=0),1,0)</f>
        <v>1</v>
      </c>
    </row>
    <row r="2268" spans="1:18" x14ac:dyDescent="0.25">
      <c r="A2268">
        <v>2267</v>
      </c>
      <c r="B2268" s="1">
        <v>44636</v>
      </c>
      <c r="C2268" s="2">
        <f t="shared" si="281"/>
        <v>2022</v>
      </c>
      <c r="D2268" s="2">
        <f t="shared" si="282"/>
        <v>3</v>
      </c>
      <c r="E2268" s="2" t="str">
        <f t="shared" si="283"/>
        <v>2022-3</v>
      </c>
      <c r="F2268" s="2">
        <f t="shared" si="284"/>
        <v>16</v>
      </c>
      <c r="G2268" s="2">
        <f t="shared" si="285"/>
        <v>12</v>
      </c>
      <c r="H2268" s="2">
        <f t="shared" si="286"/>
        <v>4</v>
      </c>
      <c r="I2268" s="2" cm="1">
        <f t="array" ref="I2268">_xlfn.IFNA(_xlfn.IFS(H2268=7,1,H2268=1,1),0)</f>
        <v>0</v>
      </c>
      <c r="J2268" s="2">
        <v>0</v>
      </c>
      <c r="K2268" s="2">
        <f t="shared" si="287"/>
        <v>0</v>
      </c>
      <c r="L2268" s="2">
        <f>SUMIF(E$2:E2268,E2268,K$2:K2268)</f>
        <v>2</v>
      </c>
      <c r="M2268" s="2">
        <f>IF(AND(market_calendar[[#This Row],[eq_weekly_exp_cumulative]]=3,market_calendar[[#This Row],[is_eq_weekly_exp]]=1),1,0)</f>
        <v>0</v>
      </c>
      <c r="N2268" s="2">
        <f>IF(AND(market_calendar[[#This Row],[is_eq_monthly_exp]]=1,MOD(market_calendar[[#This Row],[Month]],3)=0),1,0)</f>
        <v>0</v>
      </c>
      <c r="O2268" s="2">
        <f t="shared" si="280"/>
        <v>0</v>
      </c>
      <c r="P2268" s="2">
        <f>SUMIF(E$2:E2268,E2268,O$2:O2268)</f>
        <v>3</v>
      </c>
      <c r="Q2268" s="2">
        <f>IF(AND(market_calendar[[#This Row],[vix_weekly_exp_cumulative]]=3,market_calendar[[#This Row],[is_vix_weekly_exp]]=1),1,0)</f>
        <v>0</v>
      </c>
      <c r="R2268" s="2">
        <f>IF(AND(market_calendar[[#This Row],[is_vix_monthly_exp]]=1,MOD(market_calendar[[#This Row],[Month]],3)=0),1,0)</f>
        <v>0</v>
      </c>
    </row>
    <row r="2269" spans="1:18" x14ac:dyDescent="0.25">
      <c r="A2269">
        <v>2268</v>
      </c>
      <c r="B2269" s="1">
        <v>44637</v>
      </c>
      <c r="C2269" s="2">
        <f t="shared" si="281"/>
        <v>2022</v>
      </c>
      <c r="D2269" s="2">
        <f t="shared" si="282"/>
        <v>3</v>
      </c>
      <c r="E2269" s="2" t="str">
        <f t="shared" si="283"/>
        <v>2022-3</v>
      </c>
      <c r="F2269" s="2">
        <f t="shared" si="284"/>
        <v>17</v>
      </c>
      <c r="G2269" s="2">
        <f t="shared" si="285"/>
        <v>12</v>
      </c>
      <c r="H2269" s="2">
        <f t="shared" si="286"/>
        <v>5</v>
      </c>
      <c r="I2269" s="2" cm="1">
        <f t="array" ref="I2269">_xlfn.IFNA(_xlfn.IFS(H2269=7,1,H2269=1,1),0)</f>
        <v>0</v>
      </c>
      <c r="J2269" s="2">
        <v>0</v>
      </c>
      <c r="K2269" s="2">
        <f t="shared" si="287"/>
        <v>0</v>
      </c>
      <c r="L2269" s="2">
        <f>SUMIF(E$2:E2269,E2269,K$2:K2269)</f>
        <v>2</v>
      </c>
      <c r="M2269" s="2">
        <f>IF(AND(market_calendar[[#This Row],[eq_weekly_exp_cumulative]]=3,market_calendar[[#This Row],[is_eq_weekly_exp]]=1),1,0)</f>
        <v>0</v>
      </c>
      <c r="N2269" s="2">
        <f>IF(AND(market_calendar[[#This Row],[is_eq_monthly_exp]]=1,MOD(market_calendar[[#This Row],[Month]],3)=0),1,0)</f>
        <v>0</v>
      </c>
      <c r="O2269" s="2">
        <f t="shared" si="280"/>
        <v>0</v>
      </c>
      <c r="P2269" s="2">
        <f>SUMIF(E$2:E2269,E2269,O$2:O2269)</f>
        <v>3</v>
      </c>
      <c r="Q2269" s="2">
        <f>IF(AND(market_calendar[[#This Row],[vix_weekly_exp_cumulative]]=3,market_calendar[[#This Row],[is_vix_weekly_exp]]=1),1,0)</f>
        <v>0</v>
      </c>
      <c r="R2269" s="2">
        <f>IF(AND(market_calendar[[#This Row],[is_vix_monthly_exp]]=1,MOD(market_calendar[[#This Row],[Month]],3)=0),1,0)</f>
        <v>0</v>
      </c>
    </row>
    <row r="2270" spans="1:18" x14ac:dyDescent="0.25">
      <c r="A2270">
        <v>2269</v>
      </c>
      <c r="B2270" s="1">
        <v>44638</v>
      </c>
      <c r="C2270" s="2">
        <f t="shared" si="281"/>
        <v>2022</v>
      </c>
      <c r="D2270" s="2">
        <f t="shared" si="282"/>
        <v>3</v>
      </c>
      <c r="E2270" s="2" t="str">
        <f t="shared" si="283"/>
        <v>2022-3</v>
      </c>
      <c r="F2270" s="2">
        <f t="shared" si="284"/>
        <v>18</v>
      </c>
      <c r="G2270" s="2">
        <f t="shared" si="285"/>
        <v>12</v>
      </c>
      <c r="H2270" s="2">
        <f t="shared" si="286"/>
        <v>6</v>
      </c>
      <c r="I2270" s="2" cm="1">
        <f t="array" ref="I2270">_xlfn.IFNA(_xlfn.IFS(H2270=7,1,H2270=1,1),0)</f>
        <v>0</v>
      </c>
      <c r="J2270" s="2">
        <v>0</v>
      </c>
      <c r="K2270" s="2">
        <f t="shared" si="287"/>
        <v>1</v>
      </c>
      <c r="L2270" s="2">
        <f>SUMIF(E$2:E2270,E2270,K$2:K2270)</f>
        <v>3</v>
      </c>
      <c r="M2270" s="2">
        <f>IF(AND(market_calendar[[#This Row],[eq_weekly_exp_cumulative]]=3,market_calendar[[#This Row],[is_eq_weekly_exp]]=1),1,0)</f>
        <v>1</v>
      </c>
      <c r="N2270" s="2">
        <f>IF(AND(market_calendar[[#This Row],[is_eq_monthly_exp]]=1,MOD(market_calendar[[#This Row],[Month]],3)=0),1,0)</f>
        <v>1</v>
      </c>
      <c r="O2270" s="2">
        <f t="shared" si="280"/>
        <v>0</v>
      </c>
      <c r="P2270" s="2">
        <f>SUMIF(E$2:E2270,E2270,O$2:O2270)</f>
        <v>3</v>
      </c>
      <c r="Q2270" s="2">
        <f>IF(AND(market_calendar[[#This Row],[vix_weekly_exp_cumulative]]=3,market_calendar[[#This Row],[is_vix_weekly_exp]]=1),1,0)</f>
        <v>0</v>
      </c>
      <c r="R2270" s="2">
        <f>IF(AND(market_calendar[[#This Row],[is_vix_monthly_exp]]=1,MOD(market_calendar[[#This Row],[Month]],3)=0),1,0)</f>
        <v>0</v>
      </c>
    </row>
    <row r="2271" spans="1:18" x14ac:dyDescent="0.25">
      <c r="A2271">
        <v>2270</v>
      </c>
      <c r="B2271" s="1">
        <v>44639</v>
      </c>
      <c r="C2271" s="2">
        <f t="shared" si="281"/>
        <v>2022</v>
      </c>
      <c r="D2271" s="2">
        <f t="shared" si="282"/>
        <v>3</v>
      </c>
      <c r="E2271" s="2" t="str">
        <f t="shared" si="283"/>
        <v>2022-3</v>
      </c>
      <c r="F2271" s="2">
        <f t="shared" si="284"/>
        <v>19</v>
      </c>
      <c r="G2271" s="2">
        <f t="shared" si="285"/>
        <v>12</v>
      </c>
      <c r="H2271" s="2">
        <f t="shared" si="286"/>
        <v>7</v>
      </c>
      <c r="I2271" s="2" cm="1">
        <f t="array" ref="I2271">_xlfn.IFNA(_xlfn.IFS(H2271=7,1,H2271=1,1),0)</f>
        <v>1</v>
      </c>
      <c r="J2271" s="2">
        <v>0</v>
      </c>
      <c r="K2271" s="2">
        <f t="shared" si="287"/>
        <v>0</v>
      </c>
      <c r="L2271" s="2">
        <f>SUMIF(E$2:E2271,E2271,K$2:K2271)</f>
        <v>3</v>
      </c>
      <c r="M2271" s="2">
        <f>IF(AND(market_calendar[[#This Row],[eq_weekly_exp_cumulative]]=3,market_calendar[[#This Row],[is_eq_weekly_exp]]=1),1,0)</f>
        <v>0</v>
      </c>
      <c r="N2271" s="2">
        <f>IF(AND(market_calendar[[#This Row],[is_eq_monthly_exp]]=1,MOD(market_calendar[[#This Row],[Month]],3)=0),1,0)</f>
        <v>0</v>
      </c>
      <c r="O2271" s="2">
        <f t="shared" si="280"/>
        <v>0</v>
      </c>
      <c r="P2271" s="2">
        <f>SUMIF(E$2:E2271,E2271,O$2:O2271)</f>
        <v>3</v>
      </c>
      <c r="Q2271" s="2">
        <f>IF(AND(market_calendar[[#This Row],[vix_weekly_exp_cumulative]]=3,market_calendar[[#This Row],[is_vix_weekly_exp]]=1),1,0)</f>
        <v>0</v>
      </c>
      <c r="R2271" s="2">
        <f>IF(AND(market_calendar[[#This Row],[is_vix_monthly_exp]]=1,MOD(market_calendar[[#This Row],[Month]],3)=0),1,0)</f>
        <v>0</v>
      </c>
    </row>
    <row r="2272" spans="1:18" x14ac:dyDescent="0.25">
      <c r="A2272">
        <v>2271</v>
      </c>
      <c r="B2272" s="1">
        <v>44640</v>
      </c>
      <c r="C2272" s="2">
        <f t="shared" si="281"/>
        <v>2022</v>
      </c>
      <c r="D2272" s="2">
        <f t="shared" si="282"/>
        <v>3</v>
      </c>
      <c r="E2272" s="2" t="str">
        <f t="shared" si="283"/>
        <v>2022-3</v>
      </c>
      <c r="F2272" s="2">
        <f t="shared" si="284"/>
        <v>20</v>
      </c>
      <c r="G2272" s="2">
        <f t="shared" si="285"/>
        <v>13</v>
      </c>
      <c r="H2272" s="2">
        <f t="shared" si="286"/>
        <v>1</v>
      </c>
      <c r="I2272" s="2" cm="1">
        <f t="array" ref="I2272">_xlfn.IFNA(_xlfn.IFS(H2272=7,1,H2272=1,1),0)</f>
        <v>1</v>
      </c>
      <c r="J2272" s="2">
        <v>0</v>
      </c>
      <c r="K2272" s="2">
        <f t="shared" si="287"/>
        <v>0</v>
      </c>
      <c r="L2272" s="2">
        <f>SUMIF(E$2:E2272,E2272,K$2:K2272)</f>
        <v>3</v>
      </c>
      <c r="M2272" s="2">
        <f>IF(AND(market_calendar[[#This Row],[eq_weekly_exp_cumulative]]=3,market_calendar[[#This Row],[is_eq_weekly_exp]]=1),1,0)</f>
        <v>0</v>
      </c>
      <c r="N2272" s="2">
        <f>IF(AND(market_calendar[[#This Row],[is_eq_monthly_exp]]=1,MOD(market_calendar[[#This Row],[Month]],3)=0),1,0)</f>
        <v>0</v>
      </c>
      <c r="O2272" s="2">
        <f t="shared" si="280"/>
        <v>0</v>
      </c>
      <c r="P2272" s="2">
        <f>SUMIF(E$2:E2272,E2272,O$2:O2272)</f>
        <v>3</v>
      </c>
      <c r="Q2272" s="2">
        <f>IF(AND(market_calendar[[#This Row],[vix_weekly_exp_cumulative]]=3,market_calendar[[#This Row],[is_vix_weekly_exp]]=1),1,0)</f>
        <v>0</v>
      </c>
      <c r="R2272" s="2">
        <f>IF(AND(market_calendar[[#This Row],[is_vix_monthly_exp]]=1,MOD(market_calendar[[#This Row],[Month]],3)=0),1,0)</f>
        <v>0</v>
      </c>
    </row>
    <row r="2273" spans="1:18" x14ac:dyDescent="0.25">
      <c r="A2273">
        <v>2272</v>
      </c>
      <c r="B2273" s="1">
        <v>44641</v>
      </c>
      <c r="C2273" s="2">
        <f t="shared" si="281"/>
        <v>2022</v>
      </c>
      <c r="D2273" s="2">
        <f t="shared" si="282"/>
        <v>3</v>
      </c>
      <c r="E2273" s="2" t="str">
        <f t="shared" si="283"/>
        <v>2022-3</v>
      </c>
      <c r="F2273" s="2">
        <f t="shared" si="284"/>
        <v>21</v>
      </c>
      <c r="G2273" s="2">
        <f t="shared" si="285"/>
        <v>13</v>
      </c>
      <c r="H2273" s="2">
        <f t="shared" si="286"/>
        <v>2</v>
      </c>
      <c r="I2273" s="2" cm="1">
        <f t="array" ref="I2273">_xlfn.IFNA(_xlfn.IFS(H2273=7,1,H2273=1,1),0)</f>
        <v>0</v>
      </c>
      <c r="J2273" s="2">
        <v>0</v>
      </c>
      <c r="K2273" s="2">
        <f t="shared" si="287"/>
        <v>0</v>
      </c>
      <c r="L2273" s="2">
        <f>SUMIF(E$2:E2273,E2273,K$2:K2273)</f>
        <v>3</v>
      </c>
      <c r="M2273" s="2">
        <f>IF(AND(market_calendar[[#This Row],[eq_weekly_exp_cumulative]]=3,market_calendar[[#This Row],[is_eq_weekly_exp]]=1),1,0)</f>
        <v>0</v>
      </c>
      <c r="N2273" s="2">
        <f>IF(AND(market_calendar[[#This Row],[is_eq_monthly_exp]]=1,MOD(market_calendar[[#This Row],[Month]],3)=0),1,0)</f>
        <v>0</v>
      </c>
      <c r="O2273" s="2">
        <f t="shared" si="280"/>
        <v>0</v>
      </c>
      <c r="P2273" s="2">
        <f>SUMIF(E$2:E2273,E2273,O$2:O2273)</f>
        <v>3</v>
      </c>
      <c r="Q2273" s="2">
        <f>IF(AND(market_calendar[[#This Row],[vix_weekly_exp_cumulative]]=3,market_calendar[[#This Row],[is_vix_weekly_exp]]=1),1,0)</f>
        <v>0</v>
      </c>
      <c r="R2273" s="2">
        <f>IF(AND(market_calendar[[#This Row],[is_vix_monthly_exp]]=1,MOD(market_calendar[[#This Row],[Month]],3)=0),1,0)</f>
        <v>0</v>
      </c>
    </row>
    <row r="2274" spans="1:18" x14ac:dyDescent="0.25">
      <c r="A2274">
        <v>2273</v>
      </c>
      <c r="B2274" s="1">
        <v>44642</v>
      </c>
      <c r="C2274" s="2">
        <f t="shared" si="281"/>
        <v>2022</v>
      </c>
      <c r="D2274" s="2">
        <f t="shared" si="282"/>
        <v>3</v>
      </c>
      <c r="E2274" s="2" t="str">
        <f t="shared" si="283"/>
        <v>2022-3</v>
      </c>
      <c r="F2274" s="2">
        <f t="shared" si="284"/>
        <v>22</v>
      </c>
      <c r="G2274" s="2">
        <f t="shared" si="285"/>
        <v>13</v>
      </c>
      <c r="H2274" s="2">
        <f t="shared" si="286"/>
        <v>3</v>
      </c>
      <c r="I2274" s="2" cm="1">
        <f t="array" ref="I2274">_xlfn.IFNA(_xlfn.IFS(H2274=7,1,H2274=1,1),0)</f>
        <v>0</v>
      </c>
      <c r="J2274" s="2">
        <v>0</v>
      </c>
      <c r="K2274" s="2">
        <f t="shared" si="287"/>
        <v>0</v>
      </c>
      <c r="L2274" s="2">
        <f>SUMIF(E$2:E2274,E2274,K$2:K2274)</f>
        <v>3</v>
      </c>
      <c r="M2274" s="2">
        <f>IF(AND(market_calendar[[#This Row],[eq_weekly_exp_cumulative]]=3,market_calendar[[#This Row],[is_eq_weekly_exp]]=1),1,0)</f>
        <v>0</v>
      </c>
      <c r="N2274" s="2">
        <f>IF(AND(market_calendar[[#This Row],[is_eq_monthly_exp]]=1,MOD(market_calendar[[#This Row],[Month]],3)=0),1,0)</f>
        <v>0</v>
      </c>
      <c r="O2274" s="2">
        <f t="shared" si="280"/>
        <v>1</v>
      </c>
      <c r="P2274" s="2">
        <f>SUMIF(E$2:E2274,E2274,O$2:O2274)</f>
        <v>4</v>
      </c>
      <c r="Q2274" s="2">
        <f>IF(AND(market_calendar[[#This Row],[vix_weekly_exp_cumulative]]=3,market_calendar[[#This Row],[is_vix_weekly_exp]]=1),1,0)</f>
        <v>0</v>
      </c>
      <c r="R2274" s="2">
        <f>IF(AND(market_calendar[[#This Row],[is_vix_monthly_exp]]=1,MOD(market_calendar[[#This Row],[Month]],3)=0),1,0)</f>
        <v>0</v>
      </c>
    </row>
    <row r="2275" spans="1:18" x14ac:dyDescent="0.25">
      <c r="A2275">
        <v>2274</v>
      </c>
      <c r="B2275" s="1">
        <v>44643</v>
      </c>
      <c r="C2275" s="2">
        <f t="shared" si="281"/>
        <v>2022</v>
      </c>
      <c r="D2275" s="2">
        <f t="shared" si="282"/>
        <v>3</v>
      </c>
      <c r="E2275" s="2" t="str">
        <f t="shared" si="283"/>
        <v>2022-3</v>
      </c>
      <c r="F2275" s="2">
        <f t="shared" si="284"/>
        <v>23</v>
      </c>
      <c r="G2275" s="2">
        <f t="shared" si="285"/>
        <v>13</v>
      </c>
      <c r="H2275" s="2">
        <f t="shared" si="286"/>
        <v>4</v>
      </c>
      <c r="I2275" s="2" cm="1">
        <f t="array" ref="I2275">_xlfn.IFNA(_xlfn.IFS(H2275=7,1,H2275=1,1),0)</f>
        <v>0</v>
      </c>
      <c r="J2275" s="2">
        <v>0</v>
      </c>
      <c r="K2275" s="2">
        <f t="shared" si="287"/>
        <v>0</v>
      </c>
      <c r="L2275" s="2">
        <f>SUMIF(E$2:E2275,E2275,K$2:K2275)</f>
        <v>3</v>
      </c>
      <c r="M2275" s="2">
        <f>IF(AND(market_calendar[[#This Row],[eq_weekly_exp_cumulative]]=3,market_calendar[[#This Row],[is_eq_weekly_exp]]=1),1,0)</f>
        <v>0</v>
      </c>
      <c r="N2275" s="2">
        <f>IF(AND(market_calendar[[#This Row],[is_eq_monthly_exp]]=1,MOD(market_calendar[[#This Row],[Month]],3)=0),1,0)</f>
        <v>0</v>
      </c>
      <c r="O2275" s="2">
        <f t="shared" si="280"/>
        <v>0</v>
      </c>
      <c r="P2275" s="2">
        <f>SUMIF(E$2:E2275,E2275,O$2:O2275)</f>
        <v>4</v>
      </c>
      <c r="Q2275" s="2">
        <f>IF(AND(market_calendar[[#This Row],[vix_weekly_exp_cumulative]]=3,market_calendar[[#This Row],[is_vix_weekly_exp]]=1),1,0)</f>
        <v>0</v>
      </c>
      <c r="R2275" s="2">
        <f>IF(AND(market_calendar[[#This Row],[is_vix_monthly_exp]]=1,MOD(market_calendar[[#This Row],[Month]],3)=0),1,0)</f>
        <v>0</v>
      </c>
    </row>
    <row r="2276" spans="1:18" x14ac:dyDescent="0.25">
      <c r="A2276">
        <v>2275</v>
      </c>
      <c r="B2276" s="1">
        <v>44644</v>
      </c>
      <c r="C2276" s="2">
        <f t="shared" si="281"/>
        <v>2022</v>
      </c>
      <c r="D2276" s="2">
        <f t="shared" si="282"/>
        <v>3</v>
      </c>
      <c r="E2276" s="2" t="str">
        <f t="shared" si="283"/>
        <v>2022-3</v>
      </c>
      <c r="F2276" s="2">
        <f t="shared" si="284"/>
        <v>24</v>
      </c>
      <c r="G2276" s="2">
        <f t="shared" si="285"/>
        <v>13</v>
      </c>
      <c r="H2276" s="2">
        <f t="shared" si="286"/>
        <v>5</v>
      </c>
      <c r="I2276" s="2" cm="1">
        <f t="array" ref="I2276">_xlfn.IFNA(_xlfn.IFS(H2276=7,1,H2276=1,1),0)</f>
        <v>0</v>
      </c>
      <c r="J2276" s="2">
        <v>0</v>
      </c>
      <c r="K2276" s="2">
        <f t="shared" si="287"/>
        <v>0</v>
      </c>
      <c r="L2276" s="2">
        <f>SUMIF(E$2:E2276,E2276,K$2:K2276)</f>
        <v>3</v>
      </c>
      <c r="M2276" s="2">
        <f>IF(AND(market_calendar[[#This Row],[eq_weekly_exp_cumulative]]=3,market_calendar[[#This Row],[is_eq_weekly_exp]]=1),1,0)</f>
        <v>0</v>
      </c>
      <c r="N2276" s="2">
        <f>IF(AND(market_calendar[[#This Row],[is_eq_monthly_exp]]=1,MOD(market_calendar[[#This Row],[Month]],3)=0),1,0)</f>
        <v>0</v>
      </c>
      <c r="O2276" s="2">
        <f t="shared" si="280"/>
        <v>0</v>
      </c>
      <c r="P2276" s="2">
        <f>SUMIF(E$2:E2276,E2276,O$2:O2276)</f>
        <v>4</v>
      </c>
      <c r="Q2276" s="2">
        <f>IF(AND(market_calendar[[#This Row],[vix_weekly_exp_cumulative]]=3,market_calendar[[#This Row],[is_vix_weekly_exp]]=1),1,0)</f>
        <v>0</v>
      </c>
      <c r="R2276" s="2">
        <f>IF(AND(market_calendar[[#This Row],[is_vix_monthly_exp]]=1,MOD(market_calendar[[#This Row],[Month]],3)=0),1,0)</f>
        <v>0</v>
      </c>
    </row>
    <row r="2277" spans="1:18" x14ac:dyDescent="0.25">
      <c r="A2277">
        <v>2276</v>
      </c>
      <c r="B2277" s="1">
        <v>44645</v>
      </c>
      <c r="C2277" s="2">
        <f t="shared" si="281"/>
        <v>2022</v>
      </c>
      <c r="D2277" s="2">
        <f t="shared" si="282"/>
        <v>3</v>
      </c>
      <c r="E2277" s="2" t="str">
        <f t="shared" si="283"/>
        <v>2022-3</v>
      </c>
      <c r="F2277" s="2">
        <f t="shared" si="284"/>
        <v>25</v>
      </c>
      <c r="G2277" s="2">
        <f t="shared" si="285"/>
        <v>13</v>
      </c>
      <c r="H2277" s="2">
        <f t="shared" si="286"/>
        <v>6</v>
      </c>
      <c r="I2277" s="2" cm="1">
        <f t="array" ref="I2277">_xlfn.IFNA(_xlfn.IFS(H2277=7,1,H2277=1,1),0)</f>
        <v>0</v>
      </c>
      <c r="J2277" s="2">
        <v>0</v>
      </c>
      <c r="K2277" s="2">
        <f t="shared" si="287"/>
        <v>1</v>
      </c>
      <c r="L2277" s="2">
        <f>SUMIF(E$2:E2277,E2277,K$2:K2277)</f>
        <v>4</v>
      </c>
      <c r="M2277" s="2">
        <f>IF(AND(market_calendar[[#This Row],[eq_weekly_exp_cumulative]]=3,market_calendar[[#This Row],[is_eq_weekly_exp]]=1),1,0)</f>
        <v>0</v>
      </c>
      <c r="N2277" s="2">
        <f>IF(AND(market_calendar[[#This Row],[is_eq_monthly_exp]]=1,MOD(market_calendar[[#This Row],[Month]],3)=0),1,0)</f>
        <v>0</v>
      </c>
      <c r="O2277" s="2">
        <f t="shared" si="280"/>
        <v>0</v>
      </c>
      <c r="P2277" s="2">
        <f>SUMIF(E$2:E2277,E2277,O$2:O2277)</f>
        <v>4</v>
      </c>
      <c r="Q2277" s="2">
        <f>IF(AND(market_calendar[[#This Row],[vix_weekly_exp_cumulative]]=3,market_calendar[[#This Row],[is_vix_weekly_exp]]=1),1,0)</f>
        <v>0</v>
      </c>
      <c r="R2277" s="2">
        <f>IF(AND(market_calendar[[#This Row],[is_vix_monthly_exp]]=1,MOD(market_calendar[[#This Row],[Month]],3)=0),1,0)</f>
        <v>0</v>
      </c>
    </row>
    <row r="2278" spans="1:18" x14ac:dyDescent="0.25">
      <c r="A2278">
        <v>2277</v>
      </c>
      <c r="B2278" s="1">
        <v>44646</v>
      </c>
      <c r="C2278" s="2">
        <f t="shared" si="281"/>
        <v>2022</v>
      </c>
      <c r="D2278" s="2">
        <f t="shared" si="282"/>
        <v>3</v>
      </c>
      <c r="E2278" s="2" t="str">
        <f t="shared" si="283"/>
        <v>2022-3</v>
      </c>
      <c r="F2278" s="2">
        <f t="shared" si="284"/>
        <v>26</v>
      </c>
      <c r="G2278" s="2">
        <f t="shared" si="285"/>
        <v>13</v>
      </c>
      <c r="H2278" s="2">
        <f t="shared" si="286"/>
        <v>7</v>
      </c>
      <c r="I2278" s="2" cm="1">
        <f t="array" ref="I2278">_xlfn.IFNA(_xlfn.IFS(H2278=7,1,H2278=1,1),0)</f>
        <v>1</v>
      </c>
      <c r="J2278" s="2">
        <v>0</v>
      </c>
      <c r="K2278" s="2">
        <f t="shared" si="287"/>
        <v>0</v>
      </c>
      <c r="L2278" s="2">
        <f>SUMIF(E$2:E2278,E2278,K$2:K2278)</f>
        <v>4</v>
      </c>
      <c r="M2278" s="2">
        <f>IF(AND(market_calendar[[#This Row],[eq_weekly_exp_cumulative]]=3,market_calendar[[#This Row],[is_eq_weekly_exp]]=1),1,0)</f>
        <v>0</v>
      </c>
      <c r="N2278" s="2">
        <f>IF(AND(market_calendar[[#This Row],[is_eq_monthly_exp]]=1,MOD(market_calendar[[#This Row],[Month]],3)=0),1,0)</f>
        <v>0</v>
      </c>
      <c r="O2278" s="2">
        <f t="shared" si="280"/>
        <v>0</v>
      </c>
      <c r="P2278" s="2">
        <f>SUMIF(E$2:E2278,E2278,O$2:O2278)</f>
        <v>4</v>
      </c>
      <c r="Q2278" s="2">
        <f>IF(AND(market_calendar[[#This Row],[vix_weekly_exp_cumulative]]=3,market_calendar[[#This Row],[is_vix_weekly_exp]]=1),1,0)</f>
        <v>0</v>
      </c>
      <c r="R2278" s="2">
        <f>IF(AND(market_calendar[[#This Row],[is_vix_monthly_exp]]=1,MOD(market_calendar[[#This Row],[Month]],3)=0),1,0)</f>
        <v>0</v>
      </c>
    </row>
    <row r="2279" spans="1:18" x14ac:dyDescent="0.25">
      <c r="A2279">
        <v>2278</v>
      </c>
      <c r="B2279" s="1">
        <v>44647</v>
      </c>
      <c r="C2279" s="2">
        <f t="shared" si="281"/>
        <v>2022</v>
      </c>
      <c r="D2279" s="2">
        <f t="shared" si="282"/>
        <v>3</v>
      </c>
      <c r="E2279" s="2" t="str">
        <f t="shared" si="283"/>
        <v>2022-3</v>
      </c>
      <c r="F2279" s="2">
        <f t="shared" si="284"/>
        <v>27</v>
      </c>
      <c r="G2279" s="2">
        <f t="shared" si="285"/>
        <v>14</v>
      </c>
      <c r="H2279" s="2">
        <f t="shared" si="286"/>
        <v>1</v>
      </c>
      <c r="I2279" s="2" cm="1">
        <f t="array" ref="I2279">_xlfn.IFNA(_xlfn.IFS(H2279=7,1,H2279=1,1),0)</f>
        <v>1</v>
      </c>
      <c r="J2279" s="2">
        <v>0</v>
      </c>
      <c r="K2279" s="2">
        <f t="shared" si="287"/>
        <v>0</v>
      </c>
      <c r="L2279" s="2">
        <f>SUMIF(E$2:E2279,E2279,K$2:K2279)</f>
        <v>4</v>
      </c>
      <c r="M2279" s="2">
        <f>IF(AND(market_calendar[[#This Row],[eq_weekly_exp_cumulative]]=3,market_calendar[[#This Row],[is_eq_weekly_exp]]=1),1,0)</f>
        <v>0</v>
      </c>
      <c r="N2279" s="2">
        <f>IF(AND(market_calendar[[#This Row],[is_eq_monthly_exp]]=1,MOD(market_calendar[[#This Row],[Month]],3)=0),1,0)</f>
        <v>0</v>
      </c>
      <c r="O2279" s="2">
        <f t="shared" si="280"/>
        <v>0</v>
      </c>
      <c r="P2279" s="2">
        <f>SUMIF(E$2:E2279,E2279,O$2:O2279)</f>
        <v>4</v>
      </c>
      <c r="Q2279" s="2">
        <f>IF(AND(market_calendar[[#This Row],[vix_weekly_exp_cumulative]]=3,market_calendar[[#This Row],[is_vix_weekly_exp]]=1),1,0)</f>
        <v>0</v>
      </c>
      <c r="R2279" s="2">
        <f>IF(AND(market_calendar[[#This Row],[is_vix_monthly_exp]]=1,MOD(market_calendar[[#This Row],[Month]],3)=0),1,0)</f>
        <v>0</v>
      </c>
    </row>
    <row r="2280" spans="1:18" x14ac:dyDescent="0.25">
      <c r="A2280">
        <v>2279</v>
      </c>
      <c r="B2280" s="1">
        <v>44648</v>
      </c>
      <c r="C2280" s="2">
        <f t="shared" si="281"/>
        <v>2022</v>
      </c>
      <c r="D2280" s="2">
        <f t="shared" si="282"/>
        <v>3</v>
      </c>
      <c r="E2280" s="2" t="str">
        <f t="shared" si="283"/>
        <v>2022-3</v>
      </c>
      <c r="F2280" s="2">
        <f t="shared" si="284"/>
        <v>28</v>
      </c>
      <c r="G2280" s="2">
        <f t="shared" si="285"/>
        <v>14</v>
      </c>
      <c r="H2280" s="2">
        <f t="shared" si="286"/>
        <v>2</v>
      </c>
      <c r="I2280" s="2" cm="1">
        <f t="array" ref="I2280">_xlfn.IFNA(_xlfn.IFS(H2280=7,1,H2280=1,1),0)</f>
        <v>0</v>
      </c>
      <c r="J2280" s="2">
        <v>0</v>
      </c>
      <c r="K2280" s="2">
        <f t="shared" si="287"/>
        <v>0</v>
      </c>
      <c r="L2280" s="2">
        <f>SUMIF(E$2:E2280,E2280,K$2:K2280)</f>
        <v>4</v>
      </c>
      <c r="M2280" s="2">
        <f>IF(AND(market_calendar[[#This Row],[eq_weekly_exp_cumulative]]=3,market_calendar[[#This Row],[is_eq_weekly_exp]]=1),1,0)</f>
        <v>0</v>
      </c>
      <c r="N2280" s="2">
        <f>IF(AND(market_calendar[[#This Row],[is_eq_monthly_exp]]=1,MOD(market_calendar[[#This Row],[Month]],3)=0),1,0)</f>
        <v>0</v>
      </c>
      <c r="O2280" s="2">
        <f t="shared" si="280"/>
        <v>0</v>
      </c>
      <c r="P2280" s="2">
        <f>SUMIF(E$2:E2280,E2280,O$2:O2280)</f>
        <v>4</v>
      </c>
      <c r="Q2280" s="2">
        <f>IF(AND(market_calendar[[#This Row],[vix_weekly_exp_cumulative]]=3,market_calendar[[#This Row],[is_vix_weekly_exp]]=1),1,0)</f>
        <v>0</v>
      </c>
      <c r="R2280" s="2">
        <f>IF(AND(market_calendar[[#This Row],[is_vix_monthly_exp]]=1,MOD(market_calendar[[#This Row],[Month]],3)=0),1,0)</f>
        <v>0</v>
      </c>
    </row>
    <row r="2281" spans="1:18" x14ac:dyDescent="0.25">
      <c r="A2281">
        <v>2280</v>
      </c>
      <c r="B2281" s="1">
        <v>44649</v>
      </c>
      <c r="C2281" s="2">
        <f t="shared" si="281"/>
        <v>2022</v>
      </c>
      <c r="D2281" s="2">
        <f t="shared" si="282"/>
        <v>3</v>
      </c>
      <c r="E2281" s="2" t="str">
        <f t="shared" si="283"/>
        <v>2022-3</v>
      </c>
      <c r="F2281" s="2">
        <f t="shared" si="284"/>
        <v>29</v>
      </c>
      <c r="G2281" s="2">
        <f t="shared" si="285"/>
        <v>14</v>
      </c>
      <c r="H2281" s="2">
        <f t="shared" si="286"/>
        <v>3</v>
      </c>
      <c r="I2281" s="2" cm="1">
        <f t="array" ref="I2281">_xlfn.IFNA(_xlfn.IFS(H2281=7,1,H2281=1,1),0)</f>
        <v>0</v>
      </c>
      <c r="J2281" s="2">
        <v>0</v>
      </c>
      <c r="K2281" s="2">
        <f t="shared" si="287"/>
        <v>0</v>
      </c>
      <c r="L2281" s="2">
        <f>SUMIF(E$2:E2281,E2281,K$2:K2281)</f>
        <v>4</v>
      </c>
      <c r="M2281" s="2">
        <f>IF(AND(market_calendar[[#This Row],[eq_weekly_exp_cumulative]]=3,market_calendar[[#This Row],[is_eq_weekly_exp]]=1),1,0)</f>
        <v>0</v>
      </c>
      <c r="N2281" s="2">
        <f>IF(AND(market_calendar[[#This Row],[is_eq_monthly_exp]]=1,MOD(market_calendar[[#This Row],[Month]],3)=0),1,0)</f>
        <v>0</v>
      </c>
      <c r="O2281" s="2">
        <f t="shared" si="280"/>
        <v>1</v>
      </c>
      <c r="P2281" s="2">
        <f>SUMIF(E$2:E2281,E2281,O$2:O2281)</f>
        <v>5</v>
      </c>
      <c r="Q2281" s="2">
        <f>IF(AND(market_calendar[[#This Row],[vix_weekly_exp_cumulative]]=3,market_calendar[[#This Row],[is_vix_weekly_exp]]=1),1,0)</f>
        <v>0</v>
      </c>
      <c r="R2281" s="2">
        <f>IF(AND(market_calendar[[#This Row],[is_vix_monthly_exp]]=1,MOD(market_calendar[[#This Row],[Month]],3)=0),1,0)</f>
        <v>0</v>
      </c>
    </row>
    <row r="2282" spans="1:18" x14ac:dyDescent="0.25">
      <c r="A2282">
        <v>2281</v>
      </c>
      <c r="B2282" s="1">
        <v>44650</v>
      </c>
      <c r="C2282" s="2">
        <f t="shared" si="281"/>
        <v>2022</v>
      </c>
      <c r="D2282" s="2">
        <f t="shared" si="282"/>
        <v>3</v>
      </c>
      <c r="E2282" s="2" t="str">
        <f t="shared" si="283"/>
        <v>2022-3</v>
      </c>
      <c r="F2282" s="2">
        <f t="shared" si="284"/>
        <v>30</v>
      </c>
      <c r="G2282" s="2">
        <f t="shared" si="285"/>
        <v>14</v>
      </c>
      <c r="H2282" s="2">
        <f t="shared" si="286"/>
        <v>4</v>
      </c>
      <c r="I2282" s="2" cm="1">
        <f t="array" ref="I2282">_xlfn.IFNA(_xlfn.IFS(H2282=7,1,H2282=1,1),0)</f>
        <v>0</v>
      </c>
      <c r="J2282" s="2">
        <v>0</v>
      </c>
      <c r="K2282" s="2">
        <f t="shared" si="287"/>
        <v>0</v>
      </c>
      <c r="L2282" s="2">
        <f>SUMIF(E$2:E2282,E2282,K$2:K2282)</f>
        <v>4</v>
      </c>
      <c r="M2282" s="2">
        <f>IF(AND(market_calendar[[#This Row],[eq_weekly_exp_cumulative]]=3,market_calendar[[#This Row],[is_eq_weekly_exp]]=1),1,0)</f>
        <v>0</v>
      </c>
      <c r="N2282" s="2">
        <f>IF(AND(market_calendar[[#This Row],[is_eq_monthly_exp]]=1,MOD(market_calendar[[#This Row],[Month]],3)=0),1,0)</f>
        <v>0</v>
      </c>
      <c r="O2282" s="2">
        <f t="shared" si="280"/>
        <v>0</v>
      </c>
      <c r="P2282" s="2">
        <f>SUMIF(E$2:E2282,E2282,O$2:O2282)</f>
        <v>5</v>
      </c>
      <c r="Q2282" s="2">
        <f>IF(AND(market_calendar[[#This Row],[vix_weekly_exp_cumulative]]=3,market_calendar[[#This Row],[is_vix_weekly_exp]]=1),1,0)</f>
        <v>0</v>
      </c>
      <c r="R2282" s="2">
        <f>IF(AND(market_calendar[[#This Row],[is_vix_monthly_exp]]=1,MOD(market_calendar[[#This Row],[Month]],3)=0),1,0)</f>
        <v>0</v>
      </c>
    </row>
    <row r="2283" spans="1:18" x14ac:dyDescent="0.25">
      <c r="A2283">
        <v>2282</v>
      </c>
      <c r="B2283" s="1">
        <v>44651</v>
      </c>
      <c r="C2283" s="2">
        <f t="shared" si="281"/>
        <v>2022</v>
      </c>
      <c r="D2283" s="2">
        <f t="shared" si="282"/>
        <v>3</v>
      </c>
      <c r="E2283" s="2" t="str">
        <f t="shared" si="283"/>
        <v>2022-3</v>
      </c>
      <c r="F2283" s="2">
        <f t="shared" si="284"/>
        <v>31</v>
      </c>
      <c r="G2283" s="2">
        <f t="shared" si="285"/>
        <v>14</v>
      </c>
      <c r="H2283" s="2">
        <f t="shared" si="286"/>
        <v>5</v>
      </c>
      <c r="I2283" s="2" cm="1">
        <f t="array" ref="I2283">_xlfn.IFNA(_xlfn.IFS(H2283=7,1,H2283=1,1),0)</f>
        <v>0</v>
      </c>
      <c r="J2283" s="2">
        <v>0</v>
      </c>
      <c r="K2283" s="2">
        <f t="shared" si="287"/>
        <v>0</v>
      </c>
      <c r="L2283" s="2">
        <f>SUMIF(E$2:E2283,E2283,K$2:K2283)</f>
        <v>4</v>
      </c>
      <c r="M2283" s="2">
        <f>IF(AND(market_calendar[[#This Row],[eq_weekly_exp_cumulative]]=3,market_calendar[[#This Row],[is_eq_weekly_exp]]=1),1,0)</f>
        <v>0</v>
      </c>
      <c r="N2283" s="2">
        <f>IF(AND(market_calendar[[#This Row],[is_eq_monthly_exp]]=1,MOD(market_calendar[[#This Row],[Month]],3)=0),1,0)</f>
        <v>0</v>
      </c>
      <c r="O2283" s="2">
        <f t="shared" si="280"/>
        <v>0</v>
      </c>
      <c r="P2283" s="2">
        <f>SUMIF(E$2:E2283,E2283,O$2:O2283)</f>
        <v>5</v>
      </c>
      <c r="Q2283" s="2">
        <f>IF(AND(market_calendar[[#This Row],[vix_weekly_exp_cumulative]]=3,market_calendar[[#This Row],[is_vix_weekly_exp]]=1),1,0)</f>
        <v>0</v>
      </c>
      <c r="R2283" s="2">
        <f>IF(AND(market_calendar[[#This Row],[is_vix_monthly_exp]]=1,MOD(market_calendar[[#This Row],[Month]],3)=0),1,0)</f>
        <v>0</v>
      </c>
    </row>
    <row r="2284" spans="1:18" x14ac:dyDescent="0.25">
      <c r="A2284">
        <v>2283</v>
      </c>
      <c r="B2284" s="1">
        <v>44652</v>
      </c>
      <c r="C2284" s="2">
        <f t="shared" si="281"/>
        <v>2022</v>
      </c>
      <c r="D2284" s="2">
        <f t="shared" si="282"/>
        <v>4</v>
      </c>
      <c r="E2284" s="2" t="str">
        <f t="shared" si="283"/>
        <v>2022-4</v>
      </c>
      <c r="F2284" s="2">
        <f t="shared" si="284"/>
        <v>1</v>
      </c>
      <c r="G2284" s="2">
        <f t="shared" si="285"/>
        <v>14</v>
      </c>
      <c r="H2284" s="2">
        <f t="shared" si="286"/>
        <v>6</v>
      </c>
      <c r="I2284" s="2" cm="1">
        <f t="array" ref="I2284">_xlfn.IFNA(_xlfn.IFS(H2284=7,1,H2284=1,1),0)</f>
        <v>0</v>
      </c>
      <c r="J2284" s="2">
        <v>0</v>
      </c>
      <c r="K2284" s="2">
        <f t="shared" si="287"/>
        <v>1</v>
      </c>
      <c r="L2284" s="2">
        <f>SUMIF(E$2:E2284,E2284,K$2:K2284)</f>
        <v>1</v>
      </c>
      <c r="M2284" s="2">
        <f>IF(AND(market_calendar[[#This Row],[eq_weekly_exp_cumulative]]=3,market_calendar[[#This Row],[is_eq_weekly_exp]]=1),1,0)</f>
        <v>0</v>
      </c>
      <c r="N2284" s="2">
        <f>IF(AND(market_calendar[[#This Row],[is_eq_monthly_exp]]=1,MOD(market_calendar[[#This Row],[Month]],3)=0),1,0)</f>
        <v>0</v>
      </c>
      <c r="O2284" s="2">
        <f t="shared" si="280"/>
        <v>0</v>
      </c>
      <c r="P2284" s="2">
        <f>SUMIF(E$2:E2284,E2284,O$2:O2284)</f>
        <v>0</v>
      </c>
      <c r="Q2284" s="2">
        <f>IF(AND(market_calendar[[#This Row],[vix_weekly_exp_cumulative]]=3,market_calendar[[#This Row],[is_vix_weekly_exp]]=1),1,0)</f>
        <v>0</v>
      </c>
      <c r="R2284" s="2">
        <f>IF(AND(market_calendar[[#This Row],[is_vix_monthly_exp]]=1,MOD(market_calendar[[#This Row],[Month]],3)=0),1,0)</f>
        <v>0</v>
      </c>
    </row>
    <row r="2285" spans="1:18" x14ac:dyDescent="0.25">
      <c r="A2285">
        <v>2284</v>
      </c>
      <c r="B2285" s="1">
        <v>44653</v>
      </c>
      <c r="C2285" s="2">
        <f t="shared" si="281"/>
        <v>2022</v>
      </c>
      <c r="D2285" s="2">
        <f t="shared" si="282"/>
        <v>4</v>
      </c>
      <c r="E2285" s="2" t="str">
        <f t="shared" si="283"/>
        <v>2022-4</v>
      </c>
      <c r="F2285" s="2">
        <f t="shared" si="284"/>
        <v>2</v>
      </c>
      <c r="G2285" s="2">
        <f t="shared" si="285"/>
        <v>14</v>
      </c>
      <c r="H2285" s="2">
        <f t="shared" si="286"/>
        <v>7</v>
      </c>
      <c r="I2285" s="2" cm="1">
        <f t="array" ref="I2285">_xlfn.IFNA(_xlfn.IFS(H2285=7,1,H2285=1,1),0)</f>
        <v>1</v>
      </c>
      <c r="J2285" s="2">
        <v>0</v>
      </c>
      <c r="K2285" s="2">
        <f t="shared" si="287"/>
        <v>0</v>
      </c>
      <c r="L2285" s="2">
        <f>SUMIF(E$2:E2285,E2285,K$2:K2285)</f>
        <v>1</v>
      </c>
      <c r="M2285" s="2">
        <f>IF(AND(market_calendar[[#This Row],[eq_weekly_exp_cumulative]]=3,market_calendar[[#This Row],[is_eq_weekly_exp]]=1),1,0)</f>
        <v>0</v>
      </c>
      <c r="N2285" s="2">
        <f>IF(AND(market_calendar[[#This Row],[is_eq_monthly_exp]]=1,MOD(market_calendar[[#This Row],[Month]],3)=0),1,0)</f>
        <v>0</v>
      </c>
      <c r="O2285" s="2">
        <f t="shared" si="280"/>
        <v>0</v>
      </c>
      <c r="P2285" s="2">
        <f>SUMIF(E$2:E2285,E2285,O$2:O2285)</f>
        <v>0</v>
      </c>
      <c r="Q2285" s="2">
        <f>IF(AND(market_calendar[[#This Row],[vix_weekly_exp_cumulative]]=3,market_calendar[[#This Row],[is_vix_weekly_exp]]=1),1,0)</f>
        <v>0</v>
      </c>
      <c r="R2285" s="2">
        <f>IF(AND(market_calendar[[#This Row],[is_vix_monthly_exp]]=1,MOD(market_calendar[[#This Row],[Month]],3)=0),1,0)</f>
        <v>0</v>
      </c>
    </row>
    <row r="2286" spans="1:18" x14ac:dyDescent="0.25">
      <c r="A2286">
        <v>2285</v>
      </c>
      <c r="B2286" s="1">
        <v>44654</v>
      </c>
      <c r="C2286" s="2">
        <f t="shared" si="281"/>
        <v>2022</v>
      </c>
      <c r="D2286" s="2">
        <f t="shared" si="282"/>
        <v>4</v>
      </c>
      <c r="E2286" s="2" t="str">
        <f t="shared" si="283"/>
        <v>2022-4</v>
      </c>
      <c r="F2286" s="2">
        <f t="shared" si="284"/>
        <v>3</v>
      </c>
      <c r="G2286" s="2">
        <f t="shared" si="285"/>
        <v>15</v>
      </c>
      <c r="H2286" s="2">
        <f t="shared" si="286"/>
        <v>1</v>
      </c>
      <c r="I2286" s="2" cm="1">
        <f t="array" ref="I2286">_xlfn.IFNA(_xlfn.IFS(H2286=7,1,H2286=1,1),0)</f>
        <v>1</v>
      </c>
      <c r="J2286" s="2">
        <v>0</v>
      </c>
      <c r="K2286" s="2">
        <f t="shared" si="287"/>
        <v>0</v>
      </c>
      <c r="L2286" s="2">
        <f>SUMIF(E$2:E2286,E2286,K$2:K2286)</f>
        <v>1</v>
      </c>
      <c r="M2286" s="2">
        <f>IF(AND(market_calendar[[#This Row],[eq_weekly_exp_cumulative]]=3,market_calendar[[#This Row],[is_eq_weekly_exp]]=1),1,0)</f>
        <v>0</v>
      </c>
      <c r="N2286" s="2">
        <f>IF(AND(market_calendar[[#This Row],[is_eq_monthly_exp]]=1,MOD(market_calendar[[#This Row],[Month]],3)=0),1,0)</f>
        <v>0</v>
      </c>
      <c r="O2286" s="2">
        <f t="shared" si="280"/>
        <v>0</v>
      </c>
      <c r="P2286" s="2">
        <f>SUMIF(E$2:E2286,E2286,O$2:O2286)</f>
        <v>0</v>
      </c>
      <c r="Q2286" s="2">
        <f>IF(AND(market_calendar[[#This Row],[vix_weekly_exp_cumulative]]=3,market_calendar[[#This Row],[is_vix_weekly_exp]]=1),1,0)</f>
        <v>0</v>
      </c>
      <c r="R2286" s="2">
        <f>IF(AND(market_calendar[[#This Row],[is_vix_monthly_exp]]=1,MOD(market_calendar[[#This Row],[Month]],3)=0),1,0)</f>
        <v>0</v>
      </c>
    </row>
    <row r="2287" spans="1:18" x14ac:dyDescent="0.25">
      <c r="A2287">
        <v>2286</v>
      </c>
      <c r="B2287" s="1">
        <v>44655</v>
      </c>
      <c r="C2287" s="2">
        <f t="shared" si="281"/>
        <v>2022</v>
      </c>
      <c r="D2287" s="2">
        <f t="shared" si="282"/>
        <v>4</v>
      </c>
      <c r="E2287" s="2" t="str">
        <f t="shared" si="283"/>
        <v>2022-4</v>
      </c>
      <c r="F2287" s="2">
        <f t="shared" si="284"/>
        <v>4</v>
      </c>
      <c r="G2287" s="2">
        <f t="shared" si="285"/>
        <v>15</v>
      </c>
      <c r="H2287" s="2">
        <f t="shared" si="286"/>
        <v>2</v>
      </c>
      <c r="I2287" s="2" cm="1">
        <f t="array" ref="I2287">_xlfn.IFNA(_xlfn.IFS(H2287=7,1,H2287=1,1),0)</f>
        <v>0</v>
      </c>
      <c r="J2287" s="2">
        <v>0</v>
      </c>
      <c r="K2287" s="2">
        <f t="shared" si="287"/>
        <v>0</v>
      </c>
      <c r="L2287" s="2">
        <f>SUMIF(E$2:E2287,E2287,K$2:K2287)</f>
        <v>1</v>
      </c>
      <c r="M2287" s="2">
        <f>IF(AND(market_calendar[[#This Row],[eq_weekly_exp_cumulative]]=3,market_calendar[[#This Row],[is_eq_weekly_exp]]=1),1,0)</f>
        <v>0</v>
      </c>
      <c r="N2287" s="2">
        <f>IF(AND(market_calendar[[#This Row],[is_eq_monthly_exp]]=1,MOD(market_calendar[[#This Row],[Month]],3)=0),1,0)</f>
        <v>0</v>
      </c>
      <c r="O2287" s="2">
        <f t="shared" si="280"/>
        <v>0</v>
      </c>
      <c r="P2287" s="2">
        <f>SUMIF(E$2:E2287,E2287,O$2:O2287)</f>
        <v>0</v>
      </c>
      <c r="Q2287" s="2">
        <f>IF(AND(market_calendar[[#This Row],[vix_weekly_exp_cumulative]]=3,market_calendar[[#This Row],[is_vix_weekly_exp]]=1),1,0)</f>
        <v>0</v>
      </c>
      <c r="R2287" s="2">
        <f>IF(AND(market_calendar[[#This Row],[is_vix_monthly_exp]]=1,MOD(market_calendar[[#This Row],[Month]],3)=0),1,0)</f>
        <v>0</v>
      </c>
    </row>
    <row r="2288" spans="1:18" x14ac:dyDescent="0.25">
      <c r="A2288">
        <v>2287</v>
      </c>
      <c r="B2288" s="1">
        <v>44656</v>
      </c>
      <c r="C2288" s="2">
        <f t="shared" si="281"/>
        <v>2022</v>
      </c>
      <c r="D2288" s="2">
        <f t="shared" si="282"/>
        <v>4</v>
      </c>
      <c r="E2288" s="2" t="str">
        <f t="shared" si="283"/>
        <v>2022-4</v>
      </c>
      <c r="F2288" s="2">
        <f t="shared" si="284"/>
        <v>5</v>
      </c>
      <c r="G2288" s="2">
        <f t="shared" si="285"/>
        <v>15</v>
      </c>
      <c r="H2288" s="2">
        <f t="shared" si="286"/>
        <v>3</v>
      </c>
      <c r="I2288" s="2" cm="1">
        <f t="array" ref="I2288">_xlfn.IFNA(_xlfn.IFS(H2288=7,1,H2288=1,1),0)</f>
        <v>0</v>
      </c>
      <c r="J2288" s="2">
        <v>0</v>
      </c>
      <c r="K2288" s="2">
        <f t="shared" si="287"/>
        <v>0</v>
      </c>
      <c r="L2288" s="2">
        <f>SUMIF(E$2:E2288,E2288,K$2:K2288)</f>
        <v>1</v>
      </c>
      <c r="M2288" s="2">
        <f>IF(AND(market_calendar[[#This Row],[eq_weekly_exp_cumulative]]=3,market_calendar[[#This Row],[is_eq_weekly_exp]]=1),1,0)</f>
        <v>0</v>
      </c>
      <c r="N2288" s="2">
        <f>IF(AND(market_calendar[[#This Row],[is_eq_monthly_exp]]=1,MOD(market_calendar[[#This Row],[Month]],3)=0),1,0)</f>
        <v>0</v>
      </c>
      <c r="O2288" s="2">
        <f t="shared" si="280"/>
        <v>1</v>
      </c>
      <c r="P2288" s="2">
        <f>SUMIF(E$2:E2288,E2288,O$2:O2288)</f>
        <v>1</v>
      </c>
      <c r="Q2288" s="2">
        <f>IF(AND(market_calendar[[#This Row],[vix_weekly_exp_cumulative]]=3,market_calendar[[#This Row],[is_vix_weekly_exp]]=1),1,0)</f>
        <v>0</v>
      </c>
      <c r="R2288" s="2">
        <f>IF(AND(market_calendar[[#This Row],[is_vix_monthly_exp]]=1,MOD(market_calendar[[#This Row],[Month]],3)=0),1,0)</f>
        <v>0</v>
      </c>
    </row>
    <row r="2289" spans="1:18" x14ac:dyDescent="0.25">
      <c r="A2289">
        <v>2288</v>
      </c>
      <c r="B2289" s="1">
        <v>44657</v>
      </c>
      <c r="C2289" s="2">
        <f t="shared" si="281"/>
        <v>2022</v>
      </c>
      <c r="D2289" s="2">
        <f t="shared" si="282"/>
        <v>4</v>
      </c>
      <c r="E2289" s="2" t="str">
        <f t="shared" si="283"/>
        <v>2022-4</v>
      </c>
      <c r="F2289" s="2">
        <f t="shared" si="284"/>
        <v>6</v>
      </c>
      <c r="G2289" s="2">
        <f t="shared" si="285"/>
        <v>15</v>
      </c>
      <c r="H2289" s="2">
        <f t="shared" si="286"/>
        <v>4</v>
      </c>
      <c r="I2289" s="2" cm="1">
        <f t="array" ref="I2289">_xlfn.IFNA(_xlfn.IFS(H2289=7,1,H2289=1,1),0)</f>
        <v>0</v>
      </c>
      <c r="J2289" s="2">
        <v>0</v>
      </c>
      <c r="K2289" s="2">
        <f t="shared" si="287"/>
        <v>0</v>
      </c>
      <c r="L2289" s="2">
        <f>SUMIF(E$2:E2289,E2289,K$2:K2289)</f>
        <v>1</v>
      </c>
      <c r="M2289" s="2">
        <f>IF(AND(market_calendar[[#This Row],[eq_weekly_exp_cumulative]]=3,market_calendar[[#This Row],[is_eq_weekly_exp]]=1),1,0)</f>
        <v>0</v>
      </c>
      <c r="N2289" s="2">
        <f>IF(AND(market_calendar[[#This Row],[is_eq_monthly_exp]]=1,MOD(market_calendar[[#This Row],[Month]],3)=0),1,0)</f>
        <v>0</v>
      </c>
      <c r="O2289" s="2">
        <f t="shared" si="280"/>
        <v>0</v>
      </c>
      <c r="P2289" s="2">
        <f>SUMIF(E$2:E2289,E2289,O$2:O2289)</f>
        <v>1</v>
      </c>
      <c r="Q2289" s="2">
        <f>IF(AND(market_calendar[[#This Row],[vix_weekly_exp_cumulative]]=3,market_calendar[[#This Row],[is_vix_weekly_exp]]=1),1,0)</f>
        <v>0</v>
      </c>
      <c r="R2289" s="2">
        <f>IF(AND(market_calendar[[#This Row],[is_vix_monthly_exp]]=1,MOD(market_calendar[[#This Row],[Month]],3)=0),1,0)</f>
        <v>0</v>
      </c>
    </row>
    <row r="2290" spans="1:18" x14ac:dyDescent="0.25">
      <c r="A2290">
        <v>2289</v>
      </c>
      <c r="B2290" s="1">
        <v>44658</v>
      </c>
      <c r="C2290" s="2">
        <f t="shared" si="281"/>
        <v>2022</v>
      </c>
      <c r="D2290" s="2">
        <f t="shared" si="282"/>
        <v>4</v>
      </c>
      <c r="E2290" s="2" t="str">
        <f t="shared" si="283"/>
        <v>2022-4</v>
      </c>
      <c r="F2290" s="2">
        <f t="shared" si="284"/>
        <v>7</v>
      </c>
      <c r="G2290" s="2">
        <f t="shared" si="285"/>
        <v>15</v>
      </c>
      <c r="H2290" s="2">
        <f t="shared" si="286"/>
        <v>5</v>
      </c>
      <c r="I2290" s="2" cm="1">
        <f t="array" ref="I2290">_xlfn.IFNA(_xlfn.IFS(H2290=7,1,H2290=1,1),0)</f>
        <v>0</v>
      </c>
      <c r="J2290" s="2">
        <v>0</v>
      </c>
      <c r="K2290" s="2">
        <f t="shared" si="287"/>
        <v>0</v>
      </c>
      <c r="L2290" s="2">
        <f>SUMIF(E$2:E2290,E2290,K$2:K2290)</f>
        <v>1</v>
      </c>
      <c r="M2290" s="2">
        <f>IF(AND(market_calendar[[#This Row],[eq_weekly_exp_cumulative]]=3,market_calendar[[#This Row],[is_eq_weekly_exp]]=1),1,0)</f>
        <v>0</v>
      </c>
      <c r="N2290" s="2">
        <f>IF(AND(market_calendar[[#This Row],[is_eq_monthly_exp]]=1,MOD(market_calendar[[#This Row],[Month]],3)=0),1,0)</f>
        <v>0</v>
      </c>
      <c r="O2290" s="2">
        <f t="shared" si="280"/>
        <v>0</v>
      </c>
      <c r="P2290" s="2">
        <f>SUMIF(E$2:E2290,E2290,O$2:O2290)</f>
        <v>1</v>
      </c>
      <c r="Q2290" s="2">
        <f>IF(AND(market_calendar[[#This Row],[vix_weekly_exp_cumulative]]=3,market_calendar[[#This Row],[is_vix_weekly_exp]]=1),1,0)</f>
        <v>0</v>
      </c>
      <c r="R2290" s="2">
        <f>IF(AND(market_calendar[[#This Row],[is_vix_monthly_exp]]=1,MOD(market_calendar[[#This Row],[Month]],3)=0),1,0)</f>
        <v>0</v>
      </c>
    </row>
    <row r="2291" spans="1:18" x14ac:dyDescent="0.25">
      <c r="A2291">
        <v>2290</v>
      </c>
      <c r="B2291" s="1">
        <v>44659</v>
      </c>
      <c r="C2291" s="2">
        <f t="shared" si="281"/>
        <v>2022</v>
      </c>
      <c r="D2291" s="2">
        <f t="shared" si="282"/>
        <v>4</v>
      </c>
      <c r="E2291" s="2" t="str">
        <f t="shared" si="283"/>
        <v>2022-4</v>
      </c>
      <c r="F2291" s="2">
        <f t="shared" si="284"/>
        <v>8</v>
      </c>
      <c r="G2291" s="2">
        <f t="shared" si="285"/>
        <v>15</v>
      </c>
      <c r="H2291" s="2">
        <f t="shared" si="286"/>
        <v>6</v>
      </c>
      <c r="I2291" s="2" cm="1">
        <f t="array" ref="I2291">_xlfn.IFNA(_xlfn.IFS(H2291=7,1,H2291=1,1),0)</f>
        <v>0</v>
      </c>
      <c r="J2291" s="2">
        <v>0</v>
      </c>
      <c r="K2291" s="2">
        <f t="shared" si="287"/>
        <v>1</v>
      </c>
      <c r="L2291" s="2">
        <f>SUMIF(E$2:E2291,E2291,K$2:K2291)</f>
        <v>2</v>
      </c>
      <c r="M2291" s="2">
        <f>IF(AND(market_calendar[[#This Row],[eq_weekly_exp_cumulative]]=3,market_calendar[[#This Row],[is_eq_weekly_exp]]=1),1,0)</f>
        <v>0</v>
      </c>
      <c r="N2291" s="2">
        <f>IF(AND(market_calendar[[#This Row],[is_eq_monthly_exp]]=1,MOD(market_calendar[[#This Row],[Month]],3)=0),1,0)</f>
        <v>0</v>
      </c>
      <c r="O2291" s="2">
        <f t="shared" si="280"/>
        <v>0</v>
      </c>
      <c r="P2291" s="2">
        <f>SUMIF(E$2:E2291,E2291,O$2:O2291)</f>
        <v>1</v>
      </c>
      <c r="Q2291" s="2">
        <f>IF(AND(market_calendar[[#This Row],[vix_weekly_exp_cumulative]]=3,market_calendar[[#This Row],[is_vix_weekly_exp]]=1),1,0)</f>
        <v>0</v>
      </c>
      <c r="R2291" s="2">
        <f>IF(AND(market_calendar[[#This Row],[is_vix_monthly_exp]]=1,MOD(market_calendar[[#This Row],[Month]],3)=0),1,0)</f>
        <v>0</v>
      </c>
    </row>
    <row r="2292" spans="1:18" x14ac:dyDescent="0.25">
      <c r="A2292">
        <v>2291</v>
      </c>
      <c r="B2292" s="1">
        <v>44660</v>
      </c>
      <c r="C2292" s="2">
        <f t="shared" si="281"/>
        <v>2022</v>
      </c>
      <c r="D2292" s="2">
        <f t="shared" si="282"/>
        <v>4</v>
      </c>
      <c r="E2292" s="2" t="str">
        <f t="shared" si="283"/>
        <v>2022-4</v>
      </c>
      <c r="F2292" s="2">
        <f t="shared" si="284"/>
        <v>9</v>
      </c>
      <c r="G2292" s="2">
        <f t="shared" si="285"/>
        <v>15</v>
      </c>
      <c r="H2292" s="2">
        <f t="shared" si="286"/>
        <v>7</v>
      </c>
      <c r="I2292" s="2" cm="1">
        <f t="array" ref="I2292">_xlfn.IFNA(_xlfn.IFS(H2292=7,1,H2292=1,1),0)</f>
        <v>1</v>
      </c>
      <c r="J2292" s="2">
        <v>0</v>
      </c>
      <c r="K2292" s="2">
        <f t="shared" si="287"/>
        <v>0</v>
      </c>
      <c r="L2292" s="2">
        <f>SUMIF(E$2:E2292,E2292,K$2:K2292)</f>
        <v>2</v>
      </c>
      <c r="M2292" s="2">
        <f>IF(AND(market_calendar[[#This Row],[eq_weekly_exp_cumulative]]=3,market_calendar[[#This Row],[is_eq_weekly_exp]]=1),1,0)</f>
        <v>0</v>
      </c>
      <c r="N2292" s="2">
        <f>IF(AND(market_calendar[[#This Row],[is_eq_monthly_exp]]=1,MOD(market_calendar[[#This Row],[Month]],3)=0),1,0)</f>
        <v>0</v>
      </c>
      <c r="O2292" s="2">
        <f t="shared" si="280"/>
        <v>0</v>
      </c>
      <c r="P2292" s="2">
        <f>SUMIF(E$2:E2292,E2292,O$2:O2292)</f>
        <v>1</v>
      </c>
      <c r="Q2292" s="2">
        <f>IF(AND(market_calendar[[#This Row],[vix_weekly_exp_cumulative]]=3,market_calendar[[#This Row],[is_vix_weekly_exp]]=1),1,0)</f>
        <v>0</v>
      </c>
      <c r="R2292" s="2">
        <f>IF(AND(market_calendar[[#This Row],[is_vix_monthly_exp]]=1,MOD(market_calendar[[#This Row],[Month]],3)=0),1,0)</f>
        <v>0</v>
      </c>
    </row>
    <row r="2293" spans="1:18" x14ac:dyDescent="0.25">
      <c r="A2293">
        <v>2292</v>
      </c>
      <c r="B2293" s="1">
        <v>44661</v>
      </c>
      <c r="C2293" s="2">
        <f t="shared" si="281"/>
        <v>2022</v>
      </c>
      <c r="D2293" s="2">
        <f t="shared" si="282"/>
        <v>4</v>
      </c>
      <c r="E2293" s="2" t="str">
        <f t="shared" si="283"/>
        <v>2022-4</v>
      </c>
      <c r="F2293" s="2">
        <f t="shared" si="284"/>
        <v>10</v>
      </c>
      <c r="G2293" s="2">
        <f t="shared" si="285"/>
        <v>16</v>
      </c>
      <c r="H2293" s="2">
        <f t="shared" si="286"/>
        <v>1</v>
      </c>
      <c r="I2293" s="2" cm="1">
        <f t="array" ref="I2293">_xlfn.IFNA(_xlfn.IFS(H2293=7,1,H2293=1,1),0)</f>
        <v>1</v>
      </c>
      <c r="J2293" s="2">
        <v>0</v>
      </c>
      <c r="K2293" s="2">
        <f t="shared" si="287"/>
        <v>0</v>
      </c>
      <c r="L2293" s="2">
        <f>SUMIF(E$2:E2293,E2293,K$2:K2293)</f>
        <v>2</v>
      </c>
      <c r="M2293" s="2">
        <f>IF(AND(market_calendar[[#This Row],[eq_weekly_exp_cumulative]]=3,market_calendar[[#This Row],[is_eq_weekly_exp]]=1),1,0)</f>
        <v>0</v>
      </c>
      <c r="N2293" s="2">
        <f>IF(AND(market_calendar[[#This Row],[is_eq_monthly_exp]]=1,MOD(market_calendar[[#This Row],[Month]],3)=0),1,0)</f>
        <v>0</v>
      </c>
      <c r="O2293" s="2">
        <f t="shared" si="280"/>
        <v>0</v>
      </c>
      <c r="P2293" s="2">
        <f>SUMIF(E$2:E2293,E2293,O$2:O2293)</f>
        <v>1</v>
      </c>
      <c r="Q2293" s="2">
        <f>IF(AND(market_calendar[[#This Row],[vix_weekly_exp_cumulative]]=3,market_calendar[[#This Row],[is_vix_weekly_exp]]=1),1,0)</f>
        <v>0</v>
      </c>
      <c r="R2293" s="2">
        <f>IF(AND(market_calendar[[#This Row],[is_vix_monthly_exp]]=1,MOD(market_calendar[[#This Row],[Month]],3)=0),1,0)</f>
        <v>0</v>
      </c>
    </row>
    <row r="2294" spans="1:18" x14ac:dyDescent="0.25">
      <c r="A2294">
        <v>2293</v>
      </c>
      <c r="B2294" s="1">
        <v>44662</v>
      </c>
      <c r="C2294" s="2">
        <f t="shared" si="281"/>
        <v>2022</v>
      </c>
      <c r="D2294" s="2">
        <f t="shared" si="282"/>
        <v>4</v>
      </c>
      <c r="E2294" s="2" t="str">
        <f t="shared" si="283"/>
        <v>2022-4</v>
      </c>
      <c r="F2294" s="2">
        <f t="shared" si="284"/>
        <v>11</v>
      </c>
      <c r="G2294" s="2">
        <f t="shared" si="285"/>
        <v>16</v>
      </c>
      <c r="H2294" s="2">
        <f t="shared" si="286"/>
        <v>2</v>
      </c>
      <c r="I2294" s="2" cm="1">
        <f t="array" ref="I2294">_xlfn.IFNA(_xlfn.IFS(H2294=7,1,H2294=1,1),0)</f>
        <v>0</v>
      </c>
      <c r="J2294" s="2">
        <v>0</v>
      </c>
      <c r="K2294" s="2">
        <f t="shared" si="287"/>
        <v>0</v>
      </c>
      <c r="L2294" s="2">
        <f>SUMIF(E$2:E2294,E2294,K$2:K2294)</f>
        <v>2</v>
      </c>
      <c r="M2294" s="2">
        <f>IF(AND(market_calendar[[#This Row],[eq_weekly_exp_cumulative]]=3,market_calendar[[#This Row],[is_eq_weekly_exp]]=1),1,0)</f>
        <v>0</v>
      </c>
      <c r="N2294" s="2">
        <f>IF(AND(market_calendar[[#This Row],[is_eq_monthly_exp]]=1,MOD(market_calendar[[#This Row],[Month]],3)=0),1,0)</f>
        <v>0</v>
      </c>
      <c r="O2294" s="2">
        <f t="shared" si="280"/>
        <v>0</v>
      </c>
      <c r="P2294" s="2">
        <f>SUMIF(E$2:E2294,E2294,O$2:O2294)</f>
        <v>1</v>
      </c>
      <c r="Q2294" s="2">
        <f>IF(AND(market_calendar[[#This Row],[vix_weekly_exp_cumulative]]=3,market_calendar[[#This Row],[is_vix_weekly_exp]]=1),1,0)</f>
        <v>0</v>
      </c>
      <c r="R2294" s="2">
        <f>IF(AND(market_calendar[[#This Row],[is_vix_monthly_exp]]=1,MOD(market_calendar[[#This Row],[Month]],3)=0),1,0)</f>
        <v>0</v>
      </c>
    </row>
    <row r="2295" spans="1:18" x14ac:dyDescent="0.25">
      <c r="A2295">
        <v>2294</v>
      </c>
      <c r="B2295" s="1">
        <v>44663</v>
      </c>
      <c r="C2295" s="2">
        <f t="shared" si="281"/>
        <v>2022</v>
      </c>
      <c r="D2295" s="2">
        <f t="shared" si="282"/>
        <v>4</v>
      </c>
      <c r="E2295" s="2" t="str">
        <f t="shared" si="283"/>
        <v>2022-4</v>
      </c>
      <c r="F2295" s="2">
        <f t="shared" si="284"/>
        <v>12</v>
      </c>
      <c r="G2295" s="2">
        <f t="shared" si="285"/>
        <v>16</v>
      </c>
      <c r="H2295" s="2">
        <f t="shared" si="286"/>
        <v>3</v>
      </c>
      <c r="I2295" s="2" cm="1">
        <f t="array" ref="I2295">_xlfn.IFNA(_xlfn.IFS(H2295=7,1,H2295=1,1),0)</f>
        <v>0</v>
      </c>
      <c r="J2295" s="2">
        <v>0</v>
      </c>
      <c r="K2295" s="2">
        <f t="shared" si="287"/>
        <v>0</v>
      </c>
      <c r="L2295" s="2">
        <f>SUMIF(E$2:E2295,E2295,K$2:K2295)</f>
        <v>2</v>
      </c>
      <c r="M2295" s="2">
        <f>IF(AND(market_calendar[[#This Row],[eq_weekly_exp_cumulative]]=3,market_calendar[[#This Row],[is_eq_weekly_exp]]=1),1,0)</f>
        <v>0</v>
      </c>
      <c r="N2295" s="2">
        <f>IF(AND(market_calendar[[#This Row],[is_eq_monthly_exp]]=1,MOD(market_calendar[[#This Row],[Month]],3)=0),1,0)</f>
        <v>0</v>
      </c>
      <c r="O2295" s="2">
        <f t="shared" si="280"/>
        <v>1</v>
      </c>
      <c r="P2295" s="2">
        <f>SUMIF(E$2:E2295,E2295,O$2:O2295)</f>
        <v>2</v>
      </c>
      <c r="Q2295" s="2">
        <f>IF(AND(market_calendar[[#This Row],[vix_weekly_exp_cumulative]]=3,market_calendar[[#This Row],[is_vix_weekly_exp]]=1),1,0)</f>
        <v>0</v>
      </c>
      <c r="R2295" s="2">
        <f>IF(AND(market_calendar[[#This Row],[is_vix_monthly_exp]]=1,MOD(market_calendar[[#This Row],[Month]],3)=0),1,0)</f>
        <v>0</v>
      </c>
    </row>
    <row r="2296" spans="1:18" x14ac:dyDescent="0.25">
      <c r="A2296">
        <v>2295</v>
      </c>
      <c r="B2296" s="1">
        <v>44664</v>
      </c>
      <c r="C2296" s="2">
        <f t="shared" si="281"/>
        <v>2022</v>
      </c>
      <c r="D2296" s="2">
        <f t="shared" si="282"/>
        <v>4</v>
      </c>
      <c r="E2296" s="2" t="str">
        <f t="shared" si="283"/>
        <v>2022-4</v>
      </c>
      <c r="F2296" s="2">
        <f t="shared" si="284"/>
        <v>13</v>
      </c>
      <c r="G2296" s="2">
        <f t="shared" si="285"/>
        <v>16</v>
      </c>
      <c r="H2296" s="2">
        <f t="shared" si="286"/>
        <v>4</v>
      </c>
      <c r="I2296" s="2" cm="1">
        <f t="array" ref="I2296">_xlfn.IFNA(_xlfn.IFS(H2296=7,1,H2296=1,1),0)</f>
        <v>0</v>
      </c>
      <c r="J2296" s="2">
        <v>0</v>
      </c>
      <c r="K2296" s="2">
        <f t="shared" si="287"/>
        <v>0</v>
      </c>
      <c r="L2296" s="2">
        <f>SUMIF(E$2:E2296,E2296,K$2:K2296)</f>
        <v>2</v>
      </c>
      <c r="M2296" s="2">
        <f>IF(AND(market_calendar[[#This Row],[eq_weekly_exp_cumulative]]=3,market_calendar[[#This Row],[is_eq_weekly_exp]]=1),1,0)</f>
        <v>0</v>
      </c>
      <c r="N2296" s="2">
        <f>IF(AND(market_calendar[[#This Row],[is_eq_monthly_exp]]=1,MOD(market_calendar[[#This Row],[Month]],3)=0),1,0)</f>
        <v>0</v>
      </c>
      <c r="O2296" s="2">
        <f t="shared" si="280"/>
        <v>0</v>
      </c>
      <c r="P2296" s="2">
        <f>SUMIF(E$2:E2296,E2296,O$2:O2296)</f>
        <v>2</v>
      </c>
      <c r="Q2296" s="2">
        <f>IF(AND(market_calendar[[#This Row],[vix_weekly_exp_cumulative]]=3,market_calendar[[#This Row],[is_vix_weekly_exp]]=1),1,0)</f>
        <v>0</v>
      </c>
      <c r="R2296" s="2">
        <f>IF(AND(market_calendar[[#This Row],[is_vix_monthly_exp]]=1,MOD(market_calendar[[#This Row],[Month]],3)=0),1,0)</f>
        <v>0</v>
      </c>
    </row>
    <row r="2297" spans="1:18" x14ac:dyDescent="0.25">
      <c r="A2297">
        <v>2296</v>
      </c>
      <c r="B2297" s="1">
        <v>44665</v>
      </c>
      <c r="C2297" s="2">
        <f t="shared" si="281"/>
        <v>2022</v>
      </c>
      <c r="D2297" s="2">
        <f t="shared" si="282"/>
        <v>4</v>
      </c>
      <c r="E2297" s="2" t="str">
        <f t="shared" si="283"/>
        <v>2022-4</v>
      </c>
      <c r="F2297" s="2">
        <f t="shared" si="284"/>
        <v>14</v>
      </c>
      <c r="G2297" s="2">
        <f t="shared" si="285"/>
        <v>16</v>
      </c>
      <c r="H2297" s="2">
        <f t="shared" si="286"/>
        <v>5</v>
      </c>
      <c r="I2297" s="2" cm="1">
        <f t="array" ref="I2297">_xlfn.IFNA(_xlfn.IFS(H2297=7,1,H2297=1,1),0)</f>
        <v>0</v>
      </c>
      <c r="J2297" s="2">
        <v>0</v>
      </c>
      <c r="K2297" s="2">
        <f t="shared" si="287"/>
        <v>0</v>
      </c>
      <c r="L2297" s="2">
        <f>SUMIF(E$2:E2297,E2297,K$2:K2297)</f>
        <v>2</v>
      </c>
      <c r="M2297" s="2">
        <f>IF(AND(market_calendar[[#This Row],[eq_weekly_exp_cumulative]]=3,market_calendar[[#This Row],[is_eq_weekly_exp]]=1),1,0)</f>
        <v>0</v>
      </c>
      <c r="N2297" s="2">
        <f>IF(AND(market_calendar[[#This Row],[is_eq_monthly_exp]]=1,MOD(market_calendar[[#This Row],[Month]],3)=0),1,0)</f>
        <v>0</v>
      </c>
      <c r="O2297" s="2">
        <f t="shared" si="280"/>
        <v>0</v>
      </c>
      <c r="P2297" s="2">
        <f>SUMIF(E$2:E2297,E2297,O$2:O2297)</f>
        <v>2</v>
      </c>
      <c r="Q2297" s="2">
        <f>IF(AND(market_calendar[[#This Row],[vix_weekly_exp_cumulative]]=3,market_calendar[[#This Row],[is_vix_weekly_exp]]=1),1,0)</f>
        <v>0</v>
      </c>
      <c r="R2297" s="2">
        <f>IF(AND(market_calendar[[#This Row],[is_vix_monthly_exp]]=1,MOD(market_calendar[[#This Row],[Month]],3)=0),1,0)</f>
        <v>0</v>
      </c>
    </row>
    <row r="2298" spans="1:18" x14ac:dyDescent="0.25">
      <c r="A2298">
        <v>2297</v>
      </c>
      <c r="B2298" s="1">
        <v>44666</v>
      </c>
      <c r="C2298" s="2">
        <f t="shared" si="281"/>
        <v>2022</v>
      </c>
      <c r="D2298" s="2">
        <f t="shared" si="282"/>
        <v>4</v>
      </c>
      <c r="E2298" s="2" t="str">
        <f t="shared" si="283"/>
        <v>2022-4</v>
      </c>
      <c r="F2298" s="2">
        <f t="shared" si="284"/>
        <v>15</v>
      </c>
      <c r="G2298" s="2">
        <f t="shared" si="285"/>
        <v>16</v>
      </c>
      <c r="H2298" s="2">
        <f t="shared" si="286"/>
        <v>6</v>
      </c>
      <c r="I2298" s="2" cm="1">
        <f t="array" ref="I2298">_xlfn.IFNA(_xlfn.IFS(H2298=7,1,H2298=1,1),0)</f>
        <v>0</v>
      </c>
      <c r="J2298" s="2">
        <v>0</v>
      </c>
      <c r="K2298" s="2">
        <f t="shared" si="287"/>
        <v>1</v>
      </c>
      <c r="L2298" s="2">
        <f>SUMIF(E$2:E2298,E2298,K$2:K2298)</f>
        <v>3</v>
      </c>
      <c r="M2298" s="2">
        <f>IF(AND(market_calendar[[#This Row],[eq_weekly_exp_cumulative]]=3,market_calendar[[#This Row],[is_eq_weekly_exp]]=1),1,0)</f>
        <v>1</v>
      </c>
      <c r="N2298" s="2">
        <f>IF(AND(market_calendar[[#This Row],[is_eq_monthly_exp]]=1,MOD(market_calendar[[#This Row],[Month]],3)=0),1,0)</f>
        <v>0</v>
      </c>
      <c r="O2298" s="2">
        <f t="shared" si="280"/>
        <v>0</v>
      </c>
      <c r="P2298" s="2">
        <f>SUMIF(E$2:E2298,E2298,O$2:O2298)</f>
        <v>2</v>
      </c>
      <c r="Q2298" s="2">
        <f>IF(AND(market_calendar[[#This Row],[vix_weekly_exp_cumulative]]=3,market_calendar[[#This Row],[is_vix_weekly_exp]]=1),1,0)</f>
        <v>0</v>
      </c>
      <c r="R2298" s="2">
        <f>IF(AND(market_calendar[[#This Row],[is_vix_monthly_exp]]=1,MOD(market_calendar[[#This Row],[Month]],3)=0),1,0)</f>
        <v>0</v>
      </c>
    </row>
    <row r="2299" spans="1:18" x14ac:dyDescent="0.25">
      <c r="A2299">
        <v>2298</v>
      </c>
      <c r="B2299" s="1">
        <v>44667</v>
      </c>
      <c r="C2299" s="2">
        <f t="shared" si="281"/>
        <v>2022</v>
      </c>
      <c r="D2299" s="2">
        <f t="shared" si="282"/>
        <v>4</v>
      </c>
      <c r="E2299" s="2" t="str">
        <f t="shared" si="283"/>
        <v>2022-4</v>
      </c>
      <c r="F2299" s="2">
        <f t="shared" si="284"/>
        <v>16</v>
      </c>
      <c r="G2299" s="2">
        <f t="shared" si="285"/>
        <v>16</v>
      </c>
      <c r="H2299" s="2">
        <f t="shared" si="286"/>
        <v>7</v>
      </c>
      <c r="I2299" s="2" cm="1">
        <f t="array" ref="I2299">_xlfn.IFNA(_xlfn.IFS(H2299=7,1,H2299=1,1),0)</f>
        <v>1</v>
      </c>
      <c r="J2299" s="2">
        <v>0</v>
      </c>
      <c r="K2299" s="2">
        <f t="shared" si="287"/>
        <v>0</v>
      </c>
      <c r="L2299" s="2">
        <f>SUMIF(E$2:E2299,E2299,K$2:K2299)</f>
        <v>3</v>
      </c>
      <c r="M2299" s="2">
        <f>IF(AND(market_calendar[[#This Row],[eq_weekly_exp_cumulative]]=3,market_calendar[[#This Row],[is_eq_weekly_exp]]=1),1,0)</f>
        <v>0</v>
      </c>
      <c r="N2299" s="2">
        <f>IF(AND(market_calendar[[#This Row],[is_eq_monthly_exp]]=1,MOD(market_calendar[[#This Row],[Month]],3)=0),1,0)</f>
        <v>0</v>
      </c>
      <c r="O2299" s="2">
        <f t="shared" si="280"/>
        <v>0</v>
      </c>
      <c r="P2299" s="2">
        <f>SUMIF(E$2:E2299,E2299,O$2:O2299)</f>
        <v>2</v>
      </c>
      <c r="Q2299" s="2">
        <f>IF(AND(market_calendar[[#This Row],[vix_weekly_exp_cumulative]]=3,market_calendar[[#This Row],[is_vix_weekly_exp]]=1),1,0)</f>
        <v>0</v>
      </c>
      <c r="R2299" s="2">
        <f>IF(AND(market_calendar[[#This Row],[is_vix_monthly_exp]]=1,MOD(market_calendar[[#This Row],[Month]],3)=0),1,0)</f>
        <v>0</v>
      </c>
    </row>
    <row r="2300" spans="1:18" x14ac:dyDescent="0.25">
      <c r="A2300">
        <v>2299</v>
      </c>
      <c r="B2300" s="1">
        <v>44668</v>
      </c>
      <c r="C2300" s="2">
        <f t="shared" si="281"/>
        <v>2022</v>
      </c>
      <c r="D2300" s="2">
        <f t="shared" si="282"/>
        <v>4</v>
      </c>
      <c r="E2300" s="2" t="str">
        <f t="shared" si="283"/>
        <v>2022-4</v>
      </c>
      <c r="F2300" s="2">
        <f t="shared" si="284"/>
        <v>17</v>
      </c>
      <c r="G2300" s="2">
        <f t="shared" si="285"/>
        <v>17</v>
      </c>
      <c r="H2300" s="2">
        <f t="shared" si="286"/>
        <v>1</v>
      </c>
      <c r="I2300" s="2" cm="1">
        <f t="array" ref="I2300">_xlfn.IFNA(_xlfn.IFS(H2300=7,1,H2300=1,1),0)</f>
        <v>1</v>
      </c>
      <c r="J2300" s="2">
        <v>0</v>
      </c>
      <c r="K2300" s="2">
        <f t="shared" si="287"/>
        <v>0</v>
      </c>
      <c r="L2300" s="2">
        <f>SUMIF(E$2:E2300,E2300,K$2:K2300)</f>
        <v>3</v>
      </c>
      <c r="M2300" s="2">
        <f>IF(AND(market_calendar[[#This Row],[eq_weekly_exp_cumulative]]=3,market_calendar[[#This Row],[is_eq_weekly_exp]]=1),1,0)</f>
        <v>0</v>
      </c>
      <c r="N2300" s="2">
        <f>IF(AND(market_calendar[[#This Row],[is_eq_monthly_exp]]=1,MOD(market_calendar[[#This Row],[Month]],3)=0),1,0)</f>
        <v>0</v>
      </c>
      <c r="O2300" s="2">
        <f t="shared" si="280"/>
        <v>0</v>
      </c>
      <c r="P2300" s="2">
        <f>SUMIF(E$2:E2300,E2300,O$2:O2300)</f>
        <v>2</v>
      </c>
      <c r="Q2300" s="2">
        <f>IF(AND(market_calendar[[#This Row],[vix_weekly_exp_cumulative]]=3,market_calendar[[#This Row],[is_vix_weekly_exp]]=1),1,0)</f>
        <v>0</v>
      </c>
      <c r="R2300" s="2">
        <f>IF(AND(market_calendar[[#This Row],[is_vix_monthly_exp]]=1,MOD(market_calendar[[#This Row],[Month]],3)=0),1,0)</f>
        <v>0</v>
      </c>
    </row>
    <row r="2301" spans="1:18" x14ac:dyDescent="0.25">
      <c r="A2301">
        <v>2300</v>
      </c>
      <c r="B2301" s="1">
        <v>44669</v>
      </c>
      <c r="C2301" s="2">
        <f t="shared" si="281"/>
        <v>2022</v>
      </c>
      <c r="D2301" s="2">
        <f t="shared" si="282"/>
        <v>4</v>
      </c>
      <c r="E2301" s="2" t="str">
        <f t="shared" si="283"/>
        <v>2022-4</v>
      </c>
      <c r="F2301" s="2">
        <f t="shared" si="284"/>
        <v>18</v>
      </c>
      <c r="G2301" s="2">
        <f t="shared" si="285"/>
        <v>17</v>
      </c>
      <c r="H2301" s="2">
        <f t="shared" si="286"/>
        <v>2</v>
      </c>
      <c r="I2301" s="2" cm="1">
        <f t="array" ref="I2301">_xlfn.IFNA(_xlfn.IFS(H2301=7,1,H2301=1,1),0)</f>
        <v>0</v>
      </c>
      <c r="J2301" s="2">
        <v>0</v>
      </c>
      <c r="K2301" s="2">
        <f t="shared" si="287"/>
        <v>0</v>
      </c>
      <c r="L2301" s="2">
        <f>SUMIF(E$2:E2301,E2301,K$2:K2301)</f>
        <v>3</v>
      </c>
      <c r="M2301" s="2">
        <f>IF(AND(market_calendar[[#This Row],[eq_weekly_exp_cumulative]]=3,market_calendar[[#This Row],[is_eq_weekly_exp]]=1),1,0)</f>
        <v>0</v>
      </c>
      <c r="N2301" s="2">
        <f>IF(AND(market_calendar[[#This Row],[is_eq_monthly_exp]]=1,MOD(market_calendar[[#This Row],[Month]],3)=0),1,0)</f>
        <v>0</v>
      </c>
      <c r="O2301" s="2">
        <f t="shared" si="280"/>
        <v>0</v>
      </c>
      <c r="P2301" s="2">
        <f>SUMIF(E$2:E2301,E2301,O$2:O2301)</f>
        <v>2</v>
      </c>
      <c r="Q2301" s="2">
        <f>IF(AND(market_calendar[[#This Row],[vix_weekly_exp_cumulative]]=3,market_calendar[[#This Row],[is_vix_weekly_exp]]=1),1,0)</f>
        <v>0</v>
      </c>
      <c r="R2301" s="2">
        <f>IF(AND(market_calendar[[#This Row],[is_vix_monthly_exp]]=1,MOD(market_calendar[[#This Row],[Month]],3)=0),1,0)</f>
        <v>0</v>
      </c>
    </row>
    <row r="2302" spans="1:18" x14ac:dyDescent="0.25">
      <c r="A2302">
        <v>2301</v>
      </c>
      <c r="B2302" s="1">
        <v>44670</v>
      </c>
      <c r="C2302" s="2">
        <f t="shared" si="281"/>
        <v>2022</v>
      </c>
      <c r="D2302" s="2">
        <f t="shared" si="282"/>
        <v>4</v>
      </c>
      <c r="E2302" s="2" t="str">
        <f t="shared" si="283"/>
        <v>2022-4</v>
      </c>
      <c r="F2302" s="2">
        <f t="shared" si="284"/>
        <v>19</v>
      </c>
      <c r="G2302" s="2">
        <f t="shared" si="285"/>
        <v>17</v>
      </c>
      <c r="H2302" s="2">
        <f t="shared" si="286"/>
        <v>3</v>
      </c>
      <c r="I2302" s="2" cm="1">
        <f t="array" ref="I2302">_xlfn.IFNA(_xlfn.IFS(H2302=7,1,H2302=1,1),0)</f>
        <v>0</v>
      </c>
      <c r="J2302" s="2">
        <v>0</v>
      </c>
      <c r="K2302" s="2">
        <f t="shared" si="287"/>
        <v>0</v>
      </c>
      <c r="L2302" s="2">
        <f>SUMIF(E$2:E2302,E2302,K$2:K2302)</f>
        <v>3</v>
      </c>
      <c r="M2302" s="2">
        <f>IF(AND(market_calendar[[#This Row],[eq_weekly_exp_cumulative]]=3,market_calendar[[#This Row],[is_eq_weekly_exp]]=1),1,0)</f>
        <v>0</v>
      </c>
      <c r="N2302" s="2">
        <f>IF(AND(market_calendar[[#This Row],[is_eq_monthly_exp]]=1,MOD(market_calendar[[#This Row],[Month]],3)=0),1,0)</f>
        <v>0</v>
      </c>
      <c r="O2302" s="2">
        <f t="shared" si="280"/>
        <v>1</v>
      </c>
      <c r="P2302" s="2">
        <f>SUMIF(E$2:E2302,E2302,O$2:O2302)</f>
        <v>3</v>
      </c>
      <c r="Q2302" s="2">
        <f>IF(AND(market_calendar[[#This Row],[vix_weekly_exp_cumulative]]=3,market_calendar[[#This Row],[is_vix_weekly_exp]]=1),1,0)</f>
        <v>1</v>
      </c>
      <c r="R2302" s="2">
        <f>IF(AND(market_calendar[[#This Row],[is_vix_monthly_exp]]=1,MOD(market_calendar[[#This Row],[Month]],3)=0),1,0)</f>
        <v>0</v>
      </c>
    </row>
    <row r="2303" spans="1:18" x14ac:dyDescent="0.25">
      <c r="A2303">
        <v>2302</v>
      </c>
      <c r="B2303" s="1">
        <v>44671</v>
      </c>
      <c r="C2303" s="2">
        <f t="shared" si="281"/>
        <v>2022</v>
      </c>
      <c r="D2303" s="2">
        <f t="shared" si="282"/>
        <v>4</v>
      </c>
      <c r="E2303" s="2" t="str">
        <f t="shared" si="283"/>
        <v>2022-4</v>
      </c>
      <c r="F2303" s="2">
        <f t="shared" si="284"/>
        <v>20</v>
      </c>
      <c r="G2303" s="2">
        <f t="shared" si="285"/>
        <v>17</v>
      </c>
      <c r="H2303" s="2">
        <f t="shared" si="286"/>
        <v>4</v>
      </c>
      <c r="I2303" s="2" cm="1">
        <f t="array" ref="I2303">_xlfn.IFNA(_xlfn.IFS(H2303=7,1,H2303=1,1),0)</f>
        <v>0</v>
      </c>
      <c r="J2303" s="2">
        <v>0</v>
      </c>
      <c r="K2303" s="2">
        <f t="shared" si="287"/>
        <v>0</v>
      </c>
      <c r="L2303" s="2">
        <f>SUMIF(E$2:E2303,E2303,K$2:K2303)</f>
        <v>3</v>
      </c>
      <c r="M2303" s="2">
        <f>IF(AND(market_calendar[[#This Row],[eq_weekly_exp_cumulative]]=3,market_calendar[[#This Row],[is_eq_weekly_exp]]=1),1,0)</f>
        <v>0</v>
      </c>
      <c r="N2303" s="2">
        <f>IF(AND(market_calendar[[#This Row],[is_eq_monthly_exp]]=1,MOD(market_calendar[[#This Row],[Month]],3)=0),1,0)</f>
        <v>0</v>
      </c>
      <c r="O2303" s="2">
        <f t="shared" si="280"/>
        <v>0</v>
      </c>
      <c r="P2303" s="2">
        <f>SUMIF(E$2:E2303,E2303,O$2:O2303)</f>
        <v>3</v>
      </c>
      <c r="Q2303" s="2">
        <f>IF(AND(market_calendar[[#This Row],[vix_weekly_exp_cumulative]]=3,market_calendar[[#This Row],[is_vix_weekly_exp]]=1),1,0)</f>
        <v>0</v>
      </c>
      <c r="R2303" s="2">
        <f>IF(AND(market_calendar[[#This Row],[is_vix_monthly_exp]]=1,MOD(market_calendar[[#This Row],[Month]],3)=0),1,0)</f>
        <v>0</v>
      </c>
    </row>
    <row r="2304" spans="1:18" x14ac:dyDescent="0.25">
      <c r="A2304">
        <v>2303</v>
      </c>
      <c r="B2304" s="1">
        <v>44672</v>
      </c>
      <c r="C2304" s="2">
        <f t="shared" si="281"/>
        <v>2022</v>
      </c>
      <c r="D2304" s="2">
        <f t="shared" si="282"/>
        <v>4</v>
      </c>
      <c r="E2304" s="2" t="str">
        <f t="shared" si="283"/>
        <v>2022-4</v>
      </c>
      <c r="F2304" s="2">
        <f t="shared" si="284"/>
        <v>21</v>
      </c>
      <c r="G2304" s="2">
        <f t="shared" si="285"/>
        <v>17</v>
      </c>
      <c r="H2304" s="2">
        <f t="shared" si="286"/>
        <v>5</v>
      </c>
      <c r="I2304" s="2" cm="1">
        <f t="array" ref="I2304">_xlfn.IFNA(_xlfn.IFS(H2304=7,1,H2304=1,1),0)</f>
        <v>0</v>
      </c>
      <c r="J2304" s="2">
        <v>0</v>
      </c>
      <c r="K2304" s="2">
        <f t="shared" si="287"/>
        <v>0</v>
      </c>
      <c r="L2304" s="2">
        <f>SUMIF(E$2:E2304,E2304,K$2:K2304)</f>
        <v>3</v>
      </c>
      <c r="M2304" s="2">
        <f>IF(AND(market_calendar[[#This Row],[eq_weekly_exp_cumulative]]=3,market_calendar[[#This Row],[is_eq_weekly_exp]]=1),1,0)</f>
        <v>0</v>
      </c>
      <c r="N2304" s="2">
        <f>IF(AND(market_calendar[[#This Row],[is_eq_monthly_exp]]=1,MOD(market_calendar[[#This Row],[Month]],3)=0),1,0)</f>
        <v>0</v>
      </c>
      <c r="O2304" s="2">
        <f t="shared" si="280"/>
        <v>0</v>
      </c>
      <c r="P2304" s="2">
        <f>SUMIF(E$2:E2304,E2304,O$2:O2304)</f>
        <v>3</v>
      </c>
      <c r="Q2304" s="2">
        <f>IF(AND(market_calendar[[#This Row],[vix_weekly_exp_cumulative]]=3,market_calendar[[#This Row],[is_vix_weekly_exp]]=1),1,0)</f>
        <v>0</v>
      </c>
      <c r="R2304" s="2">
        <f>IF(AND(market_calendar[[#This Row],[is_vix_monthly_exp]]=1,MOD(market_calendar[[#This Row],[Month]],3)=0),1,0)</f>
        <v>0</v>
      </c>
    </row>
    <row r="2305" spans="1:18" x14ac:dyDescent="0.25">
      <c r="A2305">
        <v>2304</v>
      </c>
      <c r="B2305" s="1">
        <v>44673</v>
      </c>
      <c r="C2305" s="2">
        <f t="shared" si="281"/>
        <v>2022</v>
      </c>
      <c r="D2305" s="2">
        <f t="shared" si="282"/>
        <v>4</v>
      </c>
      <c r="E2305" s="2" t="str">
        <f t="shared" si="283"/>
        <v>2022-4</v>
      </c>
      <c r="F2305" s="2">
        <f t="shared" si="284"/>
        <v>22</v>
      </c>
      <c r="G2305" s="2">
        <f t="shared" si="285"/>
        <v>17</v>
      </c>
      <c r="H2305" s="2">
        <f t="shared" si="286"/>
        <v>6</v>
      </c>
      <c r="I2305" s="2" cm="1">
        <f t="array" ref="I2305">_xlfn.IFNA(_xlfn.IFS(H2305=7,1,H2305=1,1),0)</f>
        <v>0</v>
      </c>
      <c r="J2305" s="2">
        <v>0</v>
      </c>
      <c r="K2305" s="2">
        <f t="shared" si="287"/>
        <v>1</v>
      </c>
      <c r="L2305" s="2">
        <f>SUMIF(E$2:E2305,E2305,K$2:K2305)</f>
        <v>4</v>
      </c>
      <c r="M2305" s="2">
        <f>IF(AND(market_calendar[[#This Row],[eq_weekly_exp_cumulative]]=3,market_calendar[[#This Row],[is_eq_weekly_exp]]=1),1,0)</f>
        <v>0</v>
      </c>
      <c r="N2305" s="2">
        <f>IF(AND(market_calendar[[#This Row],[is_eq_monthly_exp]]=1,MOD(market_calendar[[#This Row],[Month]],3)=0),1,0)</f>
        <v>0</v>
      </c>
      <c r="O2305" s="2">
        <f t="shared" si="280"/>
        <v>0</v>
      </c>
      <c r="P2305" s="2">
        <f>SUMIF(E$2:E2305,E2305,O$2:O2305)</f>
        <v>3</v>
      </c>
      <c r="Q2305" s="2">
        <f>IF(AND(market_calendar[[#This Row],[vix_weekly_exp_cumulative]]=3,market_calendar[[#This Row],[is_vix_weekly_exp]]=1),1,0)</f>
        <v>0</v>
      </c>
      <c r="R2305" s="2">
        <f>IF(AND(market_calendar[[#This Row],[is_vix_monthly_exp]]=1,MOD(market_calendar[[#This Row],[Month]],3)=0),1,0)</f>
        <v>0</v>
      </c>
    </row>
    <row r="2306" spans="1:18" x14ac:dyDescent="0.25">
      <c r="A2306">
        <v>2305</v>
      </c>
      <c r="B2306" s="1">
        <v>44674</v>
      </c>
      <c r="C2306" s="2">
        <f t="shared" si="281"/>
        <v>2022</v>
      </c>
      <c r="D2306" s="2">
        <f t="shared" si="282"/>
        <v>4</v>
      </c>
      <c r="E2306" s="2" t="str">
        <f t="shared" si="283"/>
        <v>2022-4</v>
      </c>
      <c r="F2306" s="2">
        <f t="shared" si="284"/>
        <v>23</v>
      </c>
      <c r="G2306" s="2">
        <f t="shared" si="285"/>
        <v>17</v>
      </c>
      <c r="H2306" s="2">
        <f t="shared" si="286"/>
        <v>7</v>
      </c>
      <c r="I2306" s="2" cm="1">
        <f t="array" ref="I2306">_xlfn.IFNA(_xlfn.IFS(H2306=7,1,H2306=1,1),0)</f>
        <v>1</v>
      </c>
      <c r="J2306" s="2">
        <v>0</v>
      </c>
      <c r="K2306" s="2">
        <f t="shared" si="287"/>
        <v>0</v>
      </c>
      <c r="L2306" s="2">
        <f>SUMIF(E$2:E2306,E2306,K$2:K2306)</f>
        <v>4</v>
      </c>
      <c r="M2306" s="2">
        <f>IF(AND(market_calendar[[#This Row],[eq_weekly_exp_cumulative]]=3,market_calendar[[#This Row],[is_eq_weekly_exp]]=1),1,0)</f>
        <v>0</v>
      </c>
      <c r="N2306" s="2">
        <f>IF(AND(market_calendar[[#This Row],[is_eq_monthly_exp]]=1,MOD(market_calendar[[#This Row],[Month]],3)=0),1,0)</f>
        <v>0</v>
      </c>
      <c r="O2306" s="2">
        <f t="shared" ref="O2306:O2369" si="288">IF(H2306=3,1,0)</f>
        <v>0</v>
      </c>
      <c r="P2306" s="2">
        <f>SUMIF(E$2:E2306,E2306,O$2:O2306)</f>
        <v>3</v>
      </c>
      <c r="Q2306" s="2">
        <f>IF(AND(market_calendar[[#This Row],[vix_weekly_exp_cumulative]]=3,market_calendar[[#This Row],[is_vix_weekly_exp]]=1),1,0)</f>
        <v>0</v>
      </c>
      <c r="R2306" s="2">
        <f>IF(AND(market_calendar[[#This Row],[is_vix_monthly_exp]]=1,MOD(market_calendar[[#This Row],[Month]],3)=0),1,0)</f>
        <v>0</v>
      </c>
    </row>
    <row r="2307" spans="1:18" x14ac:dyDescent="0.25">
      <c r="A2307">
        <v>2306</v>
      </c>
      <c r="B2307" s="1">
        <v>44675</v>
      </c>
      <c r="C2307" s="2">
        <f t="shared" ref="C2307:C2370" si="289">YEAR(B2307)</f>
        <v>2022</v>
      </c>
      <c r="D2307" s="2">
        <f t="shared" ref="D2307:D2370" si="290">MONTH(B2307)</f>
        <v>4</v>
      </c>
      <c r="E2307" s="2" t="str">
        <f t="shared" ref="E2307:E2370" si="291">_xlfn.CONCAT(YEAR(B2307),"-",MONTH(B2307))</f>
        <v>2022-4</v>
      </c>
      <c r="F2307" s="2">
        <f t="shared" ref="F2307:F2370" si="292">DAY(B2307)</f>
        <v>24</v>
      </c>
      <c r="G2307" s="2">
        <f t="shared" ref="G2307:G2370" si="293">WEEKNUM(B2307)</f>
        <v>18</v>
      </c>
      <c r="H2307" s="2">
        <f t="shared" ref="H2307:H2370" si="294">WEEKDAY(B2307)</f>
        <v>1</v>
      </c>
      <c r="I2307" s="2" cm="1">
        <f t="array" ref="I2307">_xlfn.IFNA(_xlfn.IFS(H2307=7,1,H2307=1,1),0)</f>
        <v>1</v>
      </c>
      <c r="J2307" s="2">
        <v>0</v>
      </c>
      <c r="K2307" s="2">
        <f t="shared" ref="K2307:K2370" si="295">IF(H2307=6,1,0)</f>
        <v>0</v>
      </c>
      <c r="L2307" s="2">
        <f>SUMIF(E$2:E2307,E2307,K$2:K2307)</f>
        <v>4</v>
      </c>
      <c r="M2307" s="2">
        <f>IF(AND(market_calendar[[#This Row],[eq_weekly_exp_cumulative]]=3,market_calendar[[#This Row],[is_eq_weekly_exp]]=1),1,0)</f>
        <v>0</v>
      </c>
      <c r="N2307" s="2">
        <f>IF(AND(market_calendar[[#This Row],[is_eq_monthly_exp]]=1,MOD(market_calendar[[#This Row],[Month]],3)=0),1,0)</f>
        <v>0</v>
      </c>
      <c r="O2307" s="2">
        <f t="shared" si="288"/>
        <v>0</v>
      </c>
      <c r="P2307" s="2">
        <f>SUMIF(E$2:E2307,E2307,O$2:O2307)</f>
        <v>3</v>
      </c>
      <c r="Q2307" s="2">
        <f>IF(AND(market_calendar[[#This Row],[vix_weekly_exp_cumulative]]=3,market_calendar[[#This Row],[is_vix_weekly_exp]]=1),1,0)</f>
        <v>0</v>
      </c>
      <c r="R2307" s="2">
        <f>IF(AND(market_calendar[[#This Row],[is_vix_monthly_exp]]=1,MOD(market_calendar[[#This Row],[Month]],3)=0),1,0)</f>
        <v>0</v>
      </c>
    </row>
    <row r="2308" spans="1:18" x14ac:dyDescent="0.25">
      <c r="A2308">
        <v>2307</v>
      </c>
      <c r="B2308" s="1">
        <v>44676</v>
      </c>
      <c r="C2308" s="2">
        <f t="shared" si="289"/>
        <v>2022</v>
      </c>
      <c r="D2308" s="2">
        <f t="shared" si="290"/>
        <v>4</v>
      </c>
      <c r="E2308" s="2" t="str">
        <f t="shared" si="291"/>
        <v>2022-4</v>
      </c>
      <c r="F2308" s="2">
        <f t="shared" si="292"/>
        <v>25</v>
      </c>
      <c r="G2308" s="2">
        <f t="shared" si="293"/>
        <v>18</v>
      </c>
      <c r="H2308" s="2">
        <f t="shared" si="294"/>
        <v>2</v>
      </c>
      <c r="I2308" s="2" cm="1">
        <f t="array" ref="I2308">_xlfn.IFNA(_xlfn.IFS(H2308=7,1,H2308=1,1),0)</f>
        <v>0</v>
      </c>
      <c r="J2308" s="2">
        <v>0</v>
      </c>
      <c r="K2308" s="2">
        <f t="shared" si="295"/>
        <v>0</v>
      </c>
      <c r="L2308" s="2">
        <f>SUMIF(E$2:E2308,E2308,K$2:K2308)</f>
        <v>4</v>
      </c>
      <c r="M2308" s="2">
        <f>IF(AND(market_calendar[[#This Row],[eq_weekly_exp_cumulative]]=3,market_calendar[[#This Row],[is_eq_weekly_exp]]=1),1,0)</f>
        <v>0</v>
      </c>
      <c r="N2308" s="2">
        <f>IF(AND(market_calendar[[#This Row],[is_eq_monthly_exp]]=1,MOD(market_calendar[[#This Row],[Month]],3)=0),1,0)</f>
        <v>0</v>
      </c>
      <c r="O2308" s="2">
        <f t="shared" si="288"/>
        <v>0</v>
      </c>
      <c r="P2308" s="2">
        <f>SUMIF(E$2:E2308,E2308,O$2:O2308)</f>
        <v>3</v>
      </c>
      <c r="Q2308" s="2">
        <f>IF(AND(market_calendar[[#This Row],[vix_weekly_exp_cumulative]]=3,market_calendar[[#This Row],[is_vix_weekly_exp]]=1),1,0)</f>
        <v>0</v>
      </c>
      <c r="R2308" s="2">
        <f>IF(AND(market_calendar[[#This Row],[is_vix_monthly_exp]]=1,MOD(market_calendar[[#This Row],[Month]],3)=0),1,0)</f>
        <v>0</v>
      </c>
    </row>
    <row r="2309" spans="1:18" x14ac:dyDescent="0.25">
      <c r="A2309">
        <v>2308</v>
      </c>
      <c r="B2309" s="1">
        <v>44677</v>
      </c>
      <c r="C2309" s="2">
        <f t="shared" si="289"/>
        <v>2022</v>
      </c>
      <c r="D2309" s="2">
        <f t="shared" si="290"/>
        <v>4</v>
      </c>
      <c r="E2309" s="2" t="str">
        <f t="shared" si="291"/>
        <v>2022-4</v>
      </c>
      <c r="F2309" s="2">
        <f t="shared" si="292"/>
        <v>26</v>
      </c>
      <c r="G2309" s="2">
        <f t="shared" si="293"/>
        <v>18</v>
      </c>
      <c r="H2309" s="2">
        <f t="shared" si="294"/>
        <v>3</v>
      </c>
      <c r="I2309" s="2" cm="1">
        <f t="array" ref="I2309">_xlfn.IFNA(_xlfn.IFS(H2309=7,1,H2309=1,1),0)</f>
        <v>0</v>
      </c>
      <c r="J2309" s="2">
        <v>0</v>
      </c>
      <c r="K2309" s="2">
        <f t="shared" si="295"/>
        <v>0</v>
      </c>
      <c r="L2309" s="2">
        <f>SUMIF(E$2:E2309,E2309,K$2:K2309)</f>
        <v>4</v>
      </c>
      <c r="M2309" s="2">
        <f>IF(AND(market_calendar[[#This Row],[eq_weekly_exp_cumulative]]=3,market_calendar[[#This Row],[is_eq_weekly_exp]]=1),1,0)</f>
        <v>0</v>
      </c>
      <c r="N2309" s="2">
        <f>IF(AND(market_calendar[[#This Row],[is_eq_monthly_exp]]=1,MOD(market_calendar[[#This Row],[Month]],3)=0),1,0)</f>
        <v>0</v>
      </c>
      <c r="O2309" s="2">
        <f t="shared" si="288"/>
        <v>1</v>
      </c>
      <c r="P2309" s="2">
        <f>SUMIF(E$2:E2309,E2309,O$2:O2309)</f>
        <v>4</v>
      </c>
      <c r="Q2309" s="2">
        <f>IF(AND(market_calendar[[#This Row],[vix_weekly_exp_cumulative]]=3,market_calendar[[#This Row],[is_vix_weekly_exp]]=1),1,0)</f>
        <v>0</v>
      </c>
      <c r="R2309" s="2">
        <f>IF(AND(market_calendar[[#This Row],[is_vix_monthly_exp]]=1,MOD(market_calendar[[#This Row],[Month]],3)=0),1,0)</f>
        <v>0</v>
      </c>
    </row>
    <row r="2310" spans="1:18" x14ac:dyDescent="0.25">
      <c r="A2310">
        <v>2309</v>
      </c>
      <c r="B2310" s="1">
        <v>44678</v>
      </c>
      <c r="C2310" s="2">
        <f t="shared" si="289"/>
        <v>2022</v>
      </c>
      <c r="D2310" s="2">
        <f t="shared" si="290"/>
        <v>4</v>
      </c>
      <c r="E2310" s="2" t="str">
        <f t="shared" si="291"/>
        <v>2022-4</v>
      </c>
      <c r="F2310" s="2">
        <f t="shared" si="292"/>
        <v>27</v>
      </c>
      <c r="G2310" s="2">
        <f t="shared" si="293"/>
        <v>18</v>
      </c>
      <c r="H2310" s="2">
        <f t="shared" si="294"/>
        <v>4</v>
      </c>
      <c r="I2310" s="2" cm="1">
        <f t="array" ref="I2310">_xlfn.IFNA(_xlfn.IFS(H2310=7,1,H2310=1,1),0)</f>
        <v>0</v>
      </c>
      <c r="J2310" s="2">
        <v>0</v>
      </c>
      <c r="K2310" s="2">
        <f t="shared" si="295"/>
        <v>0</v>
      </c>
      <c r="L2310" s="2">
        <f>SUMIF(E$2:E2310,E2310,K$2:K2310)</f>
        <v>4</v>
      </c>
      <c r="M2310" s="2">
        <f>IF(AND(market_calendar[[#This Row],[eq_weekly_exp_cumulative]]=3,market_calendar[[#This Row],[is_eq_weekly_exp]]=1),1,0)</f>
        <v>0</v>
      </c>
      <c r="N2310" s="2">
        <f>IF(AND(market_calendar[[#This Row],[is_eq_monthly_exp]]=1,MOD(market_calendar[[#This Row],[Month]],3)=0),1,0)</f>
        <v>0</v>
      </c>
      <c r="O2310" s="2">
        <f t="shared" si="288"/>
        <v>0</v>
      </c>
      <c r="P2310" s="2">
        <f>SUMIF(E$2:E2310,E2310,O$2:O2310)</f>
        <v>4</v>
      </c>
      <c r="Q2310" s="2">
        <f>IF(AND(market_calendar[[#This Row],[vix_weekly_exp_cumulative]]=3,market_calendar[[#This Row],[is_vix_weekly_exp]]=1),1,0)</f>
        <v>0</v>
      </c>
      <c r="R2310" s="2">
        <f>IF(AND(market_calendar[[#This Row],[is_vix_monthly_exp]]=1,MOD(market_calendar[[#This Row],[Month]],3)=0),1,0)</f>
        <v>0</v>
      </c>
    </row>
    <row r="2311" spans="1:18" x14ac:dyDescent="0.25">
      <c r="A2311">
        <v>2310</v>
      </c>
      <c r="B2311" s="1">
        <v>44679</v>
      </c>
      <c r="C2311" s="2">
        <f t="shared" si="289"/>
        <v>2022</v>
      </c>
      <c r="D2311" s="2">
        <f t="shared" si="290"/>
        <v>4</v>
      </c>
      <c r="E2311" s="2" t="str">
        <f t="shared" si="291"/>
        <v>2022-4</v>
      </c>
      <c r="F2311" s="2">
        <f t="shared" si="292"/>
        <v>28</v>
      </c>
      <c r="G2311" s="2">
        <f t="shared" si="293"/>
        <v>18</v>
      </c>
      <c r="H2311" s="2">
        <f t="shared" si="294"/>
        <v>5</v>
      </c>
      <c r="I2311" s="2" cm="1">
        <f t="array" ref="I2311">_xlfn.IFNA(_xlfn.IFS(H2311=7,1,H2311=1,1),0)</f>
        <v>0</v>
      </c>
      <c r="J2311" s="2">
        <v>0</v>
      </c>
      <c r="K2311" s="2">
        <f t="shared" si="295"/>
        <v>0</v>
      </c>
      <c r="L2311" s="2">
        <f>SUMIF(E$2:E2311,E2311,K$2:K2311)</f>
        <v>4</v>
      </c>
      <c r="M2311" s="2">
        <f>IF(AND(market_calendar[[#This Row],[eq_weekly_exp_cumulative]]=3,market_calendar[[#This Row],[is_eq_weekly_exp]]=1),1,0)</f>
        <v>0</v>
      </c>
      <c r="N2311" s="2">
        <f>IF(AND(market_calendar[[#This Row],[is_eq_monthly_exp]]=1,MOD(market_calendar[[#This Row],[Month]],3)=0),1,0)</f>
        <v>0</v>
      </c>
      <c r="O2311" s="2">
        <f t="shared" si="288"/>
        <v>0</v>
      </c>
      <c r="P2311" s="2">
        <f>SUMIF(E$2:E2311,E2311,O$2:O2311)</f>
        <v>4</v>
      </c>
      <c r="Q2311" s="2">
        <f>IF(AND(market_calendar[[#This Row],[vix_weekly_exp_cumulative]]=3,market_calendar[[#This Row],[is_vix_weekly_exp]]=1),1,0)</f>
        <v>0</v>
      </c>
      <c r="R2311" s="2">
        <f>IF(AND(market_calendar[[#This Row],[is_vix_monthly_exp]]=1,MOD(market_calendar[[#This Row],[Month]],3)=0),1,0)</f>
        <v>0</v>
      </c>
    </row>
    <row r="2312" spans="1:18" x14ac:dyDescent="0.25">
      <c r="A2312">
        <v>2311</v>
      </c>
      <c r="B2312" s="1">
        <v>44680</v>
      </c>
      <c r="C2312" s="2">
        <f t="shared" si="289"/>
        <v>2022</v>
      </c>
      <c r="D2312" s="2">
        <f t="shared" si="290"/>
        <v>4</v>
      </c>
      <c r="E2312" s="2" t="str">
        <f t="shared" si="291"/>
        <v>2022-4</v>
      </c>
      <c r="F2312" s="2">
        <f t="shared" si="292"/>
        <v>29</v>
      </c>
      <c r="G2312" s="2">
        <f t="shared" si="293"/>
        <v>18</v>
      </c>
      <c r="H2312" s="2">
        <f t="shared" si="294"/>
        <v>6</v>
      </c>
      <c r="I2312" s="2" cm="1">
        <f t="array" ref="I2312">_xlfn.IFNA(_xlfn.IFS(H2312=7,1,H2312=1,1),0)</f>
        <v>0</v>
      </c>
      <c r="J2312" s="2">
        <v>0</v>
      </c>
      <c r="K2312" s="2">
        <f t="shared" si="295"/>
        <v>1</v>
      </c>
      <c r="L2312" s="2">
        <f>SUMIF(E$2:E2312,E2312,K$2:K2312)</f>
        <v>5</v>
      </c>
      <c r="M2312" s="2">
        <f>IF(AND(market_calendar[[#This Row],[eq_weekly_exp_cumulative]]=3,market_calendar[[#This Row],[is_eq_weekly_exp]]=1),1,0)</f>
        <v>0</v>
      </c>
      <c r="N2312" s="2">
        <f>IF(AND(market_calendar[[#This Row],[is_eq_monthly_exp]]=1,MOD(market_calendar[[#This Row],[Month]],3)=0),1,0)</f>
        <v>0</v>
      </c>
      <c r="O2312" s="2">
        <f t="shared" si="288"/>
        <v>0</v>
      </c>
      <c r="P2312" s="2">
        <f>SUMIF(E$2:E2312,E2312,O$2:O2312)</f>
        <v>4</v>
      </c>
      <c r="Q2312" s="2">
        <f>IF(AND(market_calendar[[#This Row],[vix_weekly_exp_cumulative]]=3,market_calendar[[#This Row],[is_vix_weekly_exp]]=1),1,0)</f>
        <v>0</v>
      </c>
      <c r="R2312" s="2">
        <f>IF(AND(market_calendar[[#This Row],[is_vix_monthly_exp]]=1,MOD(market_calendar[[#This Row],[Month]],3)=0),1,0)</f>
        <v>0</v>
      </c>
    </row>
    <row r="2313" spans="1:18" x14ac:dyDescent="0.25">
      <c r="A2313">
        <v>2312</v>
      </c>
      <c r="B2313" s="1">
        <v>44681</v>
      </c>
      <c r="C2313" s="2">
        <f t="shared" si="289"/>
        <v>2022</v>
      </c>
      <c r="D2313" s="2">
        <f t="shared" si="290"/>
        <v>4</v>
      </c>
      <c r="E2313" s="2" t="str">
        <f t="shared" si="291"/>
        <v>2022-4</v>
      </c>
      <c r="F2313" s="2">
        <f t="shared" si="292"/>
        <v>30</v>
      </c>
      <c r="G2313" s="2">
        <f t="shared" si="293"/>
        <v>18</v>
      </c>
      <c r="H2313" s="2">
        <f t="shared" si="294"/>
        <v>7</v>
      </c>
      <c r="I2313" s="2" cm="1">
        <f t="array" ref="I2313">_xlfn.IFNA(_xlfn.IFS(H2313=7,1,H2313=1,1),0)</f>
        <v>1</v>
      </c>
      <c r="J2313" s="2">
        <v>0</v>
      </c>
      <c r="K2313" s="2">
        <f t="shared" si="295"/>
        <v>0</v>
      </c>
      <c r="L2313" s="2">
        <f>SUMIF(E$2:E2313,E2313,K$2:K2313)</f>
        <v>5</v>
      </c>
      <c r="M2313" s="2">
        <f>IF(AND(market_calendar[[#This Row],[eq_weekly_exp_cumulative]]=3,market_calendar[[#This Row],[is_eq_weekly_exp]]=1),1,0)</f>
        <v>0</v>
      </c>
      <c r="N2313" s="2">
        <f>IF(AND(market_calendar[[#This Row],[is_eq_monthly_exp]]=1,MOD(market_calendar[[#This Row],[Month]],3)=0),1,0)</f>
        <v>0</v>
      </c>
      <c r="O2313" s="2">
        <f t="shared" si="288"/>
        <v>0</v>
      </c>
      <c r="P2313" s="2">
        <f>SUMIF(E$2:E2313,E2313,O$2:O2313)</f>
        <v>4</v>
      </c>
      <c r="Q2313" s="2">
        <f>IF(AND(market_calendar[[#This Row],[vix_weekly_exp_cumulative]]=3,market_calendar[[#This Row],[is_vix_weekly_exp]]=1),1,0)</f>
        <v>0</v>
      </c>
      <c r="R2313" s="2">
        <f>IF(AND(market_calendar[[#This Row],[is_vix_monthly_exp]]=1,MOD(market_calendar[[#This Row],[Month]],3)=0),1,0)</f>
        <v>0</v>
      </c>
    </row>
    <row r="2314" spans="1:18" x14ac:dyDescent="0.25">
      <c r="A2314">
        <v>2313</v>
      </c>
      <c r="B2314" s="1">
        <v>44682</v>
      </c>
      <c r="C2314" s="2">
        <f t="shared" si="289"/>
        <v>2022</v>
      </c>
      <c r="D2314" s="2">
        <f t="shared" si="290"/>
        <v>5</v>
      </c>
      <c r="E2314" s="2" t="str">
        <f t="shared" si="291"/>
        <v>2022-5</v>
      </c>
      <c r="F2314" s="2">
        <f t="shared" si="292"/>
        <v>1</v>
      </c>
      <c r="G2314" s="2">
        <f t="shared" si="293"/>
        <v>19</v>
      </c>
      <c r="H2314" s="2">
        <f t="shared" si="294"/>
        <v>1</v>
      </c>
      <c r="I2314" s="2" cm="1">
        <f t="array" ref="I2314">_xlfn.IFNA(_xlfn.IFS(H2314=7,1,H2314=1,1),0)</f>
        <v>1</v>
      </c>
      <c r="J2314" s="2">
        <v>0</v>
      </c>
      <c r="K2314" s="2">
        <f t="shared" si="295"/>
        <v>0</v>
      </c>
      <c r="L2314" s="2">
        <f>SUMIF(E$2:E2314,E2314,K$2:K2314)</f>
        <v>0</v>
      </c>
      <c r="M2314" s="2">
        <f>IF(AND(market_calendar[[#This Row],[eq_weekly_exp_cumulative]]=3,market_calendar[[#This Row],[is_eq_weekly_exp]]=1),1,0)</f>
        <v>0</v>
      </c>
      <c r="N2314" s="2">
        <f>IF(AND(market_calendar[[#This Row],[is_eq_monthly_exp]]=1,MOD(market_calendar[[#This Row],[Month]],3)=0),1,0)</f>
        <v>0</v>
      </c>
      <c r="O2314" s="2">
        <f t="shared" si="288"/>
        <v>0</v>
      </c>
      <c r="P2314" s="2">
        <f>SUMIF(E$2:E2314,E2314,O$2:O2314)</f>
        <v>0</v>
      </c>
      <c r="Q2314" s="2">
        <f>IF(AND(market_calendar[[#This Row],[vix_weekly_exp_cumulative]]=3,market_calendar[[#This Row],[is_vix_weekly_exp]]=1),1,0)</f>
        <v>0</v>
      </c>
      <c r="R2314" s="2">
        <f>IF(AND(market_calendar[[#This Row],[is_vix_monthly_exp]]=1,MOD(market_calendar[[#This Row],[Month]],3)=0),1,0)</f>
        <v>0</v>
      </c>
    </row>
    <row r="2315" spans="1:18" x14ac:dyDescent="0.25">
      <c r="A2315">
        <v>2314</v>
      </c>
      <c r="B2315" s="1">
        <v>44683</v>
      </c>
      <c r="C2315" s="2">
        <f t="shared" si="289"/>
        <v>2022</v>
      </c>
      <c r="D2315" s="2">
        <f t="shared" si="290"/>
        <v>5</v>
      </c>
      <c r="E2315" s="2" t="str">
        <f t="shared" si="291"/>
        <v>2022-5</v>
      </c>
      <c r="F2315" s="2">
        <f t="shared" si="292"/>
        <v>2</v>
      </c>
      <c r="G2315" s="2">
        <f t="shared" si="293"/>
        <v>19</v>
      </c>
      <c r="H2315" s="2">
        <f t="shared" si="294"/>
        <v>2</v>
      </c>
      <c r="I2315" s="2" cm="1">
        <f t="array" ref="I2315">_xlfn.IFNA(_xlfn.IFS(H2315=7,1,H2315=1,1),0)</f>
        <v>0</v>
      </c>
      <c r="J2315" s="2">
        <v>0</v>
      </c>
      <c r="K2315" s="2">
        <f t="shared" si="295"/>
        <v>0</v>
      </c>
      <c r="L2315" s="2">
        <f>SUMIF(E$2:E2315,E2315,K$2:K2315)</f>
        <v>0</v>
      </c>
      <c r="M2315" s="2">
        <f>IF(AND(market_calendar[[#This Row],[eq_weekly_exp_cumulative]]=3,market_calendar[[#This Row],[is_eq_weekly_exp]]=1),1,0)</f>
        <v>0</v>
      </c>
      <c r="N2315" s="2">
        <f>IF(AND(market_calendar[[#This Row],[is_eq_monthly_exp]]=1,MOD(market_calendar[[#This Row],[Month]],3)=0),1,0)</f>
        <v>0</v>
      </c>
      <c r="O2315" s="2">
        <f t="shared" si="288"/>
        <v>0</v>
      </c>
      <c r="P2315" s="2">
        <f>SUMIF(E$2:E2315,E2315,O$2:O2315)</f>
        <v>0</v>
      </c>
      <c r="Q2315" s="2">
        <f>IF(AND(market_calendar[[#This Row],[vix_weekly_exp_cumulative]]=3,market_calendar[[#This Row],[is_vix_weekly_exp]]=1),1,0)</f>
        <v>0</v>
      </c>
      <c r="R2315" s="2">
        <f>IF(AND(market_calendar[[#This Row],[is_vix_monthly_exp]]=1,MOD(market_calendar[[#This Row],[Month]],3)=0),1,0)</f>
        <v>0</v>
      </c>
    </row>
    <row r="2316" spans="1:18" x14ac:dyDescent="0.25">
      <c r="A2316">
        <v>2315</v>
      </c>
      <c r="B2316" s="1">
        <v>44684</v>
      </c>
      <c r="C2316" s="2">
        <f t="shared" si="289"/>
        <v>2022</v>
      </c>
      <c r="D2316" s="2">
        <f t="shared" si="290"/>
        <v>5</v>
      </c>
      <c r="E2316" s="2" t="str">
        <f t="shared" si="291"/>
        <v>2022-5</v>
      </c>
      <c r="F2316" s="2">
        <f t="shared" si="292"/>
        <v>3</v>
      </c>
      <c r="G2316" s="2">
        <f t="shared" si="293"/>
        <v>19</v>
      </c>
      <c r="H2316" s="2">
        <f t="shared" si="294"/>
        <v>3</v>
      </c>
      <c r="I2316" s="2" cm="1">
        <f t="array" ref="I2316">_xlfn.IFNA(_xlfn.IFS(H2316=7,1,H2316=1,1),0)</f>
        <v>0</v>
      </c>
      <c r="J2316" s="2">
        <v>0</v>
      </c>
      <c r="K2316" s="2">
        <f t="shared" si="295"/>
        <v>0</v>
      </c>
      <c r="L2316" s="2">
        <f>SUMIF(E$2:E2316,E2316,K$2:K2316)</f>
        <v>0</v>
      </c>
      <c r="M2316" s="2">
        <f>IF(AND(market_calendar[[#This Row],[eq_weekly_exp_cumulative]]=3,market_calendar[[#This Row],[is_eq_weekly_exp]]=1),1,0)</f>
        <v>0</v>
      </c>
      <c r="N2316" s="2">
        <f>IF(AND(market_calendar[[#This Row],[is_eq_monthly_exp]]=1,MOD(market_calendar[[#This Row],[Month]],3)=0),1,0)</f>
        <v>0</v>
      </c>
      <c r="O2316" s="2">
        <f t="shared" si="288"/>
        <v>1</v>
      </c>
      <c r="P2316" s="2">
        <f>SUMIF(E$2:E2316,E2316,O$2:O2316)</f>
        <v>1</v>
      </c>
      <c r="Q2316" s="2">
        <f>IF(AND(market_calendar[[#This Row],[vix_weekly_exp_cumulative]]=3,market_calendar[[#This Row],[is_vix_weekly_exp]]=1),1,0)</f>
        <v>0</v>
      </c>
      <c r="R2316" s="2">
        <f>IF(AND(market_calendar[[#This Row],[is_vix_monthly_exp]]=1,MOD(market_calendar[[#This Row],[Month]],3)=0),1,0)</f>
        <v>0</v>
      </c>
    </row>
    <row r="2317" spans="1:18" x14ac:dyDescent="0.25">
      <c r="A2317">
        <v>2316</v>
      </c>
      <c r="B2317" s="1">
        <v>44685</v>
      </c>
      <c r="C2317" s="2">
        <f t="shared" si="289"/>
        <v>2022</v>
      </c>
      <c r="D2317" s="2">
        <f t="shared" si="290"/>
        <v>5</v>
      </c>
      <c r="E2317" s="2" t="str">
        <f t="shared" si="291"/>
        <v>2022-5</v>
      </c>
      <c r="F2317" s="2">
        <f t="shared" si="292"/>
        <v>4</v>
      </c>
      <c r="G2317" s="2">
        <f t="shared" si="293"/>
        <v>19</v>
      </c>
      <c r="H2317" s="2">
        <f t="shared" si="294"/>
        <v>4</v>
      </c>
      <c r="I2317" s="2" cm="1">
        <f t="array" ref="I2317">_xlfn.IFNA(_xlfn.IFS(H2317=7,1,H2317=1,1),0)</f>
        <v>0</v>
      </c>
      <c r="J2317" s="2">
        <v>0</v>
      </c>
      <c r="K2317" s="2">
        <f t="shared" si="295"/>
        <v>0</v>
      </c>
      <c r="L2317" s="2">
        <f>SUMIF(E$2:E2317,E2317,K$2:K2317)</f>
        <v>0</v>
      </c>
      <c r="M2317" s="2">
        <f>IF(AND(market_calendar[[#This Row],[eq_weekly_exp_cumulative]]=3,market_calendar[[#This Row],[is_eq_weekly_exp]]=1),1,0)</f>
        <v>0</v>
      </c>
      <c r="N2317" s="2">
        <f>IF(AND(market_calendar[[#This Row],[is_eq_monthly_exp]]=1,MOD(market_calendar[[#This Row],[Month]],3)=0),1,0)</f>
        <v>0</v>
      </c>
      <c r="O2317" s="2">
        <f t="shared" si="288"/>
        <v>0</v>
      </c>
      <c r="P2317" s="2">
        <f>SUMIF(E$2:E2317,E2317,O$2:O2317)</f>
        <v>1</v>
      </c>
      <c r="Q2317" s="2">
        <f>IF(AND(market_calendar[[#This Row],[vix_weekly_exp_cumulative]]=3,market_calendar[[#This Row],[is_vix_weekly_exp]]=1),1,0)</f>
        <v>0</v>
      </c>
      <c r="R2317" s="2">
        <f>IF(AND(market_calendar[[#This Row],[is_vix_monthly_exp]]=1,MOD(market_calendar[[#This Row],[Month]],3)=0),1,0)</f>
        <v>0</v>
      </c>
    </row>
    <row r="2318" spans="1:18" x14ac:dyDescent="0.25">
      <c r="A2318">
        <v>2317</v>
      </c>
      <c r="B2318" s="1">
        <v>44686</v>
      </c>
      <c r="C2318" s="2">
        <f t="shared" si="289"/>
        <v>2022</v>
      </c>
      <c r="D2318" s="2">
        <f t="shared" si="290"/>
        <v>5</v>
      </c>
      <c r="E2318" s="2" t="str">
        <f t="shared" si="291"/>
        <v>2022-5</v>
      </c>
      <c r="F2318" s="2">
        <f t="shared" si="292"/>
        <v>5</v>
      </c>
      <c r="G2318" s="2">
        <f t="shared" si="293"/>
        <v>19</v>
      </c>
      <c r="H2318" s="2">
        <f t="shared" si="294"/>
        <v>5</v>
      </c>
      <c r="I2318" s="2" cm="1">
        <f t="array" ref="I2318">_xlfn.IFNA(_xlfn.IFS(H2318=7,1,H2318=1,1),0)</f>
        <v>0</v>
      </c>
      <c r="J2318" s="2">
        <v>0</v>
      </c>
      <c r="K2318" s="2">
        <f t="shared" si="295"/>
        <v>0</v>
      </c>
      <c r="L2318" s="2">
        <f>SUMIF(E$2:E2318,E2318,K$2:K2318)</f>
        <v>0</v>
      </c>
      <c r="M2318" s="2">
        <f>IF(AND(market_calendar[[#This Row],[eq_weekly_exp_cumulative]]=3,market_calendar[[#This Row],[is_eq_weekly_exp]]=1),1,0)</f>
        <v>0</v>
      </c>
      <c r="N2318" s="2">
        <f>IF(AND(market_calendar[[#This Row],[is_eq_monthly_exp]]=1,MOD(market_calendar[[#This Row],[Month]],3)=0),1,0)</f>
        <v>0</v>
      </c>
      <c r="O2318" s="2">
        <f t="shared" si="288"/>
        <v>0</v>
      </c>
      <c r="P2318" s="2">
        <f>SUMIF(E$2:E2318,E2318,O$2:O2318)</f>
        <v>1</v>
      </c>
      <c r="Q2318" s="2">
        <f>IF(AND(market_calendar[[#This Row],[vix_weekly_exp_cumulative]]=3,market_calendar[[#This Row],[is_vix_weekly_exp]]=1),1,0)</f>
        <v>0</v>
      </c>
      <c r="R2318" s="2">
        <f>IF(AND(market_calendar[[#This Row],[is_vix_monthly_exp]]=1,MOD(market_calendar[[#This Row],[Month]],3)=0),1,0)</f>
        <v>0</v>
      </c>
    </row>
    <row r="2319" spans="1:18" x14ac:dyDescent="0.25">
      <c r="A2319">
        <v>2318</v>
      </c>
      <c r="B2319" s="1">
        <v>44687</v>
      </c>
      <c r="C2319" s="2">
        <f t="shared" si="289"/>
        <v>2022</v>
      </c>
      <c r="D2319" s="2">
        <f t="shared" si="290"/>
        <v>5</v>
      </c>
      <c r="E2319" s="2" t="str">
        <f t="shared" si="291"/>
        <v>2022-5</v>
      </c>
      <c r="F2319" s="2">
        <f t="shared" si="292"/>
        <v>6</v>
      </c>
      <c r="G2319" s="2">
        <f t="shared" si="293"/>
        <v>19</v>
      </c>
      <c r="H2319" s="2">
        <f t="shared" si="294"/>
        <v>6</v>
      </c>
      <c r="I2319" s="2" cm="1">
        <f t="array" ref="I2319">_xlfn.IFNA(_xlfn.IFS(H2319=7,1,H2319=1,1),0)</f>
        <v>0</v>
      </c>
      <c r="J2319" s="2">
        <v>0</v>
      </c>
      <c r="K2319" s="2">
        <f t="shared" si="295"/>
        <v>1</v>
      </c>
      <c r="L2319" s="2">
        <f>SUMIF(E$2:E2319,E2319,K$2:K2319)</f>
        <v>1</v>
      </c>
      <c r="M2319" s="2">
        <f>IF(AND(market_calendar[[#This Row],[eq_weekly_exp_cumulative]]=3,market_calendar[[#This Row],[is_eq_weekly_exp]]=1),1,0)</f>
        <v>0</v>
      </c>
      <c r="N2319" s="2">
        <f>IF(AND(market_calendar[[#This Row],[is_eq_monthly_exp]]=1,MOD(market_calendar[[#This Row],[Month]],3)=0),1,0)</f>
        <v>0</v>
      </c>
      <c r="O2319" s="2">
        <f t="shared" si="288"/>
        <v>0</v>
      </c>
      <c r="P2319" s="2">
        <f>SUMIF(E$2:E2319,E2319,O$2:O2319)</f>
        <v>1</v>
      </c>
      <c r="Q2319" s="2">
        <f>IF(AND(market_calendar[[#This Row],[vix_weekly_exp_cumulative]]=3,market_calendar[[#This Row],[is_vix_weekly_exp]]=1),1,0)</f>
        <v>0</v>
      </c>
      <c r="R2319" s="2">
        <f>IF(AND(market_calendar[[#This Row],[is_vix_monthly_exp]]=1,MOD(market_calendar[[#This Row],[Month]],3)=0),1,0)</f>
        <v>0</v>
      </c>
    </row>
    <row r="2320" spans="1:18" x14ac:dyDescent="0.25">
      <c r="A2320">
        <v>2319</v>
      </c>
      <c r="B2320" s="1">
        <v>44688</v>
      </c>
      <c r="C2320" s="2">
        <f t="shared" si="289"/>
        <v>2022</v>
      </c>
      <c r="D2320" s="2">
        <f t="shared" si="290"/>
        <v>5</v>
      </c>
      <c r="E2320" s="2" t="str">
        <f t="shared" si="291"/>
        <v>2022-5</v>
      </c>
      <c r="F2320" s="2">
        <f t="shared" si="292"/>
        <v>7</v>
      </c>
      <c r="G2320" s="2">
        <f t="shared" si="293"/>
        <v>19</v>
      </c>
      <c r="H2320" s="2">
        <f t="shared" si="294"/>
        <v>7</v>
      </c>
      <c r="I2320" s="2" cm="1">
        <f t="array" ref="I2320">_xlfn.IFNA(_xlfn.IFS(H2320=7,1,H2320=1,1),0)</f>
        <v>1</v>
      </c>
      <c r="J2320" s="2">
        <v>0</v>
      </c>
      <c r="K2320" s="2">
        <f t="shared" si="295"/>
        <v>0</v>
      </c>
      <c r="L2320" s="2">
        <f>SUMIF(E$2:E2320,E2320,K$2:K2320)</f>
        <v>1</v>
      </c>
      <c r="M2320" s="2">
        <f>IF(AND(market_calendar[[#This Row],[eq_weekly_exp_cumulative]]=3,market_calendar[[#This Row],[is_eq_weekly_exp]]=1),1,0)</f>
        <v>0</v>
      </c>
      <c r="N2320" s="2">
        <f>IF(AND(market_calendar[[#This Row],[is_eq_monthly_exp]]=1,MOD(market_calendar[[#This Row],[Month]],3)=0),1,0)</f>
        <v>0</v>
      </c>
      <c r="O2320" s="2">
        <f t="shared" si="288"/>
        <v>0</v>
      </c>
      <c r="P2320" s="2">
        <f>SUMIF(E$2:E2320,E2320,O$2:O2320)</f>
        <v>1</v>
      </c>
      <c r="Q2320" s="2">
        <f>IF(AND(market_calendar[[#This Row],[vix_weekly_exp_cumulative]]=3,market_calendar[[#This Row],[is_vix_weekly_exp]]=1),1,0)</f>
        <v>0</v>
      </c>
      <c r="R2320" s="2">
        <f>IF(AND(market_calendar[[#This Row],[is_vix_monthly_exp]]=1,MOD(market_calendar[[#This Row],[Month]],3)=0),1,0)</f>
        <v>0</v>
      </c>
    </row>
    <row r="2321" spans="1:18" x14ac:dyDescent="0.25">
      <c r="A2321">
        <v>2320</v>
      </c>
      <c r="B2321" s="1">
        <v>44689</v>
      </c>
      <c r="C2321" s="2">
        <f t="shared" si="289"/>
        <v>2022</v>
      </c>
      <c r="D2321" s="2">
        <f t="shared" si="290"/>
        <v>5</v>
      </c>
      <c r="E2321" s="2" t="str">
        <f t="shared" si="291"/>
        <v>2022-5</v>
      </c>
      <c r="F2321" s="2">
        <f t="shared" si="292"/>
        <v>8</v>
      </c>
      <c r="G2321" s="2">
        <f t="shared" si="293"/>
        <v>20</v>
      </c>
      <c r="H2321" s="2">
        <f t="shared" si="294"/>
        <v>1</v>
      </c>
      <c r="I2321" s="2" cm="1">
        <f t="array" ref="I2321">_xlfn.IFNA(_xlfn.IFS(H2321=7,1,H2321=1,1),0)</f>
        <v>1</v>
      </c>
      <c r="J2321" s="2">
        <v>0</v>
      </c>
      <c r="K2321" s="2">
        <f t="shared" si="295"/>
        <v>0</v>
      </c>
      <c r="L2321" s="2">
        <f>SUMIF(E$2:E2321,E2321,K$2:K2321)</f>
        <v>1</v>
      </c>
      <c r="M2321" s="2">
        <f>IF(AND(market_calendar[[#This Row],[eq_weekly_exp_cumulative]]=3,market_calendar[[#This Row],[is_eq_weekly_exp]]=1),1,0)</f>
        <v>0</v>
      </c>
      <c r="N2321" s="2">
        <f>IF(AND(market_calendar[[#This Row],[is_eq_monthly_exp]]=1,MOD(market_calendar[[#This Row],[Month]],3)=0),1,0)</f>
        <v>0</v>
      </c>
      <c r="O2321" s="2">
        <f t="shared" si="288"/>
        <v>0</v>
      </c>
      <c r="P2321" s="2">
        <f>SUMIF(E$2:E2321,E2321,O$2:O2321)</f>
        <v>1</v>
      </c>
      <c r="Q2321" s="2">
        <f>IF(AND(market_calendar[[#This Row],[vix_weekly_exp_cumulative]]=3,market_calendar[[#This Row],[is_vix_weekly_exp]]=1),1,0)</f>
        <v>0</v>
      </c>
      <c r="R2321" s="2">
        <f>IF(AND(market_calendar[[#This Row],[is_vix_monthly_exp]]=1,MOD(market_calendar[[#This Row],[Month]],3)=0),1,0)</f>
        <v>0</v>
      </c>
    </row>
    <row r="2322" spans="1:18" x14ac:dyDescent="0.25">
      <c r="A2322">
        <v>2321</v>
      </c>
      <c r="B2322" s="1">
        <v>44690</v>
      </c>
      <c r="C2322" s="2">
        <f t="shared" si="289"/>
        <v>2022</v>
      </c>
      <c r="D2322" s="2">
        <f t="shared" si="290"/>
        <v>5</v>
      </c>
      <c r="E2322" s="2" t="str">
        <f t="shared" si="291"/>
        <v>2022-5</v>
      </c>
      <c r="F2322" s="2">
        <f t="shared" si="292"/>
        <v>9</v>
      </c>
      <c r="G2322" s="2">
        <f t="shared" si="293"/>
        <v>20</v>
      </c>
      <c r="H2322" s="2">
        <f t="shared" si="294"/>
        <v>2</v>
      </c>
      <c r="I2322" s="2" cm="1">
        <f t="array" ref="I2322">_xlfn.IFNA(_xlfn.IFS(H2322=7,1,H2322=1,1),0)</f>
        <v>0</v>
      </c>
      <c r="J2322" s="2">
        <v>0</v>
      </c>
      <c r="K2322" s="2">
        <f t="shared" si="295"/>
        <v>0</v>
      </c>
      <c r="L2322" s="2">
        <f>SUMIF(E$2:E2322,E2322,K$2:K2322)</f>
        <v>1</v>
      </c>
      <c r="M2322" s="2">
        <f>IF(AND(market_calendar[[#This Row],[eq_weekly_exp_cumulative]]=3,market_calendar[[#This Row],[is_eq_weekly_exp]]=1),1,0)</f>
        <v>0</v>
      </c>
      <c r="N2322" s="2">
        <f>IF(AND(market_calendar[[#This Row],[is_eq_monthly_exp]]=1,MOD(market_calendar[[#This Row],[Month]],3)=0),1,0)</f>
        <v>0</v>
      </c>
      <c r="O2322" s="2">
        <f t="shared" si="288"/>
        <v>0</v>
      </c>
      <c r="P2322" s="2">
        <f>SUMIF(E$2:E2322,E2322,O$2:O2322)</f>
        <v>1</v>
      </c>
      <c r="Q2322" s="2">
        <f>IF(AND(market_calendar[[#This Row],[vix_weekly_exp_cumulative]]=3,market_calendar[[#This Row],[is_vix_weekly_exp]]=1),1,0)</f>
        <v>0</v>
      </c>
      <c r="R2322" s="2">
        <f>IF(AND(market_calendar[[#This Row],[is_vix_monthly_exp]]=1,MOD(market_calendar[[#This Row],[Month]],3)=0),1,0)</f>
        <v>0</v>
      </c>
    </row>
    <row r="2323" spans="1:18" x14ac:dyDescent="0.25">
      <c r="A2323">
        <v>2322</v>
      </c>
      <c r="B2323" s="1">
        <v>44691</v>
      </c>
      <c r="C2323" s="2">
        <f t="shared" si="289"/>
        <v>2022</v>
      </c>
      <c r="D2323" s="2">
        <f t="shared" si="290"/>
        <v>5</v>
      </c>
      <c r="E2323" s="2" t="str">
        <f t="shared" si="291"/>
        <v>2022-5</v>
      </c>
      <c r="F2323" s="2">
        <f t="shared" si="292"/>
        <v>10</v>
      </c>
      <c r="G2323" s="2">
        <f t="shared" si="293"/>
        <v>20</v>
      </c>
      <c r="H2323" s="2">
        <f t="shared" si="294"/>
        <v>3</v>
      </c>
      <c r="I2323" s="2" cm="1">
        <f t="array" ref="I2323">_xlfn.IFNA(_xlfn.IFS(H2323=7,1,H2323=1,1),0)</f>
        <v>0</v>
      </c>
      <c r="J2323" s="2">
        <v>0</v>
      </c>
      <c r="K2323" s="2">
        <f t="shared" si="295"/>
        <v>0</v>
      </c>
      <c r="L2323" s="2">
        <f>SUMIF(E$2:E2323,E2323,K$2:K2323)</f>
        <v>1</v>
      </c>
      <c r="M2323" s="2">
        <f>IF(AND(market_calendar[[#This Row],[eq_weekly_exp_cumulative]]=3,market_calendar[[#This Row],[is_eq_weekly_exp]]=1),1,0)</f>
        <v>0</v>
      </c>
      <c r="N2323" s="2">
        <f>IF(AND(market_calendar[[#This Row],[is_eq_monthly_exp]]=1,MOD(market_calendar[[#This Row],[Month]],3)=0),1,0)</f>
        <v>0</v>
      </c>
      <c r="O2323" s="2">
        <f t="shared" si="288"/>
        <v>1</v>
      </c>
      <c r="P2323" s="2">
        <f>SUMIF(E$2:E2323,E2323,O$2:O2323)</f>
        <v>2</v>
      </c>
      <c r="Q2323" s="2">
        <f>IF(AND(market_calendar[[#This Row],[vix_weekly_exp_cumulative]]=3,market_calendar[[#This Row],[is_vix_weekly_exp]]=1),1,0)</f>
        <v>0</v>
      </c>
      <c r="R2323" s="2">
        <f>IF(AND(market_calendar[[#This Row],[is_vix_monthly_exp]]=1,MOD(market_calendar[[#This Row],[Month]],3)=0),1,0)</f>
        <v>0</v>
      </c>
    </row>
    <row r="2324" spans="1:18" x14ac:dyDescent="0.25">
      <c r="A2324">
        <v>2323</v>
      </c>
      <c r="B2324" s="1">
        <v>44692</v>
      </c>
      <c r="C2324" s="2">
        <f t="shared" si="289"/>
        <v>2022</v>
      </c>
      <c r="D2324" s="2">
        <f t="shared" si="290"/>
        <v>5</v>
      </c>
      <c r="E2324" s="2" t="str">
        <f t="shared" si="291"/>
        <v>2022-5</v>
      </c>
      <c r="F2324" s="2">
        <f t="shared" si="292"/>
        <v>11</v>
      </c>
      <c r="G2324" s="2">
        <f t="shared" si="293"/>
        <v>20</v>
      </c>
      <c r="H2324" s="2">
        <f t="shared" si="294"/>
        <v>4</v>
      </c>
      <c r="I2324" s="2" cm="1">
        <f t="array" ref="I2324">_xlfn.IFNA(_xlfn.IFS(H2324=7,1,H2324=1,1),0)</f>
        <v>0</v>
      </c>
      <c r="J2324" s="2">
        <v>0</v>
      </c>
      <c r="K2324" s="2">
        <f t="shared" si="295"/>
        <v>0</v>
      </c>
      <c r="L2324" s="2">
        <f>SUMIF(E$2:E2324,E2324,K$2:K2324)</f>
        <v>1</v>
      </c>
      <c r="M2324" s="2">
        <f>IF(AND(market_calendar[[#This Row],[eq_weekly_exp_cumulative]]=3,market_calendar[[#This Row],[is_eq_weekly_exp]]=1),1,0)</f>
        <v>0</v>
      </c>
      <c r="N2324" s="2">
        <f>IF(AND(market_calendar[[#This Row],[is_eq_monthly_exp]]=1,MOD(market_calendar[[#This Row],[Month]],3)=0),1,0)</f>
        <v>0</v>
      </c>
      <c r="O2324" s="2">
        <f t="shared" si="288"/>
        <v>0</v>
      </c>
      <c r="P2324" s="2">
        <f>SUMIF(E$2:E2324,E2324,O$2:O2324)</f>
        <v>2</v>
      </c>
      <c r="Q2324" s="2">
        <f>IF(AND(market_calendar[[#This Row],[vix_weekly_exp_cumulative]]=3,market_calendar[[#This Row],[is_vix_weekly_exp]]=1),1,0)</f>
        <v>0</v>
      </c>
      <c r="R2324" s="2">
        <f>IF(AND(market_calendar[[#This Row],[is_vix_monthly_exp]]=1,MOD(market_calendar[[#This Row],[Month]],3)=0),1,0)</f>
        <v>0</v>
      </c>
    </row>
    <row r="2325" spans="1:18" x14ac:dyDescent="0.25">
      <c r="A2325">
        <v>2324</v>
      </c>
      <c r="B2325" s="1">
        <v>44693</v>
      </c>
      <c r="C2325" s="2">
        <f t="shared" si="289"/>
        <v>2022</v>
      </c>
      <c r="D2325" s="2">
        <f t="shared" si="290"/>
        <v>5</v>
      </c>
      <c r="E2325" s="2" t="str">
        <f t="shared" si="291"/>
        <v>2022-5</v>
      </c>
      <c r="F2325" s="2">
        <f t="shared" si="292"/>
        <v>12</v>
      </c>
      <c r="G2325" s="2">
        <f t="shared" si="293"/>
        <v>20</v>
      </c>
      <c r="H2325" s="2">
        <f t="shared" si="294"/>
        <v>5</v>
      </c>
      <c r="I2325" s="2" cm="1">
        <f t="array" ref="I2325">_xlfn.IFNA(_xlfn.IFS(H2325=7,1,H2325=1,1),0)</f>
        <v>0</v>
      </c>
      <c r="J2325" s="2">
        <v>0</v>
      </c>
      <c r="K2325" s="2">
        <f t="shared" si="295"/>
        <v>0</v>
      </c>
      <c r="L2325" s="2">
        <f>SUMIF(E$2:E2325,E2325,K$2:K2325)</f>
        <v>1</v>
      </c>
      <c r="M2325" s="2">
        <f>IF(AND(market_calendar[[#This Row],[eq_weekly_exp_cumulative]]=3,market_calendar[[#This Row],[is_eq_weekly_exp]]=1),1,0)</f>
        <v>0</v>
      </c>
      <c r="N2325" s="2">
        <f>IF(AND(market_calendar[[#This Row],[is_eq_monthly_exp]]=1,MOD(market_calendar[[#This Row],[Month]],3)=0),1,0)</f>
        <v>0</v>
      </c>
      <c r="O2325" s="2">
        <f t="shared" si="288"/>
        <v>0</v>
      </c>
      <c r="P2325" s="2">
        <f>SUMIF(E$2:E2325,E2325,O$2:O2325)</f>
        <v>2</v>
      </c>
      <c r="Q2325" s="2">
        <f>IF(AND(market_calendar[[#This Row],[vix_weekly_exp_cumulative]]=3,market_calendar[[#This Row],[is_vix_weekly_exp]]=1),1,0)</f>
        <v>0</v>
      </c>
      <c r="R2325" s="2">
        <f>IF(AND(market_calendar[[#This Row],[is_vix_monthly_exp]]=1,MOD(market_calendar[[#This Row],[Month]],3)=0),1,0)</f>
        <v>0</v>
      </c>
    </row>
    <row r="2326" spans="1:18" x14ac:dyDescent="0.25">
      <c r="A2326">
        <v>2325</v>
      </c>
      <c r="B2326" s="1">
        <v>44694</v>
      </c>
      <c r="C2326" s="2">
        <f t="shared" si="289"/>
        <v>2022</v>
      </c>
      <c r="D2326" s="2">
        <f t="shared" si="290"/>
        <v>5</v>
      </c>
      <c r="E2326" s="2" t="str">
        <f t="shared" si="291"/>
        <v>2022-5</v>
      </c>
      <c r="F2326" s="2">
        <f t="shared" si="292"/>
        <v>13</v>
      </c>
      <c r="G2326" s="2">
        <f t="shared" si="293"/>
        <v>20</v>
      </c>
      <c r="H2326" s="2">
        <f t="shared" si="294"/>
        <v>6</v>
      </c>
      <c r="I2326" s="2" cm="1">
        <f t="array" ref="I2326">_xlfn.IFNA(_xlfn.IFS(H2326=7,1,H2326=1,1),0)</f>
        <v>0</v>
      </c>
      <c r="J2326" s="2">
        <v>0</v>
      </c>
      <c r="K2326" s="2">
        <f t="shared" si="295"/>
        <v>1</v>
      </c>
      <c r="L2326" s="2">
        <f>SUMIF(E$2:E2326,E2326,K$2:K2326)</f>
        <v>2</v>
      </c>
      <c r="M2326" s="2">
        <f>IF(AND(market_calendar[[#This Row],[eq_weekly_exp_cumulative]]=3,market_calendar[[#This Row],[is_eq_weekly_exp]]=1),1,0)</f>
        <v>0</v>
      </c>
      <c r="N2326" s="2">
        <f>IF(AND(market_calendar[[#This Row],[is_eq_monthly_exp]]=1,MOD(market_calendar[[#This Row],[Month]],3)=0),1,0)</f>
        <v>0</v>
      </c>
      <c r="O2326" s="2">
        <f t="shared" si="288"/>
        <v>0</v>
      </c>
      <c r="P2326" s="2">
        <f>SUMIF(E$2:E2326,E2326,O$2:O2326)</f>
        <v>2</v>
      </c>
      <c r="Q2326" s="2">
        <f>IF(AND(market_calendar[[#This Row],[vix_weekly_exp_cumulative]]=3,market_calendar[[#This Row],[is_vix_weekly_exp]]=1),1,0)</f>
        <v>0</v>
      </c>
      <c r="R2326" s="2">
        <f>IF(AND(market_calendar[[#This Row],[is_vix_monthly_exp]]=1,MOD(market_calendar[[#This Row],[Month]],3)=0),1,0)</f>
        <v>0</v>
      </c>
    </row>
    <row r="2327" spans="1:18" x14ac:dyDescent="0.25">
      <c r="A2327">
        <v>2326</v>
      </c>
      <c r="B2327" s="1">
        <v>44695</v>
      </c>
      <c r="C2327" s="2">
        <f t="shared" si="289"/>
        <v>2022</v>
      </c>
      <c r="D2327" s="2">
        <f t="shared" si="290"/>
        <v>5</v>
      </c>
      <c r="E2327" s="2" t="str">
        <f t="shared" si="291"/>
        <v>2022-5</v>
      </c>
      <c r="F2327" s="2">
        <f t="shared" si="292"/>
        <v>14</v>
      </c>
      <c r="G2327" s="2">
        <f t="shared" si="293"/>
        <v>20</v>
      </c>
      <c r="H2327" s="2">
        <f t="shared" si="294"/>
        <v>7</v>
      </c>
      <c r="I2327" s="2" cm="1">
        <f t="array" ref="I2327">_xlfn.IFNA(_xlfn.IFS(H2327=7,1,H2327=1,1),0)</f>
        <v>1</v>
      </c>
      <c r="J2327" s="2">
        <v>0</v>
      </c>
      <c r="K2327" s="2">
        <f t="shared" si="295"/>
        <v>0</v>
      </c>
      <c r="L2327" s="2">
        <f>SUMIF(E$2:E2327,E2327,K$2:K2327)</f>
        <v>2</v>
      </c>
      <c r="M2327" s="2">
        <f>IF(AND(market_calendar[[#This Row],[eq_weekly_exp_cumulative]]=3,market_calendar[[#This Row],[is_eq_weekly_exp]]=1),1,0)</f>
        <v>0</v>
      </c>
      <c r="N2327" s="2">
        <f>IF(AND(market_calendar[[#This Row],[is_eq_monthly_exp]]=1,MOD(market_calendar[[#This Row],[Month]],3)=0),1,0)</f>
        <v>0</v>
      </c>
      <c r="O2327" s="2">
        <f t="shared" si="288"/>
        <v>0</v>
      </c>
      <c r="P2327" s="2">
        <f>SUMIF(E$2:E2327,E2327,O$2:O2327)</f>
        <v>2</v>
      </c>
      <c r="Q2327" s="2">
        <f>IF(AND(market_calendar[[#This Row],[vix_weekly_exp_cumulative]]=3,market_calendar[[#This Row],[is_vix_weekly_exp]]=1),1,0)</f>
        <v>0</v>
      </c>
      <c r="R2327" s="2">
        <f>IF(AND(market_calendar[[#This Row],[is_vix_monthly_exp]]=1,MOD(market_calendar[[#This Row],[Month]],3)=0),1,0)</f>
        <v>0</v>
      </c>
    </row>
    <row r="2328" spans="1:18" x14ac:dyDescent="0.25">
      <c r="A2328">
        <v>2327</v>
      </c>
      <c r="B2328" s="1">
        <v>44696</v>
      </c>
      <c r="C2328" s="2">
        <f t="shared" si="289"/>
        <v>2022</v>
      </c>
      <c r="D2328" s="2">
        <f t="shared" si="290"/>
        <v>5</v>
      </c>
      <c r="E2328" s="2" t="str">
        <f t="shared" si="291"/>
        <v>2022-5</v>
      </c>
      <c r="F2328" s="2">
        <f t="shared" si="292"/>
        <v>15</v>
      </c>
      <c r="G2328" s="2">
        <f t="shared" si="293"/>
        <v>21</v>
      </c>
      <c r="H2328" s="2">
        <f t="shared" si="294"/>
        <v>1</v>
      </c>
      <c r="I2328" s="2" cm="1">
        <f t="array" ref="I2328">_xlfn.IFNA(_xlfn.IFS(H2328=7,1,H2328=1,1),0)</f>
        <v>1</v>
      </c>
      <c r="J2328" s="2">
        <v>0</v>
      </c>
      <c r="K2328" s="2">
        <f t="shared" si="295"/>
        <v>0</v>
      </c>
      <c r="L2328" s="2">
        <f>SUMIF(E$2:E2328,E2328,K$2:K2328)</f>
        <v>2</v>
      </c>
      <c r="M2328" s="2">
        <f>IF(AND(market_calendar[[#This Row],[eq_weekly_exp_cumulative]]=3,market_calendar[[#This Row],[is_eq_weekly_exp]]=1),1,0)</f>
        <v>0</v>
      </c>
      <c r="N2328" s="2">
        <f>IF(AND(market_calendar[[#This Row],[is_eq_monthly_exp]]=1,MOD(market_calendar[[#This Row],[Month]],3)=0),1,0)</f>
        <v>0</v>
      </c>
      <c r="O2328" s="2">
        <f t="shared" si="288"/>
        <v>0</v>
      </c>
      <c r="P2328" s="2">
        <f>SUMIF(E$2:E2328,E2328,O$2:O2328)</f>
        <v>2</v>
      </c>
      <c r="Q2328" s="2">
        <f>IF(AND(market_calendar[[#This Row],[vix_weekly_exp_cumulative]]=3,market_calendar[[#This Row],[is_vix_weekly_exp]]=1),1,0)</f>
        <v>0</v>
      </c>
      <c r="R2328" s="2">
        <f>IF(AND(market_calendar[[#This Row],[is_vix_monthly_exp]]=1,MOD(market_calendar[[#This Row],[Month]],3)=0),1,0)</f>
        <v>0</v>
      </c>
    </row>
    <row r="2329" spans="1:18" x14ac:dyDescent="0.25">
      <c r="A2329">
        <v>2328</v>
      </c>
      <c r="B2329" s="1">
        <v>44697</v>
      </c>
      <c r="C2329" s="2">
        <f t="shared" si="289"/>
        <v>2022</v>
      </c>
      <c r="D2329" s="2">
        <f t="shared" si="290"/>
        <v>5</v>
      </c>
      <c r="E2329" s="2" t="str">
        <f t="shared" si="291"/>
        <v>2022-5</v>
      </c>
      <c r="F2329" s="2">
        <f t="shared" si="292"/>
        <v>16</v>
      </c>
      <c r="G2329" s="2">
        <f t="shared" si="293"/>
        <v>21</v>
      </c>
      <c r="H2329" s="2">
        <f t="shared" si="294"/>
        <v>2</v>
      </c>
      <c r="I2329" s="2" cm="1">
        <f t="array" ref="I2329">_xlfn.IFNA(_xlfn.IFS(H2329=7,1,H2329=1,1),0)</f>
        <v>0</v>
      </c>
      <c r="J2329" s="2">
        <v>0</v>
      </c>
      <c r="K2329" s="2">
        <f t="shared" si="295"/>
        <v>0</v>
      </c>
      <c r="L2329" s="2">
        <f>SUMIF(E$2:E2329,E2329,K$2:K2329)</f>
        <v>2</v>
      </c>
      <c r="M2329" s="2">
        <f>IF(AND(market_calendar[[#This Row],[eq_weekly_exp_cumulative]]=3,market_calendar[[#This Row],[is_eq_weekly_exp]]=1),1,0)</f>
        <v>0</v>
      </c>
      <c r="N2329" s="2">
        <f>IF(AND(market_calendar[[#This Row],[is_eq_monthly_exp]]=1,MOD(market_calendar[[#This Row],[Month]],3)=0),1,0)</f>
        <v>0</v>
      </c>
      <c r="O2329" s="2">
        <f t="shared" si="288"/>
        <v>0</v>
      </c>
      <c r="P2329" s="2">
        <f>SUMIF(E$2:E2329,E2329,O$2:O2329)</f>
        <v>2</v>
      </c>
      <c r="Q2329" s="2">
        <f>IF(AND(market_calendar[[#This Row],[vix_weekly_exp_cumulative]]=3,market_calendar[[#This Row],[is_vix_weekly_exp]]=1),1,0)</f>
        <v>0</v>
      </c>
      <c r="R2329" s="2">
        <f>IF(AND(market_calendar[[#This Row],[is_vix_monthly_exp]]=1,MOD(market_calendar[[#This Row],[Month]],3)=0),1,0)</f>
        <v>0</v>
      </c>
    </row>
    <row r="2330" spans="1:18" x14ac:dyDescent="0.25">
      <c r="A2330">
        <v>2329</v>
      </c>
      <c r="B2330" s="1">
        <v>44698</v>
      </c>
      <c r="C2330" s="2">
        <f t="shared" si="289"/>
        <v>2022</v>
      </c>
      <c r="D2330" s="2">
        <f t="shared" si="290"/>
        <v>5</v>
      </c>
      <c r="E2330" s="2" t="str">
        <f t="shared" si="291"/>
        <v>2022-5</v>
      </c>
      <c r="F2330" s="2">
        <f t="shared" si="292"/>
        <v>17</v>
      </c>
      <c r="G2330" s="2">
        <f t="shared" si="293"/>
        <v>21</v>
      </c>
      <c r="H2330" s="2">
        <f t="shared" si="294"/>
        <v>3</v>
      </c>
      <c r="I2330" s="2" cm="1">
        <f t="array" ref="I2330">_xlfn.IFNA(_xlfn.IFS(H2330=7,1,H2330=1,1),0)</f>
        <v>0</v>
      </c>
      <c r="J2330" s="2">
        <v>0</v>
      </c>
      <c r="K2330" s="2">
        <f t="shared" si="295"/>
        <v>0</v>
      </c>
      <c r="L2330" s="2">
        <f>SUMIF(E$2:E2330,E2330,K$2:K2330)</f>
        <v>2</v>
      </c>
      <c r="M2330" s="2">
        <f>IF(AND(market_calendar[[#This Row],[eq_weekly_exp_cumulative]]=3,market_calendar[[#This Row],[is_eq_weekly_exp]]=1),1,0)</f>
        <v>0</v>
      </c>
      <c r="N2330" s="2">
        <f>IF(AND(market_calendar[[#This Row],[is_eq_monthly_exp]]=1,MOD(market_calendar[[#This Row],[Month]],3)=0),1,0)</f>
        <v>0</v>
      </c>
      <c r="O2330" s="2">
        <f t="shared" si="288"/>
        <v>1</v>
      </c>
      <c r="P2330" s="2">
        <f>SUMIF(E$2:E2330,E2330,O$2:O2330)</f>
        <v>3</v>
      </c>
      <c r="Q2330" s="2">
        <f>IF(AND(market_calendar[[#This Row],[vix_weekly_exp_cumulative]]=3,market_calendar[[#This Row],[is_vix_weekly_exp]]=1),1,0)</f>
        <v>1</v>
      </c>
      <c r="R2330" s="2">
        <f>IF(AND(market_calendar[[#This Row],[is_vix_monthly_exp]]=1,MOD(market_calendar[[#This Row],[Month]],3)=0),1,0)</f>
        <v>0</v>
      </c>
    </row>
    <row r="2331" spans="1:18" x14ac:dyDescent="0.25">
      <c r="A2331">
        <v>2330</v>
      </c>
      <c r="B2331" s="1">
        <v>44699</v>
      </c>
      <c r="C2331" s="2">
        <f t="shared" si="289"/>
        <v>2022</v>
      </c>
      <c r="D2331" s="2">
        <f t="shared" si="290"/>
        <v>5</v>
      </c>
      <c r="E2331" s="2" t="str">
        <f t="shared" si="291"/>
        <v>2022-5</v>
      </c>
      <c r="F2331" s="2">
        <f t="shared" si="292"/>
        <v>18</v>
      </c>
      <c r="G2331" s="2">
        <f t="shared" si="293"/>
        <v>21</v>
      </c>
      <c r="H2331" s="2">
        <f t="shared" si="294"/>
        <v>4</v>
      </c>
      <c r="I2331" s="2" cm="1">
        <f t="array" ref="I2331">_xlfn.IFNA(_xlfn.IFS(H2331=7,1,H2331=1,1),0)</f>
        <v>0</v>
      </c>
      <c r="J2331" s="2">
        <v>0</v>
      </c>
      <c r="K2331" s="2">
        <f t="shared" si="295"/>
        <v>0</v>
      </c>
      <c r="L2331" s="2">
        <f>SUMIF(E$2:E2331,E2331,K$2:K2331)</f>
        <v>2</v>
      </c>
      <c r="M2331" s="2">
        <f>IF(AND(market_calendar[[#This Row],[eq_weekly_exp_cumulative]]=3,market_calendar[[#This Row],[is_eq_weekly_exp]]=1),1,0)</f>
        <v>0</v>
      </c>
      <c r="N2331" s="2">
        <f>IF(AND(market_calendar[[#This Row],[is_eq_monthly_exp]]=1,MOD(market_calendar[[#This Row],[Month]],3)=0),1,0)</f>
        <v>0</v>
      </c>
      <c r="O2331" s="2">
        <f t="shared" si="288"/>
        <v>0</v>
      </c>
      <c r="P2331" s="2">
        <f>SUMIF(E$2:E2331,E2331,O$2:O2331)</f>
        <v>3</v>
      </c>
      <c r="Q2331" s="2">
        <f>IF(AND(market_calendar[[#This Row],[vix_weekly_exp_cumulative]]=3,market_calendar[[#This Row],[is_vix_weekly_exp]]=1),1,0)</f>
        <v>0</v>
      </c>
      <c r="R2331" s="2">
        <f>IF(AND(market_calendar[[#This Row],[is_vix_monthly_exp]]=1,MOD(market_calendar[[#This Row],[Month]],3)=0),1,0)</f>
        <v>0</v>
      </c>
    </row>
    <row r="2332" spans="1:18" x14ac:dyDescent="0.25">
      <c r="A2332">
        <v>2331</v>
      </c>
      <c r="B2332" s="1">
        <v>44700</v>
      </c>
      <c r="C2332" s="2">
        <f t="shared" si="289"/>
        <v>2022</v>
      </c>
      <c r="D2332" s="2">
        <f t="shared" si="290"/>
        <v>5</v>
      </c>
      <c r="E2332" s="2" t="str">
        <f t="shared" si="291"/>
        <v>2022-5</v>
      </c>
      <c r="F2332" s="2">
        <f t="shared" si="292"/>
        <v>19</v>
      </c>
      <c r="G2332" s="2">
        <f t="shared" si="293"/>
        <v>21</v>
      </c>
      <c r="H2332" s="2">
        <f t="shared" si="294"/>
        <v>5</v>
      </c>
      <c r="I2332" s="2" cm="1">
        <f t="array" ref="I2332">_xlfn.IFNA(_xlfn.IFS(H2332=7,1,H2332=1,1),0)</f>
        <v>0</v>
      </c>
      <c r="J2332" s="2">
        <v>0</v>
      </c>
      <c r="K2332" s="2">
        <f t="shared" si="295"/>
        <v>0</v>
      </c>
      <c r="L2332" s="2">
        <f>SUMIF(E$2:E2332,E2332,K$2:K2332)</f>
        <v>2</v>
      </c>
      <c r="M2332" s="2">
        <f>IF(AND(market_calendar[[#This Row],[eq_weekly_exp_cumulative]]=3,market_calendar[[#This Row],[is_eq_weekly_exp]]=1),1,0)</f>
        <v>0</v>
      </c>
      <c r="N2332" s="2">
        <f>IF(AND(market_calendar[[#This Row],[is_eq_monthly_exp]]=1,MOD(market_calendar[[#This Row],[Month]],3)=0),1,0)</f>
        <v>0</v>
      </c>
      <c r="O2332" s="2">
        <f t="shared" si="288"/>
        <v>0</v>
      </c>
      <c r="P2332" s="2">
        <f>SUMIF(E$2:E2332,E2332,O$2:O2332)</f>
        <v>3</v>
      </c>
      <c r="Q2332" s="2">
        <f>IF(AND(market_calendar[[#This Row],[vix_weekly_exp_cumulative]]=3,market_calendar[[#This Row],[is_vix_weekly_exp]]=1),1,0)</f>
        <v>0</v>
      </c>
      <c r="R2332" s="2">
        <f>IF(AND(market_calendar[[#This Row],[is_vix_monthly_exp]]=1,MOD(market_calendar[[#This Row],[Month]],3)=0),1,0)</f>
        <v>0</v>
      </c>
    </row>
    <row r="2333" spans="1:18" x14ac:dyDescent="0.25">
      <c r="A2333">
        <v>2332</v>
      </c>
      <c r="B2333" s="1">
        <v>44701</v>
      </c>
      <c r="C2333" s="2">
        <f t="shared" si="289"/>
        <v>2022</v>
      </c>
      <c r="D2333" s="2">
        <f t="shared" si="290"/>
        <v>5</v>
      </c>
      <c r="E2333" s="2" t="str">
        <f t="shared" si="291"/>
        <v>2022-5</v>
      </c>
      <c r="F2333" s="2">
        <f t="shared" si="292"/>
        <v>20</v>
      </c>
      <c r="G2333" s="2">
        <f t="shared" si="293"/>
        <v>21</v>
      </c>
      <c r="H2333" s="2">
        <f t="shared" si="294"/>
        <v>6</v>
      </c>
      <c r="I2333" s="2" cm="1">
        <f t="array" ref="I2333">_xlfn.IFNA(_xlfn.IFS(H2333=7,1,H2333=1,1),0)</f>
        <v>0</v>
      </c>
      <c r="J2333" s="2">
        <v>0</v>
      </c>
      <c r="K2333" s="2">
        <f t="shared" si="295"/>
        <v>1</v>
      </c>
      <c r="L2333" s="2">
        <f>SUMIF(E$2:E2333,E2333,K$2:K2333)</f>
        <v>3</v>
      </c>
      <c r="M2333" s="2">
        <f>IF(AND(market_calendar[[#This Row],[eq_weekly_exp_cumulative]]=3,market_calendar[[#This Row],[is_eq_weekly_exp]]=1),1,0)</f>
        <v>1</v>
      </c>
      <c r="N2333" s="2">
        <f>IF(AND(market_calendar[[#This Row],[is_eq_monthly_exp]]=1,MOD(market_calendar[[#This Row],[Month]],3)=0),1,0)</f>
        <v>0</v>
      </c>
      <c r="O2333" s="2">
        <f t="shared" si="288"/>
        <v>0</v>
      </c>
      <c r="P2333" s="2">
        <f>SUMIF(E$2:E2333,E2333,O$2:O2333)</f>
        <v>3</v>
      </c>
      <c r="Q2333" s="2">
        <f>IF(AND(market_calendar[[#This Row],[vix_weekly_exp_cumulative]]=3,market_calendar[[#This Row],[is_vix_weekly_exp]]=1),1,0)</f>
        <v>0</v>
      </c>
      <c r="R2333" s="2">
        <f>IF(AND(market_calendar[[#This Row],[is_vix_monthly_exp]]=1,MOD(market_calendar[[#This Row],[Month]],3)=0),1,0)</f>
        <v>0</v>
      </c>
    </row>
    <row r="2334" spans="1:18" x14ac:dyDescent="0.25">
      <c r="A2334">
        <v>2333</v>
      </c>
      <c r="B2334" s="1">
        <v>44702</v>
      </c>
      <c r="C2334" s="2">
        <f t="shared" si="289"/>
        <v>2022</v>
      </c>
      <c r="D2334" s="2">
        <f t="shared" si="290"/>
        <v>5</v>
      </c>
      <c r="E2334" s="2" t="str">
        <f t="shared" si="291"/>
        <v>2022-5</v>
      </c>
      <c r="F2334" s="2">
        <f t="shared" si="292"/>
        <v>21</v>
      </c>
      <c r="G2334" s="2">
        <f t="shared" si="293"/>
        <v>21</v>
      </c>
      <c r="H2334" s="2">
        <f t="shared" si="294"/>
        <v>7</v>
      </c>
      <c r="I2334" s="2" cm="1">
        <f t="array" ref="I2334">_xlfn.IFNA(_xlfn.IFS(H2334=7,1,H2334=1,1),0)</f>
        <v>1</v>
      </c>
      <c r="J2334" s="2">
        <v>0</v>
      </c>
      <c r="K2334" s="2">
        <f t="shared" si="295"/>
        <v>0</v>
      </c>
      <c r="L2334" s="2">
        <f>SUMIF(E$2:E2334,E2334,K$2:K2334)</f>
        <v>3</v>
      </c>
      <c r="M2334" s="2">
        <f>IF(AND(market_calendar[[#This Row],[eq_weekly_exp_cumulative]]=3,market_calendar[[#This Row],[is_eq_weekly_exp]]=1),1,0)</f>
        <v>0</v>
      </c>
      <c r="N2334" s="2">
        <f>IF(AND(market_calendar[[#This Row],[is_eq_monthly_exp]]=1,MOD(market_calendar[[#This Row],[Month]],3)=0),1,0)</f>
        <v>0</v>
      </c>
      <c r="O2334" s="2">
        <f t="shared" si="288"/>
        <v>0</v>
      </c>
      <c r="P2334" s="2">
        <f>SUMIF(E$2:E2334,E2334,O$2:O2334)</f>
        <v>3</v>
      </c>
      <c r="Q2334" s="2">
        <f>IF(AND(market_calendar[[#This Row],[vix_weekly_exp_cumulative]]=3,market_calendar[[#This Row],[is_vix_weekly_exp]]=1),1,0)</f>
        <v>0</v>
      </c>
      <c r="R2334" s="2">
        <f>IF(AND(market_calendar[[#This Row],[is_vix_monthly_exp]]=1,MOD(market_calendar[[#This Row],[Month]],3)=0),1,0)</f>
        <v>0</v>
      </c>
    </row>
    <row r="2335" spans="1:18" x14ac:dyDescent="0.25">
      <c r="A2335">
        <v>2334</v>
      </c>
      <c r="B2335" s="1">
        <v>44703</v>
      </c>
      <c r="C2335" s="2">
        <f t="shared" si="289"/>
        <v>2022</v>
      </c>
      <c r="D2335" s="2">
        <f t="shared" si="290"/>
        <v>5</v>
      </c>
      <c r="E2335" s="2" t="str">
        <f t="shared" si="291"/>
        <v>2022-5</v>
      </c>
      <c r="F2335" s="2">
        <f t="shared" si="292"/>
        <v>22</v>
      </c>
      <c r="G2335" s="2">
        <f t="shared" si="293"/>
        <v>22</v>
      </c>
      <c r="H2335" s="2">
        <f t="shared" si="294"/>
        <v>1</v>
      </c>
      <c r="I2335" s="2" cm="1">
        <f t="array" ref="I2335">_xlfn.IFNA(_xlfn.IFS(H2335=7,1,H2335=1,1),0)</f>
        <v>1</v>
      </c>
      <c r="J2335" s="2">
        <v>0</v>
      </c>
      <c r="K2335" s="2">
        <f t="shared" si="295"/>
        <v>0</v>
      </c>
      <c r="L2335" s="2">
        <f>SUMIF(E$2:E2335,E2335,K$2:K2335)</f>
        <v>3</v>
      </c>
      <c r="M2335" s="2">
        <f>IF(AND(market_calendar[[#This Row],[eq_weekly_exp_cumulative]]=3,market_calendar[[#This Row],[is_eq_weekly_exp]]=1),1,0)</f>
        <v>0</v>
      </c>
      <c r="N2335" s="2">
        <f>IF(AND(market_calendar[[#This Row],[is_eq_monthly_exp]]=1,MOD(market_calendar[[#This Row],[Month]],3)=0),1,0)</f>
        <v>0</v>
      </c>
      <c r="O2335" s="2">
        <f t="shared" si="288"/>
        <v>0</v>
      </c>
      <c r="P2335" s="2">
        <f>SUMIF(E$2:E2335,E2335,O$2:O2335)</f>
        <v>3</v>
      </c>
      <c r="Q2335" s="2">
        <f>IF(AND(market_calendar[[#This Row],[vix_weekly_exp_cumulative]]=3,market_calendar[[#This Row],[is_vix_weekly_exp]]=1),1,0)</f>
        <v>0</v>
      </c>
      <c r="R2335" s="2">
        <f>IF(AND(market_calendar[[#This Row],[is_vix_monthly_exp]]=1,MOD(market_calendar[[#This Row],[Month]],3)=0),1,0)</f>
        <v>0</v>
      </c>
    </row>
    <row r="2336" spans="1:18" x14ac:dyDescent="0.25">
      <c r="A2336">
        <v>2335</v>
      </c>
      <c r="B2336" s="1">
        <v>44704</v>
      </c>
      <c r="C2336" s="2">
        <f t="shared" si="289"/>
        <v>2022</v>
      </c>
      <c r="D2336" s="2">
        <f t="shared" si="290"/>
        <v>5</v>
      </c>
      <c r="E2336" s="2" t="str">
        <f t="shared" si="291"/>
        <v>2022-5</v>
      </c>
      <c r="F2336" s="2">
        <f t="shared" si="292"/>
        <v>23</v>
      </c>
      <c r="G2336" s="2">
        <f t="shared" si="293"/>
        <v>22</v>
      </c>
      <c r="H2336" s="2">
        <f t="shared" si="294"/>
        <v>2</v>
      </c>
      <c r="I2336" s="2" cm="1">
        <f t="array" ref="I2336">_xlfn.IFNA(_xlfn.IFS(H2336=7,1,H2336=1,1),0)</f>
        <v>0</v>
      </c>
      <c r="J2336" s="2">
        <v>0</v>
      </c>
      <c r="K2336" s="2">
        <f t="shared" si="295"/>
        <v>0</v>
      </c>
      <c r="L2336" s="2">
        <f>SUMIF(E$2:E2336,E2336,K$2:K2336)</f>
        <v>3</v>
      </c>
      <c r="M2336" s="2">
        <f>IF(AND(market_calendar[[#This Row],[eq_weekly_exp_cumulative]]=3,market_calendar[[#This Row],[is_eq_weekly_exp]]=1),1,0)</f>
        <v>0</v>
      </c>
      <c r="N2336" s="2">
        <f>IF(AND(market_calendar[[#This Row],[is_eq_monthly_exp]]=1,MOD(market_calendar[[#This Row],[Month]],3)=0),1,0)</f>
        <v>0</v>
      </c>
      <c r="O2336" s="2">
        <f t="shared" si="288"/>
        <v>0</v>
      </c>
      <c r="P2336" s="2">
        <f>SUMIF(E$2:E2336,E2336,O$2:O2336)</f>
        <v>3</v>
      </c>
      <c r="Q2336" s="2">
        <f>IF(AND(market_calendar[[#This Row],[vix_weekly_exp_cumulative]]=3,market_calendar[[#This Row],[is_vix_weekly_exp]]=1),1,0)</f>
        <v>0</v>
      </c>
      <c r="R2336" s="2">
        <f>IF(AND(market_calendar[[#This Row],[is_vix_monthly_exp]]=1,MOD(market_calendar[[#This Row],[Month]],3)=0),1,0)</f>
        <v>0</v>
      </c>
    </row>
    <row r="2337" spans="1:18" x14ac:dyDescent="0.25">
      <c r="A2337">
        <v>2336</v>
      </c>
      <c r="B2337" s="1">
        <v>44705</v>
      </c>
      <c r="C2337" s="2">
        <f t="shared" si="289"/>
        <v>2022</v>
      </c>
      <c r="D2337" s="2">
        <f t="shared" si="290"/>
        <v>5</v>
      </c>
      <c r="E2337" s="2" t="str">
        <f t="shared" si="291"/>
        <v>2022-5</v>
      </c>
      <c r="F2337" s="2">
        <f t="shared" si="292"/>
        <v>24</v>
      </c>
      <c r="G2337" s="2">
        <f t="shared" si="293"/>
        <v>22</v>
      </c>
      <c r="H2337" s="2">
        <f t="shared" si="294"/>
        <v>3</v>
      </c>
      <c r="I2337" s="2" cm="1">
        <f t="array" ref="I2337">_xlfn.IFNA(_xlfn.IFS(H2337=7,1,H2337=1,1),0)</f>
        <v>0</v>
      </c>
      <c r="J2337" s="2">
        <v>0</v>
      </c>
      <c r="K2337" s="2">
        <f t="shared" si="295"/>
        <v>0</v>
      </c>
      <c r="L2337" s="2">
        <f>SUMIF(E$2:E2337,E2337,K$2:K2337)</f>
        <v>3</v>
      </c>
      <c r="M2337" s="2">
        <f>IF(AND(market_calendar[[#This Row],[eq_weekly_exp_cumulative]]=3,market_calendar[[#This Row],[is_eq_weekly_exp]]=1),1,0)</f>
        <v>0</v>
      </c>
      <c r="N2337" s="2">
        <f>IF(AND(market_calendar[[#This Row],[is_eq_monthly_exp]]=1,MOD(market_calendar[[#This Row],[Month]],3)=0),1,0)</f>
        <v>0</v>
      </c>
      <c r="O2337" s="2">
        <f t="shared" si="288"/>
        <v>1</v>
      </c>
      <c r="P2337" s="2">
        <f>SUMIF(E$2:E2337,E2337,O$2:O2337)</f>
        <v>4</v>
      </c>
      <c r="Q2337" s="2">
        <f>IF(AND(market_calendar[[#This Row],[vix_weekly_exp_cumulative]]=3,market_calendar[[#This Row],[is_vix_weekly_exp]]=1),1,0)</f>
        <v>0</v>
      </c>
      <c r="R2337" s="2">
        <f>IF(AND(market_calendar[[#This Row],[is_vix_monthly_exp]]=1,MOD(market_calendar[[#This Row],[Month]],3)=0),1,0)</f>
        <v>0</v>
      </c>
    </row>
    <row r="2338" spans="1:18" x14ac:dyDescent="0.25">
      <c r="A2338">
        <v>2337</v>
      </c>
      <c r="B2338" s="1">
        <v>44706</v>
      </c>
      <c r="C2338" s="2">
        <f t="shared" si="289"/>
        <v>2022</v>
      </c>
      <c r="D2338" s="2">
        <f t="shared" si="290"/>
        <v>5</v>
      </c>
      <c r="E2338" s="2" t="str">
        <f t="shared" si="291"/>
        <v>2022-5</v>
      </c>
      <c r="F2338" s="2">
        <f t="shared" si="292"/>
        <v>25</v>
      </c>
      <c r="G2338" s="2">
        <f t="shared" si="293"/>
        <v>22</v>
      </c>
      <c r="H2338" s="2">
        <f t="shared" si="294"/>
        <v>4</v>
      </c>
      <c r="I2338" s="2" cm="1">
        <f t="array" ref="I2338">_xlfn.IFNA(_xlfn.IFS(H2338=7,1,H2338=1,1),0)</f>
        <v>0</v>
      </c>
      <c r="J2338" s="2">
        <v>0</v>
      </c>
      <c r="K2338" s="2">
        <f t="shared" si="295"/>
        <v>0</v>
      </c>
      <c r="L2338" s="2">
        <f>SUMIF(E$2:E2338,E2338,K$2:K2338)</f>
        <v>3</v>
      </c>
      <c r="M2338" s="2">
        <f>IF(AND(market_calendar[[#This Row],[eq_weekly_exp_cumulative]]=3,market_calendar[[#This Row],[is_eq_weekly_exp]]=1),1,0)</f>
        <v>0</v>
      </c>
      <c r="N2338" s="2">
        <f>IF(AND(market_calendar[[#This Row],[is_eq_monthly_exp]]=1,MOD(market_calendar[[#This Row],[Month]],3)=0),1,0)</f>
        <v>0</v>
      </c>
      <c r="O2338" s="2">
        <f t="shared" si="288"/>
        <v>0</v>
      </c>
      <c r="P2338" s="2">
        <f>SUMIF(E$2:E2338,E2338,O$2:O2338)</f>
        <v>4</v>
      </c>
      <c r="Q2338" s="2">
        <f>IF(AND(market_calendar[[#This Row],[vix_weekly_exp_cumulative]]=3,market_calendar[[#This Row],[is_vix_weekly_exp]]=1),1,0)</f>
        <v>0</v>
      </c>
      <c r="R2338" s="2">
        <f>IF(AND(market_calendar[[#This Row],[is_vix_monthly_exp]]=1,MOD(market_calendar[[#This Row],[Month]],3)=0),1,0)</f>
        <v>0</v>
      </c>
    </row>
    <row r="2339" spans="1:18" x14ac:dyDescent="0.25">
      <c r="A2339">
        <v>2338</v>
      </c>
      <c r="B2339" s="1">
        <v>44707</v>
      </c>
      <c r="C2339" s="2">
        <f t="shared" si="289"/>
        <v>2022</v>
      </c>
      <c r="D2339" s="2">
        <f t="shared" si="290"/>
        <v>5</v>
      </c>
      <c r="E2339" s="2" t="str">
        <f t="shared" si="291"/>
        <v>2022-5</v>
      </c>
      <c r="F2339" s="2">
        <f t="shared" si="292"/>
        <v>26</v>
      </c>
      <c r="G2339" s="2">
        <f t="shared" si="293"/>
        <v>22</v>
      </c>
      <c r="H2339" s="2">
        <f t="shared" si="294"/>
        <v>5</v>
      </c>
      <c r="I2339" s="2" cm="1">
        <f t="array" ref="I2339">_xlfn.IFNA(_xlfn.IFS(H2339=7,1,H2339=1,1),0)</f>
        <v>0</v>
      </c>
      <c r="J2339" s="2">
        <v>0</v>
      </c>
      <c r="K2339" s="2">
        <f t="shared" si="295"/>
        <v>0</v>
      </c>
      <c r="L2339" s="2">
        <f>SUMIF(E$2:E2339,E2339,K$2:K2339)</f>
        <v>3</v>
      </c>
      <c r="M2339" s="2">
        <f>IF(AND(market_calendar[[#This Row],[eq_weekly_exp_cumulative]]=3,market_calendar[[#This Row],[is_eq_weekly_exp]]=1),1,0)</f>
        <v>0</v>
      </c>
      <c r="N2339" s="2">
        <f>IF(AND(market_calendar[[#This Row],[is_eq_monthly_exp]]=1,MOD(market_calendar[[#This Row],[Month]],3)=0),1,0)</f>
        <v>0</v>
      </c>
      <c r="O2339" s="2">
        <f t="shared" si="288"/>
        <v>0</v>
      </c>
      <c r="P2339" s="2">
        <f>SUMIF(E$2:E2339,E2339,O$2:O2339)</f>
        <v>4</v>
      </c>
      <c r="Q2339" s="2">
        <f>IF(AND(market_calendar[[#This Row],[vix_weekly_exp_cumulative]]=3,market_calendar[[#This Row],[is_vix_weekly_exp]]=1),1,0)</f>
        <v>0</v>
      </c>
      <c r="R2339" s="2">
        <f>IF(AND(market_calendar[[#This Row],[is_vix_monthly_exp]]=1,MOD(market_calendar[[#This Row],[Month]],3)=0),1,0)</f>
        <v>0</v>
      </c>
    </row>
    <row r="2340" spans="1:18" x14ac:dyDescent="0.25">
      <c r="A2340">
        <v>2339</v>
      </c>
      <c r="B2340" s="1">
        <v>44708</v>
      </c>
      <c r="C2340" s="2">
        <f t="shared" si="289"/>
        <v>2022</v>
      </c>
      <c r="D2340" s="2">
        <f t="shared" si="290"/>
        <v>5</v>
      </c>
      <c r="E2340" s="2" t="str">
        <f t="shared" si="291"/>
        <v>2022-5</v>
      </c>
      <c r="F2340" s="2">
        <f t="shared" si="292"/>
        <v>27</v>
      </c>
      <c r="G2340" s="2">
        <f t="shared" si="293"/>
        <v>22</v>
      </c>
      <c r="H2340" s="2">
        <f t="shared" si="294"/>
        <v>6</v>
      </c>
      <c r="I2340" s="2" cm="1">
        <f t="array" ref="I2340">_xlfn.IFNA(_xlfn.IFS(H2340=7,1,H2340=1,1),0)</f>
        <v>0</v>
      </c>
      <c r="J2340" s="2">
        <v>0</v>
      </c>
      <c r="K2340" s="2">
        <f t="shared" si="295"/>
        <v>1</v>
      </c>
      <c r="L2340" s="2">
        <f>SUMIF(E$2:E2340,E2340,K$2:K2340)</f>
        <v>4</v>
      </c>
      <c r="M2340" s="2">
        <f>IF(AND(market_calendar[[#This Row],[eq_weekly_exp_cumulative]]=3,market_calendar[[#This Row],[is_eq_weekly_exp]]=1),1,0)</f>
        <v>0</v>
      </c>
      <c r="N2340" s="2">
        <f>IF(AND(market_calendar[[#This Row],[is_eq_monthly_exp]]=1,MOD(market_calendar[[#This Row],[Month]],3)=0),1,0)</f>
        <v>0</v>
      </c>
      <c r="O2340" s="2">
        <f t="shared" si="288"/>
        <v>0</v>
      </c>
      <c r="P2340" s="2">
        <f>SUMIF(E$2:E2340,E2340,O$2:O2340)</f>
        <v>4</v>
      </c>
      <c r="Q2340" s="2">
        <f>IF(AND(market_calendar[[#This Row],[vix_weekly_exp_cumulative]]=3,market_calendar[[#This Row],[is_vix_weekly_exp]]=1),1,0)</f>
        <v>0</v>
      </c>
      <c r="R2340" s="2">
        <f>IF(AND(market_calendar[[#This Row],[is_vix_monthly_exp]]=1,MOD(market_calendar[[#This Row],[Month]],3)=0),1,0)</f>
        <v>0</v>
      </c>
    </row>
    <row r="2341" spans="1:18" x14ac:dyDescent="0.25">
      <c r="A2341">
        <v>2340</v>
      </c>
      <c r="B2341" s="1">
        <v>44709</v>
      </c>
      <c r="C2341" s="2">
        <f t="shared" si="289"/>
        <v>2022</v>
      </c>
      <c r="D2341" s="2">
        <f t="shared" si="290"/>
        <v>5</v>
      </c>
      <c r="E2341" s="2" t="str">
        <f t="shared" si="291"/>
        <v>2022-5</v>
      </c>
      <c r="F2341" s="2">
        <f t="shared" si="292"/>
        <v>28</v>
      </c>
      <c r="G2341" s="2">
        <f t="shared" si="293"/>
        <v>22</v>
      </c>
      <c r="H2341" s="2">
        <f t="shared" si="294"/>
        <v>7</v>
      </c>
      <c r="I2341" s="2" cm="1">
        <f t="array" ref="I2341">_xlfn.IFNA(_xlfn.IFS(H2341=7,1,H2341=1,1),0)</f>
        <v>1</v>
      </c>
      <c r="J2341" s="2">
        <v>0</v>
      </c>
      <c r="K2341" s="2">
        <f t="shared" si="295"/>
        <v>0</v>
      </c>
      <c r="L2341" s="2">
        <f>SUMIF(E$2:E2341,E2341,K$2:K2341)</f>
        <v>4</v>
      </c>
      <c r="M2341" s="2">
        <f>IF(AND(market_calendar[[#This Row],[eq_weekly_exp_cumulative]]=3,market_calendar[[#This Row],[is_eq_weekly_exp]]=1),1,0)</f>
        <v>0</v>
      </c>
      <c r="N2341" s="2">
        <f>IF(AND(market_calendar[[#This Row],[is_eq_monthly_exp]]=1,MOD(market_calendar[[#This Row],[Month]],3)=0),1,0)</f>
        <v>0</v>
      </c>
      <c r="O2341" s="2">
        <f t="shared" si="288"/>
        <v>0</v>
      </c>
      <c r="P2341" s="2">
        <f>SUMIF(E$2:E2341,E2341,O$2:O2341)</f>
        <v>4</v>
      </c>
      <c r="Q2341" s="2">
        <f>IF(AND(market_calendar[[#This Row],[vix_weekly_exp_cumulative]]=3,market_calendar[[#This Row],[is_vix_weekly_exp]]=1),1,0)</f>
        <v>0</v>
      </c>
      <c r="R2341" s="2">
        <f>IF(AND(market_calendar[[#This Row],[is_vix_monthly_exp]]=1,MOD(market_calendar[[#This Row],[Month]],3)=0),1,0)</f>
        <v>0</v>
      </c>
    </row>
    <row r="2342" spans="1:18" x14ac:dyDescent="0.25">
      <c r="A2342">
        <v>2341</v>
      </c>
      <c r="B2342" s="1">
        <v>44710</v>
      </c>
      <c r="C2342" s="2">
        <f t="shared" si="289"/>
        <v>2022</v>
      </c>
      <c r="D2342" s="2">
        <f t="shared" si="290"/>
        <v>5</v>
      </c>
      <c r="E2342" s="2" t="str">
        <f t="shared" si="291"/>
        <v>2022-5</v>
      </c>
      <c r="F2342" s="2">
        <f t="shared" si="292"/>
        <v>29</v>
      </c>
      <c r="G2342" s="2">
        <f t="shared" si="293"/>
        <v>23</v>
      </c>
      <c r="H2342" s="2">
        <f t="shared" si="294"/>
        <v>1</v>
      </c>
      <c r="I2342" s="2" cm="1">
        <f t="array" ref="I2342">_xlfn.IFNA(_xlfn.IFS(H2342=7,1,H2342=1,1),0)</f>
        <v>1</v>
      </c>
      <c r="J2342" s="2">
        <v>0</v>
      </c>
      <c r="K2342" s="2">
        <f t="shared" si="295"/>
        <v>0</v>
      </c>
      <c r="L2342" s="2">
        <f>SUMIF(E$2:E2342,E2342,K$2:K2342)</f>
        <v>4</v>
      </c>
      <c r="M2342" s="2">
        <f>IF(AND(market_calendar[[#This Row],[eq_weekly_exp_cumulative]]=3,market_calendar[[#This Row],[is_eq_weekly_exp]]=1),1,0)</f>
        <v>0</v>
      </c>
      <c r="N2342" s="2">
        <f>IF(AND(market_calendar[[#This Row],[is_eq_monthly_exp]]=1,MOD(market_calendar[[#This Row],[Month]],3)=0),1,0)</f>
        <v>0</v>
      </c>
      <c r="O2342" s="2">
        <f t="shared" si="288"/>
        <v>0</v>
      </c>
      <c r="P2342" s="2">
        <f>SUMIF(E$2:E2342,E2342,O$2:O2342)</f>
        <v>4</v>
      </c>
      <c r="Q2342" s="2">
        <f>IF(AND(market_calendar[[#This Row],[vix_weekly_exp_cumulative]]=3,market_calendar[[#This Row],[is_vix_weekly_exp]]=1),1,0)</f>
        <v>0</v>
      </c>
      <c r="R2342" s="2">
        <f>IF(AND(market_calendar[[#This Row],[is_vix_monthly_exp]]=1,MOD(market_calendar[[#This Row],[Month]],3)=0),1,0)</f>
        <v>0</v>
      </c>
    </row>
    <row r="2343" spans="1:18" x14ac:dyDescent="0.25">
      <c r="A2343">
        <v>2342</v>
      </c>
      <c r="B2343" s="1">
        <v>44711</v>
      </c>
      <c r="C2343" s="2">
        <f t="shared" si="289"/>
        <v>2022</v>
      </c>
      <c r="D2343" s="2">
        <f t="shared" si="290"/>
        <v>5</v>
      </c>
      <c r="E2343" s="2" t="str">
        <f t="shared" si="291"/>
        <v>2022-5</v>
      </c>
      <c r="F2343" s="2">
        <f t="shared" si="292"/>
        <v>30</v>
      </c>
      <c r="G2343" s="2">
        <f t="shared" si="293"/>
        <v>23</v>
      </c>
      <c r="H2343" s="2">
        <f t="shared" si="294"/>
        <v>2</v>
      </c>
      <c r="I2343" s="2" cm="1">
        <f t="array" ref="I2343">_xlfn.IFNA(_xlfn.IFS(H2343=7,1,H2343=1,1),0)</f>
        <v>0</v>
      </c>
      <c r="J2343" s="2">
        <v>0</v>
      </c>
      <c r="K2343" s="2">
        <f t="shared" si="295"/>
        <v>0</v>
      </c>
      <c r="L2343" s="2">
        <f>SUMIF(E$2:E2343,E2343,K$2:K2343)</f>
        <v>4</v>
      </c>
      <c r="M2343" s="2">
        <f>IF(AND(market_calendar[[#This Row],[eq_weekly_exp_cumulative]]=3,market_calendar[[#This Row],[is_eq_weekly_exp]]=1),1,0)</f>
        <v>0</v>
      </c>
      <c r="N2343" s="2">
        <f>IF(AND(market_calendar[[#This Row],[is_eq_monthly_exp]]=1,MOD(market_calendar[[#This Row],[Month]],3)=0),1,0)</f>
        <v>0</v>
      </c>
      <c r="O2343" s="2">
        <f t="shared" si="288"/>
        <v>0</v>
      </c>
      <c r="P2343" s="2">
        <f>SUMIF(E$2:E2343,E2343,O$2:O2343)</f>
        <v>4</v>
      </c>
      <c r="Q2343" s="2">
        <f>IF(AND(market_calendar[[#This Row],[vix_weekly_exp_cumulative]]=3,market_calendar[[#This Row],[is_vix_weekly_exp]]=1),1,0)</f>
        <v>0</v>
      </c>
      <c r="R2343" s="2">
        <f>IF(AND(market_calendar[[#This Row],[is_vix_monthly_exp]]=1,MOD(market_calendar[[#This Row],[Month]],3)=0),1,0)</f>
        <v>0</v>
      </c>
    </row>
    <row r="2344" spans="1:18" x14ac:dyDescent="0.25">
      <c r="A2344">
        <v>2343</v>
      </c>
      <c r="B2344" s="1">
        <v>44712</v>
      </c>
      <c r="C2344" s="2">
        <f t="shared" si="289"/>
        <v>2022</v>
      </c>
      <c r="D2344" s="2">
        <f t="shared" si="290"/>
        <v>5</v>
      </c>
      <c r="E2344" s="2" t="str">
        <f t="shared" si="291"/>
        <v>2022-5</v>
      </c>
      <c r="F2344" s="2">
        <f t="shared" si="292"/>
        <v>31</v>
      </c>
      <c r="G2344" s="2">
        <f t="shared" si="293"/>
        <v>23</v>
      </c>
      <c r="H2344" s="2">
        <f t="shared" si="294"/>
        <v>3</v>
      </c>
      <c r="I2344" s="2" cm="1">
        <f t="array" ref="I2344">_xlfn.IFNA(_xlfn.IFS(H2344=7,1,H2344=1,1),0)</f>
        <v>0</v>
      </c>
      <c r="J2344" s="2">
        <v>0</v>
      </c>
      <c r="K2344" s="2">
        <f t="shared" si="295"/>
        <v>0</v>
      </c>
      <c r="L2344" s="2">
        <f>SUMIF(E$2:E2344,E2344,K$2:K2344)</f>
        <v>4</v>
      </c>
      <c r="M2344" s="2">
        <f>IF(AND(market_calendar[[#This Row],[eq_weekly_exp_cumulative]]=3,market_calendar[[#This Row],[is_eq_weekly_exp]]=1),1,0)</f>
        <v>0</v>
      </c>
      <c r="N2344" s="2">
        <f>IF(AND(market_calendar[[#This Row],[is_eq_monthly_exp]]=1,MOD(market_calendar[[#This Row],[Month]],3)=0),1,0)</f>
        <v>0</v>
      </c>
      <c r="O2344" s="2">
        <f t="shared" si="288"/>
        <v>1</v>
      </c>
      <c r="P2344" s="2">
        <f>SUMIF(E$2:E2344,E2344,O$2:O2344)</f>
        <v>5</v>
      </c>
      <c r="Q2344" s="2">
        <f>IF(AND(market_calendar[[#This Row],[vix_weekly_exp_cumulative]]=3,market_calendar[[#This Row],[is_vix_weekly_exp]]=1),1,0)</f>
        <v>0</v>
      </c>
      <c r="R2344" s="2">
        <f>IF(AND(market_calendar[[#This Row],[is_vix_monthly_exp]]=1,MOD(market_calendar[[#This Row],[Month]],3)=0),1,0)</f>
        <v>0</v>
      </c>
    </row>
    <row r="2345" spans="1:18" x14ac:dyDescent="0.25">
      <c r="A2345">
        <v>2344</v>
      </c>
      <c r="B2345" s="1">
        <v>44713</v>
      </c>
      <c r="C2345" s="2">
        <f t="shared" si="289"/>
        <v>2022</v>
      </c>
      <c r="D2345" s="2">
        <f t="shared" si="290"/>
        <v>6</v>
      </c>
      <c r="E2345" s="2" t="str">
        <f t="shared" si="291"/>
        <v>2022-6</v>
      </c>
      <c r="F2345" s="2">
        <f t="shared" si="292"/>
        <v>1</v>
      </c>
      <c r="G2345" s="2">
        <f t="shared" si="293"/>
        <v>23</v>
      </c>
      <c r="H2345" s="2">
        <f t="shared" si="294"/>
        <v>4</v>
      </c>
      <c r="I2345" s="2" cm="1">
        <f t="array" ref="I2345">_xlfn.IFNA(_xlfn.IFS(H2345=7,1,H2345=1,1),0)</f>
        <v>0</v>
      </c>
      <c r="J2345" s="2">
        <v>0</v>
      </c>
      <c r="K2345" s="2">
        <f t="shared" si="295"/>
        <v>0</v>
      </c>
      <c r="L2345" s="2">
        <f>SUMIF(E$2:E2345,E2345,K$2:K2345)</f>
        <v>0</v>
      </c>
      <c r="M2345" s="2">
        <f>IF(AND(market_calendar[[#This Row],[eq_weekly_exp_cumulative]]=3,market_calendar[[#This Row],[is_eq_weekly_exp]]=1),1,0)</f>
        <v>0</v>
      </c>
      <c r="N2345" s="2">
        <f>IF(AND(market_calendar[[#This Row],[is_eq_monthly_exp]]=1,MOD(market_calendar[[#This Row],[Month]],3)=0),1,0)</f>
        <v>0</v>
      </c>
      <c r="O2345" s="2">
        <f t="shared" si="288"/>
        <v>0</v>
      </c>
      <c r="P2345" s="2">
        <f>SUMIF(E$2:E2345,E2345,O$2:O2345)</f>
        <v>0</v>
      </c>
      <c r="Q2345" s="2">
        <f>IF(AND(market_calendar[[#This Row],[vix_weekly_exp_cumulative]]=3,market_calendar[[#This Row],[is_vix_weekly_exp]]=1),1,0)</f>
        <v>0</v>
      </c>
      <c r="R2345" s="2">
        <f>IF(AND(market_calendar[[#This Row],[is_vix_monthly_exp]]=1,MOD(market_calendar[[#This Row],[Month]],3)=0),1,0)</f>
        <v>0</v>
      </c>
    </row>
    <row r="2346" spans="1:18" x14ac:dyDescent="0.25">
      <c r="A2346">
        <v>2345</v>
      </c>
      <c r="B2346" s="1">
        <v>44714</v>
      </c>
      <c r="C2346" s="2">
        <f t="shared" si="289"/>
        <v>2022</v>
      </c>
      <c r="D2346" s="2">
        <f t="shared" si="290"/>
        <v>6</v>
      </c>
      <c r="E2346" s="2" t="str">
        <f t="shared" si="291"/>
        <v>2022-6</v>
      </c>
      <c r="F2346" s="2">
        <f t="shared" si="292"/>
        <v>2</v>
      </c>
      <c r="G2346" s="2">
        <f t="shared" si="293"/>
        <v>23</v>
      </c>
      <c r="H2346" s="2">
        <f t="shared" si="294"/>
        <v>5</v>
      </c>
      <c r="I2346" s="2" cm="1">
        <f t="array" ref="I2346">_xlfn.IFNA(_xlfn.IFS(H2346=7,1,H2346=1,1),0)</f>
        <v>0</v>
      </c>
      <c r="J2346" s="2">
        <v>0</v>
      </c>
      <c r="K2346" s="2">
        <f t="shared" si="295"/>
        <v>0</v>
      </c>
      <c r="L2346" s="2">
        <f>SUMIF(E$2:E2346,E2346,K$2:K2346)</f>
        <v>0</v>
      </c>
      <c r="M2346" s="2">
        <f>IF(AND(market_calendar[[#This Row],[eq_weekly_exp_cumulative]]=3,market_calendar[[#This Row],[is_eq_weekly_exp]]=1),1,0)</f>
        <v>0</v>
      </c>
      <c r="N2346" s="2">
        <f>IF(AND(market_calendar[[#This Row],[is_eq_monthly_exp]]=1,MOD(market_calendar[[#This Row],[Month]],3)=0),1,0)</f>
        <v>0</v>
      </c>
      <c r="O2346" s="2">
        <f t="shared" si="288"/>
        <v>0</v>
      </c>
      <c r="P2346" s="2">
        <f>SUMIF(E$2:E2346,E2346,O$2:O2346)</f>
        <v>0</v>
      </c>
      <c r="Q2346" s="2">
        <f>IF(AND(market_calendar[[#This Row],[vix_weekly_exp_cumulative]]=3,market_calendar[[#This Row],[is_vix_weekly_exp]]=1),1,0)</f>
        <v>0</v>
      </c>
      <c r="R2346" s="2">
        <f>IF(AND(market_calendar[[#This Row],[is_vix_monthly_exp]]=1,MOD(market_calendar[[#This Row],[Month]],3)=0),1,0)</f>
        <v>0</v>
      </c>
    </row>
    <row r="2347" spans="1:18" x14ac:dyDescent="0.25">
      <c r="A2347">
        <v>2346</v>
      </c>
      <c r="B2347" s="1">
        <v>44715</v>
      </c>
      <c r="C2347" s="2">
        <f t="shared" si="289"/>
        <v>2022</v>
      </c>
      <c r="D2347" s="2">
        <f t="shared" si="290"/>
        <v>6</v>
      </c>
      <c r="E2347" s="2" t="str">
        <f t="shared" si="291"/>
        <v>2022-6</v>
      </c>
      <c r="F2347" s="2">
        <f t="shared" si="292"/>
        <v>3</v>
      </c>
      <c r="G2347" s="2">
        <f t="shared" si="293"/>
        <v>23</v>
      </c>
      <c r="H2347" s="2">
        <f t="shared" si="294"/>
        <v>6</v>
      </c>
      <c r="I2347" s="2" cm="1">
        <f t="array" ref="I2347">_xlfn.IFNA(_xlfn.IFS(H2347=7,1,H2347=1,1),0)</f>
        <v>0</v>
      </c>
      <c r="J2347" s="2">
        <v>0</v>
      </c>
      <c r="K2347" s="2">
        <f t="shared" si="295"/>
        <v>1</v>
      </c>
      <c r="L2347" s="2">
        <f>SUMIF(E$2:E2347,E2347,K$2:K2347)</f>
        <v>1</v>
      </c>
      <c r="M2347" s="2">
        <f>IF(AND(market_calendar[[#This Row],[eq_weekly_exp_cumulative]]=3,market_calendar[[#This Row],[is_eq_weekly_exp]]=1),1,0)</f>
        <v>0</v>
      </c>
      <c r="N2347" s="2">
        <f>IF(AND(market_calendar[[#This Row],[is_eq_monthly_exp]]=1,MOD(market_calendar[[#This Row],[Month]],3)=0),1,0)</f>
        <v>0</v>
      </c>
      <c r="O2347" s="2">
        <f t="shared" si="288"/>
        <v>0</v>
      </c>
      <c r="P2347" s="2">
        <f>SUMIF(E$2:E2347,E2347,O$2:O2347)</f>
        <v>0</v>
      </c>
      <c r="Q2347" s="2">
        <f>IF(AND(market_calendar[[#This Row],[vix_weekly_exp_cumulative]]=3,market_calendar[[#This Row],[is_vix_weekly_exp]]=1),1,0)</f>
        <v>0</v>
      </c>
      <c r="R2347" s="2">
        <f>IF(AND(market_calendar[[#This Row],[is_vix_monthly_exp]]=1,MOD(market_calendar[[#This Row],[Month]],3)=0),1,0)</f>
        <v>0</v>
      </c>
    </row>
    <row r="2348" spans="1:18" x14ac:dyDescent="0.25">
      <c r="A2348">
        <v>2347</v>
      </c>
      <c r="B2348" s="1">
        <v>44716</v>
      </c>
      <c r="C2348" s="2">
        <f t="shared" si="289"/>
        <v>2022</v>
      </c>
      <c r="D2348" s="2">
        <f t="shared" si="290"/>
        <v>6</v>
      </c>
      <c r="E2348" s="2" t="str">
        <f t="shared" si="291"/>
        <v>2022-6</v>
      </c>
      <c r="F2348" s="2">
        <f t="shared" si="292"/>
        <v>4</v>
      </c>
      <c r="G2348" s="2">
        <f t="shared" si="293"/>
        <v>23</v>
      </c>
      <c r="H2348" s="2">
        <f t="shared" si="294"/>
        <v>7</v>
      </c>
      <c r="I2348" s="2" cm="1">
        <f t="array" ref="I2348">_xlfn.IFNA(_xlfn.IFS(H2348=7,1,H2348=1,1),0)</f>
        <v>1</v>
      </c>
      <c r="J2348" s="2">
        <v>0</v>
      </c>
      <c r="K2348" s="2">
        <f t="shared" si="295"/>
        <v>0</v>
      </c>
      <c r="L2348" s="2">
        <f>SUMIF(E$2:E2348,E2348,K$2:K2348)</f>
        <v>1</v>
      </c>
      <c r="M2348" s="2">
        <f>IF(AND(market_calendar[[#This Row],[eq_weekly_exp_cumulative]]=3,market_calendar[[#This Row],[is_eq_weekly_exp]]=1),1,0)</f>
        <v>0</v>
      </c>
      <c r="N2348" s="2">
        <f>IF(AND(market_calendar[[#This Row],[is_eq_monthly_exp]]=1,MOD(market_calendar[[#This Row],[Month]],3)=0),1,0)</f>
        <v>0</v>
      </c>
      <c r="O2348" s="2">
        <f t="shared" si="288"/>
        <v>0</v>
      </c>
      <c r="P2348" s="2">
        <f>SUMIF(E$2:E2348,E2348,O$2:O2348)</f>
        <v>0</v>
      </c>
      <c r="Q2348" s="2">
        <f>IF(AND(market_calendar[[#This Row],[vix_weekly_exp_cumulative]]=3,market_calendar[[#This Row],[is_vix_weekly_exp]]=1),1,0)</f>
        <v>0</v>
      </c>
      <c r="R2348" s="2">
        <f>IF(AND(market_calendar[[#This Row],[is_vix_monthly_exp]]=1,MOD(market_calendar[[#This Row],[Month]],3)=0),1,0)</f>
        <v>0</v>
      </c>
    </row>
    <row r="2349" spans="1:18" x14ac:dyDescent="0.25">
      <c r="A2349">
        <v>2348</v>
      </c>
      <c r="B2349" s="1">
        <v>44717</v>
      </c>
      <c r="C2349" s="2">
        <f t="shared" si="289"/>
        <v>2022</v>
      </c>
      <c r="D2349" s="2">
        <f t="shared" si="290"/>
        <v>6</v>
      </c>
      <c r="E2349" s="2" t="str">
        <f t="shared" si="291"/>
        <v>2022-6</v>
      </c>
      <c r="F2349" s="2">
        <f t="shared" si="292"/>
        <v>5</v>
      </c>
      <c r="G2349" s="2">
        <f t="shared" si="293"/>
        <v>24</v>
      </c>
      <c r="H2349" s="2">
        <f t="shared" si="294"/>
        <v>1</v>
      </c>
      <c r="I2349" s="2" cm="1">
        <f t="array" ref="I2349">_xlfn.IFNA(_xlfn.IFS(H2349=7,1,H2349=1,1),0)</f>
        <v>1</v>
      </c>
      <c r="J2349" s="2">
        <v>0</v>
      </c>
      <c r="K2349" s="2">
        <f t="shared" si="295"/>
        <v>0</v>
      </c>
      <c r="L2349" s="2">
        <f>SUMIF(E$2:E2349,E2349,K$2:K2349)</f>
        <v>1</v>
      </c>
      <c r="M2349" s="2">
        <f>IF(AND(market_calendar[[#This Row],[eq_weekly_exp_cumulative]]=3,market_calendar[[#This Row],[is_eq_weekly_exp]]=1),1,0)</f>
        <v>0</v>
      </c>
      <c r="N2349" s="2">
        <f>IF(AND(market_calendar[[#This Row],[is_eq_monthly_exp]]=1,MOD(market_calendar[[#This Row],[Month]],3)=0),1,0)</f>
        <v>0</v>
      </c>
      <c r="O2349" s="2">
        <f t="shared" si="288"/>
        <v>0</v>
      </c>
      <c r="P2349" s="2">
        <f>SUMIF(E$2:E2349,E2349,O$2:O2349)</f>
        <v>0</v>
      </c>
      <c r="Q2349" s="2">
        <f>IF(AND(market_calendar[[#This Row],[vix_weekly_exp_cumulative]]=3,market_calendar[[#This Row],[is_vix_weekly_exp]]=1),1,0)</f>
        <v>0</v>
      </c>
      <c r="R2349" s="2">
        <f>IF(AND(market_calendar[[#This Row],[is_vix_monthly_exp]]=1,MOD(market_calendar[[#This Row],[Month]],3)=0),1,0)</f>
        <v>0</v>
      </c>
    </row>
    <row r="2350" spans="1:18" x14ac:dyDescent="0.25">
      <c r="A2350">
        <v>2349</v>
      </c>
      <c r="B2350" s="1">
        <v>44718</v>
      </c>
      <c r="C2350" s="2">
        <f t="shared" si="289"/>
        <v>2022</v>
      </c>
      <c r="D2350" s="2">
        <f t="shared" si="290"/>
        <v>6</v>
      </c>
      <c r="E2350" s="2" t="str">
        <f t="shared" si="291"/>
        <v>2022-6</v>
      </c>
      <c r="F2350" s="2">
        <f t="shared" si="292"/>
        <v>6</v>
      </c>
      <c r="G2350" s="2">
        <f t="shared" si="293"/>
        <v>24</v>
      </c>
      <c r="H2350" s="2">
        <f t="shared" si="294"/>
        <v>2</v>
      </c>
      <c r="I2350" s="2" cm="1">
        <f t="array" ref="I2350">_xlfn.IFNA(_xlfn.IFS(H2350=7,1,H2350=1,1),0)</f>
        <v>0</v>
      </c>
      <c r="J2350" s="2">
        <v>0</v>
      </c>
      <c r="K2350" s="2">
        <f t="shared" si="295"/>
        <v>0</v>
      </c>
      <c r="L2350" s="2">
        <f>SUMIF(E$2:E2350,E2350,K$2:K2350)</f>
        <v>1</v>
      </c>
      <c r="M2350" s="2">
        <f>IF(AND(market_calendar[[#This Row],[eq_weekly_exp_cumulative]]=3,market_calendar[[#This Row],[is_eq_weekly_exp]]=1),1,0)</f>
        <v>0</v>
      </c>
      <c r="N2350" s="2">
        <f>IF(AND(market_calendar[[#This Row],[is_eq_monthly_exp]]=1,MOD(market_calendar[[#This Row],[Month]],3)=0),1,0)</f>
        <v>0</v>
      </c>
      <c r="O2350" s="2">
        <f t="shared" si="288"/>
        <v>0</v>
      </c>
      <c r="P2350" s="2">
        <f>SUMIF(E$2:E2350,E2350,O$2:O2350)</f>
        <v>0</v>
      </c>
      <c r="Q2350" s="2">
        <f>IF(AND(market_calendar[[#This Row],[vix_weekly_exp_cumulative]]=3,market_calendar[[#This Row],[is_vix_weekly_exp]]=1),1,0)</f>
        <v>0</v>
      </c>
      <c r="R2350" s="2">
        <f>IF(AND(market_calendar[[#This Row],[is_vix_monthly_exp]]=1,MOD(market_calendar[[#This Row],[Month]],3)=0),1,0)</f>
        <v>0</v>
      </c>
    </row>
    <row r="2351" spans="1:18" x14ac:dyDescent="0.25">
      <c r="A2351">
        <v>2350</v>
      </c>
      <c r="B2351" s="1">
        <v>44719</v>
      </c>
      <c r="C2351" s="2">
        <f t="shared" si="289"/>
        <v>2022</v>
      </c>
      <c r="D2351" s="2">
        <f t="shared" si="290"/>
        <v>6</v>
      </c>
      <c r="E2351" s="2" t="str">
        <f t="shared" si="291"/>
        <v>2022-6</v>
      </c>
      <c r="F2351" s="2">
        <f t="shared" si="292"/>
        <v>7</v>
      </c>
      <c r="G2351" s="2">
        <f t="shared" si="293"/>
        <v>24</v>
      </c>
      <c r="H2351" s="2">
        <f t="shared" si="294"/>
        <v>3</v>
      </c>
      <c r="I2351" s="2" cm="1">
        <f t="array" ref="I2351">_xlfn.IFNA(_xlfn.IFS(H2351=7,1,H2351=1,1),0)</f>
        <v>0</v>
      </c>
      <c r="J2351" s="2">
        <v>0</v>
      </c>
      <c r="K2351" s="2">
        <f t="shared" si="295"/>
        <v>0</v>
      </c>
      <c r="L2351" s="2">
        <f>SUMIF(E$2:E2351,E2351,K$2:K2351)</f>
        <v>1</v>
      </c>
      <c r="M2351" s="2">
        <f>IF(AND(market_calendar[[#This Row],[eq_weekly_exp_cumulative]]=3,market_calendar[[#This Row],[is_eq_weekly_exp]]=1),1,0)</f>
        <v>0</v>
      </c>
      <c r="N2351" s="2">
        <f>IF(AND(market_calendar[[#This Row],[is_eq_monthly_exp]]=1,MOD(market_calendar[[#This Row],[Month]],3)=0),1,0)</f>
        <v>0</v>
      </c>
      <c r="O2351" s="2">
        <f t="shared" si="288"/>
        <v>1</v>
      </c>
      <c r="P2351" s="2">
        <f>SUMIF(E$2:E2351,E2351,O$2:O2351)</f>
        <v>1</v>
      </c>
      <c r="Q2351" s="2">
        <f>IF(AND(market_calendar[[#This Row],[vix_weekly_exp_cumulative]]=3,market_calendar[[#This Row],[is_vix_weekly_exp]]=1),1,0)</f>
        <v>0</v>
      </c>
      <c r="R2351" s="2">
        <f>IF(AND(market_calendar[[#This Row],[is_vix_monthly_exp]]=1,MOD(market_calendar[[#This Row],[Month]],3)=0),1,0)</f>
        <v>0</v>
      </c>
    </row>
    <row r="2352" spans="1:18" x14ac:dyDescent="0.25">
      <c r="A2352">
        <v>2351</v>
      </c>
      <c r="B2352" s="1">
        <v>44720</v>
      </c>
      <c r="C2352" s="2">
        <f t="shared" si="289"/>
        <v>2022</v>
      </c>
      <c r="D2352" s="2">
        <f t="shared" si="290"/>
        <v>6</v>
      </c>
      <c r="E2352" s="2" t="str">
        <f t="shared" si="291"/>
        <v>2022-6</v>
      </c>
      <c r="F2352" s="2">
        <f t="shared" si="292"/>
        <v>8</v>
      </c>
      <c r="G2352" s="2">
        <f t="shared" si="293"/>
        <v>24</v>
      </c>
      <c r="H2352" s="2">
        <f t="shared" si="294"/>
        <v>4</v>
      </c>
      <c r="I2352" s="2" cm="1">
        <f t="array" ref="I2352">_xlfn.IFNA(_xlfn.IFS(H2352=7,1,H2352=1,1),0)</f>
        <v>0</v>
      </c>
      <c r="J2352" s="2">
        <v>0</v>
      </c>
      <c r="K2352" s="2">
        <f t="shared" si="295"/>
        <v>0</v>
      </c>
      <c r="L2352" s="2">
        <f>SUMIF(E$2:E2352,E2352,K$2:K2352)</f>
        <v>1</v>
      </c>
      <c r="M2352" s="2">
        <f>IF(AND(market_calendar[[#This Row],[eq_weekly_exp_cumulative]]=3,market_calendar[[#This Row],[is_eq_weekly_exp]]=1),1,0)</f>
        <v>0</v>
      </c>
      <c r="N2352" s="2">
        <f>IF(AND(market_calendar[[#This Row],[is_eq_monthly_exp]]=1,MOD(market_calendar[[#This Row],[Month]],3)=0),1,0)</f>
        <v>0</v>
      </c>
      <c r="O2352" s="2">
        <f t="shared" si="288"/>
        <v>0</v>
      </c>
      <c r="P2352" s="2">
        <f>SUMIF(E$2:E2352,E2352,O$2:O2352)</f>
        <v>1</v>
      </c>
      <c r="Q2352" s="2">
        <f>IF(AND(market_calendar[[#This Row],[vix_weekly_exp_cumulative]]=3,market_calendar[[#This Row],[is_vix_weekly_exp]]=1),1,0)</f>
        <v>0</v>
      </c>
      <c r="R2352" s="2">
        <f>IF(AND(market_calendar[[#This Row],[is_vix_monthly_exp]]=1,MOD(market_calendar[[#This Row],[Month]],3)=0),1,0)</f>
        <v>0</v>
      </c>
    </row>
    <row r="2353" spans="1:18" x14ac:dyDescent="0.25">
      <c r="A2353">
        <v>2352</v>
      </c>
      <c r="B2353" s="1">
        <v>44721</v>
      </c>
      <c r="C2353" s="2">
        <f t="shared" si="289"/>
        <v>2022</v>
      </c>
      <c r="D2353" s="2">
        <f t="shared" si="290"/>
        <v>6</v>
      </c>
      <c r="E2353" s="2" t="str">
        <f t="shared" si="291"/>
        <v>2022-6</v>
      </c>
      <c r="F2353" s="2">
        <f t="shared" si="292"/>
        <v>9</v>
      </c>
      <c r="G2353" s="2">
        <f t="shared" si="293"/>
        <v>24</v>
      </c>
      <c r="H2353" s="2">
        <f t="shared" si="294"/>
        <v>5</v>
      </c>
      <c r="I2353" s="2" cm="1">
        <f t="array" ref="I2353">_xlfn.IFNA(_xlfn.IFS(H2353=7,1,H2353=1,1),0)</f>
        <v>0</v>
      </c>
      <c r="J2353" s="2">
        <v>0</v>
      </c>
      <c r="K2353" s="2">
        <f t="shared" si="295"/>
        <v>0</v>
      </c>
      <c r="L2353" s="2">
        <f>SUMIF(E$2:E2353,E2353,K$2:K2353)</f>
        <v>1</v>
      </c>
      <c r="M2353" s="2">
        <f>IF(AND(market_calendar[[#This Row],[eq_weekly_exp_cumulative]]=3,market_calendar[[#This Row],[is_eq_weekly_exp]]=1),1,0)</f>
        <v>0</v>
      </c>
      <c r="N2353" s="2">
        <f>IF(AND(market_calendar[[#This Row],[is_eq_monthly_exp]]=1,MOD(market_calendar[[#This Row],[Month]],3)=0),1,0)</f>
        <v>0</v>
      </c>
      <c r="O2353" s="2">
        <f t="shared" si="288"/>
        <v>0</v>
      </c>
      <c r="P2353" s="2">
        <f>SUMIF(E$2:E2353,E2353,O$2:O2353)</f>
        <v>1</v>
      </c>
      <c r="Q2353" s="2">
        <f>IF(AND(market_calendar[[#This Row],[vix_weekly_exp_cumulative]]=3,market_calendar[[#This Row],[is_vix_weekly_exp]]=1),1,0)</f>
        <v>0</v>
      </c>
      <c r="R2353" s="2">
        <f>IF(AND(market_calendar[[#This Row],[is_vix_monthly_exp]]=1,MOD(market_calendar[[#This Row],[Month]],3)=0),1,0)</f>
        <v>0</v>
      </c>
    </row>
    <row r="2354" spans="1:18" x14ac:dyDescent="0.25">
      <c r="A2354">
        <v>2353</v>
      </c>
      <c r="B2354" s="1">
        <v>44722</v>
      </c>
      <c r="C2354" s="2">
        <f t="shared" si="289"/>
        <v>2022</v>
      </c>
      <c r="D2354" s="2">
        <f t="shared" si="290"/>
        <v>6</v>
      </c>
      <c r="E2354" s="2" t="str">
        <f t="shared" si="291"/>
        <v>2022-6</v>
      </c>
      <c r="F2354" s="2">
        <f t="shared" si="292"/>
        <v>10</v>
      </c>
      <c r="G2354" s="2">
        <f t="shared" si="293"/>
        <v>24</v>
      </c>
      <c r="H2354" s="2">
        <f t="shared" si="294"/>
        <v>6</v>
      </c>
      <c r="I2354" s="2" cm="1">
        <f t="array" ref="I2354">_xlfn.IFNA(_xlfn.IFS(H2354=7,1,H2354=1,1),0)</f>
        <v>0</v>
      </c>
      <c r="J2354" s="2">
        <v>0</v>
      </c>
      <c r="K2354" s="2">
        <f t="shared" si="295"/>
        <v>1</v>
      </c>
      <c r="L2354" s="2">
        <f>SUMIF(E$2:E2354,E2354,K$2:K2354)</f>
        <v>2</v>
      </c>
      <c r="M2354" s="2">
        <f>IF(AND(market_calendar[[#This Row],[eq_weekly_exp_cumulative]]=3,market_calendar[[#This Row],[is_eq_weekly_exp]]=1),1,0)</f>
        <v>0</v>
      </c>
      <c r="N2354" s="2">
        <f>IF(AND(market_calendar[[#This Row],[is_eq_monthly_exp]]=1,MOD(market_calendar[[#This Row],[Month]],3)=0),1,0)</f>
        <v>0</v>
      </c>
      <c r="O2354" s="2">
        <f t="shared" si="288"/>
        <v>0</v>
      </c>
      <c r="P2354" s="2">
        <f>SUMIF(E$2:E2354,E2354,O$2:O2354)</f>
        <v>1</v>
      </c>
      <c r="Q2354" s="2">
        <f>IF(AND(market_calendar[[#This Row],[vix_weekly_exp_cumulative]]=3,market_calendar[[#This Row],[is_vix_weekly_exp]]=1),1,0)</f>
        <v>0</v>
      </c>
      <c r="R2354" s="2">
        <f>IF(AND(market_calendar[[#This Row],[is_vix_monthly_exp]]=1,MOD(market_calendar[[#This Row],[Month]],3)=0),1,0)</f>
        <v>0</v>
      </c>
    </row>
    <row r="2355" spans="1:18" x14ac:dyDescent="0.25">
      <c r="A2355">
        <v>2354</v>
      </c>
      <c r="B2355" s="1">
        <v>44723</v>
      </c>
      <c r="C2355" s="2">
        <f t="shared" si="289"/>
        <v>2022</v>
      </c>
      <c r="D2355" s="2">
        <f t="shared" si="290"/>
        <v>6</v>
      </c>
      <c r="E2355" s="2" t="str">
        <f t="shared" si="291"/>
        <v>2022-6</v>
      </c>
      <c r="F2355" s="2">
        <f t="shared" si="292"/>
        <v>11</v>
      </c>
      <c r="G2355" s="2">
        <f t="shared" si="293"/>
        <v>24</v>
      </c>
      <c r="H2355" s="2">
        <f t="shared" si="294"/>
        <v>7</v>
      </c>
      <c r="I2355" s="2" cm="1">
        <f t="array" ref="I2355">_xlfn.IFNA(_xlfn.IFS(H2355=7,1,H2355=1,1),0)</f>
        <v>1</v>
      </c>
      <c r="J2355" s="2">
        <v>0</v>
      </c>
      <c r="K2355" s="2">
        <f t="shared" si="295"/>
        <v>0</v>
      </c>
      <c r="L2355" s="2">
        <f>SUMIF(E$2:E2355,E2355,K$2:K2355)</f>
        <v>2</v>
      </c>
      <c r="M2355" s="2">
        <f>IF(AND(market_calendar[[#This Row],[eq_weekly_exp_cumulative]]=3,market_calendar[[#This Row],[is_eq_weekly_exp]]=1),1,0)</f>
        <v>0</v>
      </c>
      <c r="N2355" s="2">
        <f>IF(AND(market_calendar[[#This Row],[is_eq_monthly_exp]]=1,MOD(market_calendar[[#This Row],[Month]],3)=0),1,0)</f>
        <v>0</v>
      </c>
      <c r="O2355" s="2">
        <f t="shared" si="288"/>
        <v>0</v>
      </c>
      <c r="P2355" s="2">
        <f>SUMIF(E$2:E2355,E2355,O$2:O2355)</f>
        <v>1</v>
      </c>
      <c r="Q2355" s="2">
        <f>IF(AND(market_calendar[[#This Row],[vix_weekly_exp_cumulative]]=3,market_calendar[[#This Row],[is_vix_weekly_exp]]=1),1,0)</f>
        <v>0</v>
      </c>
      <c r="R2355" s="2">
        <f>IF(AND(market_calendar[[#This Row],[is_vix_monthly_exp]]=1,MOD(market_calendar[[#This Row],[Month]],3)=0),1,0)</f>
        <v>0</v>
      </c>
    </row>
    <row r="2356" spans="1:18" x14ac:dyDescent="0.25">
      <c r="A2356">
        <v>2355</v>
      </c>
      <c r="B2356" s="1">
        <v>44724</v>
      </c>
      <c r="C2356" s="2">
        <f t="shared" si="289"/>
        <v>2022</v>
      </c>
      <c r="D2356" s="2">
        <f t="shared" si="290"/>
        <v>6</v>
      </c>
      <c r="E2356" s="2" t="str">
        <f t="shared" si="291"/>
        <v>2022-6</v>
      </c>
      <c r="F2356" s="2">
        <f t="shared" si="292"/>
        <v>12</v>
      </c>
      <c r="G2356" s="2">
        <f t="shared" si="293"/>
        <v>25</v>
      </c>
      <c r="H2356" s="2">
        <f t="shared" si="294"/>
        <v>1</v>
      </c>
      <c r="I2356" s="2" cm="1">
        <f t="array" ref="I2356">_xlfn.IFNA(_xlfn.IFS(H2356=7,1,H2356=1,1),0)</f>
        <v>1</v>
      </c>
      <c r="J2356" s="2">
        <v>0</v>
      </c>
      <c r="K2356" s="2">
        <f t="shared" si="295"/>
        <v>0</v>
      </c>
      <c r="L2356" s="2">
        <f>SUMIF(E$2:E2356,E2356,K$2:K2356)</f>
        <v>2</v>
      </c>
      <c r="M2356" s="2">
        <f>IF(AND(market_calendar[[#This Row],[eq_weekly_exp_cumulative]]=3,market_calendar[[#This Row],[is_eq_weekly_exp]]=1),1,0)</f>
        <v>0</v>
      </c>
      <c r="N2356" s="2">
        <f>IF(AND(market_calendar[[#This Row],[is_eq_monthly_exp]]=1,MOD(market_calendar[[#This Row],[Month]],3)=0),1,0)</f>
        <v>0</v>
      </c>
      <c r="O2356" s="2">
        <f t="shared" si="288"/>
        <v>0</v>
      </c>
      <c r="P2356" s="2">
        <f>SUMIF(E$2:E2356,E2356,O$2:O2356)</f>
        <v>1</v>
      </c>
      <c r="Q2356" s="2">
        <f>IF(AND(market_calendar[[#This Row],[vix_weekly_exp_cumulative]]=3,market_calendar[[#This Row],[is_vix_weekly_exp]]=1),1,0)</f>
        <v>0</v>
      </c>
      <c r="R2356" s="2">
        <f>IF(AND(market_calendar[[#This Row],[is_vix_monthly_exp]]=1,MOD(market_calendar[[#This Row],[Month]],3)=0),1,0)</f>
        <v>0</v>
      </c>
    </row>
    <row r="2357" spans="1:18" x14ac:dyDescent="0.25">
      <c r="A2357">
        <v>2356</v>
      </c>
      <c r="B2357" s="1">
        <v>44725</v>
      </c>
      <c r="C2357" s="2">
        <f t="shared" si="289"/>
        <v>2022</v>
      </c>
      <c r="D2357" s="2">
        <f t="shared" si="290"/>
        <v>6</v>
      </c>
      <c r="E2357" s="2" t="str">
        <f t="shared" si="291"/>
        <v>2022-6</v>
      </c>
      <c r="F2357" s="2">
        <f t="shared" si="292"/>
        <v>13</v>
      </c>
      <c r="G2357" s="2">
        <f t="shared" si="293"/>
        <v>25</v>
      </c>
      <c r="H2357" s="2">
        <f t="shared" si="294"/>
        <v>2</v>
      </c>
      <c r="I2357" s="2" cm="1">
        <f t="array" ref="I2357">_xlfn.IFNA(_xlfn.IFS(H2357=7,1,H2357=1,1),0)</f>
        <v>0</v>
      </c>
      <c r="J2357" s="2">
        <v>0</v>
      </c>
      <c r="K2357" s="2">
        <f t="shared" si="295"/>
        <v>0</v>
      </c>
      <c r="L2357" s="2">
        <f>SUMIF(E$2:E2357,E2357,K$2:K2357)</f>
        <v>2</v>
      </c>
      <c r="M2357" s="2">
        <f>IF(AND(market_calendar[[#This Row],[eq_weekly_exp_cumulative]]=3,market_calendar[[#This Row],[is_eq_weekly_exp]]=1),1,0)</f>
        <v>0</v>
      </c>
      <c r="N2357" s="2">
        <f>IF(AND(market_calendar[[#This Row],[is_eq_monthly_exp]]=1,MOD(market_calendar[[#This Row],[Month]],3)=0),1,0)</f>
        <v>0</v>
      </c>
      <c r="O2357" s="2">
        <f t="shared" si="288"/>
        <v>0</v>
      </c>
      <c r="P2357" s="2">
        <f>SUMIF(E$2:E2357,E2357,O$2:O2357)</f>
        <v>1</v>
      </c>
      <c r="Q2357" s="2">
        <f>IF(AND(market_calendar[[#This Row],[vix_weekly_exp_cumulative]]=3,market_calendar[[#This Row],[is_vix_weekly_exp]]=1),1,0)</f>
        <v>0</v>
      </c>
      <c r="R2357" s="2">
        <f>IF(AND(market_calendar[[#This Row],[is_vix_monthly_exp]]=1,MOD(market_calendar[[#This Row],[Month]],3)=0),1,0)</f>
        <v>0</v>
      </c>
    </row>
    <row r="2358" spans="1:18" x14ac:dyDescent="0.25">
      <c r="A2358">
        <v>2357</v>
      </c>
      <c r="B2358" s="1">
        <v>44726</v>
      </c>
      <c r="C2358" s="2">
        <f t="shared" si="289"/>
        <v>2022</v>
      </c>
      <c r="D2358" s="2">
        <f t="shared" si="290"/>
        <v>6</v>
      </c>
      <c r="E2358" s="2" t="str">
        <f t="shared" si="291"/>
        <v>2022-6</v>
      </c>
      <c r="F2358" s="2">
        <f t="shared" si="292"/>
        <v>14</v>
      </c>
      <c r="G2358" s="2">
        <f t="shared" si="293"/>
        <v>25</v>
      </c>
      <c r="H2358" s="2">
        <f t="shared" si="294"/>
        <v>3</v>
      </c>
      <c r="I2358" s="2" cm="1">
        <f t="array" ref="I2358">_xlfn.IFNA(_xlfn.IFS(H2358=7,1,H2358=1,1),0)</f>
        <v>0</v>
      </c>
      <c r="J2358" s="2">
        <v>0</v>
      </c>
      <c r="K2358" s="2">
        <f t="shared" si="295"/>
        <v>0</v>
      </c>
      <c r="L2358" s="2">
        <f>SUMIF(E$2:E2358,E2358,K$2:K2358)</f>
        <v>2</v>
      </c>
      <c r="M2358" s="2">
        <f>IF(AND(market_calendar[[#This Row],[eq_weekly_exp_cumulative]]=3,market_calendar[[#This Row],[is_eq_weekly_exp]]=1),1,0)</f>
        <v>0</v>
      </c>
      <c r="N2358" s="2">
        <f>IF(AND(market_calendar[[#This Row],[is_eq_monthly_exp]]=1,MOD(market_calendar[[#This Row],[Month]],3)=0),1,0)</f>
        <v>0</v>
      </c>
      <c r="O2358" s="2">
        <f t="shared" si="288"/>
        <v>1</v>
      </c>
      <c r="P2358" s="2">
        <f>SUMIF(E$2:E2358,E2358,O$2:O2358)</f>
        <v>2</v>
      </c>
      <c r="Q2358" s="2">
        <f>IF(AND(market_calendar[[#This Row],[vix_weekly_exp_cumulative]]=3,market_calendar[[#This Row],[is_vix_weekly_exp]]=1),1,0)</f>
        <v>0</v>
      </c>
      <c r="R2358" s="2">
        <f>IF(AND(market_calendar[[#This Row],[is_vix_monthly_exp]]=1,MOD(market_calendar[[#This Row],[Month]],3)=0),1,0)</f>
        <v>0</v>
      </c>
    </row>
    <row r="2359" spans="1:18" x14ac:dyDescent="0.25">
      <c r="A2359">
        <v>2358</v>
      </c>
      <c r="B2359" s="1">
        <v>44727</v>
      </c>
      <c r="C2359" s="2">
        <f t="shared" si="289"/>
        <v>2022</v>
      </c>
      <c r="D2359" s="2">
        <f t="shared" si="290"/>
        <v>6</v>
      </c>
      <c r="E2359" s="2" t="str">
        <f t="shared" si="291"/>
        <v>2022-6</v>
      </c>
      <c r="F2359" s="2">
        <f t="shared" si="292"/>
        <v>15</v>
      </c>
      <c r="G2359" s="2">
        <f t="shared" si="293"/>
        <v>25</v>
      </c>
      <c r="H2359" s="2">
        <f t="shared" si="294"/>
        <v>4</v>
      </c>
      <c r="I2359" s="2" cm="1">
        <f t="array" ref="I2359">_xlfn.IFNA(_xlfn.IFS(H2359=7,1,H2359=1,1),0)</f>
        <v>0</v>
      </c>
      <c r="J2359" s="2">
        <v>0</v>
      </c>
      <c r="K2359" s="2">
        <f t="shared" si="295"/>
        <v>0</v>
      </c>
      <c r="L2359" s="2">
        <f>SUMIF(E$2:E2359,E2359,K$2:K2359)</f>
        <v>2</v>
      </c>
      <c r="M2359" s="2">
        <f>IF(AND(market_calendar[[#This Row],[eq_weekly_exp_cumulative]]=3,market_calendar[[#This Row],[is_eq_weekly_exp]]=1),1,0)</f>
        <v>0</v>
      </c>
      <c r="N2359" s="2">
        <f>IF(AND(market_calendar[[#This Row],[is_eq_monthly_exp]]=1,MOD(market_calendar[[#This Row],[Month]],3)=0),1,0)</f>
        <v>0</v>
      </c>
      <c r="O2359" s="2">
        <f t="shared" si="288"/>
        <v>0</v>
      </c>
      <c r="P2359" s="2">
        <f>SUMIF(E$2:E2359,E2359,O$2:O2359)</f>
        <v>2</v>
      </c>
      <c r="Q2359" s="2">
        <f>IF(AND(market_calendar[[#This Row],[vix_weekly_exp_cumulative]]=3,market_calendar[[#This Row],[is_vix_weekly_exp]]=1),1,0)</f>
        <v>0</v>
      </c>
      <c r="R2359" s="2">
        <f>IF(AND(market_calendar[[#This Row],[is_vix_monthly_exp]]=1,MOD(market_calendar[[#This Row],[Month]],3)=0),1,0)</f>
        <v>0</v>
      </c>
    </row>
    <row r="2360" spans="1:18" x14ac:dyDescent="0.25">
      <c r="A2360">
        <v>2359</v>
      </c>
      <c r="B2360" s="1">
        <v>44728</v>
      </c>
      <c r="C2360" s="2">
        <f t="shared" si="289"/>
        <v>2022</v>
      </c>
      <c r="D2360" s="2">
        <f t="shared" si="290"/>
        <v>6</v>
      </c>
      <c r="E2360" s="2" t="str">
        <f t="shared" si="291"/>
        <v>2022-6</v>
      </c>
      <c r="F2360" s="2">
        <f t="shared" si="292"/>
        <v>16</v>
      </c>
      <c r="G2360" s="2">
        <f t="shared" si="293"/>
        <v>25</v>
      </c>
      <c r="H2360" s="2">
        <f t="shared" si="294"/>
        <v>5</v>
      </c>
      <c r="I2360" s="2" cm="1">
        <f t="array" ref="I2360">_xlfn.IFNA(_xlfn.IFS(H2360=7,1,H2360=1,1),0)</f>
        <v>0</v>
      </c>
      <c r="J2360" s="2">
        <v>0</v>
      </c>
      <c r="K2360" s="2">
        <f t="shared" si="295"/>
        <v>0</v>
      </c>
      <c r="L2360" s="2">
        <f>SUMIF(E$2:E2360,E2360,K$2:K2360)</f>
        <v>2</v>
      </c>
      <c r="M2360" s="2">
        <f>IF(AND(market_calendar[[#This Row],[eq_weekly_exp_cumulative]]=3,market_calendar[[#This Row],[is_eq_weekly_exp]]=1),1,0)</f>
        <v>0</v>
      </c>
      <c r="N2360" s="2">
        <f>IF(AND(market_calendar[[#This Row],[is_eq_monthly_exp]]=1,MOD(market_calendar[[#This Row],[Month]],3)=0),1,0)</f>
        <v>0</v>
      </c>
      <c r="O2360" s="2">
        <f t="shared" si="288"/>
        <v>0</v>
      </c>
      <c r="P2360" s="2">
        <f>SUMIF(E$2:E2360,E2360,O$2:O2360)</f>
        <v>2</v>
      </c>
      <c r="Q2360" s="2">
        <f>IF(AND(market_calendar[[#This Row],[vix_weekly_exp_cumulative]]=3,market_calendar[[#This Row],[is_vix_weekly_exp]]=1),1,0)</f>
        <v>0</v>
      </c>
      <c r="R2360" s="2">
        <f>IF(AND(market_calendar[[#This Row],[is_vix_monthly_exp]]=1,MOD(market_calendar[[#This Row],[Month]],3)=0),1,0)</f>
        <v>0</v>
      </c>
    </row>
    <row r="2361" spans="1:18" x14ac:dyDescent="0.25">
      <c r="A2361">
        <v>2360</v>
      </c>
      <c r="B2361" s="1">
        <v>44729</v>
      </c>
      <c r="C2361" s="2">
        <f t="shared" si="289"/>
        <v>2022</v>
      </c>
      <c r="D2361" s="2">
        <f t="shared" si="290"/>
        <v>6</v>
      </c>
      <c r="E2361" s="2" t="str">
        <f t="shared" si="291"/>
        <v>2022-6</v>
      </c>
      <c r="F2361" s="2">
        <f t="shared" si="292"/>
        <v>17</v>
      </c>
      <c r="G2361" s="2">
        <f t="shared" si="293"/>
        <v>25</v>
      </c>
      <c r="H2361" s="2">
        <f t="shared" si="294"/>
        <v>6</v>
      </c>
      <c r="I2361" s="2" cm="1">
        <f t="array" ref="I2361">_xlfn.IFNA(_xlfn.IFS(H2361=7,1,H2361=1,1),0)</f>
        <v>0</v>
      </c>
      <c r="J2361" s="2">
        <v>0</v>
      </c>
      <c r="K2361" s="2">
        <f t="shared" si="295"/>
        <v>1</v>
      </c>
      <c r="L2361" s="2">
        <f>SUMIF(E$2:E2361,E2361,K$2:K2361)</f>
        <v>3</v>
      </c>
      <c r="M2361" s="2">
        <f>IF(AND(market_calendar[[#This Row],[eq_weekly_exp_cumulative]]=3,market_calendar[[#This Row],[is_eq_weekly_exp]]=1),1,0)</f>
        <v>1</v>
      </c>
      <c r="N2361" s="2">
        <f>IF(AND(market_calendar[[#This Row],[is_eq_monthly_exp]]=1,MOD(market_calendar[[#This Row],[Month]],3)=0),1,0)</f>
        <v>1</v>
      </c>
      <c r="O2361" s="2">
        <f t="shared" si="288"/>
        <v>0</v>
      </c>
      <c r="P2361" s="2">
        <f>SUMIF(E$2:E2361,E2361,O$2:O2361)</f>
        <v>2</v>
      </c>
      <c r="Q2361" s="2">
        <f>IF(AND(market_calendar[[#This Row],[vix_weekly_exp_cumulative]]=3,market_calendar[[#This Row],[is_vix_weekly_exp]]=1),1,0)</f>
        <v>0</v>
      </c>
      <c r="R2361" s="2">
        <f>IF(AND(market_calendar[[#This Row],[is_vix_monthly_exp]]=1,MOD(market_calendar[[#This Row],[Month]],3)=0),1,0)</f>
        <v>0</v>
      </c>
    </row>
    <row r="2362" spans="1:18" x14ac:dyDescent="0.25">
      <c r="A2362">
        <v>2361</v>
      </c>
      <c r="B2362" s="1">
        <v>44730</v>
      </c>
      <c r="C2362" s="2">
        <f t="shared" si="289"/>
        <v>2022</v>
      </c>
      <c r="D2362" s="2">
        <f t="shared" si="290"/>
        <v>6</v>
      </c>
      <c r="E2362" s="2" t="str">
        <f t="shared" si="291"/>
        <v>2022-6</v>
      </c>
      <c r="F2362" s="2">
        <f t="shared" si="292"/>
        <v>18</v>
      </c>
      <c r="G2362" s="2">
        <f t="shared" si="293"/>
        <v>25</v>
      </c>
      <c r="H2362" s="2">
        <f t="shared" si="294"/>
        <v>7</v>
      </c>
      <c r="I2362" s="2" cm="1">
        <f t="array" ref="I2362">_xlfn.IFNA(_xlfn.IFS(H2362=7,1,H2362=1,1),0)</f>
        <v>1</v>
      </c>
      <c r="J2362" s="2">
        <v>0</v>
      </c>
      <c r="K2362" s="2">
        <f t="shared" si="295"/>
        <v>0</v>
      </c>
      <c r="L2362" s="2">
        <f>SUMIF(E$2:E2362,E2362,K$2:K2362)</f>
        <v>3</v>
      </c>
      <c r="M2362" s="2">
        <f>IF(AND(market_calendar[[#This Row],[eq_weekly_exp_cumulative]]=3,market_calendar[[#This Row],[is_eq_weekly_exp]]=1),1,0)</f>
        <v>0</v>
      </c>
      <c r="N2362" s="2">
        <f>IF(AND(market_calendar[[#This Row],[is_eq_monthly_exp]]=1,MOD(market_calendar[[#This Row],[Month]],3)=0),1,0)</f>
        <v>0</v>
      </c>
      <c r="O2362" s="2">
        <f t="shared" si="288"/>
        <v>0</v>
      </c>
      <c r="P2362" s="2">
        <f>SUMIF(E$2:E2362,E2362,O$2:O2362)</f>
        <v>2</v>
      </c>
      <c r="Q2362" s="2">
        <f>IF(AND(market_calendar[[#This Row],[vix_weekly_exp_cumulative]]=3,market_calendar[[#This Row],[is_vix_weekly_exp]]=1),1,0)</f>
        <v>0</v>
      </c>
      <c r="R2362" s="2">
        <f>IF(AND(market_calendar[[#This Row],[is_vix_monthly_exp]]=1,MOD(market_calendar[[#This Row],[Month]],3)=0),1,0)</f>
        <v>0</v>
      </c>
    </row>
    <row r="2363" spans="1:18" x14ac:dyDescent="0.25">
      <c r="A2363">
        <v>2362</v>
      </c>
      <c r="B2363" s="1">
        <v>44731</v>
      </c>
      <c r="C2363" s="2">
        <f t="shared" si="289"/>
        <v>2022</v>
      </c>
      <c r="D2363" s="2">
        <f t="shared" si="290"/>
        <v>6</v>
      </c>
      <c r="E2363" s="2" t="str">
        <f t="shared" si="291"/>
        <v>2022-6</v>
      </c>
      <c r="F2363" s="2">
        <f t="shared" si="292"/>
        <v>19</v>
      </c>
      <c r="G2363" s="2">
        <f t="shared" si="293"/>
        <v>26</v>
      </c>
      <c r="H2363" s="2">
        <f t="shared" si="294"/>
        <v>1</v>
      </c>
      <c r="I2363" s="2" cm="1">
        <f t="array" ref="I2363">_xlfn.IFNA(_xlfn.IFS(H2363=7,1,H2363=1,1),0)</f>
        <v>1</v>
      </c>
      <c r="J2363" s="2">
        <v>0</v>
      </c>
      <c r="K2363" s="2">
        <f t="shared" si="295"/>
        <v>0</v>
      </c>
      <c r="L2363" s="2">
        <f>SUMIF(E$2:E2363,E2363,K$2:K2363)</f>
        <v>3</v>
      </c>
      <c r="M2363" s="2">
        <f>IF(AND(market_calendar[[#This Row],[eq_weekly_exp_cumulative]]=3,market_calendar[[#This Row],[is_eq_weekly_exp]]=1),1,0)</f>
        <v>0</v>
      </c>
      <c r="N2363" s="2">
        <f>IF(AND(market_calendar[[#This Row],[is_eq_monthly_exp]]=1,MOD(market_calendar[[#This Row],[Month]],3)=0),1,0)</f>
        <v>0</v>
      </c>
      <c r="O2363" s="2">
        <f t="shared" si="288"/>
        <v>0</v>
      </c>
      <c r="P2363" s="2">
        <f>SUMIF(E$2:E2363,E2363,O$2:O2363)</f>
        <v>2</v>
      </c>
      <c r="Q2363" s="2">
        <f>IF(AND(market_calendar[[#This Row],[vix_weekly_exp_cumulative]]=3,market_calendar[[#This Row],[is_vix_weekly_exp]]=1),1,0)</f>
        <v>0</v>
      </c>
      <c r="R2363" s="2">
        <f>IF(AND(market_calendar[[#This Row],[is_vix_monthly_exp]]=1,MOD(market_calendar[[#This Row],[Month]],3)=0),1,0)</f>
        <v>0</v>
      </c>
    </row>
    <row r="2364" spans="1:18" x14ac:dyDescent="0.25">
      <c r="A2364">
        <v>2363</v>
      </c>
      <c r="B2364" s="1">
        <v>44732</v>
      </c>
      <c r="C2364" s="2">
        <f t="shared" si="289"/>
        <v>2022</v>
      </c>
      <c r="D2364" s="2">
        <f t="shared" si="290"/>
        <v>6</v>
      </c>
      <c r="E2364" s="2" t="str">
        <f t="shared" si="291"/>
        <v>2022-6</v>
      </c>
      <c r="F2364" s="2">
        <f t="shared" si="292"/>
        <v>20</v>
      </c>
      <c r="G2364" s="2">
        <f t="shared" si="293"/>
        <v>26</v>
      </c>
      <c r="H2364" s="2">
        <f t="shared" si="294"/>
        <v>2</v>
      </c>
      <c r="I2364" s="2" cm="1">
        <f t="array" ref="I2364">_xlfn.IFNA(_xlfn.IFS(H2364=7,1,H2364=1,1),0)</f>
        <v>0</v>
      </c>
      <c r="J2364" s="2">
        <v>0</v>
      </c>
      <c r="K2364" s="2">
        <f t="shared" si="295"/>
        <v>0</v>
      </c>
      <c r="L2364" s="2">
        <f>SUMIF(E$2:E2364,E2364,K$2:K2364)</f>
        <v>3</v>
      </c>
      <c r="M2364" s="2">
        <f>IF(AND(market_calendar[[#This Row],[eq_weekly_exp_cumulative]]=3,market_calendar[[#This Row],[is_eq_weekly_exp]]=1),1,0)</f>
        <v>0</v>
      </c>
      <c r="N2364" s="2">
        <f>IF(AND(market_calendar[[#This Row],[is_eq_monthly_exp]]=1,MOD(market_calendar[[#This Row],[Month]],3)=0),1,0)</f>
        <v>0</v>
      </c>
      <c r="O2364" s="2">
        <f t="shared" si="288"/>
        <v>0</v>
      </c>
      <c r="P2364" s="2">
        <f>SUMIF(E$2:E2364,E2364,O$2:O2364)</f>
        <v>2</v>
      </c>
      <c r="Q2364" s="2">
        <f>IF(AND(market_calendar[[#This Row],[vix_weekly_exp_cumulative]]=3,market_calendar[[#This Row],[is_vix_weekly_exp]]=1),1,0)</f>
        <v>0</v>
      </c>
      <c r="R2364" s="2">
        <f>IF(AND(market_calendar[[#This Row],[is_vix_monthly_exp]]=1,MOD(market_calendar[[#This Row],[Month]],3)=0),1,0)</f>
        <v>0</v>
      </c>
    </row>
    <row r="2365" spans="1:18" x14ac:dyDescent="0.25">
      <c r="A2365">
        <v>2364</v>
      </c>
      <c r="B2365" s="1">
        <v>44733</v>
      </c>
      <c r="C2365" s="2">
        <f t="shared" si="289"/>
        <v>2022</v>
      </c>
      <c r="D2365" s="2">
        <f t="shared" si="290"/>
        <v>6</v>
      </c>
      <c r="E2365" s="2" t="str">
        <f t="shared" si="291"/>
        <v>2022-6</v>
      </c>
      <c r="F2365" s="2">
        <f t="shared" si="292"/>
        <v>21</v>
      </c>
      <c r="G2365" s="2">
        <f t="shared" si="293"/>
        <v>26</v>
      </c>
      <c r="H2365" s="2">
        <f t="shared" si="294"/>
        <v>3</v>
      </c>
      <c r="I2365" s="2" cm="1">
        <f t="array" ref="I2365">_xlfn.IFNA(_xlfn.IFS(H2365=7,1,H2365=1,1),0)</f>
        <v>0</v>
      </c>
      <c r="J2365" s="2">
        <v>0</v>
      </c>
      <c r="K2365" s="2">
        <f t="shared" si="295"/>
        <v>0</v>
      </c>
      <c r="L2365" s="2">
        <f>SUMIF(E$2:E2365,E2365,K$2:K2365)</f>
        <v>3</v>
      </c>
      <c r="M2365" s="2">
        <f>IF(AND(market_calendar[[#This Row],[eq_weekly_exp_cumulative]]=3,market_calendar[[#This Row],[is_eq_weekly_exp]]=1),1,0)</f>
        <v>0</v>
      </c>
      <c r="N2365" s="2">
        <f>IF(AND(market_calendar[[#This Row],[is_eq_monthly_exp]]=1,MOD(market_calendar[[#This Row],[Month]],3)=0),1,0)</f>
        <v>0</v>
      </c>
      <c r="O2365" s="2">
        <f t="shared" si="288"/>
        <v>1</v>
      </c>
      <c r="P2365" s="2">
        <f>SUMIF(E$2:E2365,E2365,O$2:O2365)</f>
        <v>3</v>
      </c>
      <c r="Q2365" s="2">
        <f>IF(AND(market_calendar[[#This Row],[vix_weekly_exp_cumulative]]=3,market_calendar[[#This Row],[is_vix_weekly_exp]]=1),1,0)</f>
        <v>1</v>
      </c>
      <c r="R2365" s="2">
        <f>IF(AND(market_calendar[[#This Row],[is_vix_monthly_exp]]=1,MOD(market_calendar[[#This Row],[Month]],3)=0),1,0)</f>
        <v>1</v>
      </c>
    </row>
    <row r="2366" spans="1:18" x14ac:dyDescent="0.25">
      <c r="A2366">
        <v>2365</v>
      </c>
      <c r="B2366" s="1">
        <v>44734</v>
      </c>
      <c r="C2366" s="2">
        <f t="shared" si="289"/>
        <v>2022</v>
      </c>
      <c r="D2366" s="2">
        <f t="shared" si="290"/>
        <v>6</v>
      </c>
      <c r="E2366" s="2" t="str">
        <f t="shared" si="291"/>
        <v>2022-6</v>
      </c>
      <c r="F2366" s="2">
        <f t="shared" si="292"/>
        <v>22</v>
      </c>
      <c r="G2366" s="2">
        <f t="shared" si="293"/>
        <v>26</v>
      </c>
      <c r="H2366" s="2">
        <f t="shared" si="294"/>
        <v>4</v>
      </c>
      <c r="I2366" s="2" cm="1">
        <f t="array" ref="I2366">_xlfn.IFNA(_xlfn.IFS(H2366=7,1,H2366=1,1),0)</f>
        <v>0</v>
      </c>
      <c r="J2366" s="2">
        <v>0</v>
      </c>
      <c r="K2366" s="2">
        <f t="shared" si="295"/>
        <v>0</v>
      </c>
      <c r="L2366" s="2">
        <f>SUMIF(E$2:E2366,E2366,K$2:K2366)</f>
        <v>3</v>
      </c>
      <c r="M2366" s="2">
        <f>IF(AND(market_calendar[[#This Row],[eq_weekly_exp_cumulative]]=3,market_calendar[[#This Row],[is_eq_weekly_exp]]=1),1,0)</f>
        <v>0</v>
      </c>
      <c r="N2366" s="2">
        <f>IF(AND(market_calendar[[#This Row],[is_eq_monthly_exp]]=1,MOD(market_calendar[[#This Row],[Month]],3)=0),1,0)</f>
        <v>0</v>
      </c>
      <c r="O2366" s="2">
        <f t="shared" si="288"/>
        <v>0</v>
      </c>
      <c r="P2366" s="2">
        <f>SUMIF(E$2:E2366,E2366,O$2:O2366)</f>
        <v>3</v>
      </c>
      <c r="Q2366" s="2">
        <f>IF(AND(market_calendar[[#This Row],[vix_weekly_exp_cumulative]]=3,market_calendar[[#This Row],[is_vix_weekly_exp]]=1),1,0)</f>
        <v>0</v>
      </c>
      <c r="R2366" s="2">
        <f>IF(AND(market_calendar[[#This Row],[is_vix_monthly_exp]]=1,MOD(market_calendar[[#This Row],[Month]],3)=0),1,0)</f>
        <v>0</v>
      </c>
    </row>
    <row r="2367" spans="1:18" x14ac:dyDescent="0.25">
      <c r="A2367">
        <v>2366</v>
      </c>
      <c r="B2367" s="1">
        <v>44735</v>
      </c>
      <c r="C2367" s="2">
        <f t="shared" si="289"/>
        <v>2022</v>
      </c>
      <c r="D2367" s="2">
        <f t="shared" si="290"/>
        <v>6</v>
      </c>
      <c r="E2367" s="2" t="str">
        <f t="shared" si="291"/>
        <v>2022-6</v>
      </c>
      <c r="F2367" s="2">
        <f t="shared" si="292"/>
        <v>23</v>
      </c>
      <c r="G2367" s="2">
        <f t="shared" si="293"/>
        <v>26</v>
      </c>
      <c r="H2367" s="2">
        <f t="shared" si="294"/>
        <v>5</v>
      </c>
      <c r="I2367" s="2" cm="1">
        <f t="array" ref="I2367">_xlfn.IFNA(_xlfn.IFS(H2367=7,1,H2367=1,1),0)</f>
        <v>0</v>
      </c>
      <c r="J2367" s="2">
        <v>0</v>
      </c>
      <c r="K2367" s="2">
        <f t="shared" si="295"/>
        <v>0</v>
      </c>
      <c r="L2367" s="2">
        <f>SUMIF(E$2:E2367,E2367,K$2:K2367)</f>
        <v>3</v>
      </c>
      <c r="M2367" s="2">
        <f>IF(AND(market_calendar[[#This Row],[eq_weekly_exp_cumulative]]=3,market_calendar[[#This Row],[is_eq_weekly_exp]]=1),1,0)</f>
        <v>0</v>
      </c>
      <c r="N2367" s="2">
        <f>IF(AND(market_calendar[[#This Row],[is_eq_monthly_exp]]=1,MOD(market_calendar[[#This Row],[Month]],3)=0),1,0)</f>
        <v>0</v>
      </c>
      <c r="O2367" s="2">
        <f t="shared" si="288"/>
        <v>0</v>
      </c>
      <c r="P2367" s="2">
        <f>SUMIF(E$2:E2367,E2367,O$2:O2367)</f>
        <v>3</v>
      </c>
      <c r="Q2367" s="2">
        <f>IF(AND(market_calendar[[#This Row],[vix_weekly_exp_cumulative]]=3,market_calendar[[#This Row],[is_vix_weekly_exp]]=1),1,0)</f>
        <v>0</v>
      </c>
      <c r="R2367" s="2">
        <f>IF(AND(market_calendar[[#This Row],[is_vix_monthly_exp]]=1,MOD(market_calendar[[#This Row],[Month]],3)=0),1,0)</f>
        <v>0</v>
      </c>
    </row>
    <row r="2368" spans="1:18" x14ac:dyDescent="0.25">
      <c r="A2368">
        <v>2367</v>
      </c>
      <c r="B2368" s="1">
        <v>44736</v>
      </c>
      <c r="C2368" s="2">
        <f t="shared" si="289"/>
        <v>2022</v>
      </c>
      <c r="D2368" s="2">
        <f t="shared" si="290"/>
        <v>6</v>
      </c>
      <c r="E2368" s="2" t="str">
        <f t="shared" si="291"/>
        <v>2022-6</v>
      </c>
      <c r="F2368" s="2">
        <f t="shared" si="292"/>
        <v>24</v>
      </c>
      <c r="G2368" s="2">
        <f t="shared" si="293"/>
        <v>26</v>
      </c>
      <c r="H2368" s="2">
        <f t="shared" si="294"/>
        <v>6</v>
      </c>
      <c r="I2368" s="2" cm="1">
        <f t="array" ref="I2368">_xlfn.IFNA(_xlfn.IFS(H2368=7,1,H2368=1,1),0)</f>
        <v>0</v>
      </c>
      <c r="J2368" s="2">
        <v>0</v>
      </c>
      <c r="K2368" s="2">
        <f t="shared" si="295"/>
        <v>1</v>
      </c>
      <c r="L2368" s="2">
        <f>SUMIF(E$2:E2368,E2368,K$2:K2368)</f>
        <v>4</v>
      </c>
      <c r="M2368" s="2">
        <f>IF(AND(market_calendar[[#This Row],[eq_weekly_exp_cumulative]]=3,market_calendar[[#This Row],[is_eq_weekly_exp]]=1),1,0)</f>
        <v>0</v>
      </c>
      <c r="N2368" s="2">
        <f>IF(AND(market_calendar[[#This Row],[is_eq_monthly_exp]]=1,MOD(market_calendar[[#This Row],[Month]],3)=0),1,0)</f>
        <v>0</v>
      </c>
      <c r="O2368" s="2">
        <f t="shared" si="288"/>
        <v>0</v>
      </c>
      <c r="P2368" s="2">
        <f>SUMIF(E$2:E2368,E2368,O$2:O2368)</f>
        <v>3</v>
      </c>
      <c r="Q2368" s="2">
        <f>IF(AND(market_calendar[[#This Row],[vix_weekly_exp_cumulative]]=3,market_calendar[[#This Row],[is_vix_weekly_exp]]=1),1,0)</f>
        <v>0</v>
      </c>
      <c r="R2368" s="2">
        <f>IF(AND(market_calendar[[#This Row],[is_vix_monthly_exp]]=1,MOD(market_calendar[[#This Row],[Month]],3)=0),1,0)</f>
        <v>0</v>
      </c>
    </row>
    <row r="2369" spans="1:18" x14ac:dyDescent="0.25">
      <c r="A2369">
        <v>2368</v>
      </c>
      <c r="B2369" s="1">
        <v>44737</v>
      </c>
      <c r="C2369" s="2">
        <f t="shared" si="289"/>
        <v>2022</v>
      </c>
      <c r="D2369" s="2">
        <f t="shared" si="290"/>
        <v>6</v>
      </c>
      <c r="E2369" s="2" t="str">
        <f t="shared" si="291"/>
        <v>2022-6</v>
      </c>
      <c r="F2369" s="2">
        <f t="shared" si="292"/>
        <v>25</v>
      </c>
      <c r="G2369" s="2">
        <f t="shared" si="293"/>
        <v>26</v>
      </c>
      <c r="H2369" s="2">
        <f t="shared" si="294"/>
        <v>7</v>
      </c>
      <c r="I2369" s="2" cm="1">
        <f t="array" ref="I2369">_xlfn.IFNA(_xlfn.IFS(H2369=7,1,H2369=1,1),0)</f>
        <v>1</v>
      </c>
      <c r="J2369" s="2">
        <v>0</v>
      </c>
      <c r="K2369" s="2">
        <f t="shared" si="295"/>
        <v>0</v>
      </c>
      <c r="L2369" s="2">
        <f>SUMIF(E$2:E2369,E2369,K$2:K2369)</f>
        <v>4</v>
      </c>
      <c r="M2369" s="2">
        <f>IF(AND(market_calendar[[#This Row],[eq_weekly_exp_cumulative]]=3,market_calendar[[#This Row],[is_eq_weekly_exp]]=1),1,0)</f>
        <v>0</v>
      </c>
      <c r="N2369" s="2">
        <f>IF(AND(market_calendar[[#This Row],[is_eq_monthly_exp]]=1,MOD(market_calendar[[#This Row],[Month]],3)=0),1,0)</f>
        <v>0</v>
      </c>
      <c r="O2369" s="2">
        <f t="shared" si="288"/>
        <v>0</v>
      </c>
      <c r="P2369" s="2">
        <f>SUMIF(E$2:E2369,E2369,O$2:O2369)</f>
        <v>3</v>
      </c>
      <c r="Q2369" s="2">
        <f>IF(AND(market_calendar[[#This Row],[vix_weekly_exp_cumulative]]=3,market_calendar[[#This Row],[is_vix_weekly_exp]]=1),1,0)</f>
        <v>0</v>
      </c>
      <c r="R2369" s="2">
        <f>IF(AND(market_calendar[[#This Row],[is_vix_monthly_exp]]=1,MOD(market_calendar[[#This Row],[Month]],3)=0),1,0)</f>
        <v>0</v>
      </c>
    </row>
    <row r="2370" spans="1:18" x14ac:dyDescent="0.25">
      <c r="A2370">
        <v>2369</v>
      </c>
      <c r="B2370" s="1">
        <v>44738</v>
      </c>
      <c r="C2370" s="2">
        <f t="shared" si="289"/>
        <v>2022</v>
      </c>
      <c r="D2370" s="2">
        <f t="shared" si="290"/>
        <v>6</v>
      </c>
      <c r="E2370" s="2" t="str">
        <f t="shared" si="291"/>
        <v>2022-6</v>
      </c>
      <c r="F2370" s="2">
        <f t="shared" si="292"/>
        <v>26</v>
      </c>
      <c r="G2370" s="2">
        <f t="shared" si="293"/>
        <v>27</v>
      </c>
      <c r="H2370" s="2">
        <f t="shared" si="294"/>
        <v>1</v>
      </c>
      <c r="I2370" s="2" cm="1">
        <f t="array" ref="I2370">_xlfn.IFNA(_xlfn.IFS(H2370=7,1,H2370=1,1),0)</f>
        <v>1</v>
      </c>
      <c r="J2370" s="2">
        <v>0</v>
      </c>
      <c r="K2370" s="2">
        <f t="shared" si="295"/>
        <v>0</v>
      </c>
      <c r="L2370" s="2">
        <f>SUMIF(E$2:E2370,E2370,K$2:K2370)</f>
        <v>4</v>
      </c>
      <c r="M2370" s="2">
        <f>IF(AND(market_calendar[[#This Row],[eq_weekly_exp_cumulative]]=3,market_calendar[[#This Row],[is_eq_weekly_exp]]=1),1,0)</f>
        <v>0</v>
      </c>
      <c r="N2370" s="2">
        <f>IF(AND(market_calendar[[#This Row],[is_eq_monthly_exp]]=1,MOD(market_calendar[[#This Row],[Month]],3)=0),1,0)</f>
        <v>0</v>
      </c>
      <c r="O2370" s="2">
        <f t="shared" ref="O2370:O2433" si="296">IF(H2370=3,1,0)</f>
        <v>0</v>
      </c>
      <c r="P2370" s="2">
        <f>SUMIF(E$2:E2370,E2370,O$2:O2370)</f>
        <v>3</v>
      </c>
      <c r="Q2370" s="2">
        <f>IF(AND(market_calendar[[#This Row],[vix_weekly_exp_cumulative]]=3,market_calendar[[#This Row],[is_vix_weekly_exp]]=1),1,0)</f>
        <v>0</v>
      </c>
      <c r="R2370" s="2">
        <f>IF(AND(market_calendar[[#This Row],[is_vix_monthly_exp]]=1,MOD(market_calendar[[#This Row],[Month]],3)=0),1,0)</f>
        <v>0</v>
      </c>
    </row>
    <row r="2371" spans="1:18" x14ac:dyDescent="0.25">
      <c r="A2371">
        <v>2370</v>
      </c>
      <c r="B2371" s="1">
        <v>44739</v>
      </c>
      <c r="C2371" s="2">
        <f t="shared" ref="C2371:C2434" si="297">YEAR(B2371)</f>
        <v>2022</v>
      </c>
      <c r="D2371" s="2">
        <f t="shared" ref="D2371:D2434" si="298">MONTH(B2371)</f>
        <v>6</v>
      </c>
      <c r="E2371" s="2" t="str">
        <f t="shared" ref="E2371:E2434" si="299">_xlfn.CONCAT(YEAR(B2371),"-",MONTH(B2371))</f>
        <v>2022-6</v>
      </c>
      <c r="F2371" s="2">
        <f t="shared" ref="F2371:F2434" si="300">DAY(B2371)</f>
        <v>27</v>
      </c>
      <c r="G2371" s="2">
        <f t="shared" ref="G2371:G2434" si="301">WEEKNUM(B2371)</f>
        <v>27</v>
      </c>
      <c r="H2371" s="2">
        <f t="shared" ref="H2371:H2434" si="302">WEEKDAY(B2371)</f>
        <v>2</v>
      </c>
      <c r="I2371" s="2" cm="1">
        <f t="array" ref="I2371">_xlfn.IFNA(_xlfn.IFS(H2371=7,1,H2371=1,1),0)</f>
        <v>0</v>
      </c>
      <c r="J2371" s="2">
        <v>0</v>
      </c>
      <c r="K2371" s="2">
        <f t="shared" ref="K2371:K2434" si="303">IF(H2371=6,1,0)</f>
        <v>0</v>
      </c>
      <c r="L2371" s="2">
        <f>SUMIF(E$2:E2371,E2371,K$2:K2371)</f>
        <v>4</v>
      </c>
      <c r="M2371" s="2">
        <f>IF(AND(market_calendar[[#This Row],[eq_weekly_exp_cumulative]]=3,market_calendar[[#This Row],[is_eq_weekly_exp]]=1),1,0)</f>
        <v>0</v>
      </c>
      <c r="N2371" s="2">
        <f>IF(AND(market_calendar[[#This Row],[is_eq_monthly_exp]]=1,MOD(market_calendar[[#This Row],[Month]],3)=0),1,0)</f>
        <v>0</v>
      </c>
      <c r="O2371" s="2">
        <f t="shared" si="296"/>
        <v>0</v>
      </c>
      <c r="P2371" s="2">
        <f>SUMIF(E$2:E2371,E2371,O$2:O2371)</f>
        <v>3</v>
      </c>
      <c r="Q2371" s="2">
        <f>IF(AND(market_calendar[[#This Row],[vix_weekly_exp_cumulative]]=3,market_calendar[[#This Row],[is_vix_weekly_exp]]=1),1,0)</f>
        <v>0</v>
      </c>
      <c r="R2371" s="2">
        <f>IF(AND(market_calendar[[#This Row],[is_vix_monthly_exp]]=1,MOD(market_calendar[[#This Row],[Month]],3)=0),1,0)</f>
        <v>0</v>
      </c>
    </row>
    <row r="2372" spans="1:18" x14ac:dyDescent="0.25">
      <c r="A2372">
        <v>2371</v>
      </c>
      <c r="B2372" s="1">
        <v>44740</v>
      </c>
      <c r="C2372" s="2">
        <f t="shared" si="297"/>
        <v>2022</v>
      </c>
      <c r="D2372" s="2">
        <f t="shared" si="298"/>
        <v>6</v>
      </c>
      <c r="E2372" s="2" t="str">
        <f t="shared" si="299"/>
        <v>2022-6</v>
      </c>
      <c r="F2372" s="2">
        <f t="shared" si="300"/>
        <v>28</v>
      </c>
      <c r="G2372" s="2">
        <f t="shared" si="301"/>
        <v>27</v>
      </c>
      <c r="H2372" s="2">
        <f t="shared" si="302"/>
        <v>3</v>
      </c>
      <c r="I2372" s="2" cm="1">
        <f t="array" ref="I2372">_xlfn.IFNA(_xlfn.IFS(H2372=7,1,H2372=1,1),0)</f>
        <v>0</v>
      </c>
      <c r="J2372" s="2">
        <v>0</v>
      </c>
      <c r="K2372" s="2">
        <f t="shared" si="303"/>
        <v>0</v>
      </c>
      <c r="L2372" s="2">
        <f>SUMIF(E$2:E2372,E2372,K$2:K2372)</f>
        <v>4</v>
      </c>
      <c r="M2372" s="2">
        <f>IF(AND(market_calendar[[#This Row],[eq_weekly_exp_cumulative]]=3,market_calendar[[#This Row],[is_eq_weekly_exp]]=1),1,0)</f>
        <v>0</v>
      </c>
      <c r="N2372" s="2">
        <f>IF(AND(market_calendar[[#This Row],[is_eq_monthly_exp]]=1,MOD(market_calendar[[#This Row],[Month]],3)=0),1,0)</f>
        <v>0</v>
      </c>
      <c r="O2372" s="2">
        <f t="shared" si="296"/>
        <v>1</v>
      </c>
      <c r="P2372" s="2">
        <f>SUMIF(E$2:E2372,E2372,O$2:O2372)</f>
        <v>4</v>
      </c>
      <c r="Q2372" s="2">
        <f>IF(AND(market_calendar[[#This Row],[vix_weekly_exp_cumulative]]=3,market_calendar[[#This Row],[is_vix_weekly_exp]]=1),1,0)</f>
        <v>0</v>
      </c>
      <c r="R2372" s="2">
        <f>IF(AND(market_calendar[[#This Row],[is_vix_monthly_exp]]=1,MOD(market_calendar[[#This Row],[Month]],3)=0),1,0)</f>
        <v>0</v>
      </c>
    </row>
    <row r="2373" spans="1:18" x14ac:dyDescent="0.25">
      <c r="A2373">
        <v>2372</v>
      </c>
      <c r="B2373" s="1">
        <v>44741</v>
      </c>
      <c r="C2373" s="2">
        <f t="shared" si="297"/>
        <v>2022</v>
      </c>
      <c r="D2373" s="2">
        <f t="shared" si="298"/>
        <v>6</v>
      </c>
      <c r="E2373" s="2" t="str">
        <f t="shared" si="299"/>
        <v>2022-6</v>
      </c>
      <c r="F2373" s="2">
        <f t="shared" si="300"/>
        <v>29</v>
      </c>
      <c r="G2373" s="2">
        <f t="shared" si="301"/>
        <v>27</v>
      </c>
      <c r="H2373" s="2">
        <f t="shared" si="302"/>
        <v>4</v>
      </c>
      <c r="I2373" s="2" cm="1">
        <f t="array" ref="I2373">_xlfn.IFNA(_xlfn.IFS(H2373=7,1,H2373=1,1),0)</f>
        <v>0</v>
      </c>
      <c r="J2373" s="2">
        <v>0</v>
      </c>
      <c r="K2373" s="2">
        <f t="shared" si="303"/>
        <v>0</v>
      </c>
      <c r="L2373" s="2">
        <f>SUMIF(E$2:E2373,E2373,K$2:K2373)</f>
        <v>4</v>
      </c>
      <c r="M2373" s="2">
        <f>IF(AND(market_calendar[[#This Row],[eq_weekly_exp_cumulative]]=3,market_calendar[[#This Row],[is_eq_weekly_exp]]=1),1,0)</f>
        <v>0</v>
      </c>
      <c r="N2373" s="2">
        <f>IF(AND(market_calendar[[#This Row],[is_eq_monthly_exp]]=1,MOD(market_calendar[[#This Row],[Month]],3)=0),1,0)</f>
        <v>0</v>
      </c>
      <c r="O2373" s="2">
        <f t="shared" si="296"/>
        <v>0</v>
      </c>
      <c r="P2373" s="2">
        <f>SUMIF(E$2:E2373,E2373,O$2:O2373)</f>
        <v>4</v>
      </c>
      <c r="Q2373" s="2">
        <f>IF(AND(market_calendar[[#This Row],[vix_weekly_exp_cumulative]]=3,market_calendar[[#This Row],[is_vix_weekly_exp]]=1),1,0)</f>
        <v>0</v>
      </c>
      <c r="R2373" s="2">
        <f>IF(AND(market_calendar[[#This Row],[is_vix_monthly_exp]]=1,MOD(market_calendar[[#This Row],[Month]],3)=0),1,0)</f>
        <v>0</v>
      </c>
    </row>
    <row r="2374" spans="1:18" x14ac:dyDescent="0.25">
      <c r="A2374">
        <v>2373</v>
      </c>
      <c r="B2374" s="1">
        <v>44742</v>
      </c>
      <c r="C2374" s="2">
        <f t="shared" si="297"/>
        <v>2022</v>
      </c>
      <c r="D2374" s="2">
        <f t="shared" si="298"/>
        <v>6</v>
      </c>
      <c r="E2374" s="2" t="str">
        <f t="shared" si="299"/>
        <v>2022-6</v>
      </c>
      <c r="F2374" s="2">
        <f t="shared" si="300"/>
        <v>30</v>
      </c>
      <c r="G2374" s="2">
        <f t="shared" si="301"/>
        <v>27</v>
      </c>
      <c r="H2374" s="2">
        <f t="shared" si="302"/>
        <v>5</v>
      </c>
      <c r="I2374" s="2" cm="1">
        <f t="array" ref="I2374">_xlfn.IFNA(_xlfn.IFS(H2374=7,1,H2374=1,1),0)</f>
        <v>0</v>
      </c>
      <c r="J2374" s="2">
        <v>0</v>
      </c>
      <c r="K2374" s="2">
        <f t="shared" si="303"/>
        <v>0</v>
      </c>
      <c r="L2374" s="2">
        <f>SUMIF(E$2:E2374,E2374,K$2:K2374)</f>
        <v>4</v>
      </c>
      <c r="M2374" s="2">
        <f>IF(AND(market_calendar[[#This Row],[eq_weekly_exp_cumulative]]=3,market_calendar[[#This Row],[is_eq_weekly_exp]]=1),1,0)</f>
        <v>0</v>
      </c>
      <c r="N2374" s="2">
        <f>IF(AND(market_calendar[[#This Row],[is_eq_monthly_exp]]=1,MOD(market_calendar[[#This Row],[Month]],3)=0),1,0)</f>
        <v>0</v>
      </c>
      <c r="O2374" s="2">
        <f t="shared" si="296"/>
        <v>0</v>
      </c>
      <c r="P2374" s="2">
        <f>SUMIF(E$2:E2374,E2374,O$2:O2374)</f>
        <v>4</v>
      </c>
      <c r="Q2374" s="2">
        <f>IF(AND(market_calendar[[#This Row],[vix_weekly_exp_cumulative]]=3,market_calendar[[#This Row],[is_vix_weekly_exp]]=1),1,0)</f>
        <v>0</v>
      </c>
      <c r="R2374" s="2">
        <f>IF(AND(market_calendar[[#This Row],[is_vix_monthly_exp]]=1,MOD(market_calendar[[#This Row],[Month]],3)=0),1,0)</f>
        <v>0</v>
      </c>
    </row>
    <row r="2375" spans="1:18" x14ac:dyDescent="0.25">
      <c r="A2375">
        <v>2374</v>
      </c>
      <c r="B2375" s="1">
        <v>44743</v>
      </c>
      <c r="C2375" s="2">
        <f t="shared" si="297"/>
        <v>2022</v>
      </c>
      <c r="D2375" s="2">
        <f t="shared" si="298"/>
        <v>7</v>
      </c>
      <c r="E2375" s="2" t="str">
        <f t="shared" si="299"/>
        <v>2022-7</v>
      </c>
      <c r="F2375" s="2">
        <f t="shared" si="300"/>
        <v>1</v>
      </c>
      <c r="G2375" s="2">
        <f t="shared" si="301"/>
        <v>27</v>
      </c>
      <c r="H2375" s="2">
        <f t="shared" si="302"/>
        <v>6</v>
      </c>
      <c r="I2375" s="2" cm="1">
        <f t="array" ref="I2375">_xlfn.IFNA(_xlfn.IFS(H2375=7,1,H2375=1,1),0)</f>
        <v>0</v>
      </c>
      <c r="J2375" s="2">
        <v>0</v>
      </c>
      <c r="K2375" s="2">
        <f t="shared" si="303"/>
        <v>1</v>
      </c>
      <c r="L2375" s="2">
        <f>SUMIF(E$2:E2375,E2375,K$2:K2375)</f>
        <v>1</v>
      </c>
      <c r="M2375" s="2">
        <f>IF(AND(market_calendar[[#This Row],[eq_weekly_exp_cumulative]]=3,market_calendar[[#This Row],[is_eq_weekly_exp]]=1),1,0)</f>
        <v>0</v>
      </c>
      <c r="N2375" s="2">
        <f>IF(AND(market_calendar[[#This Row],[is_eq_monthly_exp]]=1,MOD(market_calendar[[#This Row],[Month]],3)=0),1,0)</f>
        <v>0</v>
      </c>
      <c r="O2375" s="2">
        <f t="shared" si="296"/>
        <v>0</v>
      </c>
      <c r="P2375" s="2">
        <f>SUMIF(E$2:E2375,E2375,O$2:O2375)</f>
        <v>0</v>
      </c>
      <c r="Q2375" s="2">
        <f>IF(AND(market_calendar[[#This Row],[vix_weekly_exp_cumulative]]=3,market_calendar[[#This Row],[is_vix_weekly_exp]]=1),1,0)</f>
        <v>0</v>
      </c>
      <c r="R2375" s="2">
        <f>IF(AND(market_calendar[[#This Row],[is_vix_monthly_exp]]=1,MOD(market_calendar[[#This Row],[Month]],3)=0),1,0)</f>
        <v>0</v>
      </c>
    </row>
    <row r="2376" spans="1:18" x14ac:dyDescent="0.25">
      <c r="A2376">
        <v>2375</v>
      </c>
      <c r="B2376" s="1">
        <v>44744</v>
      </c>
      <c r="C2376" s="2">
        <f t="shared" si="297"/>
        <v>2022</v>
      </c>
      <c r="D2376" s="2">
        <f t="shared" si="298"/>
        <v>7</v>
      </c>
      <c r="E2376" s="2" t="str">
        <f t="shared" si="299"/>
        <v>2022-7</v>
      </c>
      <c r="F2376" s="2">
        <f t="shared" si="300"/>
        <v>2</v>
      </c>
      <c r="G2376" s="2">
        <f t="shared" si="301"/>
        <v>27</v>
      </c>
      <c r="H2376" s="2">
        <f t="shared" si="302"/>
        <v>7</v>
      </c>
      <c r="I2376" s="2" cm="1">
        <f t="array" ref="I2376">_xlfn.IFNA(_xlfn.IFS(H2376=7,1,H2376=1,1),0)</f>
        <v>1</v>
      </c>
      <c r="J2376" s="2">
        <v>0</v>
      </c>
      <c r="K2376" s="2">
        <f t="shared" si="303"/>
        <v>0</v>
      </c>
      <c r="L2376" s="2">
        <f>SUMIF(E$2:E2376,E2376,K$2:K2376)</f>
        <v>1</v>
      </c>
      <c r="M2376" s="2">
        <f>IF(AND(market_calendar[[#This Row],[eq_weekly_exp_cumulative]]=3,market_calendar[[#This Row],[is_eq_weekly_exp]]=1),1,0)</f>
        <v>0</v>
      </c>
      <c r="N2376" s="2">
        <f>IF(AND(market_calendar[[#This Row],[is_eq_monthly_exp]]=1,MOD(market_calendar[[#This Row],[Month]],3)=0),1,0)</f>
        <v>0</v>
      </c>
      <c r="O2376" s="2">
        <f t="shared" si="296"/>
        <v>0</v>
      </c>
      <c r="P2376" s="2">
        <f>SUMIF(E$2:E2376,E2376,O$2:O2376)</f>
        <v>0</v>
      </c>
      <c r="Q2376" s="2">
        <f>IF(AND(market_calendar[[#This Row],[vix_weekly_exp_cumulative]]=3,market_calendar[[#This Row],[is_vix_weekly_exp]]=1),1,0)</f>
        <v>0</v>
      </c>
      <c r="R2376" s="2">
        <f>IF(AND(market_calendar[[#This Row],[is_vix_monthly_exp]]=1,MOD(market_calendar[[#This Row],[Month]],3)=0),1,0)</f>
        <v>0</v>
      </c>
    </row>
    <row r="2377" spans="1:18" x14ac:dyDescent="0.25">
      <c r="A2377">
        <v>2376</v>
      </c>
      <c r="B2377" s="1">
        <v>44745</v>
      </c>
      <c r="C2377" s="2">
        <f t="shared" si="297"/>
        <v>2022</v>
      </c>
      <c r="D2377" s="2">
        <f t="shared" si="298"/>
        <v>7</v>
      </c>
      <c r="E2377" s="2" t="str">
        <f t="shared" si="299"/>
        <v>2022-7</v>
      </c>
      <c r="F2377" s="2">
        <f t="shared" si="300"/>
        <v>3</v>
      </c>
      <c r="G2377" s="2">
        <f t="shared" si="301"/>
        <v>28</v>
      </c>
      <c r="H2377" s="2">
        <f t="shared" si="302"/>
        <v>1</v>
      </c>
      <c r="I2377" s="2" cm="1">
        <f t="array" ref="I2377">_xlfn.IFNA(_xlfn.IFS(H2377=7,1,H2377=1,1),0)</f>
        <v>1</v>
      </c>
      <c r="J2377" s="2">
        <v>0</v>
      </c>
      <c r="K2377" s="2">
        <f t="shared" si="303"/>
        <v>0</v>
      </c>
      <c r="L2377" s="2">
        <f>SUMIF(E$2:E2377,E2377,K$2:K2377)</f>
        <v>1</v>
      </c>
      <c r="M2377" s="2">
        <f>IF(AND(market_calendar[[#This Row],[eq_weekly_exp_cumulative]]=3,market_calendar[[#This Row],[is_eq_weekly_exp]]=1),1,0)</f>
        <v>0</v>
      </c>
      <c r="N2377" s="2">
        <f>IF(AND(market_calendar[[#This Row],[is_eq_monthly_exp]]=1,MOD(market_calendar[[#This Row],[Month]],3)=0),1,0)</f>
        <v>0</v>
      </c>
      <c r="O2377" s="2">
        <f t="shared" si="296"/>
        <v>0</v>
      </c>
      <c r="P2377" s="2">
        <f>SUMIF(E$2:E2377,E2377,O$2:O2377)</f>
        <v>0</v>
      </c>
      <c r="Q2377" s="2">
        <f>IF(AND(market_calendar[[#This Row],[vix_weekly_exp_cumulative]]=3,market_calendar[[#This Row],[is_vix_weekly_exp]]=1),1,0)</f>
        <v>0</v>
      </c>
      <c r="R2377" s="2">
        <f>IF(AND(market_calendar[[#This Row],[is_vix_monthly_exp]]=1,MOD(market_calendar[[#This Row],[Month]],3)=0),1,0)</f>
        <v>0</v>
      </c>
    </row>
    <row r="2378" spans="1:18" x14ac:dyDescent="0.25">
      <c r="A2378">
        <v>2377</v>
      </c>
      <c r="B2378" s="1">
        <v>44746</v>
      </c>
      <c r="C2378" s="2">
        <f t="shared" si="297"/>
        <v>2022</v>
      </c>
      <c r="D2378" s="2">
        <f t="shared" si="298"/>
        <v>7</v>
      </c>
      <c r="E2378" s="2" t="str">
        <f t="shared" si="299"/>
        <v>2022-7</v>
      </c>
      <c r="F2378" s="2">
        <f t="shared" si="300"/>
        <v>4</v>
      </c>
      <c r="G2378" s="2">
        <f t="shared" si="301"/>
        <v>28</v>
      </c>
      <c r="H2378" s="2">
        <f t="shared" si="302"/>
        <v>2</v>
      </c>
      <c r="I2378" s="2" cm="1">
        <f t="array" ref="I2378">_xlfn.IFNA(_xlfn.IFS(H2378=7,1,H2378=1,1),0)</f>
        <v>0</v>
      </c>
      <c r="J2378" s="2">
        <v>0</v>
      </c>
      <c r="K2378" s="2">
        <f t="shared" si="303"/>
        <v>0</v>
      </c>
      <c r="L2378" s="2">
        <f>SUMIF(E$2:E2378,E2378,K$2:K2378)</f>
        <v>1</v>
      </c>
      <c r="M2378" s="2">
        <f>IF(AND(market_calendar[[#This Row],[eq_weekly_exp_cumulative]]=3,market_calendar[[#This Row],[is_eq_weekly_exp]]=1),1,0)</f>
        <v>0</v>
      </c>
      <c r="N2378" s="2">
        <f>IF(AND(market_calendar[[#This Row],[is_eq_monthly_exp]]=1,MOD(market_calendar[[#This Row],[Month]],3)=0),1,0)</f>
        <v>0</v>
      </c>
      <c r="O2378" s="2">
        <f t="shared" si="296"/>
        <v>0</v>
      </c>
      <c r="P2378" s="2">
        <f>SUMIF(E$2:E2378,E2378,O$2:O2378)</f>
        <v>0</v>
      </c>
      <c r="Q2378" s="2">
        <f>IF(AND(market_calendar[[#This Row],[vix_weekly_exp_cumulative]]=3,market_calendar[[#This Row],[is_vix_weekly_exp]]=1),1,0)</f>
        <v>0</v>
      </c>
      <c r="R2378" s="2">
        <f>IF(AND(market_calendar[[#This Row],[is_vix_monthly_exp]]=1,MOD(market_calendar[[#This Row],[Month]],3)=0),1,0)</f>
        <v>0</v>
      </c>
    </row>
    <row r="2379" spans="1:18" x14ac:dyDescent="0.25">
      <c r="A2379">
        <v>2378</v>
      </c>
      <c r="B2379" s="1">
        <v>44747</v>
      </c>
      <c r="C2379" s="2">
        <f t="shared" si="297"/>
        <v>2022</v>
      </c>
      <c r="D2379" s="2">
        <f t="shared" si="298"/>
        <v>7</v>
      </c>
      <c r="E2379" s="2" t="str">
        <f t="shared" si="299"/>
        <v>2022-7</v>
      </c>
      <c r="F2379" s="2">
        <f t="shared" si="300"/>
        <v>5</v>
      </c>
      <c r="G2379" s="2">
        <f t="shared" si="301"/>
        <v>28</v>
      </c>
      <c r="H2379" s="2">
        <f t="shared" si="302"/>
        <v>3</v>
      </c>
      <c r="I2379" s="2" cm="1">
        <f t="array" ref="I2379">_xlfn.IFNA(_xlfn.IFS(H2379=7,1,H2379=1,1),0)</f>
        <v>0</v>
      </c>
      <c r="J2379" s="2">
        <v>0</v>
      </c>
      <c r="K2379" s="2">
        <f t="shared" si="303"/>
        <v>0</v>
      </c>
      <c r="L2379" s="2">
        <f>SUMIF(E$2:E2379,E2379,K$2:K2379)</f>
        <v>1</v>
      </c>
      <c r="M2379" s="2">
        <f>IF(AND(market_calendar[[#This Row],[eq_weekly_exp_cumulative]]=3,market_calendar[[#This Row],[is_eq_weekly_exp]]=1),1,0)</f>
        <v>0</v>
      </c>
      <c r="N2379" s="2">
        <f>IF(AND(market_calendar[[#This Row],[is_eq_monthly_exp]]=1,MOD(market_calendar[[#This Row],[Month]],3)=0),1,0)</f>
        <v>0</v>
      </c>
      <c r="O2379" s="2">
        <f t="shared" si="296"/>
        <v>1</v>
      </c>
      <c r="P2379" s="2">
        <f>SUMIF(E$2:E2379,E2379,O$2:O2379)</f>
        <v>1</v>
      </c>
      <c r="Q2379" s="2">
        <f>IF(AND(market_calendar[[#This Row],[vix_weekly_exp_cumulative]]=3,market_calendar[[#This Row],[is_vix_weekly_exp]]=1),1,0)</f>
        <v>0</v>
      </c>
      <c r="R2379" s="2">
        <f>IF(AND(market_calendar[[#This Row],[is_vix_monthly_exp]]=1,MOD(market_calendar[[#This Row],[Month]],3)=0),1,0)</f>
        <v>0</v>
      </c>
    </row>
    <row r="2380" spans="1:18" x14ac:dyDescent="0.25">
      <c r="A2380">
        <v>2379</v>
      </c>
      <c r="B2380" s="1">
        <v>44748</v>
      </c>
      <c r="C2380" s="2">
        <f t="shared" si="297"/>
        <v>2022</v>
      </c>
      <c r="D2380" s="2">
        <f t="shared" si="298"/>
        <v>7</v>
      </c>
      <c r="E2380" s="2" t="str">
        <f t="shared" si="299"/>
        <v>2022-7</v>
      </c>
      <c r="F2380" s="2">
        <f t="shared" si="300"/>
        <v>6</v>
      </c>
      <c r="G2380" s="2">
        <f t="shared" si="301"/>
        <v>28</v>
      </c>
      <c r="H2380" s="2">
        <f t="shared" si="302"/>
        <v>4</v>
      </c>
      <c r="I2380" s="2" cm="1">
        <f t="array" ref="I2380">_xlfn.IFNA(_xlfn.IFS(H2380=7,1,H2380=1,1),0)</f>
        <v>0</v>
      </c>
      <c r="J2380" s="2">
        <v>0</v>
      </c>
      <c r="K2380" s="2">
        <f t="shared" si="303"/>
        <v>0</v>
      </c>
      <c r="L2380" s="2">
        <f>SUMIF(E$2:E2380,E2380,K$2:K2380)</f>
        <v>1</v>
      </c>
      <c r="M2380" s="2">
        <f>IF(AND(market_calendar[[#This Row],[eq_weekly_exp_cumulative]]=3,market_calendar[[#This Row],[is_eq_weekly_exp]]=1),1,0)</f>
        <v>0</v>
      </c>
      <c r="N2380" s="2">
        <f>IF(AND(market_calendar[[#This Row],[is_eq_monthly_exp]]=1,MOD(market_calendar[[#This Row],[Month]],3)=0),1,0)</f>
        <v>0</v>
      </c>
      <c r="O2380" s="2">
        <f t="shared" si="296"/>
        <v>0</v>
      </c>
      <c r="P2380" s="2">
        <f>SUMIF(E$2:E2380,E2380,O$2:O2380)</f>
        <v>1</v>
      </c>
      <c r="Q2380" s="2">
        <f>IF(AND(market_calendar[[#This Row],[vix_weekly_exp_cumulative]]=3,market_calendar[[#This Row],[is_vix_weekly_exp]]=1),1,0)</f>
        <v>0</v>
      </c>
      <c r="R2380" s="2">
        <f>IF(AND(market_calendar[[#This Row],[is_vix_monthly_exp]]=1,MOD(market_calendar[[#This Row],[Month]],3)=0),1,0)</f>
        <v>0</v>
      </c>
    </row>
    <row r="2381" spans="1:18" x14ac:dyDescent="0.25">
      <c r="A2381">
        <v>2380</v>
      </c>
      <c r="B2381" s="1">
        <v>44749</v>
      </c>
      <c r="C2381" s="2">
        <f t="shared" si="297"/>
        <v>2022</v>
      </c>
      <c r="D2381" s="2">
        <f t="shared" si="298"/>
        <v>7</v>
      </c>
      <c r="E2381" s="2" t="str">
        <f t="shared" si="299"/>
        <v>2022-7</v>
      </c>
      <c r="F2381" s="2">
        <f t="shared" si="300"/>
        <v>7</v>
      </c>
      <c r="G2381" s="2">
        <f t="shared" si="301"/>
        <v>28</v>
      </c>
      <c r="H2381" s="2">
        <f t="shared" si="302"/>
        <v>5</v>
      </c>
      <c r="I2381" s="2" cm="1">
        <f t="array" ref="I2381">_xlfn.IFNA(_xlfn.IFS(H2381=7,1,H2381=1,1),0)</f>
        <v>0</v>
      </c>
      <c r="J2381" s="2">
        <v>0</v>
      </c>
      <c r="K2381" s="2">
        <f t="shared" si="303"/>
        <v>0</v>
      </c>
      <c r="L2381" s="2">
        <f>SUMIF(E$2:E2381,E2381,K$2:K2381)</f>
        <v>1</v>
      </c>
      <c r="M2381" s="2">
        <f>IF(AND(market_calendar[[#This Row],[eq_weekly_exp_cumulative]]=3,market_calendar[[#This Row],[is_eq_weekly_exp]]=1),1,0)</f>
        <v>0</v>
      </c>
      <c r="N2381" s="2">
        <f>IF(AND(market_calendar[[#This Row],[is_eq_monthly_exp]]=1,MOD(market_calendar[[#This Row],[Month]],3)=0),1,0)</f>
        <v>0</v>
      </c>
      <c r="O2381" s="2">
        <f t="shared" si="296"/>
        <v>0</v>
      </c>
      <c r="P2381" s="2">
        <f>SUMIF(E$2:E2381,E2381,O$2:O2381)</f>
        <v>1</v>
      </c>
      <c r="Q2381" s="2">
        <f>IF(AND(market_calendar[[#This Row],[vix_weekly_exp_cumulative]]=3,market_calendar[[#This Row],[is_vix_weekly_exp]]=1),1,0)</f>
        <v>0</v>
      </c>
      <c r="R2381" s="2">
        <f>IF(AND(market_calendar[[#This Row],[is_vix_monthly_exp]]=1,MOD(market_calendar[[#This Row],[Month]],3)=0),1,0)</f>
        <v>0</v>
      </c>
    </row>
    <row r="2382" spans="1:18" x14ac:dyDescent="0.25">
      <c r="A2382">
        <v>2381</v>
      </c>
      <c r="B2382" s="1">
        <v>44750</v>
      </c>
      <c r="C2382" s="2">
        <f t="shared" si="297"/>
        <v>2022</v>
      </c>
      <c r="D2382" s="2">
        <f t="shared" si="298"/>
        <v>7</v>
      </c>
      <c r="E2382" s="2" t="str">
        <f t="shared" si="299"/>
        <v>2022-7</v>
      </c>
      <c r="F2382" s="2">
        <f t="shared" si="300"/>
        <v>8</v>
      </c>
      <c r="G2382" s="2">
        <f t="shared" si="301"/>
        <v>28</v>
      </c>
      <c r="H2382" s="2">
        <f t="shared" si="302"/>
        <v>6</v>
      </c>
      <c r="I2382" s="2" cm="1">
        <f t="array" ref="I2382">_xlfn.IFNA(_xlfn.IFS(H2382=7,1,H2382=1,1),0)</f>
        <v>0</v>
      </c>
      <c r="J2382" s="2">
        <v>0</v>
      </c>
      <c r="K2382" s="2">
        <f t="shared" si="303"/>
        <v>1</v>
      </c>
      <c r="L2382" s="2">
        <f>SUMIF(E$2:E2382,E2382,K$2:K2382)</f>
        <v>2</v>
      </c>
      <c r="M2382" s="2">
        <f>IF(AND(market_calendar[[#This Row],[eq_weekly_exp_cumulative]]=3,market_calendar[[#This Row],[is_eq_weekly_exp]]=1),1,0)</f>
        <v>0</v>
      </c>
      <c r="N2382" s="2">
        <f>IF(AND(market_calendar[[#This Row],[is_eq_monthly_exp]]=1,MOD(market_calendar[[#This Row],[Month]],3)=0),1,0)</f>
        <v>0</v>
      </c>
      <c r="O2382" s="2">
        <f t="shared" si="296"/>
        <v>0</v>
      </c>
      <c r="P2382" s="2">
        <f>SUMIF(E$2:E2382,E2382,O$2:O2382)</f>
        <v>1</v>
      </c>
      <c r="Q2382" s="2">
        <f>IF(AND(market_calendar[[#This Row],[vix_weekly_exp_cumulative]]=3,market_calendar[[#This Row],[is_vix_weekly_exp]]=1),1,0)</f>
        <v>0</v>
      </c>
      <c r="R2382" s="2">
        <f>IF(AND(market_calendar[[#This Row],[is_vix_monthly_exp]]=1,MOD(market_calendar[[#This Row],[Month]],3)=0),1,0)</f>
        <v>0</v>
      </c>
    </row>
    <row r="2383" spans="1:18" x14ac:dyDescent="0.25">
      <c r="A2383">
        <v>2382</v>
      </c>
      <c r="B2383" s="1">
        <v>44751</v>
      </c>
      <c r="C2383" s="2">
        <f t="shared" si="297"/>
        <v>2022</v>
      </c>
      <c r="D2383" s="2">
        <f t="shared" si="298"/>
        <v>7</v>
      </c>
      <c r="E2383" s="2" t="str">
        <f t="shared" si="299"/>
        <v>2022-7</v>
      </c>
      <c r="F2383" s="2">
        <f t="shared" si="300"/>
        <v>9</v>
      </c>
      <c r="G2383" s="2">
        <f t="shared" si="301"/>
        <v>28</v>
      </c>
      <c r="H2383" s="2">
        <f t="shared" si="302"/>
        <v>7</v>
      </c>
      <c r="I2383" s="2" cm="1">
        <f t="array" ref="I2383">_xlfn.IFNA(_xlfn.IFS(H2383=7,1,H2383=1,1),0)</f>
        <v>1</v>
      </c>
      <c r="J2383" s="2">
        <v>0</v>
      </c>
      <c r="K2383" s="2">
        <f t="shared" si="303"/>
        <v>0</v>
      </c>
      <c r="L2383" s="2">
        <f>SUMIF(E$2:E2383,E2383,K$2:K2383)</f>
        <v>2</v>
      </c>
      <c r="M2383" s="2">
        <f>IF(AND(market_calendar[[#This Row],[eq_weekly_exp_cumulative]]=3,market_calendar[[#This Row],[is_eq_weekly_exp]]=1),1,0)</f>
        <v>0</v>
      </c>
      <c r="N2383" s="2">
        <f>IF(AND(market_calendar[[#This Row],[is_eq_monthly_exp]]=1,MOD(market_calendar[[#This Row],[Month]],3)=0),1,0)</f>
        <v>0</v>
      </c>
      <c r="O2383" s="2">
        <f t="shared" si="296"/>
        <v>0</v>
      </c>
      <c r="P2383" s="2">
        <f>SUMIF(E$2:E2383,E2383,O$2:O2383)</f>
        <v>1</v>
      </c>
      <c r="Q2383" s="2">
        <f>IF(AND(market_calendar[[#This Row],[vix_weekly_exp_cumulative]]=3,market_calendar[[#This Row],[is_vix_weekly_exp]]=1),1,0)</f>
        <v>0</v>
      </c>
      <c r="R2383" s="2">
        <f>IF(AND(market_calendar[[#This Row],[is_vix_monthly_exp]]=1,MOD(market_calendar[[#This Row],[Month]],3)=0),1,0)</f>
        <v>0</v>
      </c>
    </row>
    <row r="2384" spans="1:18" x14ac:dyDescent="0.25">
      <c r="A2384">
        <v>2383</v>
      </c>
      <c r="B2384" s="1">
        <v>44752</v>
      </c>
      <c r="C2384" s="2">
        <f t="shared" si="297"/>
        <v>2022</v>
      </c>
      <c r="D2384" s="2">
        <f t="shared" si="298"/>
        <v>7</v>
      </c>
      <c r="E2384" s="2" t="str">
        <f t="shared" si="299"/>
        <v>2022-7</v>
      </c>
      <c r="F2384" s="2">
        <f t="shared" si="300"/>
        <v>10</v>
      </c>
      <c r="G2384" s="2">
        <f t="shared" si="301"/>
        <v>29</v>
      </c>
      <c r="H2384" s="2">
        <f t="shared" si="302"/>
        <v>1</v>
      </c>
      <c r="I2384" s="2" cm="1">
        <f t="array" ref="I2384">_xlfn.IFNA(_xlfn.IFS(H2384=7,1,H2384=1,1),0)</f>
        <v>1</v>
      </c>
      <c r="J2384" s="2">
        <v>0</v>
      </c>
      <c r="K2384" s="2">
        <f t="shared" si="303"/>
        <v>0</v>
      </c>
      <c r="L2384" s="2">
        <f>SUMIF(E$2:E2384,E2384,K$2:K2384)</f>
        <v>2</v>
      </c>
      <c r="M2384" s="2">
        <f>IF(AND(market_calendar[[#This Row],[eq_weekly_exp_cumulative]]=3,market_calendar[[#This Row],[is_eq_weekly_exp]]=1),1,0)</f>
        <v>0</v>
      </c>
      <c r="N2384" s="2">
        <f>IF(AND(market_calendar[[#This Row],[is_eq_monthly_exp]]=1,MOD(market_calendar[[#This Row],[Month]],3)=0),1,0)</f>
        <v>0</v>
      </c>
      <c r="O2384" s="2">
        <f t="shared" si="296"/>
        <v>0</v>
      </c>
      <c r="P2384" s="2">
        <f>SUMIF(E$2:E2384,E2384,O$2:O2384)</f>
        <v>1</v>
      </c>
      <c r="Q2384" s="2">
        <f>IF(AND(market_calendar[[#This Row],[vix_weekly_exp_cumulative]]=3,market_calendar[[#This Row],[is_vix_weekly_exp]]=1),1,0)</f>
        <v>0</v>
      </c>
      <c r="R2384" s="2">
        <f>IF(AND(market_calendar[[#This Row],[is_vix_monthly_exp]]=1,MOD(market_calendar[[#This Row],[Month]],3)=0),1,0)</f>
        <v>0</v>
      </c>
    </row>
    <row r="2385" spans="1:18" x14ac:dyDescent="0.25">
      <c r="A2385">
        <v>2384</v>
      </c>
      <c r="B2385" s="1">
        <v>44753</v>
      </c>
      <c r="C2385" s="2">
        <f t="shared" si="297"/>
        <v>2022</v>
      </c>
      <c r="D2385" s="2">
        <f t="shared" si="298"/>
        <v>7</v>
      </c>
      <c r="E2385" s="2" t="str">
        <f t="shared" si="299"/>
        <v>2022-7</v>
      </c>
      <c r="F2385" s="2">
        <f t="shared" si="300"/>
        <v>11</v>
      </c>
      <c r="G2385" s="2">
        <f t="shared" si="301"/>
        <v>29</v>
      </c>
      <c r="H2385" s="2">
        <f t="shared" si="302"/>
        <v>2</v>
      </c>
      <c r="I2385" s="2" cm="1">
        <f t="array" ref="I2385">_xlfn.IFNA(_xlfn.IFS(H2385=7,1,H2385=1,1),0)</f>
        <v>0</v>
      </c>
      <c r="J2385" s="2">
        <v>0</v>
      </c>
      <c r="K2385" s="2">
        <f t="shared" si="303"/>
        <v>0</v>
      </c>
      <c r="L2385" s="2">
        <f>SUMIF(E$2:E2385,E2385,K$2:K2385)</f>
        <v>2</v>
      </c>
      <c r="M2385" s="2">
        <f>IF(AND(market_calendar[[#This Row],[eq_weekly_exp_cumulative]]=3,market_calendar[[#This Row],[is_eq_weekly_exp]]=1),1,0)</f>
        <v>0</v>
      </c>
      <c r="N2385" s="2">
        <f>IF(AND(market_calendar[[#This Row],[is_eq_monthly_exp]]=1,MOD(market_calendar[[#This Row],[Month]],3)=0),1,0)</f>
        <v>0</v>
      </c>
      <c r="O2385" s="2">
        <f t="shared" si="296"/>
        <v>0</v>
      </c>
      <c r="P2385" s="2">
        <f>SUMIF(E$2:E2385,E2385,O$2:O2385)</f>
        <v>1</v>
      </c>
      <c r="Q2385" s="2">
        <f>IF(AND(market_calendar[[#This Row],[vix_weekly_exp_cumulative]]=3,market_calendar[[#This Row],[is_vix_weekly_exp]]=1),1,0)</f>
        <v>0</v>
      </c>
      <c r="R2385" s="2">
        <f>IF(AND(market_calendar[[#This Row],[is_vix_monthly_exp]]=1,MOD(market_calendar[[#This Row],[Month]],3)=0),1,0)</f>
        <v>0</v>
      </c>
    </row>
    <row r="2386" spans="1:18" x14ac:dyDescent="0.25">
      <c r="A2386">
        <v>2385</v>
      </c>
      <c r="B2386" s="1">
        <v>44754</v>
      </c>
      <c r="C2386" s="2">
        <f t="shared" si="297"/>
        <v>2022</v>
      </c>
      <c r="D2386" s="2">
        <f t="shared" si="298"/>
        <v>7</v>
      </c>
      <c r="E2386" s="2" t="str">
        <f t="shared" si="299"/>
        <v>2022-7</v>
      </c>
      <c r="F2386" s="2">
        <f t="shared" si="300"/>
        <v>12</v>
      </c>
      <c r="G2386" s="2">
        <f t="shared" si="301"/>
        <v>29</v>
      </c>
      <c r="H2386" s="2">
        <f t="shared" si="302"/>
        <v>3</v>
      </c>
      <c r="I2386" s="2" cm="1">
        <f t="array" ref="I2386">_xlfn.IFNA(_xlfn.IFS(H2386=7,1,H2386=1,1),0)</f>
        <v>0</v>
      </c>
      <c r="J2386" s="2">
        <v>0</v>
      </c>
      <c r="K2386" s="2">
        <f t="shared" si="303"/>
        <v>0</v>
      </c>
      <c r="L2386" s="2">
        <f>SUMIF(E$2:E2386,E2386,K$2:K2386)</f>
        <v>2</v>
      </c>
      <c r="M2386" s="2">
        <f>IF(AND(market_calendar[[#This Row],[eq_weekly_exp_cumulative]]=3,market_calendar[[#This Row],[is_eq_weekly_exp]]=1),1,0)</f>
        <v>0</v>
      </c>
      <c r="N2386" s="2">
        <f>IF(AND(market_calendar[[#This Row],[is_eq_monthly_exp]]=1,MOD(market_calendar[[#This Row],[Month]],3)=0),1,0)</f>
        <v>0</v>
      </c>
      <c r="O2386" s="2">
        <f t="shared" si="296"/>
        <v>1</v>
      </c>
      <c r="P2386" s="2">
        <f>SUMIF(E$2:E2386,E2386,O$2:O2386)</f>
        <v>2</v>
      </c>
      <c r="Q2386" s="2">
        <f>IF(AND(market_calendar[[#This Row],[vix_weekly_exp_cumulative]]=3,market_calendar[[#This Row],[is_vix_weekly_exp]]=1),1,0)</f>
        <v>0</v>
      </c>
      <c r="R2386" s="2">
        <f>IF(AND(market_calendar[[#This Row],[is_vix_monthly_exp]]=1,MOD(market_calendar[[#This Row],[Month]],3)=0),1,0)</f>
        <v>0</v>
      </c>
    </row>
    <row r="2387" spans="1:18" x14ac:dyDescent="0.25">
      <c r="A2387">
        <v>2386</v>
      </c>
      <c r="B2387" s="1">
        <v>44755</v>
      </c>
      <c r="C2387" s="2">
        <f t="shared" si="297"/>
        <v>2022</v>
      </c>
      <c r="D2387" s="2">
        <f t="shared" si="298"/>
        <v>7</v>
      </c>
      <c r="E2387" s="2" t="str">
        <f t="shared" si="299"/>
        <v>2022-7</v>
      </c>
      <c r="F2387" s="2">
        <f t="shared" si="300"/>
        <v>13</v>
      </c>
      <c r="G2387" s="2">
        <f t="shared" si="301"/>
        <v>29</v>
      </c>
      <c r="H2387" s="2">
        <f t="shared" si="302"/>
        <v>4</v>
      </c>
      <c r="I2387" s="2" cm="1">
        <f t="array" ref="I2387">_xlfn.IFNA(_xlfn.IFS(H2387=7,1,H2387=1,1),0)</f>
        <v>0</v>
      </c>
      <c r="J2387" s="2">
        <v>0</v>
      </c>
      <c r="K2387" s="2">
        <f t="shared" si="303"/>
        <v>0</v>
      </c>
      <c r="L2387" s="2">
        <f>SUMIF(E$2:E2387,E2387,K$2:K2387)</f>
        <v>2</v>
      </c>
      <c r="M2387" s="2">
        <f>IF(AND(market_calendar[[#This Row],[eq_weekly_exp_cumulative]]=3,market_calendar[[#This Row],[is_eq_weekly_exp]]=1),1,0)</f>
        <v>0</v>
      </c>
      <c r="N2387" s="2">
        <f>IF(AND(market_calendar[[#This Row],[is_eq_monthly_exp]]=1,MOD(market_calendar[[#This Row],[Month]],3)=0),1,0)</f>
        <v>0</v>
      </c>
      <c r="O2387" s="2">
        <f t="shared" si="296"/>
        <v>0</v>
      </c>
      <c r="P2387" s="2">
        <f>SUMIF(E$2:E2387,E2387,O$2:O2387)</f>
        <v>2</v>
      </c>
      <c r="Q2387" s="2">
        <f>IF(AND(market_calendar[[#This Row],[vix_weekly_exp_cumulative]]=3,market_calendar[[#This Row],[is_vix_weekly_exp]]=1),1,0)</f>
        <v>0</v>
      </c>
      <c r="R2387" s="2">
        <f>IF(AND(market_calendar[[#This Row],[is_vix_monthly_exp]]=1,MOD(market_calendar[[#This Row],[Month]],3)=0),1,0)</f>
        <v>0</v>
      </c>
    </row>
    <row r="2388" spans="1:18" x14ac:dyDescent="0.25">
      <c r="A2388">
        <v>2387</v>
      </c>
      <c r="B2388" s="1">
        <v>44756</v>
      </c>
      <c r="C2388" s="2">
        <f t="shared" si="297"/>
        <v>2022</v>
      </c>
      <c r="D2388" s="2">
        <f t="shared" si="298"/>
        <v>7</v>
      </c>
      <c r="E2388" s="2" t="str">
        <f t="shared" si="299"/>
        <v>2022-7</v>
      </c>
      <c r="F2388" s="2">
        <f t="shared" si="300"/>
        <v>14</v>
      </c>
      <c r="G2388" s="2">
        <f t="shared" si="301"/>
        <v>29</v>
      </c>
      <c r="H2388" s="2">
        <f t="shared" si="302"/>
        <v>5</v>
      </c>
      <c r="I2388" s="2" cm="1">
        <f t="array" ref="I2388">_xlfn.IFNA(_xlfn.IFS(H2388=7,1,H2388=1,1),0)</f>
        <v>0</v>
      </c>
      <c r="J2388" s="2">
        <v>0</v>
      </c>
      <c r="K2388" s="2">
        <f t="shared" si="303"/>
        <v>0</v>
      </c>
      <c r="L2388" s="2">
        <f>SUMIF(E$2:E2388,E2388,K$2:K2388)</f>
        <v>2</v>
      </c>
      <c r="M2388" s="2">
        <f>IF(AND(market_calendar[[#This Row],[eq_weekly_exp_cumulative]]=3,market_calendar[[#This Row],[is_eq_weekly_exp]]=1),1,0)</f>
        <v>0</v>
      </c>
      <c r="N2388" s="2">
        <f>IF(AND(market_calendar[[#This Row],[is_eq_monthly_exp]]=1,MOD(market_calendar[[#This Row],[Month]],3)=0),1,0)</f>
        <v>0</v>
      </c>
      <c r="O2388" s="2">
        <f t="shared" si="296"/>
        <v>0</v>
      </c>
      <c r="P2388" s="2">
        <f>SUMIF(E$2:E2388,E2388,O$2:O2388)</f>
        <v>2</v>
      </c>
      <c r="Q2388" s="2">
        <f>IF(AND(market_calendar[[#This Row],[vix_weekly_exp_cumulative]]=3,market_calendar[[#This Row],[is_vix_weekly_exp]]=1),1,0)</f>
        <v>0</v>
      </c>
      <c r="R2388" s="2">
        <f>IF(AND(market_calendar[[#This Row],[is_vix_monthly_exp]]=1,MOD(market_calendar[[#This Row],[Month]],3)=0),1,0)</f>
        <v>0</v>
      </c>
    </row>
    <row r="2389" spans="1:18" x14ac:dyDescent="0.25">
      <c r="A2389">
        <v>2388</v>
      </c>
      <c r="B2389" s="1">
        <v>44757</v>
      </c>
      <c r="C2389" s="2">
        <f t="shared" si="297"/>
        <v>2022</v>
      </c>
      <c r="D2389" s="2">
        <f t="shared" si="298"/>
        <v>7</v>
      </c>
      <c r="E2389" s="2" t="str">
        <f t="shared" si="299"/>
        <v>2022-7</v>
      </c>
      <c r="F2389" s="2">
        <f t="shared" si="300"/>
        <v>15</v>
      </c>
      <c r="G2389" s="2">
        <f t="shared" si="301"/>
        <v>29</v>
      </c>
      <c r="H2389" s="2">
        <f t="shared" si="302"/>
        <v>6</v>
      </c>
      <c r="I2389" s="2" cm="1">
        <f t="array" ref="I2389">_xlfn.IFNA(_xlfn.IFS(H2389=7,1,H2389=1,1),0)</f>
        <v>0</v>
      </c>
      <c r="J2389" s="2">
        <v>0</v>
      </c>
      <c r="K2389" s="2">
        <f t="shared" si="303"/>
        <v>1</v>
      </c>
      <c r="L2389" s="2">
        <f>SUMIF(E$2:E2389,E2389,K$2:K2389)</f>
        <v>3</v>
      </c>
      <c r="M2389" s="2">
        <f>IF(AND(market_calendar[[#This Row],[eq_weekly_exp_cumulative]]=3,market_calendar[[#This Row],[is_eq_weekly_exp]]=1),1,0)</f>
        <v>1</v>
      </c>
      <c r="N2389" s="2">
        <f>IF(AND(market_calendar[[#This Row],[is_eq_monthly_exp]]=1,MOD(market_calendar[[#This Row],[Month]],3)=0),1,0)</f>
        <v>0</v>
      </c>
      <c r="O2389" s="2">
        <f t="shared" si="296"/>
        <v>0</v>
      </c>
      <c r="P2389" s="2">
        <f>SUMIF(E$2:E2389,E2389,O$2:O2389)</f>
        <v>2</v>
      </c>
      <c r="Q2389" s="2">
        <f>IF(AND(market_calendar[[#This Row],[vix_weekly_exp_cumulative]]=3,market_calendar[[#This Row],[is_vix_weekly_exp]]=1),1,0)</f>
        <v>0</v>
      </c>
      <c r="R2389" s="2">
        <f>IF(AND(market_calendar[[#This Row],[is_vix_monthly_exp]]=1,MOD(market_calendar[[#This Row],[Month]],3)=0),1,0)</f>
        <v>0</v>
      </c>
    </row>
    <row r="2390" spans="1:18" x14ac:dyDescent="0.25">
      <c r="A2390">
        <v>2389</v>
      </c>
      <c r="B2390" s="1">
        <v>44758</v>
      </c>
      <c r="C2390" s="2">
        <f t="shared" si="297"/>
        <v>2022</v>
      </c>
      <c r="D2390" s="2">
        <f t="shared" si="298"/>
        <v>7</v>
      </c>
      <c r="E2390" s="2" t="str">
        <f t="shared" si="299"/>
        <v>2022-7</v>
      </c>
      <c r="F2390" s="2">
        <f t="shared" si="300"/>
        <v>16</v>
      </c>
      <c r="G2390" s="2">
        <f t="shared" si="301"/>
        <v>29</v>
      </c>
      <c r="H2390" s="2">
        <f t="shared" si="302"/>
        <v>7</v>
      </c>
      <c r="I2390" s="2" cm="1">
        <f t="array" ref="I2390">_xlfn.IFNA(_xlfn.IFS(H2390=7,1,H2390=1,1),0)</f>
        <v>1</v>
      </c>
      <c r="J2390" s="2">
        <v>0</v>
      </c>
      <c r="K2390" s="2">
        <f t="shared" si="303"/>
        <v>0</v>
      </c>
      <c r="L2390" s="2">
        <f>SUMIF(E$2:E2390,E2390,K$2:K2390)</f>
        <v>3</v>
      </c>
      <c r="M2390" s="2">
        <f>IF(AND(market_calendar[[#This Row],[eq_weekly_exp_cumulative]]=3,market_calendar[[#This Row],[is_eq_weekly_exp]]=1),1,0)</f>
        <v>0</v>
      </c>
      <c r="N2390" s="2">
        <f>IF(AND(market_calendar[[#This Row],[is_eq_monthly_exp]]=1,MOD(market_calendar[[#This Row],[Month]],3)=0),1,0)</f>
        <v>0</v>
      </c>
      <c r="O2390" s="2">
        <f t="shared" si="296"/>
        <v>0</v>
      </c>
      <c r="P2390" s="2">
        <f>SUMIF(E$2:E2390,E2390,O$2:O2390)</f>
        <v>2</v>
      </c>
      <c r="Q2390" s="2">
        <f>IF(AND(market_calendar[[#This Row],[vix_weekly_exp_cumulative]]=3,market_calendar[[#This Row],[is_vix_weekly_exp]]=1),1,0)</f>
        <v>0</v>
      </c>
      <c r="R2390" s="2">
        <f>IF(AND(market_calendar[[#This Row],[is_vix_monthly_exp]]=1,MOD(market_calendar[[#This Row],[Month]],3)=0),1,0)</f>
        <v>0</v>
      </c>
    </row>
    <row r="2391" spans="1:18" x14ac:dyDescent="0.25">
      <c r="A2391">
        <v>2390</v>
      </c>
      <c r="B2391" s="1">
        <v>44759</v>
      </c>
      <c r="C2391" s="2">
        <f t="shared" si="297"/>
        <v>2022</v>
      </c>
      <c r="D2391" s="2">
        <f t="shared" si="298"/>
        <v>7</v>
      </c>
      <c r="E2391" s="2" t="str">
        <f t="shared" si="299"/>
        <v>2022-7</v>
      </c>
      <c r="F2391" s="2">
        <f t="shared" si="300"/>
        <v>17</v>
      </c>
      <c r="G2391" s="2">
        <f t="shared" si="301"/>
        <v>30</v>
      </c>
      <c r="H2391" s="2">
        <f t="shared" si="302"/>
        <v>1</v>
      </c>
      <c r="I2391" s="2" cm="1">
        <f t="array" ref="I2391">_xlfn.IFNA(_xlfn.IFS(H2391=7,1,H2391=1,1),0)</f>
        <v>1</v>
      </c>
      <c r="J2391" s="2">
        <v>0</v>
      </c>
      <c r="K2391" s="2">
        <f t="shared" si="303"/>
        <v>0</v>
      </c>
      <c r="L2391" s="2">
        <f>SUMIF(E$2:E2391,E2391,K$2:K2391)</f>
        <v>3</v>
      </c>
      <c r="M2391" s="2">
        <f>IF(AND(market_calendar[[#This Row],[eq_weekly_exp_cumulative]]=3,market_calendar[[#This Row],[is_eq_weekly_exp]]=1),1,0)</f>
        <v>0</v>
      </c>
      <c r="N2391" s="2">
        <f>IF(AND(market_calendar[[#This Row],[is_eq_monthly_exp]]=1,MOD(market_calendar[[#This Row],[Month]],3)=0),1,0)</f>
        <v>0</v>
      </c>
      <c r="O2391" s="2">
        <f t="shared" si="296"/>
        <v>0</v>
      </c>
      <c r="P2391" s="2">
        <f>SUMIF(E$2:E2391,E2391,O$2:O2391)</f>
        <v>2</v>
      </c>
      <c r="Q2391" s="2">
        <f>IF(AND(market_calendar[[#This Row],[vix_weekly_exp_cumulative]]=3,market_calendar[[#This Row],[is_vix_weekly_exp]]=1),1,0)</f>
        <v>0</v>
      </c>
      <c r="R2391" s="2">
        <f>IF(AND(market_calendar[[#This Row],[is_vix_monthly_exp]]=1,MOD(market_calendar[[#This Row],[Month]],3)=0),1,0)</f>
        <v>0</v>
      </c>
    </row>
    <row r="2392" spans="1:18" x14ac:dyDescent="0.25">
      <c r="A2392">
        <v>2391</v>
      </c>
      <c r="B2392" s="1">
        <v>44760</v>
      </c>
      <c r="C2392" s="2">
        <f t="shared" si="297"/>
        <v>2022</v>
      </c>
      <c r="D2392" s="2">
        <f t="shared" si="298"/>
        <v>7</v>
      </c>
      <c r="E2392" s="2" t="str">
        <f t="shared" si="299"/>
        <v>2022-7</v>
      </c>
      <c r="F2392" s="2">
        <f t="shared" si="300"/>
        <v>18</v>
      </c>
      <c r="G2392" s="2">
        <f t="shared" si="301"/>
        <v>30</v>
      </c>
      <c r="H2392" s="2">
        <f t="shared" si="302"/>
        <v>2</v>
      </c>
      <c r="I2392" s="2" cm="1">
        <f t="array" ref="I2392">_xlfn.IFNA(_xlfn.IFS(H2392=7,1,H2392=1,1),0)</f>
        <v>0</v>
      </c>
      <c r="J2392" s="2">
        <v>0</v>
      </c>
      <c r="K2392" s="2">
        <f t="shared" si="303"/>
        <v>0</v>
      </c>
      <c r="L2392" s="2">
        <f>SUMIF(E$2:E2392,E2392,K$2:K2392)</f>
        <v>3</v>
      </c>
      <c r="M2392" s="2">
        <f>IF(AND(market_calendar[[#This Row],[eq_weekly_exp_cumulative]]=3,market_calendar[[#This Row],[is_eq_weekly_exp]]=1),1,0)</f>
        <v>0</v>
      </c>
      <c r="N2392" s="2">
        <f>IF(AND(market_calendar[[#This Row],[is_eq_monthly_exp]]=1,MOD(market_calendar[[#This Row],[Month]],3)=0),1,0)</f>
        <v>0</v>
      </c>
      <c r="O2392" s="2">
        <f t="shared" si="296"/>
        <v>0</v>
      </c>
      <c r="P2392" s="2">
        <f>SUMIF(E$2:E2392,E2392,O$2:O2392)</f>
        <v>2</v>
      </c>
      <c r="Q2392" s="2">
        <f>IF(AND(market_calendar[[#This Row],[vix_weekly_exp_cumulative]]=3,market_calendar[[#This Row],[is_vix_weekly_exp]]=1),1,0)</f>
        <v>0</v>
      </c>
      <c r="R2392" s="2">
        <f>IF(AND(market_calendar[[#This Row],[is_vix_monthly_exp]]=1,MOD(market_calendar[[#This Row],[Month]],3)=0),1,0)</f>
        <v>0</v>
      </c>
    </row>
    <row r="2393" spans="1:18" x14ac:dyDescent="0.25">
      <c r="A2393">
        <v>2392</v>
      </c>
      <c r="B2393" s="1">
        <v>44761</v>
      </c>
      <c r="C2393" s="2">
        <f t="shared" si="297"/>
        <v>2022</v>
      </c>
      <c r="D2393" s="2">
        <f t="shared" si="298"/>
        <v>7</v>
      </c>
      <c r="E2393" s="2" t="str">
        <f t="shared" si="299"/>
        <v>2022-7</v>
      </c>
      <c r="F2393" s="2">
        <f t="shared" si="300"/>
        <v>19</v>
      </c>
      <c r="G2393" s="2">
        <f t="shared" si="301"/>
        <v>30</v>
      </c>
      <c r="H2393" s="2">
        <f t="shared" si="302"/>
        <v>3</v>
      </c>
      <c r="I2393" s="2" cm="1">
        <f t="array" ref="I2393">_xlfn.IFNA(_xlfn.IFS(H2393=7,1,H2393=1,1),0)</f>
        <v>0</v>
      </c>
      <c r="J2393" s="2">
        <v>0</v>
      </c>
      <c r="K2393" s="2">
        <f t="shared" si="303"/>
        <v>0</v>
      </c>
      <c r="L2393" s="2">
        <f>SUMIF(E$2:E2393,E2393,K$2:K2393)</f>
        <v>3</v>
      </c>
      <c r="M2393" s="2">
        <f>IF(AND(market_calendar[[#This Row],[eq_weekly_exp_cumulative]]=3,market_calendar[[#This Row],[is_eq_weekly_exp]]=1),1,0)</f>
        <v>0</v>
      </c>
      <c r="N2393" s="2">
        <f>IF(AND(market_calendar[[#This Row],[is_eq_monthly_exp]]=1,MOD(market_calendar[[#This Row],[Month]],3)=0),1,0)</f>
        <v>0</v>
      </c>
      <c r="O2393" s="2">
        <f t="shared" si="296"/>
        <v>1</v>
      </c>
      <c r="P2393" s="2">
        <f>SUMIF(E$2:E2393,E2393,O$2:O2393)</f>
        <v>3</v>
      </c>
      <c r="Q2393" s="2">
        <f>IF(AND(market_calendar[[#This Row],[vix_weekly_exp_cumulative]]=3,market_calendar[[#This Row],[is_vix_weekly_exp]]=1),1,0)</f>
        <v>1</v>
      </c>
      <c r="R2393" s="2">
        <f>IF(AND(market_calendar[[#This Row],[is_vix_monthly_exp]]=1,MOD(market_calendar[[#This Row],[Month]],3)=0),1,0)</f>
        <v>0</v>
      </c>
    </row>
    <row r="2394" spans="1:18" x14ac:dyDescent="0.25">
      <c r="A2394">
        <v>2393</v>
      </c>
      <c r="B2394" s="1">
        <v>44762</v>
      </c>
      <c r="C2394" s="2">
        <f t="shared" si="297"/>
        <v>2022</v>
      </c>
      <c r="D2394" s="2">
        <f t="shared" si="298"/>
        <v>7</v>
      </c>
      <c r="E2394" s="2" t="str">
        <f t="shared" si="299"/>
        <v>2022-7</v>
      </c>
      <c r="F2394" s="2">
        <f t="shared" si="300"/>
        <v>20</v>
      </c>
      <c r="G2394" s="2">
        <f t="shared" si="301"/>
        <v>30</v>
      </c>
      <c r="H2394" s="2">
        <f t="shared" si="302"/>
        <v>4</v>
      </c>
      <c r="I2394" s="2" cm="1">
        <f t="array" ref="I2394">_xlfn.IFNA(_xlfn.IFS(H2394=7,1,H2394=1,1),0)</f>
        <v>0</v>
      </c>
      <c r="J2394" s="2">
        <v>0</v>
      </c>
      <c r="K2394" s="2">
        <f t="shared" si="303"/>
        <v>0</v>
      </c>
      <c r="L2394" s="2">
        <f>SUMIF(E$2:E2394,E2394,K$2:K2394)</f>
        <v>3</v>
      </c>
      <c r="M2394" s="2">
        <f>IF(AND(market_calendar[[#This Row],[eq_weekly_exp_cumulative]]=3,market_calendar[[#This Row],[is_eq_weekly_exp]]=1),1,0)</f>
        <v>0</v>
      </c>
      <c r="N2394" s="2">
        <f>IF(AND(market_calendar[[#This Row],[is_eq_monthly_exp]]=1,MOD(market_calendar[[#This Row],[Month]],3)=0),1,0)</f>
        <v>0</v>
      </c>
      <c r="O2394" s="2">
        <f t="shared" si="296"/>
        <v>0</v>
      </c>
      <c r="P2394" s="2">
        <f>SUMIF(E$2:E2394,E2394,O$2:O2394)</f>
        <v>3</v>
      </c>
      <c r="Q2394" s="2">
        <f>IF(AND(market_calendar[[#This Row],[vix_weekly_exp_cumulative]]=3,market_calendar[[#This Row],[is_vix_weekly_exp]]=1),1,0)</f>
        <v>0</v>
      </c>
      <c r="R2394" s="2">
        <f>IF(AND(market_calendar[[#This Row],[is_vix_monthly_exp]]=1,MOD(market_calendar[[#This Row],[Month]],3)=0),1,0)</f>
        <v>0</v>
      </c>
    </row>
    <row r="2395" spans="1:18" x14ac:dyDescent="0.25">
      <c r="A2395">
        <v>2394</v>
      </c>
      <c r="B2395" s="1">
        <v>44763</v>
      </c>
      <c r="C2395" s="2">
        <f t="shared" si="297"/>
        <v>2022</v>
      </c>
      <c r="D2395" s="2">
        <f t="shared" si="298"/>
        <v>7</v>
      </c>
      <c r="E2395" s="2" t="str">
        <f t="shared" si="299"/>
        <v>2022-7</v>
      </c>
      <c r="F2395" s="2">
        <f t="shared" si="300"/>
        <v>21</v>
      </c>
      <c r="G2395" s="2">
        <f t="shared" si="301"/>
        <v>30</v>
      </c>
      <c r="H2395" s="2">
        <f t="shared" si="302"/>
        <v>5</v>
      </c>
      <c r="I2395" s="2" cm="1">
        <f t="array" ref="I2395">_xlfn.IFNA(_xlfn.IFS(H2395=7,1,H2395=1,1),0)</f>
        <v>0</v>
      </c>
      <c r="J2395" s="2">
        <v>0</v>
      </c>
      <c r="K2395" s="2">
        <f t="shared" si="303"/>
        <v>0</v>
      </c>
      <c r="L2395" s="2">
        <f>SUMIF(E$2:E2395,E2395,K$2:K2395)</f>
        <v>3</v>
      </c>
      <c r="M2395" s="2">
        <f>IF(AND(market_calendar[[#This Row],[eq_weekly_exp_cumulative]]=3,market_calendar[[#This Row],[is_eq_weekly_exp]]=1),1,0)</f>
        <v>0</v>
      </c>
      <c r="N2395" s="2">
        <f>IF(AND(market_calendar[[#This Row],[is_eq_monthly_exp]]=1,MOD(market_calendar[[#This Row],[Month]],3)=0),1,0)</f>
        <v>0</v>
      </c>
      <c r="O2395" s="2">
        <f t="shared" si="296"/>
        <v>0</v>
      </c>
      <c r="P2395" s="2">
        <f>SUMIF(E$2:E2395,E2395,O$2:O2395)</f>
        <v>3</v>
      </c>
      <c r="Q2395" s="2">
        <f>IF(AND(market_calendar[[#This Row],[vix_weekly_exp_cumulative]]=3,market_calendar[[#This Row],[is_vix_weekly_exp]]=1),1,0)</f>
        <v>0</v>
      </c>
      <c r="R2395" s="2">
        <f>IF(AND(market_calendar[[#This Row],[is_vix_monthly_exp]]=1,MOD(market_calendar[[#This Row],[Month]],3)=0),1,0)</f>
        <v>0</v>
      </c>
    </row>
    <row r="2396" spans="1:18" x14ac:dyDescent="0.25">
      <c r="A2396">
        <v>2395</v>
      </c>
      <c r="B2396" s="1">
        <v>44764</v>
      </c>
      <c r="C2396" s="2">
        <f t="shared" si="297"/>
        <v>2022</v>
      </c>
      <c r="D2396" s="2">
        <f t="shared" si="298"/>
        <v>7</v>
      </c>
      <c r="E2396" s="2" t="str">
        <f t="shared" si="299"/>
        <v>2022-7</v>
      </c>
      <c r="F2396" s="2">
        <f t="shared" si="300"/>
        <v>22</v>
      </c>
      <c r="G2396" s="2">
        <f t="shared" si="301"/>
        <v>30</v>
      </c>
      <c r="H2396" s="2">
        <f t="shared" si="302"/>
        <v>6</v>
      </c>
      <c r="I2396" s="2" cm="1">
        <f t="array" ref="I2396">_xlfn.IFNA(_xlfn.IFS(H2396=7,1,H2396=1,1),0)</f>
        <v>0</v>
      </c>
      <c r="J2396" s="2">
        <v>0</v>
      </c>
      <c r="K2396" s="2">
        <f t="shared" si="303"/>
        <v>1</v>
      </c>
      <c r="L2396" s="2">
        <f>SUMIF(E$2:E2396,E2396,K$2:K2396)</f>
        <v>4</v>
      </c>
      <c r="M2396" s="2">
        <f>IF(AND(market_calendar[[#This Row],[eq_weekly_exp_cumulative]]=3,market_calendar[[#This Row],[is_eq_weekly_exp]]=1),1,0)</f>
        <v>0</v>
      </c>
      <c r="N2396" s="2">
        <f>IF(AND(market_calendar[[#This Row],[is_eq_monthly_exp]]=1,MOD(market_calendar[[#This Row],[Month]],3)=0),1,0)</f>
        <v>0</v>
      </c>
      <c r="O2396" s="2">
        <f t="shared" si="296"/>
        <v>0</v>
      </c>
      <c r="P2396" s="2">
        <f>SUMIF(E$2:E2396,E2396,O$2:O2396)</f>
        <v>3</v>
      </c>
      <c r="Q2396" s="2">
        <f>IF(AND(market_calendar[[#This Row],[vix_weekly_exp_cumulative]]=3,market_calendar[[#This Row],[is_vix_weekly_exp]]=1),1,0)</f>
        <v>0</v>
      </c>
      <c r="R2396" s="2">
        <f>IF(AND(market_calendar[[#This Row],[is_vix_monthly_exp]]=1,MOD(market_calendar[[#This Row],[Month]],3)=0),1,0)</f>
        <v>0</v>
      </c>
    </row>
    <row r="2397" spans="1:18" x14ac:dyDescent="0.25">
      <c r="A2397">
        <v>2396</v>
      </c>
      <c r="B2397" s="1">
        <v>44765</v>
      </c>
      <c r="C2397" s="2">
        <f t="shared" si="297"/>
        <v>2022</v>
      </c>
      <c r="D2397" s="2">
        <f t="shared" si="298"/>
        <v>7</v>
      </c>
      <c r="E2397" s="2" t="str">
        <f t="shared" si="299"/>
        <v>2022-7</v>
      </c>
      <c r="F2397" s="2">
        <f t="shared" si="300"/>
        <v>23</v>
      </c>
      <c r="G2397" s="2">
        <f t="shared" si="301"/>
        <v>30</v>
      </c>
      <c r="H2397" s="2">
        <f t="shared" si="302"/>
        <v>7</v>
      </c>
      <c r="I2397" s="2" cm="1">
        <f t="array" ref="I2397">_xlfn.IFNA(_xlfn.IFS(H2397=7,1,H2397=1,1),0)</f>
        <v>1</v>
      </c>
      <c r="J2397" s="2">
        <v>0</v>
      </c>
      <c r="K2397" s="2">
        <f t="shared" si="303"/>
        <v>0</v>
      </c>
      <c r="L2397" s="2">
        <f>SUMIF(E$2:E2397,E2397,K$2:K2397)</f>
        <v>4</v>
      </c>
      <c r="M2397" s="2">
        <f>IF(AND(market_calendar[[#This Row],[eq_weekly_exp_cumulative]]=3,market_calendar[[#This Row],[is_eq_weekly_exp]]=1),1,0)</f>
        <v>0</v>
      </c>
      <c r="N2397" s="2">
        <f>IF(AND(market_calendar[[#This Row],[is_eq_monthly_exp]]=1,MOD(market_calendar[[#This Row],[Month]],3)=0),1,0)</f>
        <v>0</v>
      </c>
      <c r="O2397" s="2">
        <f t="shared" si="296"/>
        <v>0</v>
      </c>
      <c r="P2397" s="2">
        <f>SUMIF(E$2:E2397,E2397,O$2:O2397)</f>
        <v>3</v>
      </c>
      <c r="Q2397" s="2">
        <f>IF(AND(market_calendar[[#This Row],[vix_weekly_exp_cumulative]]=3,market_calendar[[#This Row],[is_vix_weekly_exp]]=1),1,0)</f>
        <v>0</v>
      </c>
      <c r="R2397" s="2">
        <f>IF(AND(market_calendar[[#This Row],[is_vix_monthly_exp]]=1,MOD(market_calendar[[#This Row],[Month]],3)=0),1,0)</f>
        <v>0</v>
      </c>
    </row>
    <row r="2398" spans="1:18" x14ac:dyDescent="0.25">
      <c r="A2398">
        <v>2397</v>
      </c>
      <c r="B2398" s="1">
        <v>44766</v>
      </c>
      <c r="C2398" s="2">
        <f t="shared" si="297"/>
        <v>2022</v>
      </c>
      <c r="D2398" s="2">
        <f t="shared" si="298"/>
        <v>7</v>
      </c>
      <c r="E2398" s="2" t="str">
        <f t="shared" si="299"/>
        <v>2022-7</v>
      </c>
      <c r="F2398" s="2">
        <f t="shared" si="300"/>
        <v>24</v>
      </c>
      <c r="G2398" s="2">
        <f t="shared" si="301"/>
        <v>31</v>
      </c>
      <c r="H2398" s="2">
        <f t="shared" si="302"/>
        <v>1</v>
      </c>
      <c r="I2398" s="2" cm="1">
        <f t="array" ref="I2398">_xlfn.IFNA(_xlfn.IFS(H2398=7,1,H2398=1,1),0)</f>
        <v>1</v>
      </c>
      <c r="J2398" s="2">
        <v>0</v>
      </c>
      <c r="K2398" s="2">
        <f t="shared" si="303"/>
        <v>0</v>
      </c>
      <c r="L2398" s="2">
        <f>SUMIF(E$2:E2398,E2398,K$2:K2398)</f>
        <v>4</v>
      </c>
      <c r="M2398" s="2">
        <f>IF(AND(market_calendar[[#This Row],[eq_weekly_exp_cumulative]]=3,market_calendar[[#This Row],[is_eq_weekly_exp]]=1),1,0)</f>
        <v>0</v>
      </c>
      <c r="N2398" s="2">
        <f>IF(AND(market_calendar[[#This Row],[is_eq_monthly_exp]]=1,MOD(market_calendar[[#This Row],[Month]],3)=0),1,0)</f>
        <v>0</v>
      </c>
      <c r="O2398" s="2">
        <f t="shared" si="296"/>
        <v>0</v>
      </c>
      <c r="P2398" s="2">
        <f>SUMIF(E$2:E2398,E2398,O$2:O2398)</f>
        <v>3</v>
      </c>
      <c r="Q2398" s="2">
        <f>IF(AND(market_calendar[[#This Row],[vix_weekly_exp_cumulative]]=3,market_calendar[[#This Row],[is_vix_weekly_exp]]=1),1,0)</f>
        <v>0</v>
      </c>
      <c r="R2398" s="2">
        <f>IF(AND(market_calendar[[#This Row],[is_vix_monthly_exp]]=1,MOD(market_calendar[[#This Row],[Month]],3)=0),1,0)</f>
        <v>0</v>
      </c>
    </row>
    <row r="2399" spans="1:18" x14ac:dyDescent="0.25">
      <c r="A2399">
        <v>2398</v>
      </c>
      <c r="B2399" s="1">
        <v>44767</v>
      </c>
      <c r="C2399" s="2">
        <f t="shared" si="297"/>
        <v>2022</v>
      </c>
      <c r="D2399" s="2">
        <f t="shared" si="298"/>
        <v>7</v>
      </c>
      <c r="E2399" s="2" t="str">
        <f t="shared" si="299"/>
        <v>2022-7</v>
      </c>
      <c r="F2399" s="2">
        <f t="shared" si="300"/>
        <v>25</v>
      </c>
      <c r="G2399" s="2">
        <f t="shared" si="301"/>
        <v>31</v>
      </c>
      <c r="H2399" s="2">
        <f t="shared" si="302"/>
        <v>2</v>
      </c>
      <c r="I2399" s="2" cm="1">
        <f t="array" ref="I2399">_xlfn.IFNA(_xlfn.IFS(H2399=7,1,H2399=1,1),0)</f>
        <v>0</v>
      </c>
      <c r="J2399" s="2">
        <v>0</v>
      </c>
      <c r="K2399" s="2">
        <f t="shared" si="303"/>
        <v>0</v>
      </c>
      <c r="L2399" s="2">
        <f>SUMIF(E$2:E2399,E2399,K$2:K2399)</f>
        <v>4</v>
      </c>
      <c r="M2399" s="2">
        <f>IF(AND(market_calendar[[#This Row],[eq_weekly_exp_cumulative]]=3,market_calendar[[#This Row],[is_eq_weekly_exp]]=1),1,0)</f>
        <v>0</v>
      </c>
      <c r="N2399" s="2">
        <f>IF(AND(market_calendar[[#This Row],[is_eq_monthly_exp]]=1,MOD(market_calendar[[#This Row],[Month]],3)=0),1,0)</f>
        <v>0</v>
      </c>
      <c r="O2399" s="2">
        <f t="shared" si="296"/>
        <v>0</v>
      </c>
      <c r="P2399" s="2">
        <f>SUMIF(E$2:E2399,E2399,O$2:O2399)</f>
        <v>3</v>
      </c>
      <c r="Q2399" s="2">
        <f>IF(AND(market_calendar[[#This Row],[vix_weekly_exp_cumulative]]=3,market_calendar[[#This Row],[is_vix_weekly_exp]]=1),1,0)</f>
        <v>0</v>
      </c>
      <c r="R2399" s="2">
        <f>IF(AND(market_calendar[[#This Row],[is_vix_monthly_exp]]=1,MOD(market_calendar[[#This Row],[Month]],3)=0),1,0)</f>
        <v>0</v>
      </c>
    </row>
    <row r="2400" spans="1:18" x14ac:dyDescent="0.25">
      <c r="A2400">
        <v>2399</v>
      </c>
      <c r="B2400" s="1">
        <v>44768</v>
      </c>
      <c r="C2400" s="2">
        <f t="shared" si="297"/>
        <v>2022</v>
      </c>
      <c r="D2400" s="2">
        <f t="shared" si="298"/>
        <v>7</v>
      </c>
      <c r="E2400" s="2" t="str">
        <f t="shared" si="299"/>
        <v>2022-7</v>
      </c>
      <c r="F2400" s="2">
        <f t="shared" si="300"/>
        <v>26</v>
      </c>
      <c r="G2400" s="2">
        <f t="shared" si="301"/>
        <v>31</v>
      </c>
      <c r="H2400" s="2">
        <f t="shared" si="302"/>
        <v>3</v>
      </c>
      <c r="I2400" s="2" cm="1">
        <f t="array" ref="I2400">_xlfn.IFNA(_xlfn.IFS(H2400=7,1,H2400=1,1),0)</f>
        <v>0</v>
      </c>
      <c r="J2400" s="2">
        <v>0</v>
      </c>
      <c r="K2400" s="2">
        <f t="shared" si="303"/>
        <v>0</v>
      </c>
      <c r="L2400" s="2">
        <f>SUMIF(E$2:E2400,E2400,K$2:K2400)</f>
        <v>4</v>
      </c>
      <c r="M2400" s="2">
        <f>IF(AND(market_calendar[[#This Row],[eq_weekly_exp_cumulative]]=3,market_calendar[[#This Row],[is_eq_weekly_exp]]=1),1,0)</f>
        <v>0</v>
      </c>
      <c r="N2400" s="2">
        <f>IF(AND(market_calendar[[#This Row],[is_eq_monthly_exp]]=1,MOD(market_calendar[[#This Row],[Month]],3)=0),1,0)</f>
        <v>0</v>
      </c>
      <c r="O2400" s="2">
        <f t="shared" si="296"/>
        <v>1</v>
      </c>
      <c r="P2400" s="2">
        <f>SUMIF(E$2:E2400,E2400,O$2:O2400)</f>
        <v>4</v>
      </c>
      <c r="Q2400" s="2">
        <f>IF(AND(market_calendar[[#This Row],[vix_weekly_exp_cumulative]]=3,market_calendar[[#This Row],[is_vix_weekly_exp]]=1),1,0)</f>
        <v>0</v>
      </c>
      <c r="R2400" s="2">
        <f>IF(AND(market_calendar[[#This Row],[is_vix_monthly_exp]]=1,MOD(market_calendar[[#This Row],[Month]],3)=0),1,0)</f>
        <v>0</v>
      </c>
    </row>
    <row r="2401" spans="1:18" x14ac:dyDescent="0.25">
      <c r="A2401">
        <v>2400</v>
      </c>
      <c r="B2401" s="1">
        <v>44769</v>
      </c>
      <c r="C2401" s="2">
        <f t="shared" si="297"/>
        <v>2022</v>
      </c>
      <c r="D2401" s="2">
        <f t="shared" si="298"/>
        <v>7</v>
      </c>
      <c r="E2401" s="2" t="str">
        <f t="shared" si="299"/>
        <v>2022-7</v>
      </c>
      <c r="F2401" s="2">
        <f t="shared" si="300"/>
        <v>27</v>
      </c>
      <c r="G2401" s="2">
        <f t="shared" si="301"/>
        <v>31</v>
      </c>
      <c r="H2401" s="2">
        <f t="shared" si="302"/>
        <v>4</v>
      </c>
      <c r="I2401" s="2" cm="1">
        <f t="array" ref="I2401">_xlfn.IFNA(_xlfn.IFS(H2401=7,1,H2401=1,1),0)</f>
        <v>0</v>
      </c>
      <c r="J2401" s="2">
        <v>0</v>
      </c>
      <c r="K2401" s="2">
        <f t="shared" si="303"/>
        <v>0</v>
      </c>
      <c r="L2401" s="2">
        <f>SUMIF(E$2:E2401,E2401,K$2:K2401)</f>
        <v>4</v>
      </c>
      <c r="M2401" s="2">
        <f>IF(AND(market_calendar[[#This Row],[eq_weekly_exp_cumulative]]=3,market_calendar[[#This Row],[is_eq_weekly_exp]]=1),1,0)</f>
        <v>0</v>
      </c>
      <c r="N2401" s="2">
        <f>IF(AND(market_calendar[[#This Row],[is_eq_monthly_exp]]=1,MOD(market_calendar[[#This Row],[Month]],3)=0),1,0)</f>
        <v>0</v>
      </c>
      <c r="O2401" s="2">
        <f t="shared" si="296"/>
        <v>0</v>
      </c>
      <c r="P2401" s="2">
        <f>SUMIF(E$2:E2401,E2401,O$2:O2401)</f>
        <v>4</v>
      </c>
      <c r="Q2401" s="2">
        <f>IF(AND(market_calendar[[#This Row],[vix_weekly_exp_cumulative]]=3,market_calendar[[#This Row],[is_vix_weekly_exp]]=1),1,0)</f>
        <v>0</v>
      </c>
      <c r="R2401" s="2">
        <f>IF(AND(market_calendar[[#This Row],[is_vix_monthly_exp]]=1,MOD(market_calendar[[#This Row],[Month]],3)=0),1,0)</f>
        <v>0</v>
      </c>
    </row>
    <row r="2402" spans="1:18" x14ac:dyDescent="0.25">
      <c r="A2402">
        <v>2401</v>
      </c>
      <c r="B2402" s="1">
        <v>44770</v>
      </c>
      <c r="C2402" s="2">
        <f t="shared" si="297"/>
        <v>2022</v>
      </c>
      <c r="D2402" s="2">
        <f t="shared" si="298"/>
        <v>7</v>
      </c>
      <c r="E2402" s="2" t="str">
        <f t="shared" si="299"/>
        <v>2022-7</v>
      </c>
      <c r="F2402" s="2">
        <f t="shared" si="300"/>
        <v>28</v>
      </c>
      <c r="G2402" s="2">
        <f t="shared" si="301"/>
        <v>31</v>
      </c>
      <c r="H2402" s="2">
        <f t="shared" si="302"/>
        <v>5</v>
      </c>
      <c r="I2402" s="2" cm="1">
        <f t="array" ref="I2402">_xlfn.IFNA(_xlfn.IFS(H2402=7,1,H2402=1,1),0)</f>
        <v>0</v>
      </c>
      <c r="J2402" s="2">
        <v>0</v>
      </c>
      <c r="K2402" s="2">
        <f t="shared" si="303"/>
        <v>0</v>
      </c>
      <c r="L2402" s="2">
        <f>SUMIF(E$2:E2402,E2402,K$2:K2402)</f>
        <v>4</v>
      </c>
      <c r="M2402" s="2">
        <f>IF(AND(market_calendar[[#This Row],[eq_weekly_exp_cumulative]]=3,market_calendar[[#This Row],[is_eq_weekly_exp]]=1),1,0)</f>
        <v>0</v>
      </c>
      <c r="N2402" s="2">
        <f>IF(AND(market_calendar[[#This Row],[is_eq_monthly_exp]]=1,MOD(market_calendar[[#This Row],[Month]],3)=0),1,0)</f>
        <v>0</v>
      </c>
      <c r="O2402" s="2">
        <f t="shared" si="296"/>
        <v>0</v>
      </c>
      <c r="P2402" s="2">
        <f>SUMIF(E$2:E2402,E2402,O$2:O2402)</f>
        <v>4</v>
      </c>
      <c r="Q2402" s="2">
        <f>IF(AND(market_calendar[[#This Row],[vix_weekly_exp_cumulative]]=3,market_calendar[[#This Row],[is_vix_weekly_exp]]=1),1,0)</f>
        <v>0</v>
      </c>
      <c r="R2402" s="2">
        <f>IF(AND(market_calendar[[#This Row],[is_vix_monthly_exp]]=1,MOD(market_calendar[[#This Row],[Month]],3)=0),1,0)</f>
        <v>0</v>
      </c>
    </row>
    <row r="2403" spans="1:18" x14ac:dyDescent="0.25">
      <c r="A2403">
        <v>2402</v>
      </c>
      <c r="B2403" s="1">
        <v>44771</v>
      </c>
      <c r="C2403" s="2">
        <f t="shared" si="297"/>
        <v>2022</v>
      </c>
      <c r="D2403" s="2">
        <f t="shared" si="298"/>
        <v>7</v>
      </c>
      <c r="E2403" s="2" t="str">
        <f t="shared" si="299"/>
        <v>2022-7</v>
      </c>
      <c r="F2403" s="2">
        <f t="shared" si="300"/>
        <v>29</v>
      </c>
      <c r="G2403" s="2">
        <f t="shared" si="301"/>
        <v>31</v>
      </c>
      <c r="H2403" s="2">
        <f t="shared" si="302"/>
        <v>6</v>
      </c>
      <c r="I2403" s="2" cm="1">
        <f t="array" ref="I2403">_xlfn.IFNA(_xlfn.IFS(H2403=7,1,H2403=1,1),0)</f>
        <v>0</v>
      </c>
      <c r="J2403" s="2">
        <v>0</v>
      </c>
      <c r="K2403" s="2">
        <f t="shared" si="303"/>
        <v>1</v>
      </c>
      <c r="L2403" s="2">
        <f>SUMIF(E$2:E2403,E2403,K$2:K2403)</f>
        <v>5</v>
      </c>
      <c r="M2403" s="2">
        <f>IF(AND(market_calendar[[#This Row],[eq_weekly_exp_cumulative]]=3,market_calendar[[#This Row],[is_eq_weekly_exp]]=1),1,0)</f>
        <v>0</v>
      </c>
      <c r="N2403" s="2">
        <f>IF(AND(market_calendar[[#This Row],[is_eq_monthly_exp]]=1,MOD(market_calendar[[#This Row],[Month]],3)=0),1,0)</f>
        <v>0</v>
      </c>
      <c r="O2403" s="2">
        <f t="shared" si="296"/>
        <v>0</v>
      </c>
      <c r="P2403" s="2">
        <f>SUMIF(E$2:E2403,E2403,O$2:O2403)</f>
        <v>4</v>
      </c>
      <c r="Q2403" s="2">
        <f>IF(AND(market_calendar[[#This Row],[vix_weekly_exp_cumulative]]=3,market_calendar[[#This Row],[is_vix_weekly_exp]]=1),1,0)</f>
        <v>0</v>
      </c>
      <c r="R2403" s="2">
        <f>IF(AND(market_calendar[[#This Row],[is_vix_monthly_exp]]=1,MOD(market_calendar[[#This Row],[Month]],3)=0),1,0)</f>
        <v>0</v>
      </c>
    </row>
    <row r="2404" spans="1:18" x14ac:dyDescent="0.25">
      <c r="A2404">
        <v>2403</v>
      </c>
      <c r="B2404" s="1">
        <v>44772</v>
      </c>
      <c r="C2404" s="2">
        <f t="shared" si="297"/>
        <v>2022</v>
      </c>
      <c r="D2404" s="2">
        <f t="shared" si="298"/>
        <v>7</v>
      </c>
      <c r="E2404" s="2" t="str">
        <f t="shared" si="299"/>
        <v>2022-7</v>
      </c>
      <c r="F2404" s="2">
        <f t="shared" si="300"/>
        <v>30</v>
      </c>
      <c r="G2404" s="2">
        <f t="shared" si="301"/>
        <v>31</v>
      </c>
      <c r="H2404" s="2">
        <f t="shared" si="302"/>
        <v>7</v>
      </c>
      <c r="I2404" s="2" cm="1">
        <f t="array" ref="I2404">_xlfn.IFNA(_xlfn.IFS(H2404=7,1,H2404=1,1),0)</f>
        <v>1</v>
      </c>
      <c r="J2404" s="2">
        <v>0</v>
      </c>
      <c r="K2404" s="2">
        <f t="shared" si="303"/>
        <v>0</v>
      </c>
      <c r="L2404" s="2">
        <f>SUMIF(E$2:E2404,E2404,K$2:K2404)</f>
        <v>5</v>
      </c>
      <c r="M2404" s="2">
        <f>IF(AND(market_calendar[[#This Row],[eq_weekly_exp_cumulative]]=3,market_calendar[[#This Row],[is_eq_weekly_exp]]=1),1,0)</f>
        <v>0</v>
      </c>
      <c r="N2404" s="2">
        <f>IF(AND(market_calendar[[#This Row],[is_eq_monthly_exp]]=1,MOD(market_calendar[[#This Row],[Month]],3)=0),1,0)</f>
        <v>0</v>
      </c>
      <c r="O2404" s="2">
        <f t="shared" si="296"/>
        <v>0</v>
      </c>
      <c r="P2404" s="2">
        <f>SUMIF(E$2:E2404,E2404,O$2:O2404)</f>
        <v>4</v>
      </c>
      <c r="Q2404" s="2">
        <f>IF(AND(market_calendar[[#This Row],[vix_weekly_exp_cumulative]]=3,market_calendar[[#This Row],[is_vix_weekly_exp]]=1),1,0)</f>
        <v>0</v>
      </c>
      <c r="R2404" s="2">
        <f>IF(AND(market_calendar[[#This Row],[is_vix_monthly_exp]]=1,MOD(market_calendar[[#This Row],[Month]],3)=0),1,0)</f>
        <v>0</v>
      </c>
    </row>
    <row r="2405" spans="1:18" x14ac:dyDescent="0.25">
      <c r="A2405">
        <v>2404</v>
      </c>
      <c r="B2405" s="1">
        <v>44773</v>
      </c>
      <c r="C2405" s="2">
        <f t="shared" si="297"/>
        <v>2022</v>
      </c>
      <c r="D2405" s="2">
        <f t="shared" si="298"/>
        <v>7</v>
      </c>
      <c r="E2405" s="2" t="str">
        <f t="shared" si="299"/>
        <v>2022-7</v>
      </c>
      <c r="F2405" s="2">
        <f t="shared" si="300"/>
        <v>31</v>
      </c>
      <c r="G2405" s="2">
        <f t="shared" si="301"/>
        <v>32</v>
      </c>
      <c r="H2405" s="2">
        <f t="shared" si="302"/>
        <v>1</v>
      </c>
      <c r="I2405" s="2" cm="1">
        <f t="array" ref="I2405">_xlfn.IFNA(_xlfn.IFS(H2405=7,1,H2405=1,1),0)</f>
        <v>1</v>
      </c>
      <c r="J2405" s="2">
        <v>0</v>
      </c>
      <c r="K2405" s="2">
        <f t="shared" si="303"/>
        <v>0</v>
      </c>
      <c r="L2405" s="2">
        <f>SUMIF(E$2:E2405,E2405,K$2:K2405)</f>
        <v>5</v>
      </c>
      <c r="M2405" s="2">
        <f>IF(AND(market_calendar[[#This Row],[eq_weekly_exp_cumulative]]=3,market_calendar[[#This Row],[is_eq_weekly_exp]]=1),1,0)</f>
        <v>0</v>
      </c>
      <c r="N2405" s="2">
        <f>IF(AND(market_calendar[[#This Row],[is_eq_monthly_exp]]=1,MOD(market_calendar[[#This Row],[Month]],3)=0),1,0)</f>
        <v>0</v>
      </c>
      <c r="O2405" s="2">
        <f t="shared" si="296"/>
        <v>0</v>
      </c>
      <c r="P2405" s="2">
        <f>SUMIF(E$2:E2405,E2405,O$2:O2405)</f>
        <v>4</v>
      </c>
      <c r="Q2405" s="2">
        <f>IF(AND(market_calendar[[#This Row],[vix_weekly_exp_cumulative]]=3,market_calendar[[#This Row],[is_vix_weekly_exp]]=1),1,0)</f>
        <v>0</v>
      </c>
      <c r="R2405" s="2">
        <f>IF(AND(market_calendar[[#This Row],[is_vix_monthly_exp]]=1,MOD(market_calendar[[#This Row],[Month]],3)=0),1,0)</f>
        <v>0</v>
      </c>
    </row>
    <row r="2406" spans="1:18" x14ac:dyDescent="0.25">
      <c r="A2406">
        <v>2405</v>
      </c>
      <c r="B2406" s="1">
        <v>44774</v>
      </c>
      <c r="C2406" s="2">
        <f t="shared" si="297"/>
        <v>2022</v>
      </c>
      <c r="D2406" s="2">
        <f t="shared" si="298"/>
        <v>8</v>
      </c>
      <c r="E2406" s="2" t="str">
        <f t="shared" si="299"/>
        <v>2022-8</v>
      </c>
      <c r="F2406" s="2">
        <f t="shared" si="300"/>
        <v>1</v>
      </c>
      <c r="G2406" s="2">
        <f t="shared" si="301"/>
        <v>32</v>
      </c>
      <c r="H2406" s="2">
        <f t="shared" si="302"/>
        <v>2</v>
      </c>
      <c r="I2406" s="2" cm="1">
        <f t="array" ref="I2406">_xlfn.IFNA(_xlfn.IFS(H2406=7,1,H2406=1,1),0)</f>
        <v>0</v>
      </c>
      <c r="J2406" s="2">
        <v>0</v>
      </c>
      <c r="K2406" s="2">
        <f t="shared" si="303"/>
        <v>0</v>
      </c>
      <c r="L2406" s="2">
        <f>SUMIF(E$2:E2406,E2406,K$2:K2406)</f>
        <v>0</v>
      </c>
      <c r="M2406" s="2">
        <f>IF(AND(market_calendar[[#This Row],[eq_weekly_exp_cumulative]]=3,market_calendar[[#This Row],[is_eq_weekly_exp]]=1),1,0)</f>
        <v>0</v>
      </c>
      <c r="N2406" s="2">
        <f>IF(AND(market_calendar[[#This Row],[is_eq_monthly_exp]]=1,MOD(market_calendar[[#This Row],[Month]],3)=0),1,0)</f>
        <v>0</v>
      </c>
      <c r="O2406" s="2">
        <f t="shared" si="296"/>
        <v>0</v>
      </c>
      <c r="P2406" s="2">
        <f>SUMIF(E$2:E2406,E2406,O$2:O2406)</f>
        <v>0</v>
      </c>
      <c r="Q2406" s="2">
        <f>IF(AND(market_calendar[[#This Row],[vix_weekly_exp_cumulative]]=3,market_calendar[[#This Row],[is_vix_weekly_exp]]=1),1,0)</f>
        <v>0</v>
      </c>
      <c r="R2406" s="2">
        <f>IF(AND(market_calendar[[#This Row],[is_vix_monthly_exp]]=1,MOD(market_calendar[[#This Row],[Month]],3)=0),1,0)</f>
        <v>0</v>
      </c>
    </row>
    <row r="2407" spans="1:18" x14ac:dyDescent="0.25">
      <c r="A2407">
        <v>2406</v>
      </c>
      <c r="B2407" s="1">
        <v>44775</v>
      </c>
      <c r="C2407" s="2">
        <f t="shared" si="297"/>
        <v>2022</v>
      </c>
      <c r="D2407" s="2">
        <f t="shared" si="298"/>
        <v>8</v>
      </c>
      <c r="E2407" s="2" t="str">
        <f t="shared" si="299"/>
        <v>2022-8</v>
      </c>
      <c r="F2407" s="2">
        <f t="shared" si="300"/>
        <v>2</v>
      </c>
      <c r="G2407" s="2">
        <f t="shared" si="301"/>
        <v>32</v>
      </c>
      <c r="H2407" s="2">
        <f t="shared" si="302"/>
        <v>3</v>
      </c>
      <c r="I2407" s="2" cm="1">
        <f t="array" ref="I2407">_xlfn.IFNA(_xlfn.IFS(H2407=7,1,H2407=1,1),0)</f>
        <v>0</v>
      </c>
      <c r="J2407" s="2">
        <v>0</v>
      </c>
      <c r="K2407" s="2">
        <f t="shared" si="303"/>
        <v>0</v>
      </c>
      <c r="L2407" s="2">
        <f>SUMIF(E$2:E2407,E2407,K$2:K2407)</f>
        <v>0</v>
      </c>
      <c r="M2407" s="2">
        <f>IF(AND(market_calendar[[#This Row],[eq_weekly_exp_cumulative]]=3,market_calendar[[#This Row],[is_eq_weekly_exp]]=1),1,0)</f>
        <v>0</v>
      </c>
      <c r="N2407" s="2">
        <f>IF(AND(market_calendar[[#This Row],[is_eq_monthly_exp]]=1,MOD(market_calendar[[#This Row],[Month]],3)=0),1,0)</f>
        <v>0</v>
      </c>
      <c r="O2407" s="2">
        <f t="shared" si="296"/>
        <v>1</v>
      </c>
      <c r="P2407" s="2">
        <f>SUMIF(E$2:E2407,E2407,O$2:O2407)</f>
        <v>1</v>
      </c>
      <c r="Q2407" s="2">
        <f>IF(AND(market_calendar[[#This Row],[vix_weekly_exp_cumulative]]=3,market_calendar[[#This Row],[is_vix_weekly_exp]]=1),1,0)</f>
        <v>0</v>
      </c>
      <c r="R2407" s="2">
        <f>IF(AND(market_calendar[[#This Row],[is_vix_monthly_exp]]=1,MOD(market_calendar[[#This Row],[Month]],3)=0),1,0)</f>
        <v>0</v>
      </c>
    </row>
    <row r="2408" spans="1:18" x14ac:dyDescent="0.25">
      <c r="A2408">
        <v>2407</v>
      </c>
      <c r="B2408" s="1">
        <v>44776</v>
      </c>
      <c r="C2408" s="2">
        <f t="shared" si="297"/>
        <v>2022</v>
      </c>
      <c r="D2408" s="2">
        <f t="shared" si="298"/>
        <v>8</v>
      </c>
      <c r="E2408" s="2" t="str">
        <f t="shared" si="299"/>
        <v>2022-8</v>
      </c>
      <c r="F2408" s="2">
        <f t="shared" si="300"/>
        <v>3</v>
      </c>
      <c r="G2408" s="2">
        <f t="shared" si="301"/>
        <v>32</v>
      </c>
      <c r="H2408" s="2">
        <f t="shared" si="302"/>
        <v>4</v>
      </c>
      <c r="I2408" s="2" cm="1">
        <f t="array" ref="I2408">_xlfn.IFNA(_xlfn.IFS(H2408=7,1,H2408=1,1),0)</f>
        <v>0</v>
      </c>
      <c r="J2408" s="2">
        <v>0</v>
      </c>
      <c r="K2408" s="2">
        <f t="shared" si="303"/>
        <v>0</v>
      </c>
      <c r="L2408" s="2">
        <f>SUMIF(E$2:E2408,E2408,K$2:K2408)</f>
        <v>0</v>
      </c>
      <c r="M2408" s="2">
        <f>IF(AND(market_calendar[[#This Row],[eq_weekly_exp_cumulative]]=3,market_calendar[[#This Row],[is_eq_weekly_exp]]=1),1,0)</f>
        <v>0</v>
      </c>
      <c r="N2408" s="2">
        <f>IF(AND(market_calendar[[#This Row],[is_eq_monthly_exp]]=1,MOD(market_calendar[[#This Row],[Month]],3)=0),1,0)</f>
        <v>0</v>
      </c>
      <c r="O2408" s="2">
        <f t="shared" si="296"/>
        <v>0</v>
      </c>
      <c r="P2408" s="2">
        <f>SUMIF(E$2:E2408,E2408,O$2:O2408)</f>
        <v>1</v>
      </c>
      <c r="Q2408" s="2">
        <f>IF(AND(market_calendar[[#This Row],[vix_weekly_exp_cumulative]]=3,market_calendar[[#This Row],[is_vix_weekly_exp]]=1),1,0)</f>
        <v>0</v>
      </c>
      <c r="R2408" s="2">
        <f>IF(AND(market_calendar[[#This Row],[is_vix_monthly_exp]]=1,MOD(market_calendar[[#This Row],[Month]],3)=0),1,0)</f>
        <v>0</v>
      </c>
    </row>
    <row r="2409" spans="1:18" x14ac:dyDescent="0.25">
      <c r="A2409">
        <v>2408</v>
      </c>
      <c r="B2409" s="1">
        <v>44777</v>
      </c>
      <c r="C2409" s="2">
        <f t="shared" si="297"/>
        <v>2022</v>
      </c>
      <c r="D2409" s="2">
        <f t="shared" si="298"/>
        <v>8</v>
      </c>
      <c r="E2409" s="2" t="str">
        <f t="shared" si="299"/>
        <v>2022-8</v>
      </c>
      <c r="F2409" s="2">
        <f t="shared" si="300"/>
        <v>4</v>
      </c>
      <c r="G2409" s="2">
        <f t="shared" si="301"/>
        <v>32</v>
      </c>
      <c r="H2409" s="2">
        <f t="shared" si="302"/>
        <v>5</v>
      </c>
      <c r="I2409" s="2" cm="1">
        <f t="array" ref="I2409">_xlfn.IFNA(_xlfn.IFS(H2409=7,1,H2409=1,1),0)</f>
        <v>0</v>
      </c>
      <c r="J2409" s="2">
        <v>0</v>
      </c>
      <c r="K2409" s="2">
        <f t="shared" si="303"/>
        <v>0</v>
      </c>
      <c r="L2409" s="2">
        <f>SUMIF(E$2:E2409,E2409,K$2:K2409)</f>
        <v>0</v>
      </c>
      <c r="M2409" s="2">
        <f>IF(AND(market_calendar[[#This Row],[eq_weekly_exp_cumulative]]=3,market_calendar[[#This Row],[is_eq_weekly_exp]]=1),1,0)</f>
        <v>0</v>
      </c>
      <c r="N2409" s="2">
        <f>IF(AND(market_calendar[[#This Row],[is_eq_monthly_exp]]=1,MOD(market_calendar[[#This Row],[Month]],3)=0),1,0)</f>
        <v>0</v>
      </c>
      <c r="O2409" s="2">
        <f t="shared" si="296"/>
        <v>0</v>
      </c>
      <c r="P2409" s="2">
        <f>SUMIF(E$2:E2409,E2409,O$2:O2409)</f>
        <v>1</v>
      </c>
      <c r="Q2409" s="2">
        <f>IF(AND(market_calendar[[#This Row],[vix_weekly_exp_cumulative]]=3,market_calendar[[#This Row],[is_vix_weekly_exp]]=1),1,0)</f>
        <v>0</v>
      </c>
      <c r="R2409" s="2">
        <f>IF(AND(market_calendar[[#This Row],[is_vix_monthly_exp]]=1,MOD(market_calendar[[#This Row],[Month]],3)=0),1,0)</f>
        <v>0</v>
      </c>
    </row>
    <row r="2410" spans="1:18" x14ac:dyDescent="0.25">
      <c r="A2410">
        <v>2409</v>
      </c>
      <c r="B2410" s="1">
        <v>44778</v>
      </c>
      <c r="C2410" s="2">
        <f t="shared" si="297"/>
        <v>2022</v>
      </c>
      <c r="D2410" s="2">
        <f t="shared" si="298"/>
        <v>8</v>
      </c>
      <c r="E2410" s="2" t="str">
        <f t="shared" si="299"/>
        <v>2022-8</v>
      </c>
      <c r="F2410" s="2">
        <f t="shared" si="300"/>
        <v>5</v>
      </c>
      <c r="G2410" s="2">
        <f t="shared" si="301"/>
        <v>32</v>
      </c>
      <c r="H2410" s="2">
        <f t="shared" si="302"/>
        <v>6</v>
      </c>
      <c r="I2410" s="2" cm="1">
        <f t="array" ref="I2410">_xlfn.IFNA(_xlfn.IFS(H2410=7,1,H2410=1,1),0)</f>
        <v>0</v>
      </c>
      <c r="J2410" s="2">
        <v>0</v>
      </c>
      <c r="K2410" s="2">
        <f t="shared" si="303"/>
        <v>1</v>
      </c>
      <c r="L2410" s="2">
        <f>SUMIF(E$2:E2410,E2410,K$2:K2410)</f>
        <v>1</v>
      </c>
      <c r="M2410" s="2">
        <f>IF(AND(market_calendar[[#This Row],[eq_weekly_exp_cumulative]]=3,market_calendar[[#This Row],[is_eq_weekly_exp]]=1),1,0)</f>
        <v>0</v>
      </c>
      <c r="N2410" s="2">
        <f>IF(AND(market_calendar[[#This Row],[is_eq_monthly_exp]]=1,MOD(market_calendar[[#This Row],[Month]],3)=0),1,0)</f>
        <v>0</v>
      </c>
      <c r="O2410" s="2">
        <f t="shared" si="296"/>
        <v>0</v>
      </c>
      <c r="P2410" s="2">
        <f>SUMIF(E$2:E2410,E2410,O$2:O2410)</f>
        <v>1</v>
      </c>
      <c r="Q2410" s="2">
        <f>IF(AND(market_calendar[[#This Row],[vix_weekly_exp_cumulative]]=3,market_calendar[[#This Row],[is_vix_weekly_exp]]=1),1,0)</f>
        <v>0</v>
      </c>
      <c r="R2410" s="2">
        <f>IF(AND(market_calendar[[#This Row],[is_vix_monthly_exp]]=1,MOD(market_calendar[[#This Row],[Month]],3)=0),1,0)</f>
        <v>0</v>
      </c>
    </row>
    <row r="2411" spans="1:18" x14ac:dyDescent="0.25">
      <c r="A2411">
        <v>2410</v>
      </c>
      <c r="B2411" s="1">
        <v>44779</v>
      </c>
      <c r="C2411" s="2">
        <f t="shared" si="297"/>
        <v>2022</v>
      </c>
      <c r="D2411" s="2">
        <f t="shared" si="298"/>
        <v>8</v>
      </c>
      <c r="E2411" s="2" t="str">
        <f t="shared" si="299"/>
        <v>2022-8</v>
      </c>
      <c r="F2411" s="2">
        <f t="shared" si="300"/>
        <v>6</v>
      </c>
      <c r="G2411" s="2">
        <f t="shared" si="301"/>
        <v>32</v>
      </c>
      <c r="H2411" s="2">
        <f t="shared" si="302"/>
        <v>7</v>
      </c>
      <c r="I2411" s="2" cm="1">
        <f t="array" ref="I2411">_xlfn.IFNA(_xlfn.IFS(H2411=7,1,H2411=1,1),0)</f>
        <v>1</v>
      </c>
      <c r="J2411" s="2">
        <v>0</v>
      </c>
      <c r="K2411" s="2">
        <f t="shared" si="303"/>
        <v>0</v>
      </c>
      <c r="L2411" s="2">
        <f>SUMIF(E$2:E2411,E2411,K$2:K2411)</f>
        <v>1</v>
      </c>
      <c r="M2411" s="2">
        <f>IF(AND(market_calendar[[#This Row],[eq_weekly_exp_cumulative]]=3,market_calendar[[#This Row],[is_eq_weekly_exp]]=1),1,0)</f>
        <v>0</v>
      </c>
      <c r="N2411" s="2">
        <f>IF(AND(market_calendar[[#This Row],[is_eq_monthly_exp]]=1,MOD(market_calendar[[#This Row],[Month]],3)=0),1,0)</f>
        <v>0</v>
      </c>
      <c r="O2411" s="2">
        <f t="shared" si="296"/>
        <v>0</v>
      </c>
      <c r="P2411" s="2">
        <f>SUMIF(E$2:E2411,E2411,O$2:O2411)</f>
        <v>1</v>
      </c>
      <c r="Q2411" s="2">
        <f>IF(AND(market_calendar[[#This Row],[vix_weekly_exp_cumulative]]=3,market_calendar[[#This Row],[is_vix_weekly_exp]]=1),1,0)</f>
        <v>0</v>
      </c>
      <c r="R2411" s="2">
        <f>IF(AND(market_calendar[[#This Row],[is_vix_monthly_exp]]=1,MOD(market_calendar[[#This Row],[Month]],3)=0),1,0)</f>
        <v>0</v>
      </c>
    </row>
    <row r="2412" spans="1:18" x14ac:dyDescent="0.25">
      <c r="A2412">
        <v>2411</v>
      </c>
      <c r="B2412" s="1">
        <v>44780</v>
      </c>
      <c r="C2412" s="2">
        <f t="shared" si="297"/>
        <v>2022</v>
      </c>
      <c r="D2412" s="2">
        <f t="shared" si="298"/>
        <v>8</v>
      </c>
      <c r="E2412" s="2" t="str">
        <f t="shared" si="299"/>
        <v>2022-8</v>
      </c>
      <c r="F2412" s="2">
        <f t="shared" si="300"/>
        <v>7</v>
      </c>
      <c r="G2412" s="2">
        <f t="shared" si="301"/>
        <v>33</v>
      </c>
      <c r="H2412" s="2">
        <f t="shared" si="302"/>
        <v>1</v>
      </c>
      <c r="I2412" s="2" cm="1">
        <f t="array" ref="I2412">_xlfn.IFNA(_xlfn.IFS(H2412=7,1,H2412=1,1),0)</f>
        <v>1</v>
      </c>
      <c r="J2412" s="2">
        <v>0</v>
      </c>
      <c r="K2412" s="2">
        <f t="shared" si="303"/>
        <v>0</v>
      </c>
      <c r="L2412" s="2">
        <f>SUMIF(E$2:E2412,E2412,K$2:K2412)</f>
        <v>1</v>
      </c>
      <c r="M2412" s="2">
        <f>IF(AND(market_calendar[[#This Row],[eq_weekly_exp_cumulative]]=3,market_calendar[[#This Row],[is_eq_weekly_exp]]=1),1,0)</f>
        <v>0</v>
      </c>
      <c r="N2412" s="2">
        <f>IF(AND(market_calendar[[#This Row],[is_eq_monthly_exp]]=1,MOD(market_calendar[[#This Row],[Month]],3)=0),1,0)</f>
        <v>0</v>
      </c>
      <c r="O2412" s="2">
        <f t="shared" si="296"/>
        <v>0</v>
      </c>
      <c r="P2412" s="2">
        <f>SUMIF(E$2:E2412,E2412,O$2:O2412)</f>
        <v>1</v>
      </c>
      <c r="Q2412" s="2">
        <f>IF(AND(market_calendar[[#This Row],[vix_weekly_exp_cumulative]]=3,market_calendar[[#This Row],[is_vix_weekly_exp]]=1),1,0)</f>
        <v>0</v>
      </c>
      <c r="R2412" s="2">
        <f>IF(AND(market_calendar[[#This Row],[is_vix_monthly_exp]]=1,MOD(market_calendar[[#This Row],[Month]],3)=0),1,0)</f>
        <v>0</v>
      </c>
    </row>
    <row r="2413" spans="1:18" x14ac:dyDescent="0.25">
      <c r="A2413">
        <v>2412</v>
      </c>
      <c r="B2413" s="1">
        <v>44781</v>
      </c>
      <c r="C2413" s="2">
        <f t="shared" si="297"/>
        <v>2022</v>
      </c>
      <c r="D2413" s="2">
        <f t="shared" si="298"/>
        <v>8</v>
      </c>
      <c r="E2413" s="2" t="str">
        <f t="shared" si="299"/>
        <v>2022-8</v>
      </c>
      <c r="F2413" s="2">
        <f t="shared" si="300"/>
        <v>8</v>
      </c>
      <c r="G2413" s="2">
        <f t="shared" si="301"/>
        <v>33</v>
      </c>
      <c r="H2413" s="2">
        <f t="shared" si="302"/>
        <v>2</v>
      </c>
      <c r="I2413" s="2" cm="1">
        <f t="array" ref="I2413">_xlfn.IFNA(_xlfn.IFS(H2413=7,1,H2413=1,1),0)</f>
        <v>0</v>
      </c>
      <c r="J2413" s="2">
        <v>0</v>
      </c>
      <c r="K2413" s="2">
        <f t="shared" si="303"/>
        <v>0</v>
      </c>
      <c r="L2413" s="2">
        <f>SUMIF(E$2:E2413,E2413,K$2:K2413)</f>
        <v>1</v>
      </c>
      <c r="M2413" s="2">
        <f>IF(AND(market_calendar[[#This Row],[eq_weekly_exp_cumulative]]=3,market_calendar[[#This Row],[is_eq_weekly_exp]]=1),1,0)</f>
        <v>0</v>
      </c>
      <c r="N2413" s="2">
        <f>IF(AND(market_calendar[[#This Row],[is_eq_monthly_exp]]=1,MOD(market_calendar[[#This Row],[Month]],3)=0),1,0)</f>
        <v>0</v>
      </c>
      <c r="O2413" s="2">
        <f t="shared" si="296"/>
        <v>0</v>
      </c>
      <c r="P2413" s="2">
        <f>SUMIF(E$2:E2413,E2413,O$2:O2413)</f>
        <v>1</v>
      </c>
      <c r="Q2413" s="2">
        <f>IF(AND(market_calendar[[#This Row],[vix_weekly_exp_cumulative]]=3,market_calendar[[#This Row],[is_vix_weekly_exp]]=1),1,0)</f>
        <v>0</v>
      </c>
      <c r="R2413" s="2">
        <f>IF(AND(market_calendar[[#This Row],[is_vix_monthly_exp]]=1,MOD(market_calendar[[#This Row],[Month]],3)=0),1,0)</f>
        <v>0</v>
      </c>
    </row>
    <row r="2414" spans="1:18" x14ac:dyDescent="0.25">
      <c r="A2414">
        <v>2413</v>
      </c>
      <c r="B2414" s="1">
        <v>44782</v>
      </c>
      <c r="C2414" s="2">
        <f t="shared" si="297"/>
        <v>2022</v>
      </c>
      <c r="D2414" s="2">
        <f t="shared" si="298"/>
        <v>8</v>
      </c>
      <c r="E2414" s="2" t="str">
        <f t="shared" si="299"/>
        <v>2022-8</v>
      </c>
      <c r="F2414" s="2">
        <f t="shared" si="300"/>
        <v>9</v>
      </c>
      <c r="G2414" s="2">
        <f t="shared" si="301"/>
        <v>33</v>
      </c>
      <c r="H2414" s="2">
        <f t="shared" si="302"/>
        <v>3</v>
      </c>
      <c r="I2414" s="2" cm="1">
        <f t="array" ref="I2414">_xlfn.IFNA(_xlfn.IFS(H2414=7,1,H2414=1,1),0)</f>
        <v>0</v>
      </c>
      <c r="J2414" s="2">
        <v>0</v>
      </c>
      <c r="K2414" s="2">
        <f t="shared" si="303"/>
        <v>0</v>
      </c>
      <c r="L2414" s="2">
        <f>SUMIF(E$2:E2414,E2414,K$2:K2414)</f>
        <v>1</v>
      </c>
      <c r="M2414" s="2">
        <f>IF(AND(market_calendar[[#This Row],[eq_weekly_exp_cumulative]]=3,market_calendar[[#This Row],[is_eq_weekly_exp]]=1),1,0)</f>
        <v>0</v>
      </c>
      <c r="N2414" s="2">
        <f>IF(AND(market_calendar[[#This Row],[is_eq_monthly_exp]]=1,MOD(market_calendar[[#This Row],[Month]],3)=0),1,0)</f>
        <v>0</v>
      </c>
      <c r="O2414" s="2">
        <f t="shared" si="296"/>
        <v>1</v>
      </c>
      <c r="P2414" s="2">
        <f>SUMIF(E$2:E2414,E2414,O$2:O2414)</f>
        <v>2</v>
      </c>
      <c r="Q2414" s="2">
        <f>IF(AND(market_calendar[[#This Row],[vix_weekly_exp_cumulative]]=3,market_calendar[[#This Row],[is_vix_weekly_exp]]=1),1,0)</f>
        <v>0</v>
      </c>
      <c r="R2414" s="2">
        <f>IF(AND(market_calendar[[#This Row],[is_vix_monthly_exp]]=1,MOD(market_calendar[[#This Row],[Month]],3)=0),1,0)</f>
        <v>0</v>
      </c>
    </row>
    <row r="2415" spans="1:18" x14ac:dyDescent="0.25">
      <c r="A2415">
        <v>2414</v>
      </c>
      <c r="B2415" s="1">
        <v>44783</v>
      </c>
      <c r="C2415" s="2">
        <f t="shared" si="297"/>
        <v>2022</v>
      </c>
      <c r="D2415" s="2">
        <f t="shared" si="298"/>
        <v>8</v>
      </c>
      <c r="E2415" s="2" t="str">
        <f t="shared" si="299"/>
        <v>2022-8</v>
      </c>
      <c r="F2415" s="2">
        <f t="shared" si="300"/>
        <v>10</v>
      </c>
      <c r="G2415" s="2">
        <f t="shared" si="301"/>
        <v>33</v>
      </c>
      <c r="H2415" s="2">
        <f t="shared" si="302"/>
        <v>4</v>
      </c>
      <c r="I2415" s="2" cm="1">
        <f t="array" ref="I2415">_xlfn.IFNA(_xlfn.IFS(H2415=7,1,H2415=1,1),0)</f>
        <v>0</v>
      </c>
      <c r="J2415" s="2">
        <v>0</v>
      </c>
      <c r="K2415" s="2">
        <f t="shared" si="303"/>
        <v>0</v>
      </c>
      <c r="L2415" s="2">
        <f>SUMIF(E$2:E2415,E2415,K$2:K2415)</f>
        <v>1</v>
      </c>
      <c r="M2415" s="2">
        <f>IF(AND(market_calendar[[#This Row],[eq_weekly_exp_cumulative]]=3,market_calendar[[#This Row],[is_eq_weekly_exp]]=1),1,0)</f>
        <v>0</v>
      </c>
      <c r="N2415" s="2">
        <f>IF(AND(market_calendar[[#This Row],[is_eq_monthly_exp]]=1,MOD(market_calendar[[#This Row],[Month]],3)=0),1,0)</f>
        <v>0</v>
      </c>
      <c r="O2415" s="2">
        <f t="shared" si="296"/>
        <v>0</v>
      </c>
      <c r="P2415" s="2">
        <f>SUMIF(E$2:E2415,E2415,O$2:O2415)</f>
        <v>2</v>
      </c>
      <c r="Q2415" s="2">
        <f>IF(AND(market_calendar[[#This Row],[vix_weekly_exp_cumulative]]=3,market_calendar[[#This Row],[is_vix_weekly_exp]]=1),1,0)</f>
        <v>0</v>
      </c>
      <c r="R2415" s="2">
        <f>IF(AND(market_calendar[[#This Row],[is_vix_monthly_exp]]=1,MOD(market_calendar[[#This Row],[Month]],3)=0),1,0)</f>
        <v>0</v>
      </c>
    </row>
    <row r="2416" spans="1:18" x14ac:dyDescent="0.25">
      <c r="A2416">
        <v>2415</v>
      </c>
      <c r="B2416" s="1">
        <v>44784</v>
      </c>
      <c r="C2416" s="2">
        <f t="shared" si="297"/>
        <v>2022</v>
      </c>
      <c r="D2416" s="2">
        <f t="shared" si="298"/>
        <v>8</v>
      </c>
      <c r="E2416" s="2" t="str">
        <f t="shared" si="299"/>
        <v>2022-8</v>
      </c>
      <c r="F2416" s="2">
        <f t="shared" si="300"/>
        <v>11</v>
      </c>
      <c r="G2416" s="2">
        <f t="shared" si="301"/>
        <v>33</v>
      </c>
      <c r="H2416" s="2">
        <f t="shared" si="302"/>
        <v>5</v>
      </c>
      <c r="I2416" s="2" cm="1">
        <f t="array" ref="I2416">_xlfn.IFNA(_xlfn.IFS(H2416=7,1,H2416=1,1),0)</f>
        <v>0</v>
      </c>
      <c r="J2416" s="2">
        <v>0</v>
      </c>
      <c r="K2416" s="2">
        <f t="shared" si="303"/>
        <v>0</v>
      </c>
      <c r="L2416" s="2">
        <f>SUMIF(E$2:E2416,E2416,K$2:K2416)</f>
        <v>1</v>
      </c>
      <c r="M2416" s="2">
        <f>IF(AND(market_calendar[[#This Row],[eq_weekly_exp_cumulative]]=3,market_calendar[[#This Row],[is_eq_weekly_exp]]=1),1,0)</f>
        <v>0</v>
      </c>
      <c r="N2416" s="2">
        <f>IF(AND(market_calendar[[#This Row],[is_eq_monthly_exp]]=1,MOD(market_calendar[[#This Row],[Month]],3)=0),1,0)</f>
        <v>0</v>
      </c>
      <c r="O2416" s="2">
        <f t="shared" si="296"/>
        <v>0</v>
      </c>
      <c r="P2416" s="2">
        <f>SUMIF(E$2:E2416,E2416,O$2:O2416)</f>
        <v>2</v>
      </c>
      <c r="Q2416" s="2">
        <f>IF(AND(market_calendar[[#This Row],[vix_weekly_exp_cumulative]]=3,market_calendar[[#This Row],[is_vix_weekly_exp]]=1),1,0)</f>
        <v>0</v>
      </c>
      <c r="R2416" s="2">
        <f>IF(AND(market_calendar[[#This Row],[is_vix_monthly_exp]]=1,MOD(market_calendar[[#This Row],[Month]],3)=0),1,0)</f>
        <v>0</v>
      </c>
    </row>
    <row r="2417" spans="1:18" x14ac:dyDescent="0.25">
      <c r="A2417">
        <v>2416</v>
      </c>
      <c r="B2417" s="1">
        <v>44785</v>
      </c>
      <c r="C2417" s="2">
        <f t="shared" si="297"/>
        <v>2022</v>
      </c>
      <c r="D2417" s="2">
        <f t="shared" si="298"/>
        <v>8</v>
      </c>
      <c r="E2417" s="2" t="str">
        <f t="shared" si="299"/>
        <v>2022-8</v>
      </c>
      <c r="F2417" s="2">
        <f t="shared" si="300"/>
        <v>12</v>
      </c>
      <c r="G2417" s="2">
        <f t="shared" si="301"/>
        <v>33</v>
      </c>
      <c r="H2417" s="2">
        <f t="shared" si="302"/>
        <v>6</v>
      </c>
      <c r="I2417" s="2" cm="1">
        <f t="array" ref="I2417">_xlfn.IFNA(_xlfn.IFS(H2417=7,1,H2417=1,1),0)</f>
        <v>0</v>
      </c>
      <c r="J2417" s="2">
        <v>0</v>
      </c>
      <c r="K2417" s="2">
        <f t="shared" si="303"/>
        <v>1</v>
      </c>
      <c r="L2417" s="2">
        <f>SUMIF(E$2:E2417,E2417,K$2:K2417)</f>
        <v>2</v>
      </c>
      <c r="M2417" s="2">
        <f>IF(AND(market_calendar[[#This Row],[eq_weekly_exp_cumulative]]=3,market_calendar[[#This Row],[is_eq_weekly_exp]]=1),1,0)</f>
        <v>0</v>
      </c>
      <c r="N2417" s="2">
        <f>IF(AND(market_calendar[[#This Row],[is_eq_monthly_exp]]=1,MOD(market_calendar[[#This Row],[Month]],3)=0),1,0)</f>
        <v>0</v>
      </c>
      <c r="O2417" s="2">
        <f t="shared" si="296"/>
        <v>0</v>
      </c>
      <c r="P2417" s="2">
        <f>SUMIF(E$2:E2417,E2417,O$2:O2417)</f>
        <v>2</v>
      </c>
      <c r="Q2417" s="2">
        <f>IF(AND(market_calendar[[#This Row],[vix_weekly_exp_cumulative]]=3,market_calendar[[#This Row],[is_vix_weekly_exp]]=1),1,0)</f>
        <v>0</v>
      </c>
      <c r="R2417" s="2">
        <f>IF(AND(market_calendar[[#This Row],[is_vix_monthly_exp]]=1,MOD(market_calendar[[#This Row],[Month]],3)=0),1,0)</f>
        <v>0</v>
      </c>
    </row>
    <row r="2418" spans="1:18" x14ac:dyDescent="0.25">
      <c r="A2418">
        <v>2417</v>
      </c>
      <c r="B2418" s="1">
        <v>44786</v>
      </c>
      <c r="C2418" s="2">
        <f t="shared" si="297"/>
        <v>2022</v>
      </c>
      <c r="D2418" s="2">
        <f t="shared" si="298"/>
        <v>8</v>
      </c>
      <c r="E2418" s="2" t="str">
        <f t="shared" si="299"/>
        <v>2022-8</v>
      </c>
      <c r="F2418" s="2">
        <f t="shared" si="300"/>
        <v>13</v>
      </c>
      <c r="G2418" s="2">
        <f t="shared" si="301"/>
        <v>33</v>
      </c>
      <c r="H2418" s="2">
        <f t="shared" si="302"/>
        <v>7</v>
      </c>
      <c r="I2418" s="2" cm="1">
        <f t="array" ref="I2418">_xlfn.IFNA(_xlfn.IFS(H2418=7,1,H2418=1,1),0)</f>
        <v>1</v>
      </c>
      <c r="J2418" s="2">
        <v>0</v>
      </c>
      <c r="K2418" s="2">
        <f t="shared" si="303"/>
        <v>0</v>
      </c>
      <c r="L2418" s="2">
        <f>SUMIF(E$2:E2418,E2418,K$2:K2418)</f>
        <v>2</v>
      </c>
      <c r="M2418" s="2">
        <f>IF(AND(market_calendar[[#This Row],[eq_weekly_exp_cumulative]]=3,market_calendar[[#This Row],[is_eq_weekly_exp]]=1),1,0)</f>
        <v>0</v>
      </c>
      <c r="N2418" s="2">
        <f>IF(AND(market_calendar[[#This Row],[is_eq_monthly_exp]]=1,MOD(market_calendar[[#This Row],[Month]],3)=0),1,0)</f>
        <v>0</v>
      </c>
      <c r="O2418" s="2">
        <f t="shared" si="296"/>
        <v>0</v>
      </c>
      <c r="P2418" s="2">
        <f>SUMIF(E$2:E2418,E2418,O$2:O2418)</f>
        <v>2</v>
      </c>
      <c r="Q2418" s="2">
        <f>IF(AND(market_calendar[[#This Row],[vix_weekly_exp_cumulative]]=3,market_calendar[[#This Row],[is_vix_weekly_exp]]=1),1,0)</f>
        <v>0</v>
      </c>
      <c r="R2418" s="2">
        <f>IF(AND(market_calendar[[#This Row],[is_vix_monthly_exp]]=1,MOD(market_calendar[[#This Row],[Month]],3)=0),1,0)</f>
        <v>0</v>
      </c>
    </row>
    <row r="2419" spans="1:18" x14ac:dyDescent="0.25">
      <c r="A2419">
        <v>2418</v>
      </c>
      <c r="B2419" s="1">
        <v>44787</v>
      </c>
      <c r="C2419" s="2">
        <f t="shared" si="297"/>
        <v>2022</v>
      </c>
      <c r="D2419" s="2">
        <f t="shared" si="298"/>
        <v>8</v>
      </c>
      <c r="E2419" s="2" t="str">
        <f t="shared" si="299"/>
        <v>2022-8</v>
      </c>
      <c r="F2419" s="2">
        <f t="shared" si="300"/>
        <v>14</v>
      </c>
      <c r="G2419" s="2">
        <f t="shared" si="301"/>
        <v>34</v>
      </c>
      <c r="H2419" s="2">
        <f t="shared" si="302"/>
        <v>1</v>
      </c>
      <c r="I2419" s="2" cm="1">
        <f t="array" ref="I2419">_xlfn.IFNA(_xlfn.IFS(H2419=7,1,H2419=1,1),0)</f>
        <v>1</v>
      </c>
      <c r="J2419" s="2">
        <v>0</v>
      </c>
      <c r="K2419" s="2">
        <f t="shared" si="303"/>
        <v>0</v>
      </c>
      <c r="L2419" s="2">
        <f>SUMIF(E$2:E2419,E2419,K$2:K2419)</f>
        <v>2</v>
      </c>
      <c r="M2419" s="2">
        <f>IF(AND(market_calendar[[#This Row],[eq_weekly_exp_cumulative]]=3,market_calendar[[#This Row],[is_eq_weekly_exp]]=1),1,0)</f>
        <v>0</v>
      </c>
      <c r="N2419" s="2">
        <f>IF(AND(market_calendar[[#This Row],[is_eq_monthly_exp]]=1,MOD(market_calendar[[#This Row],[Month]],3)=0),1,0)</f>
        <v>0</v>
      </c>
      <c r="O2419" s="2">
        <f t="shared" si="296"/>
        <v>0</v>
      </c>
      <c r="P2419" s="2">
        <f>SUMIF(E$2:E2419,E2419,O$2:O2419)</f>
        <v>2</v>
      </c>
      <c r="Q2419" s="2">
        <f>IF(AND(market_calendar[[#This Row],[vix_weekly_exp_cumulative]]=3,market_calendar[[#This Row],[is_vix_weekly_exp]]=1),1,0)</f>
        <v>0</v>
      </c>
      <c r="R2419" s="2">
        <f>IF(AND(market_calendar[[#This Row],[is_vix_monthly_exp]]=1,MOD(market_calendar[[#This Row],[Month]],3)=0),1,0)</f>
        <v>0</v>
      </c>
    </row>
    <row r="2420" spans="1:18" x14ac:dyDescent="0.25">
      <c r="A2420">
        <v>2419</v>
      </c>
      <c r="B2420" s="1">
        <v>44788</v>
      </c>
      <c r="C2420" s="2">
        <f t="shared" si="297"/>
        <v>2022</v>
      </c>
      <c r="D2420" s="2">
        <f t="shared" si="298"/>
        <v>8</v>
      </c>
      <c r="E2420" s="2" t="str">
        <f t="shared" si="299"/>
        <v>2022-8</v>
      </c>
      <c r="F2420" s="2">
        <f t="shared" si="300"/>
        <v>15</v>
      </c>
      <c r="G2420" s="2">
        <f t="shared" si="301"/>
        <v>34</v>
      </c>
      <c r="H2420" s="2">
        <f t="shared" si="302"/>
        <v>2</v>
      </c>
      <c r="I2420" s="2" cm="1">
        <f t="array" ref="I2420">_xlfn.IFNA(_xlfn.IFS(H2420=7,1,H2420=1,1),0)</f>
        <v>0</v>
      </c>
      <c r="J2420" s="2">
        <v>0</v>
      </c>
      <c r="K2420" s="2">
        <f t="shared" si="303"/>
        <v>0</v>
      </c>
      <c r="L2420" s="2">
        <f>SUMIF(E$2:E2420,E2420,K$2:K2420)</f>
        <v>2</v>
      </c>
      <c r="M2420" s="2">
        <f>IF(AND(market_calendar[[#This Row],[eq_weekly_exp_cumulative]]=3,market_calendar[[#This Row],[is_eq_weekly_exp]]=1),1,0)</f>
        <v>0</v>
      </c>
      <c r="N2420" s="2">
        <f>IF(AND(market_calendar[[#This Row],[is_eq_monthly_exp]]=1,MOD(market_calendar[[#This Row],[Month]],3)=0),1,0)</f>
        <v>0</v>
      </c>
      <c r="O2420" s="2">
        <f t="shared" si="296"/>
        <v>0</v>
      </c>
      <c r="P2420" s="2">
        <f>SUMIF(E$2:E2420,E2420,O$2:O2420)</f>
        <v>2</v>
      </c>
      <c r="Q2420" s="2">
        <f>IF(AND(market_calendar[[#This Row],[vix_weekly_exp_cumulative]]=3,market_calendar[[#This Row],[is_vix_weekly_exp]]=1),1,0)</f>
        <v>0</v>
      </c>
      <c r="R2420" s="2">
        <f>IF(AND(market_calendar[[#This Row],[is_vix_monthly_exp]]=1,MOD(market_calendar[[#This Row],[Month]],3)=0),1,0)</f>
        <v>0</v>
      </c>
    </row>
    <row r="2421" spans="1:18" x14ac:dyDescent="0.25">
      <c r="A2421">
        <v>2420</v>
      </c>
      <c r="B2421" s="1">
        <v>44789</v>
      </c>
      <c r="C2421" s="2">
        <f t="shared" si="297"/>
        <v>2022</v>
      </c>
      <c r="D2421" s="2">
        <f t="shared" si="298"/>
        <v>8</v>
      </c>
      <c r="E2421" s="2" t="str">
        <f t="shared" si="299"/>
        <v>2022-8</v>
      </c>
      <c r="F2421" s="2">
        <f t="shared" si="300"/>
        <v>16</v>
      </c>
      <c r="G2421" s="2">
        <f t="shared" si="301"/>
        <v>34</v>
      </c>
      <c r="H2421" s="2">
        <f t="shared" si="302"/>
        <v>3</v>
      </c>
      <c r="I2421" s="2" cm="1">
        <f t="array" ref="I2421">_xlfn.IFNA(_xlfn.IFS(H2421=7,1,H2421=1,1),0)</f>
        <v>0</v>
      </c>
      <c r="J2421" s="2">
        <v>0</v>
      </c>
      <c r="K2421" s="2">
        <f t="shared" si="303"/>
        <v>0</v>
      </c>
      <c r="L2421" s="2">
        <f>SUMIF(E$2:E2421,E2421,K$2:K2421)</f>
        <v>2</v>
      </c>
      <c r="M2421" s="2">
        <f>IF(AND(market_calendar[[#This Row],[eq_weekly_exp_cumulative]]=3,market_calendar[[#This Row],[is_eq_weekly_exp]]=1),1,0)</f>
        <v>0</v>
      </c>
      <c r="N2421" s="2">
        <f>IF(AND(market_calendar[[#This Row],[is_eq_monthly_exp]]=1,MOD(market_calendar[[#This Row],[Month]],3)=0),1,0)</f>
        <v>0</v>
      </c>
      <c r="O2421" s="2">
        <f t="shared" si="296"/>
        <v>1</v>
      </c>
      <c r="P2421" s="2">
        <f>SUMIF(E$2:E2421,E2421,O$2:O2421)</f>
        <v>3</v>
      </c>
      <c r="Q2421" s="2">
        <f>IF(AND(market_calendar[[#This Row],[vix_weekly_exp_cumulative]]=3,market_calendar[[#This Row],[is_vix_weekly_exp]]=1),1,0)</f>
        <v>1</v>
      </c>
      <c r="R2421" s="2">
        <f>IF(AND(market_calendar[[#This Row],[is_vix_monthly_exp]]=1,MOD(market_calendar[[#This Row],[Month]],3)=0),1,0)</f>
        <v>0</v>
      </c>
    </row>
    <row r="2422" spans="1:18" x14ac:dyDescent="0.25">
      <c r="A2422">
        <v>2421</v>
      </c>
      <c r="B2422" s="1">
        <v>44790</v>
      </c>
      <c r="C2422" s="2">
        <f t="shared" si="297"/>
        <v>2022</v>
      </c>
      <c r="D2422" s="2">
        <f t="shared" si="298"/>
        <v>8</v>
      </c>
      <c r="E2422" s="2" t="str">
        <f t="shared" si="299"/>
        <v>2022-8</v>
      </c>
      <c r="F2422" s="2">
        <f t="shared" si="300"/>
        <v>17</v>
      </c>
      <c r="G2422" s="2">
        <f t="shared" si="301"/>
        <v>34</v>
      </c>
      <c r="H2422" s="2">
        <f t="shared" si="302"/>
        <v>4</v>
      </c>
      <c r="I2422" s="2" cm="1">
        <f t="array" ref="I2422">_xlfn.IFNA(_xlfn.IFS(H2422=7,1,H2422=1,1),0)</f>
        <v>0</v>
      </c>
      <c r="J2422" s="2">
        <v>0</v>
      </c>
      <c r="K2422" s="2">
        <f t="shared" si="303"/>
        <v>0</v>
      </c>
      <c r="L2422" s="2">
        <f>SUMIF(E$2:E2422,E2422,K$2:K2422)</f>
        <v>2</v>
      </c>
      <c r="M2422" s="2">
        <f>IF(AND(market_calendar[[#This Row],[eq_weekly_exp_cumulative]]=3,market_calendar[[#This Row],[is_eq_weekly_exp]]=1),1,0)</f>
        <v>0</v>
      </c>
      <c r="N2422" s="2">
        <f>IF(AND(market_calendar[[#This Row],[is_eq_monthly_exp]]=1,MOD(market_calendar[[#This Row],[Month]],3)=0),1,0)</f>
        <v>0</v>
      </c>
      <c r="O2422" s="2">
        <f t="shared" si="296"/>
        <v>0</v>
      </c>
      <c r="P2422" s="2">
        <f>SUMIF(E$2:E2422,E2422,O$2:O2422)</f>
        <v>3</v>
      </c>
      <c r="Q2422" s="2">
        <f>IF(AND(market_calendar[[#This Row],[vix_weekly_exp_cumulative]]=3,market_calendar[[#This Row],[is_vix_weekly_exp]]=1),1,0)</f>
        <v>0</v>
      </c>
      <c r="R2422" s="2">
        <f>IF(AND(market_calendar[[#This Row],[is_vix_monthly_exp]]=1,MOD(market_calendar[[#This Row],[Month]],3)=0),1,0)</f>
        <v>0</v>
      </c>
    </row>
    <row r="2423" spans="1:18" x14ac:dyDescent="0.25">
      <c r="A2423">
        <v>2422</v>
      </c>
      <c r="B2423" s="1">
        <v>44791</v>
      </c>
      <c r="C2423" s="2">
        <f t="shared" si="297"/>
        <v>2022</v>
      </c>
      <c r="D2423" s="2">
        <f t="shared" si="298"/>
        <v>8</v>
      </c>
      <c r="E2423" s="2" t="str">
        <f t="shared" si="299"/>
        <v>2022-8</v>
      </c>
      <c r="F2423" s="2">
        <f t="shared" si="300"/>
        <v>18</v>
      </c>
      <c r="G2423" s="2">
        <f t="shared" si="301"/>
        <v>34</v>
      </c>
      <c r="H2423" s="2">
        <f t="shared" si="302"/>
        <v>5</v>
      </c>
      <c r="I2423" s="2" cm="1">
        <f t="array" ref="I2423">_xlfn.IFNA(_xlfn.IFS(H2423=7,1,H2423=1,1),0)</f>
        <v>0</v>
      </c>
      <c r="J2423" s="2">
        <v>0</v>
      </c>
      <c r="K2423" s="2">
        <f t="shared" si="303"/>
        <v>0</v>
      </c>
      <c r="L2423" s="2">
        <f>SUMIF(E$2:E2423,E2423,K$2:K2423)</f>
        <v>2</v>
      </c>
      <c r="M2423" s="2">
        <f>IF(AND(market_calendar[[#This Row],[eq_weekly_exp_cumulative]]=3,market_calendar[[#This Row],[is_eq_weekly_exp]]=1),1,0)</f>
        <v>0</v>
      </c>
      <c r="N2423" s="2">
        <f>IF(AND(market_calendar[[#This Row],[is_eq_monthly_exp]]=1,MOD(market_calendar[[#This Row],[Month]],3)=0),1,0)</f>
        <v>0</v>
      </c>
      <c r="O2423" s="2">
        <f t="shared" si="296"/>
        <v>0</v>
      </c>
      <c r="P2423" s="2">
        <f>SUMIF(E$2:E2423,E2423,O$2:O2423)</f>
        <v>3</v>
      </c>
      <c r="Q2423" s="2">
        <f>IF(AND(market_calendar[[#This Row],[vix_weekly_exp_cumulative]]=3,market_calendar[[#This Row],[is_vix_weekly_exp]]=1),1,0)</f>
        <v>0</v>
      </c>
      <c r="R2423" s="2">
        <f>IF(AND(market_calendar[[#This Row],[is_vix_monthly_exp]]=1,MOD(market_calendar[[#This Row],[Month]],3)=0),1,0)</f>
        <v>0</v>
      </c>
    </row>
    <row r="2424" spans="1:18" x14ac:dyDescent="0.25">
      <c r="A2424">
        <v>2423</v>
      </c>
      <c r="B2424" s="1">
        <v>44792</v>
      </c>
      <c r="C2424" s="2">
        <f t="shared" si="297"/>
        <v>2022</v>
      </c>
      <c r="D2424" s="2">
        <f t="shared" si="298"/>
        <v>8</v>
      </c>
      <c r="E2424" s="2" t="str">
        <f t="shared" si="299"/>
        <v>2022-8</v>
      </c>
      <c r="F2424" s="2">
        <f t="shared" si="300"/>
        <v>19</v>
      </c>
      <c r="G2424" s="2">
        <f t="shared" si="301"/>
        <v>34</v>
      </c>
      <c r="H2424" s="2">
        <f t="shared" si="302"/>
        <v>6</v>
      </c>
      <c r="I2424" s="2" cm="1">
        <f t="array" ref="I2424">_xlfn.IFNA(_xlfn.IFS(H2424=7,1,H2424=1,1),0)</f>
        <v>0</v>
      </c>
      <c r="J2424" s="2">
        <v>0</v>
      </c>
      <c r="K2424" s="2">
        <f t="shared" si="303"/>
        <v>1</v>
      </c>
      <c r="L2424" s="2">
        <f>SUMIF(E$2:E2424,E2424,K$2:K2424)</f>
        <v>3</v>
      </c>
      <c r="M2424" s="2">
        <f>IF(AND(market_calendar[[#This Row],[eq_weekly_exp_cumulative]]=3,market_calendar[[#This Row],[is_eq_weekly_exp]]=1),1,0)</f>
        <v>1</v>
      </c>
      <c r="N2424" s="2">
        <f>IF(AND(market_calendar[[#This Row],[is_eq_monthly_exp]]=1,MOD(market_calendar[[#This Row],[Month]],3)=0),1,0)</f>
        <v>0</v>
      </c>
      <c r="O2424" s="2">
        <f t="shared" si="296"/>
        <v>0</v>
      </c>
      <c r="P2424" s="2">
        <f>SUMIF(E$2:E2424,E2424,O$2:O2424)</f>
        <v>3</v>
      </c>
      <c r="Q2424" s="2">
        <f>IF(AND(market_calendar[[#This Row],[vix_weekly_exp_cumulative]]=3,market_calendar[[#This Row],[is_vix_weekly_exp]]=1),1,0)</f>
        <v>0</v>
      </c>
      <c r="R2424" s="2">
        <f>IF(AND(market_calendar[[#This Row],[is_vix_monthly_exp]]=1,MOD(market_calendar[[#This Row],[Month]],3)=0),1,0)</f>
        <v>0</v>
      </c>
    </row>
    <row r="2425" spans="1:18" x14ac:dyDescent="0.25">
      <c r="A2425">
        <v>2424</v>
      </c>
      <c r="B2425" s="1">
        <v>44793</v>
      </c>
      <c r="C2425" s="2">
        <f t="shared" si="297"/>
        <v>2022</v>
      </c>
      <c r="D2425" s="2">
        <f t="shared" si="298"/>
        <v>8</v>
      </c>
      <c r="E2425" s="2" t="str">
        <f t="shared" si="299"/>
        <v>2022-8</v>
      </c>
      <c r="F2425" s="2">
        <f t="shared" si="300"/>
        <v>20</v>
      </c>
      <c r="G2425" s="2">
        <f t="shared" si="301"/>
        <v>34</v>
      </c>
      <c r="H2425" s="2">
        <f t="shared" si="302"/>
        <v>7</v>
      </c>
      <c r="I2425" s="2" cm="1">
        <f t="array" ref="I2425">_xlfn.IFNA(_xlfn.IFS(H2425=7,1,H2425=1,1),0)</f>
        <v>1</v>
      </c>
      <c r="J2425" s="2">
        <v>0</v>
      </c>
      <c r="K2425" s="2">
        <f t="shared" si="303"/>
        <v>0</v>
      </c>
      <c r="L2425" s="2">
        <f>SUMIF(E$2:E2425,E2425,K$2:K2425)</f>
        <v>3</v>
      </c>
      <c r="M2425" s="2">
        <f>IF(AND(market_calendar[[#This Row],[eq_weekly_exp_cumulative]]=3,market_calendar[[#This Row],[is_eq_weekly_exp]]=1),1,0)</f>
        <v>0</v>
      </c>
      <c r="N2425" s="2">
        <f>IF(AND(market_calendar[[#This Row],[is_eq_monthly_exp]]=1,MOD(market_calendar[[#This Row],[Month]],3)=0),1,0)</f>
        <v>0</v>
      </c>
      <c r="O2425" s="2">
        <f t="shared" si="296"/>
        <v>0</v>
      </c>
      <c r="P2425" s="2">
        <f>SUMIF(E$2:E2425,E2425,O$2:O2425)</f>
        <v>3</v>
      </c>
      <c r="Q2425" s="2">
        <f>IF(AND(market_calendar[[#This Row],[vix_weekly_exp_cumulative]]=3,market_calendar[[#This Row],[is_vix_weekly_exp]]=1),1,0)</f>
        <v>0</v>
      </c>
      <c r="R2425" s="2">
        <f>IF(AND(market_calendar[[#This Row],[is_vix_monthly_exp]]=1,MOD(market_calendar[[#This Row],[Month]],3)=0),1,0)</f>
        <v>0</v>
      </c>
    </row>
    <row r="2426" spans="1:18" x14ac:dyDescent="0.25">
      <c r="A2426">
        <v>2425</v>
      </c>
      <c r="B2426" s="1">
        <v>44794</v>
      </c>
      <c r="C2426" s="2">
        <f t="shared" si="297"/>
        <v>2022</v>
      </c>
      <c r="D2426" s="2">
        <f t="shared" si="298"/>
        <v>8</v>
      </c>
      <c r="E2426" s="2" t="str">
        <f t="shared" si="299"/>
        <v>2022-8</v>
      </c>
      <c r="F2426" s="2">
        <f t="shared" si="300"/>
        <v>21</v>
      </c>
      <c r="G2426" s="2">
        <f t="shared" si="301"/>
        <v>35</v>
      </c>
      <c r="H2426" s="2">
        <f t="shared" si="302"/>
        <v>1</v>
      </c>
      <c r="I2426" s="2" cm="1">
        <f t="array" ref="I2426">_xlfn.IFNA(_xlfn.IFS(H2426=7,1,H2426=1,1),0)</f>
        <v>1</v>
      </c>
      <c r="J2426" s="2">
        <v>0</v>
      </c>
      <c r="K2426" s="2">
        <f t="shared" si="303"/>
        <v>0</v>
      </c>
      <c r="L2426" s="2">
        <f>SUMIF(E$2:E2426,E2426,K$2:K2426)</f>
        <v>3</v>
      </c>
      <c r="M2426" s="2">
        <f>IF(AND(market_calendar[[#This Row],[eq_weekly_exp_cumulative]]=3,market_calendar[[#This Row],[is_eq_weekly_exp]]=1),1,0)</f>
        <v>0</v>
      </c>
      <c r="N2426" s="2">
        <f>IF(AND(market_calendar[[#This Row],[is_eq_monthly_exp]]=1,MOD(market_calendar[[#This Row],[Month]],3)=0),1,0)</f>
        <v>0</v>
      </c>
      <c r="O2426" s="2">
        <f t="shared" si="296"/>
        <v>0</v>
      </c>
      <c r="P2426" s="2">
        <f>SUMIF(E$2:E2426,E2426,O$2:O2426)</f>
        <v>3</v>
      </c>
      <c r="Q2426" s="2">
        <f>IF(AND(market_calendar[[#This Row],[vix_weekly_exp_cumulative]]=3,market_calendar[[#This Row],[is_vix_weekly_exp]]=1),1,0)</f>
        <v>0</v>
      </c>
      <c r="R2426" s="2">
        <f>IF(AND(market_calendar[[#This Row],[is_vix_monthly_exp]]=1,MOD(market_calendar[[#This Row],[Month]],3)=0),1,0)</f>
        <v>0</v>
      </c>
    </row>
    <row r="2427" spans="1:18" x14ac:dyDescent="0.25">
      <c r="A2427">
        <v>2426</v>
      </c>
      <c r="B2427" s="1">
        <v>44795</v>
      </c>
      <c r="C2427" s="2">
        <f t="shared" si="297"/>
        <v>2022</v>
      </c>
      <c r="D2427" s="2">
        <f t="shared" si="298"/>
        <v>8</v>
      </c>
      <c r="E2427" s="2" t="str">
        <f t="shared" si="299"/>
        <v>2022-8</v>
      </c>
      <c r="F2427" s="2">
        <f t="shared" si="300"/>
        <v>22</v>
      </c>
      <c r="G2427" s="2">
        <f t="shared" si="301"/>
        <v>35</v>
      </c>
      <c r="H2427" s="2">
        <f t="shared" si="302"/>
        <v>2</v>
      </c>
      <c r="I2427" s="2" cm="1">
        <f t="array" ref="I2427">_xlfn.IFNA(_xlfn.IFS(H2427=7,1,H2427=1,1),0)</f>
        <v>0</v>
      </c>
      <c r="J2427" s="2">
        <v>0</v>
      </c>
      <c r="K2427" s="2">
        <f t="shared" si="303"/>
        <v>0</v>
      </c>
      <c r="L2427" s="2">
        <f>SUMIF(E$2:E2427,E2427,K$2:K2427)</f>
        <v>3</v>
      </c>
      <c r="M2427" s="2">
        <f>IF(AND(market_calendar[[#This Row],[eq_weekly_exp_cumulative]]=3,market_calendar[[#This Row],[is_eq_weekly_exp]]=1),1,0)</f>
        <v>0</v>
      </c>
      <c r="N2427" s="2">
        <f>IF(AND(market_calendar[[#This Row],[is_eq_monthly_exp]]=1,MOD(market_calendar[[#This Row],[Month]],3)=0),1,0)</f>
        <v>0</v>
      </c>
      <c r="O2427" s="2">
        <f t="shared" si="296"/>
        <v>0</v>
      </c>
      <c r="P2427" s="2">
        <f>SUMIF(E$2:E2427,E2427,O$2:O2427)</f>
        <v>3</v>
      </c>
      <c r="Q2427" s="2">
        <f>IF(AND(market_calendar[[#This Row],[vix_weekly_exp_cumulative]]=3,market_calendar[[#This Row],[is_vix_weekly_exp]]=1),1,0)</f>
        <v>0</v>
      </c>
      <c r="R2427" s="2">
        <f>IF(AND(market_calendar[[#This Row],[is_vix_monthly_exp]]=1,MOD(market_calendar[[#This Row],[Month]],3)=0),1,0)</f>
        <v>0</v>
      </c>
    </row>
    <row r="2428" spans="1:18" x14ac:dyDescent="0.25">
      <c r="A2428">
        <v>2427</v>
      </c>
      <c r="B2428" s="1">
        <v>44796</v>
      </c>
      <c r="C2428" s="2">
        <f t="shared" si="297"/>
        <v>2022</v>
      </c>
      <c r="D2428" s="2">
        <f t="shared" si="298"/>
        <v>8</v>
      </c>
      <c r="E2428" s="2" t="str">
        <f t="shared" si="299"/>
        <v>2022-8</v>
      </c>
      <c r="F2428" s="2">
        <f t="shared" si="300"/>
        <v>23</v>
      </c>
      <c r="G2428" s="2">
        <f t="shared" si="301"/>
        <v>35</v>
      </c>
      <c r="H2428" s="2">
        <f t="shared" si="302"/>
        <v>3</v>
      </c>
      <c r="I2428" s="2" cm="1">
        <f t="array" ref="I2428">_xlfn.IFNA(_xlfn.IFS(H2428=7,1,H2428=1,1),0)</f>
        <v>0</v>
      </c>
      <c r="J2428" s="2">
        <v>0</v>
      </c>
      <c r="K2428" s="2">
        <f t="shared" si="303"/>
        <v>0</v>
      </c>
      <c r="L2428" s="2">
        <f>SUMIF(E$2:E2428,E2428,K$2:K2428)</f>
        <v>3</v>
      </c>
      <c r="M2428" s="2">
        <f>IF(AND(market_calendar[[#This Row],[eq_weekly_exp_cumulative]]=3,market_calendar[[#This Row],[is_eq_weekly_exp]]=1),1,0)</f>
        <v>0</v>
      </c>
      <c r="N2428" s="2">
        <f>IF(AND(market_calendar[[#This Row],[is_eq_monthly_exp]]=1,MOD(market_calendar[[#This Row],[Month]],3)=0),1,0)</f>
        <v>0</v>
      </c>
      <c r="O2428" s="2">
        <f t="shared" si="296"/>
        <v>1</v>
      </c>
      <c r="P2428" s="2">
        <f>SUMIF(E$2:E2428,E2428,O$2:O2428)</f>
        <v>4</v>
      </c>
      <c r="Q2428" s="2">
        <f>IF(AND(market_calendar[[#This Row],[vix_weekly_exp_cumulative]]=3,market_calendar[[#This Row],[is_vix_weekly_exp]]=1),1,0)</f>
        <v>0</v>
      </c>
      <c r="R2428" s="2">
        <f>IF(AND(market_calendar[[#This Row],[is_vix_monthly_exp]]=1,MOD(market_calendar[[#This Row],[Month]],3)=0),1,0)</f>
        <v>0</v>
      </c>
    </row>
    <row r="2429" spans="1:18" x14ac:dyDescent="0.25">
      <c r="A2429">
        <v>2428</v>
      </c>
      <c r="B2429" s="1">
        <v>44797</v>
      </c>
      <c r="C2429" s="2">
        <f t="shared" si="297"/>
        <v>2022</v>
      </c>
      <c r="D2429" s="2">
        <f t="shared" si="298"/>
        <v>8</v>
      </c>
      <c r="E2429" s="2" t="str">
        <f t="shared" si="299"/>
        <v>2022-8</v>
      </c>
      <c r="F2429" s="2">
        <f t="shared" si="300"/>
        <v>24</v>
      </c>
      <c r="G2429" s="2">
        <f t="shared" si="301"/>
        <v>35</v>
      </c>
      <c r="H2429" s="2">
        <f t="shared" si="302"/>
        <v>4</v>
      </c>
      <c r="I2429" s="2" cm="1">
        <f t="array" ref="I2429">_xlfn.IFNA(_xlfn.IFS(H2429=7,1,H2429=1,1),0)</f>
        <v>0</v>
      </c>
      <c r="J2429" s="2">
        <v>0</v>
      </c>
      <c r="K2429" s="2">
        <f t="shared" si="303"/>
        <v>0</v>
      </c>
      <c r="L2429" s="2">
        <f>SUMIF(E$2:E2429,E2429,K$2:K2429)</f>
        <v>3</v>
      </c>
      <c r="M2429" s="2">
        <f>IF(AND(market_calendar[[#This Row],[eq_weekly_exp_cumulative]]=3,market_calendar[[#This Row],[is_eq_weekly_exp]]=1),1,0)</f>
        <v>0</v>
      </c>
      <c r="N2429" s="2">
        <f>IF(AND(market_calendar[[#This Row],[is_eq_monthly_exp]]=1,MOD(market_calendar[[#This Row],[Month]],3)=0),1,0)</f>
        <v>0</v>
      </c>
      <c r="O2429" s="2">
        <f t="shared" si="296"/>
        <v>0</v>
      </c>
      <c r="P2429" s="2">
        <f>SUMIF(E$2:E2429,E2429,O$2:O2429)</f>
        <v>4</v>
      </c>
      <c r="Q2429" s="2">
        <f>IF(AND(market_calendar[[#This Row],[vix_weekly_exp_cumulative]]=3,market_calendar[[#This Row],[is_vix_weekly_exp]]=1),1,0)</f>
        <v>0</v>
      </c>
      <c r="R2429" s="2">
        <f>IF(AND(market_calendar[[#This Row],[is_vix_monthly_exp]]=1,MOD(market_calendar[[#This Row],[Month]],3)=0),1,0)</f>
        <v>0</v>
      </c>
    </row>
    <row r="2430" spans="1:18" x14ac:dyDescent="0.25">
      <c r="A2430">
        <v>2429</v>
      </c>
      <c r="B2430" s="1">
        <v>44798</v>
      </c>
      <c r="C2430" s="2">
        <f t="shared" si="297"/>
        <v>2022</v>
      </c>
      <c r="D2430" s="2">
        <f t="shared" si="298"/>
        <v>8</v>
      </c>
      <c r="E2430" s="2" t="str">
        <f t="shared" si="299"/>
        <v>2022-8</v>
      </c>
      <c r="F2430" s="2">
        <f t="shared" si="300"/>
        <v>25</v>
      </c>
      <c r="G2430" s="2">
        <f t="shared" si="301"/>
        <v>35</v>
      </c>
      <c r="H2430" s="2">
        <f t="shared" si="302"/>
        <v>5</v>
      </c>
      <c r="I2430" s="2" cm="1">
        <f t="array" ref="I2430">_xlfn.IFNA(_xlfn.IFS(H2430=7,1,H2430=1,1),0)</f>
        <v>0</v>
      </c>
      <c r="J2430" s="2">
        <v>0</v>
      </c>
      <c r="K2430" s="2">
        <f t="shared" si="303"/>
        <v>0</v>
      </c>
      <c r="L2430" s="2">
        <f>SUMIF(E$2:E2430,E2430,K$2:K2430)</f>
        <v>3</v>
      </c>
      <c r="M2430" s="2">
        <f>IF(AND(market_calendar[[#This Row],[eq_weekly_exp_cumulative]]=3,market_calendar[[#This Row],[is_eq_weekly_exp]]=1),1,0)</f>
        <v>0</v>
      </c>
      <c r="N2430" s="2">
        <f>IF(AND(market_calendar[[#This Row],[is_eq_monthly_exp]]=1,MOD(market_calendar[[#This Row],[Month]],3)=0),1,0)</f>
        <v>0</v>
      </c>
      <c r="O2430" s="2">
        <f t="shared" si="296"/>
        <v>0</v>
      </c>
      <c r="P2430" s="2">
        <f>SUMIF(E$2:E2430,E2430,O$2:O2430)</f>
        <v>4</v>
      </c>
      <c r="Q2430" s="2">
        <f>IF(AND(market_calendar[[#This Row],[vix_weekly_exp_cumulative]]=3,market_calendar[[#This Row],[is_vix_weekly_exp]]=1),1,0)</f>
        <v>0</v>
      </c>
      <c r="R2430" s="2">
        <f>IF(AND(market_calendar[[#This Row],[is_vix_monthly_exp]]=1,MOD(market_calendar[[#This Row],[Month]],3)=0),1,0)</f>
        <v>0</v>
      </c>
    </row>
    <row r="2431" spans="1:18" x14ac:dyDescent="0.25">
      <c r="A2431">
        <v>2430</v>
      </c>
      <c r="B2431" s="1">
        <v>44799</v>
      </c>
      <c r="C2431" s="2">
        <f t="shared" si="297"/>
        <v>2022</v>
      </c>
      <c r="D2431" s="2">
        <f t="shared" si="298"/>
        <v>8</v>
      </c>
      <c r="E2431" s="2" t="str">
        <f t="shared" si="299"/>
        <v>2022-8</v>
      </c>
      <c r="F2431" s="2">
        <f t="shared" si="300"/>
        <v>26</v>
      </c>
      <c r="G2431" s="2">
        <f t="shared" si="301"/>
        <v>35</v>
      </c>
      <c r="H2431" s="2">
        <f t="shared" si="302"/>
        <v>6</v>
      </c>
      <c r="I2431" s="2" cm="1">
        <f t="array" ref="I2431">_xlfn.IFNA(_xlfn.IFS(H2431=7,1,H2431=1,1),0)</f>
        <v>0</v>
      </c>
      <c r="J2431" s="2">
        <v>0</v>
      </c>
      <c r="K2431" s="2">
        <f t="shared" si="303"/>
        <v>1</v>
      </c>
      <c r="L2431" s="2">
        <f>SUMIF(E$2:E2431,E2431,K$2:K2431)</f>
        <v>4</v>
      </c>
      <c r="M2431" s="2">
        <f>IF(AND(market_calendar[[#This Row],[eq_weekly_exp_cumulative]]=3,market_calendar[[#This Row],[is_eq_weekly_exp]]=1),1,0)</f>
        <v>0</v>
      </c>
      <c r="N2431" s="2">
        <f>IF(AND(market_calendar[[#This Row],[is_eq_monthly_exp]]=1,MOD(market_calendar[[#This Row],[Month]],3)=0),1,0)</f>
        <v>0</v>
      </c>
      <c r="O2431" s="2">
        <f t="shared" si="296"/>
        <v>0</v>
      </c>
      <c r="P2431" s="2">
        <f>SUMIF(E$2:E2431,E2431,O$2:O2431)</f>
        <v>4</v>
      </c>
      <c r="Q2431" s="2">
        <f>IF(AND(market_calendar[[#This Row],[vix_weekly_exp_cumulative]]=3,market_calendar[[#This Row],[is_vix_weekly_exp]]=1),1,0)</f>
        <v>0</v>
      </c>
      <c r="R2431" s="2">
        <f>IF(AND(market_calendar[[#This Row],[is_vix_monthly_exp]]=1,MOD(market_calendar[[#This Row],[Month]],3)=0),1,0)</f>
        <v>0</v>
      </c>
    </row>
    <row r="2432" spans="1:18" x14ac:dyDescent="0.25">
      <c r="A2432">
        <v>2431</v>
      </c>
      <c r="B2432" s="1">
        <v>44800</v>
      </c>
      <c r="C2432" s="2">
        <f t="shared" si="297"/>
        <v>2022</v>
      </c>
      <c r="D2432" s="2">
        <f t="shared" si="298"/>
        <v>8</v>
      </c>
      <c r="E2432" s="2" t="str">
        <f t="shared" si="299"/>
        <v>2022-8</v>
      </c>
      <c r="F2432" s="2">
        <f t="shared" si="300"/>
        <v>27</v>
      </c>
      <c r="G2432" s="2">
        <f t="shared" si="301"/>
        <v>35</v>
      </c>
      <c r="H2432" s="2">
        <f t="shared" si="302"/>
        <v>7</v>
      </c>
      <c r="I2432" s="2" cm="1">
        <f t="array" ref="I2432">_xlfn.IFNA(_xlfn.IFS(H2432=7,1,H2432=1,1),0)</f>
        <v>1</v>
      </c>
      <c r="J2432" s="2">
        <v>0</v>
      </c>
      <c r="K2432" s="2">
        <f t="shared" si="303"/>
        <v>0</v>
      </c>
      <c r="L2432" s="2">
        <f>SUMIF(E$2:E2432,E2432,K$2:K2432)</f>
        <v>4</v>
      </c>
      <c r="M2432" s="2">
        <f>IF(AND(market_calendar[[#This Row],[eq_weekly_exp_cumulative]]=3,market_calendar[[#This Row],[is_eq_weekly_exp]]=1),1,0)</f>
        <v>0</v>
      </c>
      <c r="N2432" s="2">
        <f>IF(AND(market_calendar[[#This Row],[is_eq_monthly_exp]]=1,MOD(market_calendar[[#This Row],[Month]],3)=0),1,0)</f>
        <v>0</v>
      </c>
      <c r="O2432" s="2">
        <f t="shared" si="296"/>
        <v>0</v>
      </c>
      <c r="P2432" s="2">
        <f>SUMIF(E$2:E2432,E2432,O$2:O2432)</f>
        <v>4</v>
      </c>
      <c r="Q2432" s="2">
        <f>IF(AND(market_calendar[[#This Row],[vix_weekly_exp_cumulative]]=3,market_calendar[[#This Row],[is_vix_weekly_exp]]=1),1,0)</f>
        <v>0</v>
      </c>
      <c r="R2432" s="2">
        <f>IF(AND(market_calendar[[#This Row],[is_vix_monthly_exp]]=1,MOD(market_calendar[[#This Row],[Month]],3)=0),1,0)</f>
        <v>0</v>
      </c>
    </row>
    <row r="2433" spans="1:18" x14ac:dyDescent="0.25">
      <c r="A2433">
        <v>2432</v>
      </c>
      <c r="B2433" s="1">
        <v>44801</v>
      </c>
      <c r="C2433" s="2">
        <f t="shared" si="297"/>
        <v>2022</v>
      </c>
      <c r="D2433" s="2">
        <f t="shared" si="298"/>
        <v>8</v>
      </c>
      <c r="E2433" s="2" t="str">
        <f t="shared" si="299"/>
        <v>2022-8</v>
      </c>
      <c r="F2433" s="2">
        <f t="shared" si="300"/>
        <v>28</v>
      </c>
      <c r="G2433" s="2">
        <f t="shared" si="301"/>
        <v>36</v>
      </c>
      <c r="H2433" s="2">
        <f t="shared" si="302"/>
        <v>1</v>
      </c>
      <c r="I2433" s="2" cm="1">
        <f t="array" ref="I2433">_xlfn.IFNA(_xlfn.IFS(H2433=7,1,H2433=1,1),0)</f>
        <v>1</v>
      </c>
      <c r="J2433" s="2">
        <v>0</v>
      </c>
      <c r="K2433" s="2">
        <f t="shared" si="303"/>
        <v>0</v>
      </c>
      <c r="L2433" s="2">
        <f>SUMIF(E$2:E2433,E2433,K$2:K2433)</f>
        <v>4</v>
      </c>
      <c r="M2433" s="2">
        <f>IF(AND(market_calendar[[#This Row],[eq_weekly_exp_cumulative]]=3,market_calendar[[#This Row],[is_eq_weekly_exp]]=1),1,0)</f>
        <v>0</v>
      </c>
      <c r="N2433" s="2">
        <f>IF(AND(market_calendar[[#This Row],[is_eq_monthly_exp]]=1,MOD(market_calendar[[#This Row],[Month]],3)=0),1,0)</f>
        <v>0</v>
      </c>
      <c r="O2433" s="2">
        <f t="shared" si="296"/>
        <v>0</v>
      </c>
      <c r="P2433" s="2">
        <f>SUMIF(E$2:E2433,E2433,O$2:O2433)</f>
        <v>4</v>
      </c>
      <c r="Q2433" s="2">
        <f>IF(AND(market_calendar[[#This Row],[vix_weekly_exp_cumulative]]=3,market_calendar[[#This Row],[is_vix_weekly_exp]]=1),1,0)</f>
        <v>0</v>
      </c>
      <c r="R2433" s="2">
        <f>IF(AND(market_calendar[[#This Row],[is_vix_monthly_exp]]=1,MOD(market_calendar[[#This Row],[Month]],3)=0),1,0)</f>
        <v>0</v>
      </c>
    </row>
    <row r="2434" spans="1:18" x14ac:dyDescent="0.25">
      <c r="A2434">
        <v>2433</v>
      </c>
      <c r="B2434" s="1">
        <v>44802</v>
      </c>
      <c r="C2434" s="2">
        <f t="shared" si="297"/>
        <v>2022</v>
      </c>
      <c r="D2434" s="2">
        <f t="shared" si="298"/>
        <v>8</v>
      </c>
      <c r="E2434" s="2" t="str">
        <f t="shared" si="299"/>
        <v>2022-8</v>
      </c>
      <c r="F2434" s="2">
        <f t="shared" si="300"/>
        <v>29</v>
      </c>
      <c r="G2434" s="2">
        <f t="shared" si="301"/>
        <v>36</v>
      </c>
      <c r="H2434" s="2">
        <f t="shared" si="302"/>
        <v>2</v>
      </c>
      <c r="I2434" s="2" cm="1">
        <f t="array" ref="I2434">_xlfn.IFNA(_xlfn.IFS(H2434=7,1,H2434=1,1),0)</f>
        <v>0</v>
      </c>
      <c r="J2434" s="2">
        <v>0</v>
      </c>
      <c r="K2434" s="2">
        <f t="shared" si="303"/>
        <v>0</v>
      </c>
      <c r="L2434" s="2">
        <f>SUMIF(E$2:E2434,E2434,K$2:K2434)</f>
        <v>4</v>
      </c>
      <c r="M2434" s="2">
        <f>IF(AND(market_calendar[[#This Row],[eq_weekly_exp_cumulative]]=3,market_calendar[[#This Row],[is_eq_weekly_exp]]=1),1,0)</f>
        <v>0</v>
      </c>
      <c r="N2434" s="2">
        <f>IF(AND(market_calendar[[#This Row],[is_eq_monthly_exp]]=1,MOD(market_calendar[[#This Row],[Month]],3)=0),1,0)</f>
        <v>0</v>
      </c>
      <c r="O2434" s="2">
        <f t="shared" ref="O2434:O2497" si="304">IF(H2434=3,1,0)</f>
        <v>0</v>
      </c>
      <c r="P2434" s="2">
        <f>SUMIF(E$2:E2434,E2434,O$2:O2434)</f>
        <v>4</v>
      </c>
      <c r="Q2434" s="2">
        <f>IF(AND(market_calendar[[#This Row],[vix_weekly_exp_cumulative]]=3,market_calendar[[#This Row],[is_vix_weekly_exp]]=1),1,0)</f>
        <v>0</v>
      </c>
      <c r="R2434" s="2">
        <f>IF(AND(market_calendar[[#This Row],[is_vix_monthly_exp]]=1,MOD(market_calendar[[#This Row],[Month]],3)=0),1,0)</f>
        <v>0</v>
      </c>
    </row>
    <row r="2435" spans="1:18" x14ac:dyDescent="0.25">
      <c r="A2435">
        <v>2434</v>
      </c>
      <c r="B2435" s="1">
        <v>44803</v>
      </c>
      <c r="C2435" s="2">
        <f t="shared" ref="C2435:C2498" si="305">YEAR(B2435)</f>
        <v>2022</v>
      </c>
      <c r="D2435" s="2">
        <f t="shared" ref="D2435:D2498" si="306">MONTH(B2435)</f>
        <v>8</v>
      </c>
      <c r="E2435" s="2" t="str">
        <f t="shared" ref="E2435:E2498" si="307">_xlfn.CONCAT(YEAR(B2435),"-",MONTH(B2435))</f>
        <v>2022-8</v>
      </c>
      <c r="F2435" s="2">
        <f t="shared" ref="F2435:F2498" si="308">DAY(B2435)</f>
        <v>30</v>
      </c>
      <c r="G2435" s="2">
        <f t="shared" ref="G2435:G2498" si="309">WEEKNUM(B2435)</f>
        <v>36</v>
      </c>
      <c r="H2435" s="2">
        <f t="shared" ref="H2435:H2498" si="310">WEEKDAY(B2435)</f>
        <v>3</v>
      </c>
      <c r="I2435" s="2" cm="1">
        <f t="array" ref="I2435">_xlfn.IFNA(_xlfn.IFS(H2435=7,1,H2435=1,1),0)</f>
        <v>0</v>
      </c>
      <c r="J2435" s="2">
        <v>0</v>
      </c>
      <c r="K2435" s="2">
        <f t="shared" ref="K2435:K2498" si="311">IF(H2435=6,1,0)</f>
        <v>0</v>
      </c>
      <c r="L2435" s="2">
        <f>SUMIF(E$2:E2435,E2435,K$2:K2435)</f>
        <v>4</v>
      </c>
      <c r="M2435" s="2">
        <f>IF(AND(market_calendar[[#This Row],[eq_weekly_exp_cumulative]]=3,market_calendar[[#This Row],[is_eq_weekly_exp]]=1),1,0)</f>
        <v>0</v>
      </c>
      <c r="N2435" s="2">
        <f>IF(AND(market_calendar[[#This Row],[is_eq_monthly_exp]]=1,MOD(market_calendar[[#This Row],[Month]],3)=0),1,0)</f>
        <v>0</v>
      </c>
      <c r="O2435" s="2">
        <f t="shared" si="304"/>
        <v>1</v>
      </c>
      <c r="P2435" s="2">
        <f>SUMIF(E$2:E2435,E2435,O$2:O2435)</f>
        <v>5</v>
      </c>
      <c r="Q2435" s="2">
        <f>IF(AND(market_calendar[[#This Row],[vix_weekly_exp_cumulative]]=3,market_calendar[[#This Row],[is_vix_weekly_exp]]=1),1,0)</f>
        <v>0</v>
      </c>
      <c r="R2435" s="2">
        <f>IF(AND(market_calendar[[#This Row],[is_vix_monthly_exp]]=1,MOD(market_calendar[[#This Row],[Month]],3)=0),1,0)</f>
        <v>0</v>
      </c>
    </row>
    <row r="2436" spans="1:18" x14ac:dyDescent="0.25">
      <c r="A2436">
        <v>2435</v>
      </c>
      <c r="B2436" s="1">
        <v>44804</v>
      </c>
      <c r="C2436" s="2">
        <f t="shared" si="305"/>
        <v>2022</v>
      </c>
      <c r="D2436" s="2">
        <f t="shared" si="306"/>
        <v>8</v>
      </c>
      <c r="E2436" s="2" t="str">
        <f t="shared" si="307"/>
        <v>2022-8</v>
      </c>
      <c r="F2436" s="2">
        <f t="shared" si="308"/>
        <v>31</v>
      </c>
      <c r="G2436" s="2">
        <f t="shared" si="309"/>
        <v>36</v>
      </c>
      <c r="H2436" s="2">
        <f t="shared" si="310"/>
        <v>4</v>
      </c>
      <c r="I2436" s="2" cm="1">
        <f t="array" ref="I2436">_xlfn.IFNA(_xlfn.IFS(H2436=7,1,H2436=1,1),0)</f>
        <v>0</v>
      </c>
      <c r="J2436" s="2">
        <v>0</v>
      </c>
      <c r="K2436" s="2">
        <f t="shared" si="311"/>
        <v>0</v>
      </c>
      <c r="L2436" s="2">
        <f>SUMIF(E$2:E2436,E2436,K$2:K2436)</f>
        <v>4</v>
      </c>
      <c r="M2436" s="2">
        <f>IF(AND(market_calendar[[#This Row],[eq_weekly_exp_cumulative]]=3,market_calendar[[#This Row],[is_eq_weekly_exp]]=1),1,0)</f>
        <v>0</v>
      </c>
      <c r="N2436" s="2">
        <f>IF(AND(market_calendar[[#This Row],[is_eq_monthly_exp]]=1,MOD(market_calendar[[#This Row],[Month]],3)=0),1,0)</f>
        <v>0</v>
      </c>
      <c r="O2436" s="2">
        <f t="shared" si="304"/>
        <v>0</v>
      </c>
      <c r="P2436" s="2">
        <f>SUMIF(E$2:E2436,E2436,O$2:O2436)</f>
        <v>5</v>
      </c>
      <c r="Q2436" s="2">
        <f>IF(AND(market_calendar[[#This Row],[vix_weekly_exp_cumulative]]=3,market_calendar[[#This Row],[is_vix_weekly_exp]]=1),1,0)</f>
        <v>0</v>
      </c>
      <c r="R2436" s="2">
        <f>IF(AND(market_calendar[[#This Row],[is_vix_monthly_exp]]=1,MOD(market_calendar[[#This Row],[Month]],3)=0),1,0)</f>
        <v>0</v>
      </c>
    </row>
    <row r="2437" spans="1:18" x14ac:dyDescent="0.25">
      <c r="A2437">
        <v>2436</v>
      </c>
      <c r="B2437" s="1">
        <v>44805</v>
      </c>
      <c r="C2437" s="2">
        <f t="shared" si="305"/>
        <v>2022</v>
      </c>
      <c r="D2437" s="2">
        <f t="shared" si="306"/>
        <v>9</v>
      </c>
      <c r="E2437" s="2" t="str">
        <f t="shared" si="307"/>
        <v>2022-9</v>
      </c>
      <c r="F2437" s="2">
        <f t="shared" si="308"/>
        <v>1</v>
      </c>
      <c r="G2437" s="2">
        <f t="shared" si="309"/>
        <v>36</v>
      </c>
      <c r="H2437" s="2">
        <f t="shared" si="310"/>
        <v>5</v>
      </c>
      <c r="I2437" s="2" cm="1">
        <f t="array" ref="I2437">_xlfn.IFNA(_xlfn.IFS(H2437=7,1,H2437=1,1),0)</f>
        <v>0</v>
      </c>
      <c r="J2437" s="2">
        <v>0</v>
      </c>
      <c r="K2437" s="2">
        <f t="shared" si="311"/>
        <v>0</v>
      </c>
      <c r="L2437" s="2">
        <f>SUMIF(E$2:E2437,E2437,K$2:K2437)</f>
        <v>0</v>
      </c>
      <c r="M2437" s="2">
        <f>IF(AND(market_calendar[[#This Row],[eq_weekly_exp_cumulative]]=3,market_calendar[[#This Row],[is_eq_weekly_exp]]=1),1,0)</f>
        <v>0</v>
      </c>
      <c r="N2437" s="2">
        <f>IF(AND(market_calendar[[#This Row],[is_eq_monthly_exp]]=1,MOD(market_calendar[[#This Row],[Month]],3)=0),1,0)</f>
        <v>0</v>
      </c>
      <c r="O2437" s="2">
        <f t="shared" si="304"/>
        <v>0</v>
      </c>
      <c r="P2437" s="2">
        <f>SUMIF(E$2:E2437,E2437,O$2:O2437)</f>
        <v>0</v>
      </c>
      <c r="Q2437" s="2">
        <f>IF(AND(market_calendar[[#This Row],[vix_weekly_exp_cumulative]]=3,market_calendar[[#This Row],[is_vix_weekly_exp]]=1),1,0)</f>
        <v>0</v>
      </c>
      <c r="R2437" s="2">
        <f>IF(AND(market_calendar[[#This Row],[is_vix_monthly_exp]]=1,MOD(market_calendar[[#This Row],[Month]],3)=0),1,0)</f>
        <v>0</v>
      </c>
    </row>
    <row r="2438" spans="1:18" x14ac:dyDescent="0.25">
      <c r="A2438">
        <v>2437</v>
      </c>
      <c r="B2438" s="1">
        <v>44806</v>
      </c>
      <c r="C2438" s="2">
        <f t="shared" si="305"/>
        <v>2022</v>
      </c>
      <c r="D2438" s="2">
        <f t="shared" si="306"/>
        <v>9</v>
      </c>
      <c r="E2438" s="2" t="str">
        <f t="shared" si="307"/>
        <v>2022-9</v>
      </c>
      <c r="F2438" s="2">
        <f t="shared" si="308"/>
        <v>2</v>
      </c>
      <c r="G2438" s="2">
        <f t="shared" si="309"/>
        <v>36</v>
      </c>
      <c r="H2438" s="2">
        <f t="shared" si="310"/>
        <v>6</v>
      </c>
      <c r="I2438" s="2" cm="1">
        <f t="array" ref="I2438">_xlfn.IFNA(_xlfn.IFS(H2438=7,1,H2438=1,1),0)</f>
        <v>0</v>
      </c>
      <c r="J2438" s="2">
        <v>0</v>
      </c>
      <c r="K2438" s="2">
        <f t="shared" si="311"/>
        <v>1</v>
      </c>
      <c r="L2438" s="2">
        <f>SUMIF(E$2:E2438,E2438,K$2:K2438)</f>
        <v>1</v>
      </c>
      <c r="M2438" s="2">
        <f>IF(AND(market_calendar[[#This Row],[eq_weekly_exp_cumulative]]=3,market_calendar[[#This Row],[is_eq_weekly_exp]]=1),1,0)</f>
        <v>0</v>
      </c>
      <c r="N2438" s="2">
        <f>IF(AND(market_calendar[[#This Row],[is_eq_monthly_exp]]=1,MOD(market_calendar[[#This Row],[Month]],3)=0),1,0)</f>
        <v>0</v>
      </c>
      <c r="O2438" s="2">
        <f t="shared" si="304"/>
        <v>0</v>
      </c>
      <c r="P2438" s="2">
        <f>SUMIF(E$2:E2438,E2438,O$2:O2438)</f>
        <v>0</v>
      </c>
      <c r="Q2438" s="2">
        <f>IF(AND(market_calendar[[#This Row],[vix_weekly_exp_cumulative]]=3,market_calendar[[#This Row],[is_vix_weekly_exp]]=1),1,0)</f>
        <v>0</v>
      </c>
      <c r="R2438" s="2">
        <f>IF(AND(market_calendar[[#This Row],[is_vix_monthly_exp]]=1,MOD(market_calendar[[#This Row],[Month]],3)=0),1,0)</f>
        <v>0</v>
      </c>
    </row>
    <row r="2439" spans="1:18" x14ac:dyDescent="0.25">
      <c r="A2439">
        <v>2438</v>
      </c>
      <c r="B2439" s="1">
        <v>44807</v>
      </c>
      <c r="C2439" s="2">
        <f t="shared" si="305"/>
        <v>2022</v>
      </c>
      <c r="D2439" s="2">
        <f t="shared" si="306"/>
        <v>9</v>
      </c>
      <c r="E2439" s="2" t="str">
        <f t="shared" si="307"/>
        <v>2022-9</v>
      </c>
      <c r="F2439" s="2">
        <f t="shared" si="308"/>
        <v>3</v>
      </c>
      <c r="G2439" s="2">
        <f t="shared" si="309"/>
        <v>36</v>
      </c>
      <c r="H2439" s="2">
        <f t="shared" si="310"/>
        <v>7</v>
      </c>
      <c r="I2439" s="2" cm="1">
        <f t="array" ref="I2439">_xlfn.IFNA(_xlfn.IFS(H2439=7,1,H2439=1,1),0)</f>
        <v>1</v>
      </c>
      <c r="J2439" s="2">
        <v>0</v>
      </c>
      <c r="K2439" s="2">
        <f t="shared" si="311"/>
        <v>0</v>
      </c>
      <c r="L2439" s="2">
        <f>SUMIF(E$2:E2439,E2439,K$2:K2439)</f>
        <v>1</v>
      </c>
      <c r="M2439" s="2">
        <f>IF(AND(market_calendar[[#This Row],[eq_weekly_exp_cumulative]]=3,market_calendar[[#This Row],[is_eq_weekly_exp]]=1),1,0)</f>
        <v>0</v>
      </c>
      <c r="N2439" s="2">
        <f>IF(AND(market_calendar[[#This Row],[is_eq_monthly_exp]]=1,MOD(market_calendar[[#This Row],[Month]],3)=0),1,0)</f>
        <v>0</v>
      </c>
      <c r="O2439" s="2">
        <f t="shared" si="304"/>
        <v>0</v>
      </c>
      <c r="P2439" s="2">
        <f>SUMIF(E$2:E2439,E2439,O$2:O2439)</f>
        <v>0</v>
      </c>
      <c r="Q2439" s="2">
        <f>IF(AND(market_calendar[[#This Row],[vix_weekly_exp_cumulative]]=3,market_calendar[[#This Row],[is_vix_weekly_exp]]=1),1,0)</f>
        <v>0</v>
      </c>
      <c r="R2439" s="2">
        <f>IF(AND(market_calendar[[#This Row],[is_vix_monthly_exp]]=1,MOD(market_calendar[[#This Row],[Month]],3)=0),1,0)</f>
        <v>0</v>
      </c>
    </row>
    <row r="2440" spans="1:18" x14ac:dyDescent="0.25">
      <c r="A2440">
        <v>2439</v>
      </c>
      <c r="B2440" s="1">
        <v>44808</v>
      </c>
      <c r="C2440" s="2">
        <f t="shared" si="305"/>
        <v>2022</v>
      </c>
      <c r="D2440" s="2">
        <f t="shared" si="306"/>
        <v>9</v>
      </c>
      <c r="E2440" s="2" t="str">
        <f t="shared" si="307"/>
        <v>2022-9</v>
      </c>
      <c r="F2440" s="2">
        <f t="shared" si="308"/>
        <v>4</v>
      </c>
      <c r="G2440" s="2">
        <f t="shared" si="309"/>
        <v>37</v>
      </c>
      <c r="H2440" s="2">
        <f t="shared" si="310"/>
        <v>1</v>
      </c>
      <c r="I2440" s="2" cm="1">
        <f t="array" ref="I2440">_xlfn.IFNA(_xlfn.IFS(H2440=7,1,H2440=1,1),0)</f>
        <v>1</v>
      </c>
      <c r="J2440" s="2">
        <v>0</v>
      </c>
      <c r="K2440" s="2">
        <f t="shared" si="311"/>
        <v>0</v>
      </c>
      <c r="L2440" s="2">
        <f>SUMIF(E$2:E2440,E2440,K$2:K2440)</f>
        <v>1</v>
      </c>
      <c r="M2440" s="2">
        <f>IF(AND(market_calendar[[#This Row],[eq_weekly_exp_cumulative]]=3,market_calendar[[#This Row],[is_eq_weekly_exp]]=1),1,0)</f>
        <v>0</v>
      </c>
      <c r="N2440" s="2">
        <f>IF(AND(market_calendar[[#This Row],[is_eq_monthly_exp]]=1,MOD(market_calendar[[#This Row],[Month]],3)=0),1,0)</f>
        <v>0</v>
      </c>
      <c r="O2440" s="2">
        <f t="shared" si="304"/>
        <v>0</v>
      </c>
      <c r="P2440" s="2">
        <f>SUMIF(E$2:E2440,E2440,O$2:O2440)</f>
        <v>0</v>
      </c>
      <c r="Q2440" s="2">
        <f>IF(AND(market_calendar[[#This Row],[vix_weekly_exp_cumulative]]=3,market_calendar[[#This Row],[is_vix_weekly_exp]]=1),1,0)</f>
        <v>0</v>
      </c>
      <c r="R2440" s="2">
        <f>IF(AND(market_calendar[[#This Row],[is_vix_monthly_exp]]=1,MOD(market_calendar[[#This Row],[Month]],3)=0),1,0)</f>
        <v>0</v>
      </c>
    </row>
    <row r="2441" spans="1:18" x14ac:dyDescent="0.25">
      <c r="A2441">
        <v>2440</v>
      </c>
      <c r="B2441" s="1">
        <v>44809</v>
      </c>
      <c r="C2441" s="2">
        <f t="shared" si="305"/>
        <v>2022</v>
      </c>
      <c r="D2441" s="2">
        <f t="shared" si="306"/>
        <v>9</v>
      </c>
      <c r="E2441" s="2" t="str">
        <f t="shared" si="307"/>
        <v>2022-9</v>
      </c>
      <c r="F2441" s="2">
        <f t="shared" si="308"/>
        <v>5</v>
      </c>
      <c r="G2441" s="2">
        <f t="shared" si="309"/>
        <v>37</v>
      </c>
      <c r="H2441" s="2">
        <f t="shared" si="310"/>
        <v>2</v>
      </c>
      <c r="I2441" s="2" cm="1">
        <f t="array" ref="I2441">_xlfn.IFNA(_xlfn.IFS(H2441=7,1,H2441=1,1),0)</f>
        <v>0</v>
      </c>
      <c r="J2441" s="2">
        <v>0</v>
      </c>
      <c r="K2441" s="2">
        <f t="shared" si="311"/>
        <v>0</v>
      </c>
      <c r="L2441" s="2">
        <f>SUMIF(E$2:E2441,E2441,K$2:K2441)</f>
        <v>1</v>
      </c>
      <c r="M2441" s="2">
        <f>IF(AND(market_calendar[[#This Row],[eq_weekly_exp_cumulative]]=3,market_calendar[[#This Row],[is_eq_weekly_exp]]=1),1,0)</f>
        <v>0</v>
      </c>
      <c r="N2441" s="2">
        <f>IF(AND(market_calendar[[#This Row],[is_eq_monthly_exp]]=1,MOD(market_calendar[[#This Row],[Month]],3)=0),1,0)</f>
        <v>0</v>
      </c>
      <c r="O2441" s="2">
        <f t="shared" si="304"/>
        <v>0</v>
      </c>
      <c r="P2441" s="2">
        <f>SUMIF(E$2:E2441,E2441,O$2:O2441)</f>
        <v>0</v>
      </c>
      <c r="Q2441" s="2">
        <f>IF(AND(market_calendar[[#This Row],[vix_weekly_exp_cumulative]]=3,market_calendar[[#This Row],[is_vix_weekly_exp]]=1),1,0)</f>
        <v>0</v>
      </c>
      <c r="R2441" s="2">
        <f>IF(AND(market_calendar[[#This Row],[is_vix_monthly_exp]]=1,MOD(market_calendar[[#This Row],[Month]],3)=0),1,0)</f>
        <v>0</v>
      </c>
    </row>
    <row r="2442" spans="1:18" x14ac:dyDescent="0.25">
      <c r="A2442">
        <v>2441</v>
      </c>
      <c r="B2442" s="1">
        <v>44810</v>
      </c>
      <c r="C2442" s="2">
        <f t="shared" si="305"/>
        <v>2022</v>
      </c>
      <c r="D2442" s="2">
        <f t="shared" si="306"/>
        <v>9</v>
      </c>
      <c r="E2442" s="2" t="str">
        <f t="shared" si="307"/>
        <v>2022-9</v>
      </c>
      <c r="F2442" s="2">
        <f t="shared" si="308"/>
        <v>6</v>
      </c>
      <c r="G2442" s="2">
        <f t="shared" si="309"/>
        <v>37</v>
      </c>
      <c r="H2442" s="2">
        <f t="shared" si="310"/>
        <v>3</v>
      </c>
      <c r="I2442" s="2" cm="1">
        <f t="array" ref="I2442">_xlfn.IFNA(_xlfn.IFS(H2442=7,1,H2442=1,1),0)</f>
        <v>0</v>
      </c>
      <c r="J2442" s="2">
        <v>0</v>
      </c>
      <c r="K2442" s="2">
        <f t="shared" si="311"/>
        <v>0</v>
      </c>
      <c r="L2442" s="2">
        <f>SUMIF(E$2:E2442,E2442,K$2:K2442)</f>
        <v>1</v>
      </c>
      <c r="M2442" s="2">
        <f>IF(AND(market_calendar[[#This Row],[eq_weekly_exp_cumulative]]=3,market_calendar[[#This Row],[is_eq_weekly_exp]]=1),1,0)</f>
        <v>0</v>
      </c>
      <c r="N2442" s="2">
        <f>IF(AND(market_calendar[[#This Row],[is_eq_monthly_exp]]=1,MOD(market_calendar[[#This Row],[Month]],3)=0),1,0)</f>
        <v>0</v>
      </c>
      <c r="O2442" s="2">
        <f t="shared" si="304"/>
        <v>1</v>
      </c>
      <c r="P2442" s="2">
        <f>SUMIF(E$2:E2442,E2442,O$2:O2442)</f>
        <v>1</v>
      </c>
      <c r="Q2442" s="2">
        <f>IF(AND(market_calendar[[#This Row],[vix_weekly_exp_cumulative]]=3,market_calendar[[#This Row],[is_vix_weekly_exp]]=1),1,0)</f>
        <v>0</v>
      </c>
      <c r="R2442" s="2">
        <f>IF(AND(market_calendar[[#This Row],[is_vix_monthly_exp]]=1,MOD(market_calendar[[#This Row],[Month]],3)=0),1,0)</f>
        <v>0</v>
      </c>
    </row>
    <row r="2443" spans="1:18" x14ac:dyDescent="0.25">
      <c r="A2443">
        <v>2442</v>
      </c>
      <c r="B2443" s="1">
        <v>44811</v>
      </c>
      <c r="C2443" s="2">
        <f t="shared" si="305"/>
        <v>2022</v>
      </c>
      <c r="D2443" s="2">
        <f t="shared" si="306"/>
        <v>9</v>
      </c>
      <c r="E2443" s="2" t="str">
        <f t="shared" si="307"/>
        <v>2022-9</v>
      </c>
      <c r="F2443" s="2">
        <f t="shared" si="308"/>
        <v>7</v>
      </c>
      <c r="G2443" s="2">
        <f t="shared" si="309"/>
        <v>37</v>
      </c>
      <c r="H2443" s="2">
        <f t="shared" si="310"/>
        <v>4</v>
      </c>
      <c r="I2443" s="2" cm="1">
        <f t="array" ref="I2443">_xlfn.IFNA(_xlfn.IFS(H2443=7,1,H2443=1,1),0)</f>
        <v>0</v>
      </c>
      <c r="J2443" s="2">
        <v>0</v>
      </c>
      <c r="K2443" s="2">
        <f t="shared" si="311"/>
        <v>0</v>
      </c>
      <c r="L2443" s="2">
        <f>SUMIF(E$2:E2443,E2443,K$2:K2443)</f>
        <v>1</v>
      </c>
      <c r="M2443" s="2">
        <f>IF(AND(market_calendar[[#This Row],[eq_weekly_exp_cumulative]]=3,market_calendar[[#This Row],[is_eq_weekly_exp]]=1),1,0)</f>
        <v>0</v>
      </c>
      <c r="N2443" s="2">
        <f>IF(AND(market_calendar[[#This Row],[is_eq_monthly_exp]]=1,MOD(market_calendar[[#This Row],[Month]],3)=0),1,0)</f>
        <v>0</v>
      </c>
      <c r="O2443" s="2">
        <f t="shared" si="304"/>
        <v>0</v>
      </c>
      <c r="P2443" s="2">
        <f>SUMIF(E$2:E2443,E2443,O$2:O2443)</f>
        <v>1</v>
      </c>
      <c r="Q2443" s="2">
        <f>IF(AND(market_calendar[[#This Row],[vix_weekly_exp_cumulative]]=3,market_calendar[[#This Row],[is_vix_weekly_exp]]=1),1,0)</f>
        <v>0</v>
      </c>
      <c r="R2443" s="2">
        <f>IF(AND(market_calendar[[#This Row],[is_vix_monthly_exp]]=1,MOD(market_calendar[[#This Row],[Month]],3)=0),1,0)</f>
        <v>0</v>
      </c>
    </row>
    <row r="2444" spans="1:18" x14ac:dyDescent="0.25">
      <c r="A2444">
        <v>2443</v>
      </c>
      <c r="B2444" s="1">
        <v>44812</v>
      </c>
      <c r="C2444" s="2">
        <f t="shared" si="305"/>
        <v>2022</v>
      </c>
      <c r="D2444" s="2">
        <f t="shared" si="306"/>
        <v>9</v>
      </c>
      <c r="E2444" s="2" t="str">
        <f t="shared" si="307"/>
        <v>2022-9</v>
      </c>
      <c r="F2444" s="2">
        <f t="shared" si="308"/>
        <v>8</v>
      </c>
      <c r="G2444" s="2">
        <f t="shared" si="309"/>
        <v>37</v>
      </c>
      <c r="H2444" s="2">
        <f t="shared" si="310"/>
        <v>5</v>
      </c>
      <c r="I2444" s="2" cm="1">
        <f t="array" ref="I2444">_xlfn.IFNA(_xlfn.IFS(H2444=7,1,H2444=1,1),0)</f>
        <v>0</v>
      </c>
      <c r="J2444" s="2">
        <v>0</v>
      </c>
      <c r="K2444" s="2">
        <f t="shared" si="311"/>
        <v>0</v>
      </c>
      <c r="L2444" s="2">
        <f>SUMIF(E$2:E2444,E2444,K$2:K2444)</f>
        <v>1</v>
      </c>
      <c r="M2444" s="2">
        <f>IF(AND(market_calendar[[#This Row],[eq_weekly_exp_cumulative]]=3,market_calendar[[#This Row],[is_eq_weekly_exp]]=1),1,0)</f>
        <v>0</v>
      </c>
      <c r="N2444" s="2">
        <f>IF(AND(market_calendar[[#This Row],[is_eq_monthly_exp]]=1,MOD(market_calendar[[#This Row],[Month]],3)=0),1,0)</f>
        <v>0</v>
      </c>
      <c r="O2444" s="2">
        <f t="shared" si="304"/>
        <v>0</v>
      </c>
      <c r="P2444" s="2">
        <f>SUMIF(E$2:E2444,E2444,O$2:O2444)</f>
        <v>1</v>
      </c>
      <c r="Q2444" s="2">
        <f>IF(AND(market_calendar[[#This Row],[vix_weekly_exp_cumulative]]=3,market_calendar[[#This Row],[is_vix_weekly_exp]]=1),1,0)</f>
        <v>0</v>
      </c>
      <c r="R2444" s="2">
        <f>IF(AND(market_calendar[[#This Row],[is_vix_monthly_exp]]=1,MOD(market_calendar[[#This Row],[Month]],3)=0),1,0)</f>
        <v>0</v>
      </c>
    </row>
    <row r="2445" spans="1:18" x14ac:dyDescent="0.25">
      <c r="A2445">
        <v>2444</v>
      </c>
      <c r="B2445" s="1">
        <v>44813</v>
      </c>
      <c r="C2445" s="2">
        <f t="shared" si="305"/>
        <v>2022</v>
      </c>
      <c r="D2445" s="2">
        <f t="shared" si="306"/>
        <v>9</v>
      </c>
      <c r="E2445" s="2" t="str">
        <f t="shared" si="307"/>
        <v>2022-9</v>
      </c>
      <c r="F2445" s="2">
        <f t="shared" si="308"/>
        <v>9</v>
      </c>
      <c r="G2445" s="2">
        <f t="shared" si="309"/>
        <v>37</v>
      </c>
      <c r="H2445" s="2">
        <f t="shared" si="310"/>
        <v>6</v>
      </c>
      <c r="I2445" s="2" cm="1">
        <f t="array" ref="I2445">_xlfn.IFNA(_xlfn.IFS(H2445=7,1,H2445=1,1),0)</f>
        <v>0</v>
      </c>
      <c r="J2445" s="2">
        <v>0</v>
      </c>
      <c r="K2445" s="2">
        <f t="shared" si="311"/>
        <v>1</v>
      </c>
      <c r="L2445" s="2">
        <f>SUMIF(E$2:E2445,E2445,K$2:K2445)</f>
        <v>2</v>
      </c>
      <c r="M2445" s="2">
        <f>IF(AND(market_calendar[[#This Row],[eq_weekly_exp_cumulative]]=3,market_calendar[[#This Row],[is_eq_weekly_exp]]=1),1,0)</f>
        <v>0</v>
      </c>
      <c r="N2445" s="2">
        <f>IF(AND(market_calendar[[#This Row],[is_eq_monthly_exp]]=1,MOD(market_calendar[[#This Row],[Month]],3)=0),1,0)</f>
        <v>0</v>
      </c>
      <c r="O2445" s="2">
        <f t="shared" si="304"/>
        <v>0</v>
      </c>
      <c r="P2445" s="2">
        <f>SUMIF(E$2:E2445,E2445,O$2:O2445)</f>
        <v>1</v>
      </c>
      <c r="Q2445" s="2">
        <f>IF(AND(market_calendar[[#This Row],[vix_weekly_exp_cumulative]]=3,market_calendar[[#This Row],[is_vix_weekly_exp]]=1),1,0)</f>
        <v>0</v>
      </c>
      <c r="R2445" s="2">
        <f>IF(AND(market_calendar[[#This Row],[is_vix_monthly_exp]]=1,MOD(market_calendar[[#This Row],[Month]],3)=0),1,0)</f>
        <v>0</v>
      </c>
    </row>
    <row r="2446" spans="1:18" x14ac:dyDescent="0.25">
      <c r="A2446">
        <v>2445</v>
      </c>
      <c r="B2446" s="1">
        <v>44814</v>
      </c>
      <c r="C2446" s="2">
        <f t="shared" si="305"/>
        <v>2022</v>
      </c>
      <c r="D2446" s="2">
        <f t="shared" si="306"/>
        <v>9</v>
      </c>
      <c r="E2446" s="2" t="str">
        <f t="shared" si="307"/>
        <v>2022-9</v>
      </c>
      <c r="F2446" s="2">
        <f t="shared" si="308"/>
        <v>10</v>
      </c>
      <c r="G2446" s="2">
        <f t="shared" si="309"/>
        <v>37</v>
      </c>
      <c r="H2446" s="2">
        <f t="shared" si="310"/>
        <v>7</v>
      </c>
      <c r="I2446" s="2" cm="1">
        <f t="array" ref="I2446">_xlfn.IFNA(_xlfn.IFS(H2446=7,1,H2446=1,1),0)</f>
        <v>1</v>
      </c>
      <c r="J2446" s="2">
        <v>0</v>
      </c>
      <c r="K2446" s="2">
        <f t="shared" si="311"/>
        <v>0</v>
      </c>
      <c r="L2446" s="2">
        <f>SUMIF(E$2:E2446,E2446,K$2:K2446)</f>
        <v>2</v>
      </c>
      <c r="M2446" s="2">
        <f>IF(AND(market_calendar[[#This Row],[eq_weekly_exp_cumulative]]=3,market_calendar[[#This Row],[is_eq_weekly_exp]]=1),1,0)</f>
        <v>0</v>
      </c>
      <c r="N2446" s="2">
        <f>IF(AND(market_calendar[[#This Row],[is_eq_monthly_exp]]=1,MOD(market_calendar[[#This Row],[Month]],3)=0),1,0)</f>
        <v>0</v>
      </c>
      <c r="O2446" s="2">
        <f t="shared" si="304"/>
        <v>0</v>
      </c>
      <c r="P2446" s="2">
        <f>SUMIF(E$2:E2446,E2446,O$2:O2446)</f>
        <v>1</v>
      </c>
      <c r="Q2446" s="2">
        <f>IF(AND(market_calendar[[#This Row],[vix_weekly_exp_cumulative]]=3,market_calendar[[#This Row],[is_vix_weekly_exp]]=1),1,0)</f>
        <v>0</v>
      </c>
      <c r="R2446" s="2">
        <f>IF(AND(market_calendar[[#This Row],[is_vix_monthly_exp]]=1,MOD(market_calendar[[#This Row],[Month]],3)=0),1,0)</f>
        <v>0</v>
      </c>
    </row>
    <row r="2447" spans="1:18" x14ac:dyDescent="0.25">
      <c r="A2447">
        <v>2446</v>
      </c>
      <c r="B2447" s="1">
        <v>44815</v>
      </c>
      <c r="C2447" s="2">
        <f t="shared" si="305"/>
        <v>2022</v>
      </c>
      <c r="D2447" s="2">
        <f t="shared" si="306"/>
        <v>9</v>
      </c>
      <c r="E2447" s="2" t="str">
        <f t="shared" si="307"/>
        <v>2022-9</v>
      </c>
      <c r="F2447" s="2">
        <f t="shared" si="308"/>
        <v>11</v>
      </c>
      <c r="G2447" s="2">
        <f t="shared" si="309"/>
        <v>38</v>
      </c>
      <c r="H2447" s="2">
        <f t="shared" si="310"/>
        <v>1</v>
      </c>
      <c r="I2447" s="2" cm="1">
        <f t="array" ref="I2447">_xlfn.IFNA(_xlfn.IFS(H2447=7,1,H2447=1,1),0)</f>
        <v>1</v>
      </c>
      <c r="J2447" s="2">
        <v>0</v>
      </c>
      <c r="K2447" s="2">
        <f t="shared" si="311"/>
        <v>0</v>
      </c>
      <c r="L2447" s="2">
        <f>SUMIF(E$2:E2447,E2447,K$2:K2447)</f>
        <v>2</v>
      </c>
      <c r="M2447" s="2">
        <f>IF(AND(market_calendar[[#This Row],[eq_weekly_exp_cumulative]]=3,market_calendar[[#This Row],[is_eq_weekly_exp]]=1),1,0)</f>
        <v>0</v>
      </c>
      <c r="N2447" s="2">
        <f>IF(AND(market_calendar[[#This Row],[is_eq_monthly_exp]]=1,MOD(market_calendar[[#This Row],[Month]],3)=0),1,0)</f>
        <v>0</v>
      </c>
      <c r="O2447" s="2">
        <f t="shared" si="304"/>
        <v>0</v>
      </c>
      <c r="P2447" s="2">
        <f>SUMIF(E$2:E2447,E2447,O$2:O2447)</f>
        <v>1</v>
      </c>
      <c r="Q2447" s="2">
        <f>IF(AND(market_calendar[[#This Row],[vix_weekly_exp_cumulative]]=3,market_calendar[[#This Row],[is_vix_weekly_exp]]=1),1,0)</f>
        <v>0</v>
      </c>
      <c r="R2447" s="2">
        <f>IF(AND(market_calendar[[#This Row],[is_vix_monthly_exp]]=1,MOD(market_calendar[[#This Row],[Month]],3)=0),1,0)</f>
        <v>0</v>
      </c>
    </row>
    <row r="2448" spans="1:18" x14ac:dyDescent="0.25">
      <c r="A2448">
        <v>2447</v>
      </c>
      <c r="B2448" s="1">
        <v>44816</v>
      </c>
      <c r="C2448" s="2">
        <f t="shared" si="305"/>
        <v>2022</v>
      </c>
      <c r="D2448" s="2">
        <f t="shared" si="306"/>
        <v>9</v>
      </c>
      <c r="E2448" s="2" t="str">
        <f t="shared" si="307"/>
        <v>2022-9</v>
      </c>
      <c r="F2448" s="2">
        <f t="shared" si="308"/>
        <v>12</v>
      </c>
      <c r="G2448" s="2">
        <f t="shared" si="309"/>
        <v>38</v>
      </c>
      <c r="H2448" s="2">
        <f t="shared" si="310"/>
        <v>2</v>
      </c>
      <c r="I2448" s="2" cm="1">
        <f t="array" ref="I2448">_xlfn.IFNA(_xlfn.IFS(H2448=7,1,H2448=1,1),0)</f>
        <v>0</v>
      </c>
      <c r="J2448" s="2">
        <v>0</v>
      </c>
      <c r="K2448" s="2">
        <f t="shared" si="311"/>
        <v>0</v>
      </c>
      <c r="L2448" s="2">
        <f>SUMIF(E$2:E2448,E2448,K$2:K2448)</f>
        <v>2</v>
      </c>
      <c r="M2448" s="2">
        <f>IF(AND(market_calendar[[#This Row],[eq_weekly_exp_cumulative]]=3,market_calendar[[#This Row],[is_eq_weekly_exp]]=1),1,0)</f>
        <v>0</v>
      </c>
      <c r="N2448" s="2">
        <f>IF(AND(market_calendar[[#This Row],[is_eq_monthly_exp]]=1,MOD(market_calendar[[#This Row],[Month]],3)=0),1,0)</f>
        <v>0</v>
      </c>
      <c r="O2448" s="2">
        <f t="shared" si="304"/>
        <v>0</v>
      </c>
      <c r="P2448" s="2">
        <f>SUMIF(E$2:E2448,E2448,O$2:O2448)</f>
        <v>1</v>
      </c>
      <c r="Q2448" s="2">
        <f>IF(AND(market_calendar[[#This Row],[vix_weekly_exp_cumulative]]=3,market_calendar[[#This Row],[is_vix_weekly_exp]]=1),1,0)</f>
        <v>0</v>
      </c>
      <c r="R2448" s="2">
        <f>IF(AND(market_calendar[[#This Row],[is_vix_monthly_exp]]=1,MOD(market_calendar[[#This Row],[Month]],3)=0),1,0)</f>
        <v>0</v>
      </c>
    </row>
    <row r="2449" spans="1:18" x14ac:dyDescent="0.25">
      <c r="A2449">
        <v>2448</v>
      </c>
      <c r="B2449" s="1">
        <v>44817</v>
      </c>
      <c r="C2449" s="2">
        <f t="shared" si="305"/>
        <v>2022</v>
      </c>
      <c r="D2449" s="2">
        <f t="shared" si="306"/>
        <v>9</v>
      </c>
      <c r="E2449" s="2" t="str">
        <f t="shared" si="307"/>
        <v>2022-9</v>
      </c>
      <c r="F2449" s="2">
        <f t="shared" si="308"/>
        <v>13</v>
      </c>
      <c r="G2449" s="2">
        <f t="shared" si="309"/>
        <v>38</v>
      </c>
      <c r="H2449" s="2">
        <f t="shared" si="310"/>
        <v>3</v>
      </c>
      <c r="I2449" s="2" cm="1">
        <f t="array" ref="I2449">_xlfn.IFNA(_xlfn.IFS(H2449=7,1,H2449=1,1),0)</f>
        <v>0</v>
      </c>
      <c r="J2449" s="2">
        <v>0</v>
      </c>
      <c r="K2449" s="2">
        <f t="shared" si="311"/>
        <v>0</v>
      </c>
      <c r="L2449" s="2">
        <f>SUMIF(E$2:E2449,E2449,K$2:K2449)</f>
        <v>2</v>
      </c>
      <c r="M2449" s="2">
        <f>IF(AND(market_calendar[[#This Row],[eq_weekly_exp_cumulative]]=3,market_calendar[[#This Row],[is_eq_weekly_exp]]=1),1,0)</f>
        <v>0</v>
      </c>
      <c r="N2449" s="2">
        <f>IF(AND(market_calendar[[#This Row],[is_eq_monthly_exp]]=1,MOD(market_calendar[[#This Row],[Month]],3)=0),1,0)</f>
        <v>0</v>
      </c>
      <c r="O2449" s="2">
        <f t="shared" si="304"/>
        <v>1</v>
      </c>
      <c r="P2449" s="2">
        <f>SUMIF(E$2:E2449,E2449,O$2:O2449)</f>
        <v>2</v>
      </c>
      <c r="Q2449" s="2">
        <f>IF(AND(market_calendar[[#This Row],[vix_weekly_exp_cumulative]]=3,market_calendar[[#This Row],[is_vix_weekly_exp]]=1),1,0)</f>
        <v>0</v>
      </c>
      <c r="R2449" s="2">
        <f>IF(AND(market_calendar[[#This Row],[is_vix_monthly_exp]]=1,MOD(market_calendar[[#This Row],[Month]],3)=0),1,0)</f>
        <v>0</v>
      </c>
    </row>
    <row r="2450" spans="1:18" x14ac:dyDescent="0.25">
      <c r="A2450">
        <v>2449</v>
      </c>
      <c r="B2450" s="1">
        <v>44818</v>
      </c>
      <c r="C2450" s="2">
        <f t="shared" si="305"/>
        <v>2022</v>
      </c>
      <c r="D2450" s="2">
        <f t="shared" si="306"/>
        <v>9</v>
      </c>
      <c r="E2450" s="2" t="str">
        <f t="shared" si="307"/>
        <v>2022-9</v>
      </c>
      <c r="F2450" s="2">
        <f t="shared" si="308"/>
        <v>14</v>
      </c>
      <c r="G2450" s="2">
        <f t="shared" si="309"/>
        <v>38</v>
      </c>
      <c r="H2450" s="2">
        <f t="shared" si="310"/>
        <v>4</v>
      </c>
      <c r="I2450" s="2" cm="1">
        <f t="array" ref="I2450">_xlfn.IFNA(_xlfn.IFS(H2450=7,1,H2450=1,1),0)</f>
        <v>0</v>
      </c>
      <c r="J2450" s="2">
        <v>0</v>
      </c>
      <c r="K2450" s="2">
        <f t="shared" si="311"/>
        <v>0</v>
      </c>
      <c r="L2450" s="2">
        <f>SUMIF(E$2:E2450,E2450,K$2:K2450)</f>
        <v>2</v>
      </c>
      <c r="M2450" s="2">
        <f>IF(AND(market_calendar[[#This Row],[eq_weekly_exp_cumulative]]=3,market_calendar[[#This Row],[is_eq_weekly_exp]]=1),1,0)</f>
        <v>0</v>
      </c>
      <c r="N2450" s="2">
        <f>IF(AND(market_calendar[[#This Row],[is_eq_monthly_exp]]=1,MOD(market_calendar[[#This Row],[Month]],3)=0),1,0)</f>
        <v>0</v>
      </c>
      <c r="O2450" s="2">
        <f t="shared" si="304"/>
        <v>0</v>
      </c>
      <c r="P2450" s="2">
        <f>SUMIF(E$2:E2450,E2450,O$2:O2450)</f>
        <v>2</v>
      </c>
      <c r="Q2450" s="2">
        <f>IF(AND(market_calendar[[#This Row],[vix_weekly_exp_cumulative]]=3,market_calendar[[#This Row],[is_vix_weekly_exp]]=1),1,0)</f>
        <v>0</v>
      </c>
      <c r="R2450" s="2">
        <f>IF(AND(market_calendar[[#This Row],[is_vix_monthly_exp]]=1,MOD(market_calendar[[#This Row],[Month]],3)=0),1,0)</f>
        <v>0</v>
      </c>
    </row>
    <row r="2451" spans="1:18" x14ac:dyDescent="0.25">
      <c r="A2451">
        <v>2450</v>
      </c>
      <c r="B2451" s="1">
        <v>44819</v>
      </c>
      <c r="C2451" s="2">
        <f t="shared" si="305"/>
        <v>2022</v>
      </c>
      <c r="D2451" s="2">
        <f t="shared" si="306"/>
        <v>9</v>
      </c>
      <c r="E2451" s="2" t="str">
        <f t="shared" si="307"/>
        <v>2022-9</v>
      </c>
      <c r="F2451" s="2">
        <f t="shared" si="308"/>
        <v>15</v>
      </c>
      <c r="G2451" s="2">
        <f t="shared" si="309"/>
        <v>38</v>
      </c>
      <c r="H2451" s="2">
        <f t="shared" si="310"/>
        <v>5</v>
      </c>
      <c r="I2451" s="2" cm="1">
        <f t="array" ref="I2451">_xlfn.IFNA(_xlfn.IFS(H2451=7,1,H2451=1,1),0)</f>
        <v>0</v>
      </c>
      <c r="J2451" s="2">
        <v>0</v>
      </c>
      <c r="K2451" s="2">
        <f t="shared" si="311"/>
        <v>0</v>
      </c>
      <c r="L2451" s="2">
        <f>SUMIF(E$2:E2451,E2451,K$2:K2451)</f>
        <v>2</v>
      </c>
      <c r="M2451" s="2">
        <f>IF(AND(market_calendar[[#This Row],[eq_weekly_exp_cumulative]]=3,market_calendar[[#This Row],[is_eq_weekly_exp]]=1),1,0)</f>
        <v>0</v>
      </c>
      <c r="N2451" s="2">
        <f>IF(AND(market_calendar[[#This Row],[is_eq_monthly_exp]]=1,MOD(market_calendar[[#This Row],[Month]],3)=0),1,0)</f>
        <v>0</v>
      </c>
      <c r="O2451" s="2">
        <f t="shared" si="304"/>
        <v>0</v>
      </c>
      <c r="P2451" s="2">
        <f>SUMIF(E$2:E2451,E2451,O$2:O2451)</f>
        <v>2</v>
      </c>
      <c r="Q2451" s="2">
        <f>IF(AND(market_calendar[[#This Row],[vix_weekly_exp_cumulative]]=3,market_calendar[[#This Row],[is_vix_weekly_exp]]=1),1,0)</f>
        <v>0</v>
      </c>
      <c r="R2451" s="2">
        <f>IF(AND(market_calendar[[#This Row],[is_vix_monthly_exp]]=1,MOD(market_calendar[[#This Row],[Month]],3)=0),1,0)</f>
        <v>0</v>
      </c>
    </row>
    <row r="2452" spans="1:18" x14ac:dyDescent="0.25">
      <c r="A2452">
        <v>2451</v>
      </c>
      <c r="B2452" s="1">
        <v>44820</v>
      </c>
      <c r="C2452" s="2">
        <f t="shared" si="305"/>
        <v>2022</v>
      </c>
      <c r="D2452" s="2">
        <f t="shared" si="306"/>
        <v>9</v>
      </c>
      <c r="E2452" s="2" t="str">
        <f t="shared" si="307"/>
        <v>2022-9</v>
      </c>
      <c r="F2452" s="2">
        <f t="shared" si="308"/>
        <v>16</v>
      </c>
      <c r="G2452" s="2">
        <f t="shared" si="309"/>
        <v>38</v>
      </c>
      <c r="H2452" s="2">
        <f t="shared" si="310"/>
        <v>6</v>
      </c>
      <c r="I2452" s="2" cm="1">
        <f t="array" ref="I2452">_xlfn.IFNA(_xlfn.IFS(H2452=7,1,H2452=1,1),0)</f>
        <v>0</v>
      </c>
      <c r="J2452" s="2">
        <v>0</v>
      </c>
      <c r="K2452" s="2">
        <f t="shared" si="311"/>
        <v>1</v>
      </c>
      <c r="L2452" s="2">
        <f>SUMIF(E$2:E2452,E2452,K$2:K2452)</f>
        <v>3</v>
      </c>
      <c r="M2452" s="2">
        <f>IF(AND(market_calendar[[#This Row],[eq_weekly_exp_cumulative]]=3,market_calendar[[#This Row],[is_eq_weekly_exp]]=1),1,0)</f>
        <v>1</v>
      </c>
      <c r="N2452" s="2">
        <f>IF(AND(market_calendar[[#This Row],[is_eq_monthly_exp]]=1,MOD(market_calendar[[#This Row],[Month]],3)=0),1,0)</f>
        <v>1</v>
      </c>
      <c r="O2452" s="2">
        <f t="shared" si="304"/>
        <v>0</v>
      </c>
      <c r="P2452" s="2">
        <f>SUMIF(E$2:E2452,E2452,O$2:O2452)</f>
        <v>2</v>
      </c>
      <c r="Q2452" s="2">
        <f>IF(AND(market_calendar[[#This Row],[vix_weekly_exp_cumulative]]=3,market_calendar[[#This Row],[is_vix_weekly_exp]]=1),1,0)</f>
        <v>0</v>
      </c>
      <c r="R2452" s="2">
        <f>IF(AND(market_calendar[[#This Row],[is_vix_monthly_exp]]=1,MOD(market_calendar[[#This Row],[Month]],3)=0),1,0)</f>
        <v>0</v>
      </c>
    </row>
    <row r="2453" spans="1:18" x14ac:dyDescent="0.25">
      <c r="A2453">
        <v>2452</v>
      </c>
      <c r="B2453" s="1">
        <v>44821</v>
      </c>
      <c r="C2453" s="2">
        <f t="shared" si="305"/>
        <v>2022</v>
      </c>
      <c r="D2453" s="2">
        <f t="shared" si="306"/>
        <v>9</v>
      </c>
      <c r="E2453" s="2" t="str">
        <f t="shared" si="307"/>
        <v>2022-9</v>
      </c>
      <c r="F2453" s="2">
        <f t="shared" si="308"/>
        <v>17</v>
      </c>
      <c r="G2453" s="2">
        <f t="shared" si="309"/>
        <v>38</v>
      </c>
      <c r="H2453" s="2">
        <f t="shared" si="310"/>
        <v>7</v>
      </c>
      <c r="I2453" s="2" cm="1">
        <f t="array" ref="I2453">_xlfn.IFNA(_xlfn.IFS(H2453=7,1,H2453=1,1),0)</f>
        <v>1</v>
      </c>
      <c r="J2453" s="2">
        <v>0</v>
      </c>
      <c r="K2453" s="2">
        <f t="shared" si="311"/>
        <v>0</v>
      </c>
      <c r="L2453" s="2">
        <f>SUMIF(E$2:E2453,E2453,K$2:K2453)</f>
        <v>3</v>
      </c>
      <c r="M2453" s="2">
        <f>IF(AND(market_calendar[[#This Row],[eq_weekly_exp_cumulative]]=3,market_calendar[[#This Row],[is_eq_weekly_exp]]=1),1,0)</f>
        <v>0</v>
      </c>
      <c r="N2453" s="2">
        <f>IF(AND(market_calendar[[#This Row],[is_eq_monthly_exp]]=1,MOD(market_calendar[[#This Row],[Month]],3)=0),1,0)</f>
        <v>0</v>
      </c>
      <c r="O2453" s="2">
        <f t="shared" si="304"/>
        <v>0</v>
      </c>
      <c r="P2453" s="2">
        <f>SUMIF(E$2:E2453,E2453,O$2:O2453)</f>
        <v>2</v>
      </c>
      <c r="Q2453" s="2">
        <f>IF(AND(market_calendar[[#This Row],[vix_weekly_exp_cumulative]]=3,market_calendar[[#This Row],[is_vix_weekly_exp]]=1),1,0)</f>
        <v>0</v>
      </c>
      <c r="R2453" s="2">
        <f>IF(AND(market_calendar[[#This Row],[is_vix_monthly_exp]]=1,MOD(market_calendar[[#This Row],[Month]],3)=0),1,0)</f>
        <v>0</v>
      </c>
    </row>
    <row r="2454" spans="1:18" x14ac:dyDescent="0.25">
      <c r="A2454">
        <v>2453</v>
      </c>
      <c r="B2454" s="1">
        <v>44822</v>
      </c>
      <c r="C2454" s="2">
        <f t="shared" si="305"/>
        <v>2022</v>
      </c>
      <c r="D2454" s="2">
        <f t="shared" si="306"/>
        <v>9</v>
      </c>
      <c r="E2454" s="2" t="str">
        <f t="shared" si="307"/>
        <v>2022-9</v>
      </c>
      <c r="F2454" s="2">
        <f t="shared" si="308"/>
        <v>18</v>
      </c>
      <c r="G2454" s="2">
        <f t="shared" si="309"/>
        <v>39</v>
      </c>
      <c r="H2454" s="2">
        <f t="shared" si="310"/>
        <v>1</v>
      </c>
      <c r="I2454" s="2" cm="1">
        <f t="array" ref="I2454">_xlfn.IFNA(_xlfn.IFS(H2454=7,1,H2454=1,1),0)</f>
        <v>1</v>
      </c>
      <c r="J2454" s="2">
        <v>0</v>
      </c>
      <c r="K2454" s="2">
        <f t="shared" si="311"/>
        <v>0</v>
      </c>
      <c r="L2454" s="2">
        <f>SUMIF(E$2:E2454,E2454,K$2:K2454)</f>
        <v>3</v>
      </c>
      <c r="M2454" s="2">
        <f>IF(AND(market_calendar[[#This Row],[eq_weekly_exp_cumulative]]=3,market_calendar[[#This Row],[is_eq_weekly_exp]]=1),1,0)</f>
        <v>0</v>
      </c>
      <c r="N2454" s="2">
        <f>IF(AND(market_calendar[[#This Row],[is_eq_monthly_exp]]=1,MOD(market_calendar[[#This Row],[Month]],3)=0),1,0)</f>
        <v>0</v>
      </c>
      <c r="O2454" s="2">
        <f t="shared" si="304"/>
        <v>0</v>
      </c>
      <c r="P2454" s="2">
        <f>SUMIF(E$2:E2454,E2454,O$2:O2454)</f>
        <v>2</v>
      </c>
      <c r="Q2454" s="2">
        <f>IF(AND(market_calendar[[#This Row],[vix_weekly_exp_cumulative]]=3,market_calendar[[#This Row],[is_vix_weekly_exp]]=1),1,0)</f>
        <v>0</v>
      </c>
      <c r="R2454" s="2">
        <f>IF(AND(market_calendar[[#This Row],[is_vix_monthly_exp]]=1,MOD(market_calendar[[#This Row],[Month]],3)=0),1,0)</f>
        <v>0</v>
      </c>
    </row>
    <row r="2455" spans="1:18" x14ac:dyDescent="0.25">
      <c r="A2455">
        <v>2454</v>
      </c>
      <c r="B2455" s="1">
        <v>44823</v>
      </c>
      <c r="C2455" s="2">
        <f t="shared" si="305"/>
        <v>2022</v>
      </c>
      <c r="D2455" s="2">
        <f t="shared" si="306"/>
        <v>9</v>
      </c>
      <c r="E2455" s="2" t="str">
        <f t="shared" si="307"/>
        <v>2022-9</v>
      </c>
      <c r="F2455" s="2">
        <f t="shared" si="308"/>
        <v>19</v>
      </c>
      <c r="G2455" s="2">
        <f t="shared" si="309"/>
        <v>39</v>
      </c>
      <c r="H2455" s="2">
        <f t="shared" si="310"/>
        <v>2</v>
      </c>
      <c r="I2455" s="2" cm="1">
        <f t="array" ref="I2455">_xlfn.IFNA(_xlfn.IFS(H2455=7,1,H2455=1,1),0)</f>
        <v>0</v>
      </c>
      <c r="J2455" s="2">
        <v>0</v>
      </c>
      <c r="K2455" s="2">
        <f t="shared" si="311"/>
        <v>0</v>
      </c>
      <c r="L2455" s="2">
        <f>SUMIF(E$2:E2455,E2455,K$2:K2455)</f>
        <v>3</v>
      </c>
      <c r="M2455" s="2">
        <f>IF(AND(market_calendar[[#This Row],[eq_weekly_exp_cumulative]]=3,market_calendar[[#This Row],[is_eq_weekly_exp]]=1),1,0)</f>
        <v>0</v>
      </c>
      <c r="N2455" s="2">
        <f>IF(AND(market_calendar[[#This Row],[is_eq_monthly_exp]]=1,MOD(market_calendar[[#This Row],[Month]],3)=0),1,0)</f>
        <v>0</v>
      </c>
      <c r="O2455" s="2">
        <f t="shared" si="304"/>
        <v>0</v>
      </c>
      <c r="P2455" s="2">
        <f>SUMIF(E$2:E2455,E2455,O$2:O2455)</f>
        <v>2</v>
      </c>
      <c r="Q2455" s="2">
        <f>IF(AND(market_calendar[[#This Row],[vix_weekly_exp_cumulative]]=3,market_calendar[[#This Row],[is_vix_weekly_exp]]=1),1,0)</f>
        <v>0</v>
      </c>
      <c r="R2455" s="2">
        <f>IF(AND(market_calendar[[#This Row],[is_vix_monthly_exp]]=1,MOD(market_calendar[[#This Row],[Month]],3)=0),1,0)</f>
        <v>0</v>
      </c>
    </row>
    <row r="2456" spans="1:18" x14ac:dyDescent="0.25">
      <c r="A2456">
        <v>2455</v>
      </c>
      <c r="B2456" s="1">
        <v>44824</v>
      </c>
      <c r="C2456" s="2">
        <f t="shared" si="305"/>
        <v>2022</v>
      </c>
      <c r="D2456" s="2">
        <f t="shared" si="306"/>
        <v>9</v>
      </c>
      <c r="E2456" s="2" t="str">
        <f t="shared" si="307"/>
        <v>2022-9</v>
      </c>
      <c r="F2456" s="2">
        <f t="shared" si="308"/>
        <v>20</v>
      </c>
      <c r="G2456" s="2">
        <f t="shared" si="309"/>
        <v>39</v>
      </c>
      <c r="H2456" s="2">
        <f t="shared" si="310"/>
        <v>3</v>
      </c>
      <c r="I2456" s="2" cm="1">
        <f t="array" ref="I2456">_xlfn.IFNA(_xlfn.IFS(H2456=7,1,H2456=1,1),0)</f>
        <v>0</v>
      </c>
      <c r="J2456" s="2">
        <v>0</v>
      </c>
      <c r="K2456" s="2">
        <f t="shared" si="311"/>
        <v>0</v>
      </c>
      <c r="L2456" s="2">
        <f>SUMIF(E$2:E2456,E2456,K$2:K2456)</f>
        <v>3</v>
      </c>
      <c r="M2456" s="2">
        <f>IF(AND(market_calendar[[#This Row],[eq_weekly_exp_cumulative]]=3,market_calendar[[#This Row],[is_eq_weekly_exp]]=1),1,0)</f>
        <v>0</v>
      </c>
      <c r="N2456" s="2">
        <f>IF(AND(market_calendar[[#This Row],[is_eq_monthly_exp]]=1,MOD(market_calendar[[#This Row],[Month]],3)=0),1,0)</f>
        <v>0</v>
      </c>
      <c r="O2456" s="2">
        <f t="shared" si="304"/>
        <v>1</v>
      </c>
      <c r="P2456" s="2">
        <f>SUMIF(E$2:E2456,E2456,O$2:O2456)</f>
        <v>3</v>
      </c>
      <c r="Q2456" s="2">
        <f>IF(AND(market_calendar[[#This Row],[vix_weekly_exp_cumulative]]=3,market_calendar[[#This Row],[is_vix_weekly_exp]]=1),1,0)</f>
        <v>1</v>
      </c>
      <c r="R2456" s="2">
        <f>IF(AND(market_calendar[[#This Row],[is_vix_monthly_exp]]=1,MOD(market_calendar[[#This Row],[Month]],3)=0),1,0)</f>
        <v>1</v>
      </c>
    </row>
    <row r="2457" spans="1:18" x14ac:dyDescent="0.25">
      <c r="A2457">
        <v>2456</v>
      </c>
      <c r="B2457" s="1">
        <v>44825</v>
      </c>
      <c r="C2457" s="2">
        <f t="shared" si="305"/>
        <v>2022</v>
      </c>
      <c r="D2457" s="2">
        <f t="shared" si="306"/>
        <v>9</v>
      </c>
      <c r="E2457" s="2" t="str">
        <f t="shared" si="307"/>
        <v>2022-9</v>
      </c>
      <c r="F2457" s="2">
        <f t="shared" si="308"/>
        <v>21</v>
      </c>
      <c r="G2457" s="2">
        <f t="shared" si="309"/>
        <v>39</v>
      </c>
      <c r="H2457" s="2">
        <f t="shared" si="310"/>
        <v>4</v>
      </c>
      <c r="I2457" s="2" cm="1">
        <f t="array" ref="I2457">_xlfn.IFNA(_xlfn.IFS(H2457=7,1,H2457=1,1),0)</f>
        <v>0</v>
      </c>
      <c r="J2457" s="2">
        <v>0</v>
      </c>
      <c r="K2457" s="2">
        <f t="shared" si="311"/>
        <v>0</v>
      </c>
      <c r="L2457" s="2">
        <f>SUMIF(E$2:E2457,E2457,K$2:K2457)</f>
        <v>3</v>
      </c>
      <c r="M2457" s="2">
        <f>IF(AND(market_calendar[[#This Row],[eq_weekly_exp_cumulative]]=3,market_calendar[[#This Row],[is_eq_weekly_exp]]=1),1,0)</f>
        <v>0</v>
      </c>
      <c r="N2457" s="2">
        <f>IF(AND(market_calendar[[#This Row],[is_eq_monthly_exp]]=1,MOD(market_calendar[[#This Row],[Month]],3)=0),1,0)</f>
        <v>0</v>
      </c>
      <c r="O2457" s="2">
        <f t="shared" si="304"/>
        <v>0</v>
      </c>
      <c r="P2457" s="2">
        <f>SUMIF(E$2:E2457,E2457,O$2:O2457)</f>
        <v>3</v>
      </c>
      <c r="Q2457" s="2">
        <f>IF(AND(market_calendar[[#This Row],[vix_weekly_exp_cumulative]]=3,market_calendar[[#This Row],[is_vix_weekly_exp]]=1),1,0)</f>
        <v>0</v>
      </c>
      <c r="R2457" s="2">
        <f>IF(AND(market_calendar[[#This Row],[is_vix_monthly_exp]]=1,MOD(market_calendar[[#This Row],[Month]],3)=0),1,0)</f>
        <v>0</v>
      </c>
    </row>
    <row r="2458" spans="1:18" x14ac:dyDescent="0.25">
      <c r="A2458">
        <v>2457</v>
      </c>
      <c r="B2458" s="1">
        <v>44826</v>
      </c>
      <c r="C2458" s="2">
        <f t="shared" si="305"/>
        <v>2022</v>
      </c>
      <c r="D2458" s="2">
        <f t="shared" si="306"/>
        <v>9</v>
      </c>
      <c r="E2458" s="2" t="str">
        <f t="shared" si="307"/>
        <v>2022-9</v>
      </c>
      <c r="F2458" s="2">
        <f t="shared" si="308"/>
        <v>22</v>
      </c>
      <c r="G2458" s="2">
        <f t="shared" si="309"/>
        <v>39</v>
      </c>
      <c r="H2458" s="2">
        <f t="shared" si="310"/>
        <v>5</v>
      </c>
      <c r="I2458" s="2" cm="1">
        <f t="array" ref="I2458">_xlfn.IFNA(_xlfn.IFS(H2458=7,1,H2458=1,1),0)</f>
        <v>0</v>
      </c>
      <c r="J2458" s="2">
        <v>0</v>
      </c>
      <c r="K2458" s="2">
        <f t="shared" si="311"/>
        <v>0</v>
      </c>
      <c r="L2458" s="2">
        <f>SUMIF(E$2:E2458,E2458,K$2:K2458)</f>
        <v>3</v>
      </c>
      <c r="M2458" s="2">
        <f>IF(AND(market_calendar[[#This Row],[eq_weekly_exp_cumulative]]=3,market_calendar[[#This Row],[is_eq_weekly_exp]]=1),1,0)</f>
        <v>0</v>
      </c>
      <c r="N2458" s="2">
        <f>IF(AND(market_calendar[[#This Row],[is_eq_monthly_exp]]=1,MOD(market_calendar[[#This Row],[Month]],3)=0),1,0)</f>
        <v>0</v>
      </c>
      <c r="O2458" s="2">
        <f t="shared" si="304"/>
        <v>0</v>
      </c>
      <c r="P2458" s="2">
        <f>SUMIF(E$2:E2458,E2458,O$2:O2458)</f>
        <v>3</v>
      </c>
      <c r="Q2458" s="2">
        <f>IF(AND(market_calendar[[#This Row],[vix_weekly_exp_cumulative]]=3,market_calendar[[#This Row],[is_vix_weekly_exp]]=1),1,0)</f>
        <v>0</v>
      </c>
      <c r="R2458" s="2">
        <f>IF(AND(market_calendar[[#This Row],[is_vix_monthly_exp]]=1,MOD(market_calendar[[#This Row],[Month]],3)=0),1,0)</f>
        <v>0</v>
      </c>
    </row>
    <row r="2459" spans="1:18" x14ac:dyDescent="0.25">
      <c r="A2459">
        <v>2458</v>
      </c>
      <c r="B2459" s="1">
        <v>44827</v>
      </c>
      <c r="C2459" s="2">
        <f t="shared" si="305"/>
        <v>2022</v>
      </c>
      <c r="D2459" s="2">
        <f t="shared" si="306"/>
        <v>9</v>
      </c>
      <c r="E2459" s="2" t="str">
        <f t="shared" si="307"/>
        <v>2022-9</v>
      </c>
      <c r="F2459" s="2">
        <f t="shared" si="308"/>
        <v>23</v>
      </c>
      <c r="G2459" s="2">
        <f t="shared" si="309"/>
        <v>39</v>
      </c>
      <c r="H2459" s="2">
        <f t="shared" si="310"/>
        <v>6</v>
      </c>
      <c r="I2459" s="2" cm="1">
        <f t="array" ref="I2459">_xlfn.IFNA(_xlfn.IFS(H2459=7,1,H2459=1,1),0)</f>
        <v>0</v>
      </c>
      <c r="J2459" s="2">
        <v>0</v>
      </c>
      <c r="K2459" s="2">
        <f t="shared" si="311"/>
        <v>1</v>
      </c>
      <c r="L2459" s="2">
        <f>SUMIF(E$2:E2459,E2459,K$2:K2459)</f>
        <v>4</v>
      </c>
      <c r="M2459" s="2">
        <f>IF(AND(market_calendar[[#This Row],[eq_weekly_exp_cumulative]]=3,market_calendar[[#This Row],[is_eq_weekly_exp]]=1),1,0)</f>
        <v>0</v>
      </c>
      <c r="N2459" s="2">
        <f>IF(AND(market_calendar[[#This Row],[is_eq_monthly_exp]]=1,MOD(market_calendar[[#This Row],[Month]],3)=0),1,0)</f>
        <v>0</v>
      </c>
      <c r="O2459" s="2">
        <f t="shared" si="304"/>
        <v>0</v>
      </c>
      <c r="P2459" s="2">
        <f>SUMIF(E$2:E2459,E2459,O$2:O2459)</f>
        <v>3</v>
      </c>
      <c r="Q2459" s="2">
        <f>IF(AND(market_calendar[[#This Row],[vix_weekly_exp_cumulative]]=3,market_calendar[[#This Row],[is_vix_weekly_exp]]=1),1,0)</f>
        <v>0</v>
      </c>
      <c r="R2459" s="2">
        <f>IF(AND(market_calendar[[#This Row],[is_vix_monthly_exp]]=1,MOD(market_calendar[[#This Row],[Month]],3)=0),1,0)</f>
        <v>0</v>
      </c>
    </row>
    <row r="2460" spans="1:18" x14ac:dyDescent="0.25">
      <c r="A2460">
        <v>2459</v>
      </c>
      <c r="B2460" s="1">
        <v>44828</v>
      </c>
      <c r="C2460" s="2">
        <f t="shared" si="305"/>
        <v>2022</v>
      </c>
      <c r="D2460" s="2">
        <f t="shared" si="306"/>
        <v>9</v>
      </c>
      <c r="E2460" s="2" t="str">
        <f t="shared" si="307"/>
        <v>2022-9</v>
      </c>
      <c r="F2460" s="2">
        <f t="shared" si="308"/>
        <v>24</v>
      </c>
      <c r="G2460" s="2">
        <f t="shared" si="309"/>
        <v>39</v>
      </c>
      <c r="H2460" s="2">
        <f t="shared" si="310"/>
        <v>7</v>
      </c>
      <c r="I2460" s="2" cm="1">
        <f t="array" ref="I2460">_xlfn.IFNA(_xlfn.IFS(H2460=7,1,H2460=1,1),0)</f>
        <v>1</v>
      </c>
      <c r="J2460" s="2">
        <v>0</v>
      </c>
      <c r="K2460" s="2">
        <f t="shared" si="311"/>
        <v>0</v>
      </c>
      <c r="L2460" s="2">
        <f>SUMIF(E$2:E2460,E2460,K$2:K2460)</f>
        <v>4</v>
      </c>
      <c r="M2460" s="2">
        <f>IF(AND(market_calendar[[#This Row],[eq_weekly_exp_cumulative]]=3,market_calendar[[#This Row],[is_eq_weekly_exp]]=1),1,0)</f>
        <v>0</v>
      </c>
      <c r="N2460" s="2">
        <f>IF(AND(market_calendar[[#This Row],[is_eq_monthly_exp]]=1,MOD(market_calendar[[#This Row],[Month]],3)=0),1,0)</f>
        <v>0</v>
      </c>
      <c r="O2460" s="2">
        <f t="shared" si="304"/>
        <v>0</v>
      </c>
      <c r="P2460" s="2">
        <f>SUMIF(E$2:E2460,E2460,O$2:O2460)</f>
        <v>3</v>
      </c>
      <c r="Q2460" s="2">
        <f>IF(AND(market_calendar[[#This Row],[vix_weekly_exp_cumulative]]=3,market_calendar[[#This Row],[is_vix_weekly_exp]]=1),1,0)</f>
        <v>0</v>
      </c>
      <c r="R2460" s="2">
        <f>IF(AND(market_calendar[[#This Row],[is_vix_monthly_exp]]=1,MOD(market_calendar[[#This Row],[Month]],3)=0),1,0)</f>
        <v>0</v>
      </c>
    </row>
    <row r="2461" spans="1:18" x14ac:dyDescent="0.25">
      <c r="A2461">
        <v>2460</v>
      </c>
      <c r="B2461" s="1">
        <v>44829</v>
      </c>
      <c r="C2461" s="2">
        <f t="shared" si="305"/>
        <v>2022</v>
      </c>
      <c r="D2461" s="2">
        <f t="shared" si="306"/>
        <v>9</v>
      </c>
      <c r="E2461" s="2" t="str">
        <f t="shared" si="307"/>
        <v>2022-9</v>
      </c>
      <c r="F2461" s="2">
        <f t="shared" si="308"/>
        <v>25</v>
      </c>
      <c r="G2461" s="2">
        <f t="shared" si="309"/>
        <v>40</v>
      </c>
      <c r="H2461" s="2">
        <f t="shared" si="310"/>
        <v>1</v>
      </c>
      <c r="I2461" s="2" cm="1">
        <f t="array" ref="I2461">_xlfn.IFNA(_xlfn.IFS(H2461=7,1,H2461=1,1),0)</f>
        <v>1</v>
      </c>
      <c r="J2461" s="2">
        <v>0</v>
      </c>
      <c r="K2461" s="2">
        <f t="shared" si="311"/>
        <v>0</v>
      </c>
      <c r="L2461" s="2">
        <f>SUMIF(E$2:E2461,E2461,K$2:K2461)</f>
        <v>4</v>
      </c>
      <c r="M2461" s="2">
        <f>IF(AND(market_calendar[[#This Row],[eq_weekly_exp_cumulative]]=3,market_calendar[[#This Row],[is_eq_weekly_exp]]=1),1,0)</f>
        <v>0</v>
      </c>
      <c r="N2461" s="2">
        <f>IF(AND(market_calendar[[#This Row],[is_eq_monthly_exp]]=1,MOD(market_calendar[[#This Row],[Month]],3)=0),1,0)</f>
        <v>0</v>
      </c>
      <c r="O2461" s="2">
        <f t="shared" si="304"/>
        <v>0</v>
      </c>
      <c r="P2461" s="2">
        <f>SUMIF(E$2:E2461,E2461,O$2:O2461)</f>
        <v>3</v>
      </c>
      <c r="Q2461" s="2">
        <f>IF(AND(market_calendar[[#This Row],[vix_weekly_exp_cumulative]]=3,market_calendar[[#This Row],[is_vix_weekly_exp]]=1),1,0)</f>
        <v>0</v>
      </c>
      <c r="R2461" s="2">
        <f>IF(AND(market_calendar[[#This Row],[is_vix_monthly_exp]]=1,MOD(market_calendar[[#This Row],[Month]],3)=0),1,0)</f>
        <v>0</v>
      </c>
    </row>
    <row r="2462" spans="1:18" x14ac:dyDescent="0.25">
      <c r="A2462">
        <v>2461</v>
      </c>
      <c r="B2462" s="1">
        <v>44830</v>
      </c>
      <c r="C2462" s="2">
        <f t="shared" si="305"/>
        <v>2022</v>
      </c>
      <c r="D2462" s="2">
        <f t="shared" si="306"/>
        <v>9</v>
      </c>
      <c r="E2462" s="2" t="str">
        <f t="shared" si="307"/>
        <v>2022-9</v>
      </c>
      <c r="F2462" s="2">
        <f t="shared" si="308"/>
        <v>26</v>
      </c>
      <c r="G2462" s="2">
        <f t="shared" si="309"/>
        <v>40</v>
      </c>
      <c r="H2462" s="2">
        <f t="shared" si="310"/>
        <v>2</v>
      </c>
      <c r="I2462" s="2" cm="1">
        <f t="array" ref="I2462">_xlfn.IFNA(_xlfn.IFS(H2462=7,1,H2462=1,1),0)</f>
        <v>0</v>
      </c>
      <c r="J2462" s="2">
        <v>0</v>
      </c>
      <c r="K2462" s="2">
        <f t="shared" si="311"/>
        <v>0</v>
      </c>
      <c r="L2462" s="2">
        <f>SUMIF(E$2:E2462,E2462,K$2:K2462)</f>
        <v>4</v>
      </c>
      <c r="M2462" s="2">
        <f>IF(AND(market_calendar[[#This Row],[eq_weekly_exp_cumulative]]=3,market_calendar[[#This Row],[is_eq_weekly_exp]]=1),1,0)</f>
        <v>0</v>
      </c>
      <c r="N2462" s="2">
        <f>IF(AND(market_calendar[[#This Row],[is_eq_monthly_exp]]=1,MOD(market_calendar[[#This Row],[Month]],3)=0),1,0)</f>
        <v>0</v>
      </c>
      <c r="O2462" s="2">
        <f t="shared" si="304"/>
        <v>0</v>
      </c>
      <c r="P2462" s="2">
        <f>SUMIF(E$2:E2462,E2462,O$2:O2462)</f>
        <v>3</v>
      </c>
      <c r="Q2462" s="2">
        <f>IF(AND(market_calendar[[#This Row],[vix_weekly_exp_cumulative]]=3,market_calendar[[#This Row],[is_vix_weekly_exp]]=1),1,0)</f>
        <v>0</v>
      </c>
      <c r="R2462" s="2">
        <f>IF(AND(market_calendar[[#This Row],[is_vix_monthly_exp]]=1,MOD(market_calendar[[#This Row],[Month]],3)=0),1,0)</f>
        <v>0</v>
      </c>
    </row>
    <row r="2463" spans="1:18" x14ac:dyDescent="0.25">
      <c r="A2463">
        <v>2462</v>
      </c>
      <c r="B2463" s="1">
        <v>44831</v>
      </c>
      <c r="C2463" s="2">
        <f t="shared" si="305"/>
        <v>2022</v>
      </c>
      <c r="D2463" s="2">
        <f t="shared" si="306"/>
        <v>9</v>
      </c>
      <c r="E2463" s="2" t="str">
        <f t="shared" si="307"/>
        <v>2022-9</v>
      </c>
      <c r="F2463" s="2">
        <f t="shared" si="308"/>
        <v>27</v>
      </c>
      <c r="G2463" s="2">
        <f t="shared" si="309"/>
        <v>40</v>
      </c>
      <c r="H2463" s="2">
        <f t="shared" si="310"/>
        <v>3</v>
      </c>
      <c r="I2463" s="2" cm="1">
        <f t="array" ref="I2463">_xlfn.IFNA(_xlfn.IFS(H2463=7,1,H2463=1,1),0)</f>
        <v>0</v>
      </c>
      <c r="J2463" s="2">
        <v>0</v>
      </c>
      <c r="K2463" s="2">
        <f t="shared" si="311"/>
        <v>0</v>
      </c>
      <c r="L2463" s="2">
        <f>SUMIF(E$2:E2463,E2463,K$2:K2463)</f>
        <v>4</v>
      </c>
      <c r="M2463" s="2">
        <f>IF(AND(market_calendar[[#This Row],[eq_weekly_exp_cumulative]]=3,market_calendar[[#This Row],[is_eq_weekly_exp]]=1),1,0)</f>
        <v>0</v>
      </c>
      <c r="N2463" s="2">
        <f>IF(AND(market_calendar[[#This Row],[is_eq_monthly_exp]]=1,MOD(market_calendar[[#This Row],[Month]],3)=0),1,0)</f>
        <v>0</v>
      </c>
      <c r="O2463" s="2">
        <f t="shared" si="304"/>
        <v>1</v>
      </c>
      <c r="P2463" s="2">
        <f>SUMIF(E$2:E2463,E2463,O$2:O2463)</f>
        <v>4</v>
      </c>
      <c r="Q2463" s="2">
        <f>IF(AND(market_calendar[[#This Row],[vix_weekly_exp_cumulative]]=3,market_calendar[[#This Row],[is_vix_weekly_exp]]=1),1,0)</f>
        <v>0</v>
      </c>
      <c r="R2463" s="2">
        <f>IF(AND(market_calendar[[#This Row],[is_vix_monthly_exp]]=1,MOD(market_calendar[[#This Row],[Month]],3)=0),1,0)</f>
        <v>0</v>
      </c>
    </row>
    <row r="2464" spans="1:18" x14ac:dyDescent="0.25">
      <c r="A2464">
        <v>2463</v>
      </c>
      <c r="B2464" s="1">
        <v>44832</v>
      </c>
      <c r="C2464" s="2">
        <f t="shared" si="305"/>
        <v>2022</v>
      </c>
      <c r="D2464" s="2">
        <f t="shared" si="306"/>
        <v>9</v>
      </c>
      <c r="E2464" s="2" t="str">
        <f t="shared" si="307"/>
        <v>2022-9</v>
      </c>
      <c r="F2464" s="2">
        <f t="shared" si="308"/>
        <v>28</v>
      </c>
      <c r="G2464" s="2">
        <f t="shared" si="309"/>
        <v>40</v>
      </c>
      <c r="H2464" s="2">
        <f t="shared" si="310"/>
        <v>4</v>
      </c>
      <c r="I2464" s="2" cm="1">
        <f t="array" ref="I2464">_xlfn.IFNA(_xlfn.IFS(H2464=7,1,H2464=1,1),0)</f>
        <v>0</v>
      </c>
      <c r="J2464" s="2">
        <v>0</v>
      </c>
      <c r="K2464" s="2">
        <f t="shared" si="311"/>
        <v>0</v>
      </c>
      <c r="L2464" s="2">
        <f>SUMIF(E$2:E2464,E2464,K$2:K2464)</f>
        <v>4</v>
      </c>
      <c r="M2464" s="2">
        <f>IF(AND(market_calendar[[#This Row],[eq_weekly_exp_cumulative]]=3,market_calendar[[#This Row],[is_eq_weekly_exp]]=1),1,0)</f>
        <v>0</v>
      </c>
      <c r="N2464" s="2">
        <f>IF(AND(market_calendar[[#This Row],[is_eq_monthly_exp]]=1,MOD(market_calendar[[#This Row],[Month]],3)=0),1,0)</f>
        <v>0</v>
      </c>
      <c r="O2464" s="2">
        <f t="shared" si="304"/>
        <v>0</v>
      </c>
      <c r="P2464" s="2">
        <f>SUMIF(E$2:E2464,E2464,O$2:O2464)</f>
        <v>4</v>
      </c>
      <c r="Q2464" s="2">
        <f>IF(AND(market_calendar[[#This Row],[vix_weekly_exp_cumulative]]=3,market_calendar[[#This Row],[is_vix_weekly_exp]]=1),1,0)</f>
        <v>0</v>
      </c>
      <c r="R2464" s="2">
        <f>IF(AND(market_calendar[[#This Row],[is_vix_monthly_exp]]=1,MOD(market_calendar[[#This Row],[Month]],3)=0),1,0)</f>
        <v>0</v>
      </c>
    </row>
    <row r="2465" spans="1:18" x14ac:dyDescent="0.25">
      <c r="A2465">
        <v>2464</v>
      </c>
      <c r="B2465" s="1">
        <v>44833</v>
      </c>
      <c r="C2465" s="2">
        <f t="shared" si="305"/>
        <v>2022</v>
      </c>
      <c r="D2465" s="2">
        <f t="shared" si="306"/>
        <v>9</v>
      </c>
      <c r="E2465" s="2" t="str">
        <f t="shared" si="307"/>
        <v>2022-9</v>
      </c>
      <c r="F2465" s="2">
        <f t="shared" si="308"/>
        <v>29</v>
      </c>
      <c r="G2465" s="2">
        <f t="shared" si="309"/>
        <v>40</v>
      </c>
      <c r="H2465" s="2">
        <f t="shared" si="310"/>
        <v>5</v>
      </c>
      <c r="I2465" s="2" cm="1">
        <f t="array" ref="I2465">_xlfn.IFNA(_xlfn.IFS(H2465=7,1,H2465=1,1),0)</f>
        <v>0</v>
      </c>
      <c r="J2465" s="2">
        <v>0</v>
      </c>
      <c r="K2465" s="2">
        <f t="shared" si="311"/>
        <v>0</v>
      </c>
      <c r="L2465" s="2">
        <f>SUMIF(E$2:E2465,E2465,K$2:K2465)</f>
        <v>4</v>
      </c>
      <c r="M2465" s="2">
        <f>IF(AND(market_calendar[[#This Row],[eq_weekly_exp_cumulative]]=3,market_calendar[[#This Row],[is_eq_weekly_exp]]=1),1,0)</f>
        <v>0</v>
      </c>
      <c r="N2465" s="2">
        <f>IF(AND(market_calendar[[#This Row],[is_eq_monthly_exp]]=1,MOD(market_calendar[[#This Row],[Month]],3)=0),1,0)</f>
        <v>0</v>
      </c>
      <c r="O2465" s="2">
        <f t="shared" si="304"/>
        <v>0</v>
      </c>
      <c r="P2465" s="2">
        <f>SUMIF(E$2:E2465,E2465,O$2:O2465)</f>
        <v>4</v>
      </c>
      <c r="Q2465" s="2">
        <f>IF(AND(market_calendar[[#This Row],[vix_weekly_exp_cumulative]]=3,market_calendar[[#This Row],[is_vix_weekly_exp]]=1),1,0)</f>
        <v>0</v>
      </c>
      <c r="R2465" s="2">
        <f>IF(AND(market_calendar[[#This Row],[is_vix_monthly_exp]]=1,MOD(market_calendar[[#This Row],[Month]],3)=0),1,0)</f>
        <v>0</v>
      </c>
    </row>
    <row r="2466" spans="1:18" x14ac:dyDescent="0.25">
      <c r="A2466">
        <v>2465</v>
      </c>
      <c r="B2466" s="1">
        <v>44834</v>
      </c>
      <c r="C2466" s="2">
        <f t="shared" si="305"/>
        <v>2022</v>
      </c>
      <c r="D2466" s="2">
        <f t="shared" si="306"/>
        <v>9</v>
      </c>
      <c r="E2466" s="2" t="str">
        <f t="shared" si="307"/>
        <v>2022-9</v>
      </c>
      <c r="F2466" s="2">
        <f t="shared" si="308"/>
        <v>30</v>
      </c>
      <c r="G2466" s="2">
        <f t="shared" si="309"/>
        <v>40</v>
      </c>
      <c r="H2466" s="2">
        <f t="shared" si="310"/>
        <v>6</v>
      </c>
      <c r="I2466" s="2" cm="1">
        <f t="array" ref="I2466">_xlfn.IFNA(_xlfn.IFS(H2466=7,1,H2466=1,1),0)</f>
        <v>0</v>
      </c>
      <c r="J2466" s="2">
        <v>0</v>
      </c>
      <c r="K2466" s="2">
        <f t="shared" si="311"/>
        <v>1</v>
      </c>
      <c r="L2466" s="2">
        <f>SUMIF(E$2:E2466,E2466,K$2:K2466)</f>
        <v>5</v>
      </c>
      <c r="M2466" s="2">
        <f>IF(AND(market_calendar[[#This Row],[eq_weekly_exp_cumulative]]=3,market_calendar[[#This Row],[is_eq_weekly_exp]]=1),1,0)</f>
        <v>0</v>
      </c>
      <c r="N2466" s="2">
        <f>IF(AND(market_calendar[[#This Row],[is_eq_monthly_exp]]=1,MOD(market_calendar[[#This Row],[Month]],3)=0),1,0)</f>
        <v>0</v>
      </c>
      <c r="O2466" s="2">
        <f t="shared" si="304"/>
        <v>0</v>
      </c>
      <c r="P2466" s="2">
        <f>SUMIF(E$2:E2466,E2466,O$2:O2466)</f>
        <v>4</v>
      </c>
      <c r="Q2466" s="2">
        <f>IF(AND(market_calendar[[#This Row],[vix_weekly_exp_cumulative]]=3,market_calendar[[#This Row],[is_vix_weekly_exp]]=1),1,0)</f>
        <v>0</v>
      </c>
      <c r="R2466" s="2">
        <f>IF(AND(market_calendar[[#This Row],[is_vix_monthly_exp]]=1,MOD(market_calendar[[#This Row],[Month]],3)=0),1,0)</f>
        <v>0</v>
      </c>
    </row>
    <row r="2467" spans="1:18" x14ac:dyDescent="0.25">
      <c r="A2467">
        <v>2466</v>
      </c>
      <c r="B2467" s="1">
        <v>44835</v>
      </c>
      <c r="C2467" s="2">
        <f t="shared" si="305"/>
        <v>2022</v>
      </c>
      <c r="D2467" s="2">
        <f t="shared" si="306"/>
        <v>10</v>
      </c>
      <c r="E2467" s="2" t="str">
        <f t="shared" si="307"/>
        <v>2022-10</v>
      </c>
      <c r="F2467" s="2">
        <f t="shared" si="308"/>
        <v>1</v>
      </c>
      <c r="G2467" s="2">
        <f t="shared" si="309"/>
        <v>40</v>
      </c>
      <c r="H2467" s="2">
        <f t="shared" si="310"/>
        <v>7</v>
      </c>
      <c r="I2467" s="2" cm="1">
        <f t="array" ref="I2467">_xlfn.IFNA(_xlfn.IFS(H2467=7,1,H2467=1,1),0)</f>
        <v>1</v>
      </c>
      <c r="J2467" s="2">
        <v>0</v>
      </c>
      <c r="K2467" s="2">
        <f t="shared" si="311"/>
        <v>0</v>
      </c>
      <c r="L2467" s="2">
        <f>SUMIF(E$2:E2467,E2467,K$2:K2467)</f>
        <v>0</v>
      </c>
      <c r="M2467" s="2">
        <f>IF(AND(market_calendar[[#This Row],[eq_weekly_exp_cumulative]]=3,market_calendar[[#This Row],[is_eq_weekly_exp]]=1),1,0)</f>
        <v>0</v>
      </c>
      <c r="N2467" s="2">
        <f>IF(AND(market_calendar[[#This Row],[is_eq_monthly_exp]]=1,MOD(market_calendar[[#This Row],[Month]],3)=0),1,0)</f>
        <v>0</v>
      </c>
      <c r="O2467" s="2">
        <f t="shared" si="304"/>
        <v>0</v>
      </c>
      <c r="P2467" s="2">
        <f>SUMIF(E$2:E2467,E2467,O$2:O2467)</f>
        <v>0</v>
      </c>
      <c r="Q2467" s="2">
        <f>IF(AND(market_calendar[[#This Row],[vix_weekly_exp_cumulative]]=3,market_calendar[[#This Row],[is_vix_weekly_exp]]=1),1,0)</f>
        <v>0</v>
      </c>
      <c r="R2467" s="2">
        <f>IF(AND(market_calendar[[#This Row],[is_vix_monthly_exp]]=1,MOD(market_calendar[[#This Row],[Month]],3)=0),1,0)</f>
        <v>0</v>
      </c>
    </row>
    <row r="2468" spans="1:18" x14ac:dyDescent="0.25">
      <c r="A2468">
        <v>2467</v>
      </c>
      <c r="B2468" s="1">
        <v>44836</v>
      </c>
      <c r="C2468" s="2">
        <f t="shared" si="305"/>
        <v>2022</v>
      </c>
      <c r="D2468" s="2">
        <f t="shared" si="306"/>
        <v>10</v>
      </c>
      <c r="E2468" s="2" t="str">
        <f t="shared" si="307"/>
        <v>2022-10</v>
      </c>
      <c r="F2468" s="2">
        <f t="shared" si="308"/>
        <v>2</v>
      </c>
      <c r="G2468" s="2">
        <f t="shared" si="309"/>
        <v>41</v>
      </c>
      <c r="H2468" s="2">
        <f t="shared" si="310"/>
        <v>1</v>
      </c>
      <c r="I2468" s="2" cm="1">
        <f t="array" ref="I2468">_xlfn.IFNA(_xlfn.IFS(H2468=7,1,H2468=1,1),0)</f>
        <v>1</v>
      </c>
      <c r="J2468" s="2">
        <v>0</v>
      </c>
      <c r="K2468" s="2">
        <f t="shared" si="311"/>
        <v>0</v>
      </c>
      <c r="L2468" s="2">
        <f>SUMIF(E$2:E2468,E2468,K$2:K2468)</f>
        <v>0</v>
      </c>
      <c r="M2468" s="2">
        <f>IF(AND(market_calendar[[#This Row],[eq_weekly_exp_cumulative]]=3,market_calendar[[#This Row],[is_eq_weekly_exp]]=1),1,0)</f>
        <v>0</v>
      </c>
      <c r="N2468" s="2">
        <f>IF(AND(market_calendar[[#This Row],[is_eq_monthly_exp]]=1,MOD(market_calendar[[#This Row],[Month]],3)=0),1,0)</f>
        <v>0</v>
      </c>
      <c r="O2468" s="2">
        <f t="shared" si="304"/>
        <v>0</v>
      </c>
      <c r="P2468" s="2">
        <f>SUMIF(E$2:E2468,E2468,O$2:O2468)</f>
        <v>0</v>
      </c>
      <c r="Q2468" s="2">
        <f>IF(AND(market_calendar[[#This Row],[vix_weekly_exp_cumulative]]=3,market_calendar[[#This Row],[is_vix_weekly_exp]]=1),1,0)</f>
        <v>0</v>
      </c>
      <c r="R2468" s="2">
        <f>IF(AND(market_calendar[[#This Row],[is_vix_monthly_exp]]=1,MOD(market_calendar[[#This Row],[Month]],3)=0),1,0)</f>
        <v>0</v>
      </c>
    </row>
    <row r="2469" spans="1:18" x14ac:dyDescent="0.25">
      <c r="A2469">
        <v>2468</v>
      </c>
      <c r="B2469" s="1">
        <v>44837</v>
      </c>
      <c r="C2469" s="2">
        <f t="shared" si="305"/>
        <v>2022</v>
      </c>
      <c r="D2469" s="2">
        <f t="shared" si="306"/>
        <v>10</v>
      </c>
      <c r="E2469" s="2" t="str">
        <f t="shared" si="307"/>
        <v>2022-10</v>
      </c>
      <c r="F2469" s="2">
        <f t="shared" si="308"/>
        <v>3</v>
      </c>
      <c r="G2469" s="2">
        <f t="shared" si="309"/>
        <v>41</v>
      </c>
      <c r="H2469" s="2">
        <f t="shared" si="310"/>
        <v>2</v>
      </c>
      <c r="I2469" s="2" cm="1">
        <f t="array" ref="I2469">_xlfn.IFNA(_xlfn.IFS(H2469=7,1,H2469=1,1),0)</f>
        <v>0</v>
      </c>
      <c r="J2469" s="2">
        <v>0</v>
      </c>
      <c r="K2469" s="2">
        <f t="shared" si="311"/>
        <v>0</v>
      </c>
      <c r="L2469" s="2">
        <f>SUMIF(E$2:E2469,E2469,K$2:K2469)</f>
        <v>0</v>
      </c>
      <c r="M2469" s="2">
        <f>IF(AND(market_calendar[[#This Row],[eq_weekly_exp_cumulative]]=3,market_calendar[[#This Row],[is_eq_weekly_exp]]=1),1,0)</f>
        <v>0</v>
      </c>
      <c r="N2469" s="2">
        <f>IF(AND(market_calendar[[#This Row],[is_eq_monthly_exp]]=1,MOD(market_calendar[[#This Row],[Month]],3)=0),1,0)</f>
        <v>0</v>
      </c>
      <c r="O2469" s="2">
        <f t="shared" si="304"/>
        <v>0</v>
      </c>
      <c r="P2469" s="2">
        <f>SUMIF(E$2:E2469,E2469,O$2:O2469)</f>
        <v>0</v>
      </c>
      <c r="Q2469" s="2">
        <f>IF(AND(market_calendar[[#This Row],[vix_weekly_exp_cumulative]]=3,market_calendar[[#This Row],[is_vix_weekly_exp]]=1),1,0)</f>
        <v>0</v>
      </c>
      <c r="R2469" s="2">
        <f>IF(AND(market_calendar[[#This Row],[is_vix_monthly_exp]]=1,MOD(market_calendar[[#This Row],[Month]],3)=0),1,0)</f>
        <v>0</v>
      </c>
    </row>
    <row r="2470" spans="1:18" x14ac:dyDescent="0.25">
      <c r="A2470">
        <v>2469</v>
      </c>
      <c r="B2470" s="1">
        <v>44838</v>
      </c>
      <c r="C2470" s="2">
        <f t="shared" si="305"/>
        <v>2022</v>
      </c>
      <c r="D2470" s="2">
        <f t="shared" si="306"/>
        <v>10</v>
      </c>
      <c r="E2470" s="2" t="str">
        <f t="shared" si="307"/>
        <v>2022-10</v>
      </c>
      <c r="F2470" s="2">
        <f t="shared" si="308"/>
        <v>4</v>
      </c>
      <c r="G2470" s="2">
        <f t="shared" si="309"/>
        <v>41</v>
      </c>
      <c r="H2470" s="2">
        <f t="shared" si="310"/>
        <v>3</v>
      </c>
      <c r="I2470" s="2" cm="1">
        <f t="array" ref="I2470">_xlfn.IFNA(_xlfn.IFS(H2470=7,1,H2470=1,1),0)</f>
        <v>0</v>
      </c>
      <c r="J2470" s="2">
        <v>0</v>
      </c>
      <c r="K2470" s="2">
        <f t="shared" si="311"/>
        <v>0</v>
      </c>
      <c r="L2470" s="2">
        <f>SUMIF(E$2:E2470,E2470,K$2:K2470)</f>
        <v>0</v>
      </c>
      <c r="M2470" s="2">
        <f>IF(AND(market_calendar[[#This Row],[eq_weekly_exp_cumulative]]=3,market_calendar[[#This Row],[is_eq_weekly_exp]]=1),1,0)</f>
        <v>0</v>
      </c>
      <c r="N2470" s="2">
        <f>IF(AND(market_calendar[[#This Row],[is_eq_monthly_exp]]=1,MOD(market_calendar[[#This Row],[Month]],3)=0),1,0)</f>
        <v>0</v>
      </c>
      <c r="O2470" s="2">
        <f t="shared" si="304"/>
        <v>1</v>
      </c>
      <c r="P2470" s="2">
        <f>SUMIF(E$2:E2470,E2470,O$2:O2470)</f>
        <v>1</v>
      </c>
      <c r="Q2470" s="2">
        <f>IF(AND(market_calendar[[#This Row],[vix_weekly_exp_cumulative]]=3,market_calendar[[#This Row],[is_vix_weekly_exp]]=1),1,0)</f>
        <v>0</v>
      </c>
      <c r="R2470" s="2">
        <f>IF(AND(market_calendar[[#This Row],[is_vix_monthly_exp]]=1,MOD(market_calendar[[#This Row],[Month]],3)=0),1,0)</f>
        <v>0</v>
      </c>
    </row>
    <row r="2471" spans="1:18" x14ac:dyDescent="0.25">
      <c r="A2471">
        <v>2470</v>
      </c>
      <c r="B2471" s="1">
        <v>44839</v>
      </c>
      <c r="C2471" s="2">
        <f t="shared" si="305"/>
        <v>2022</v>
      </c>
      <c r="D2471" s="2">
        <f t="shared" si="306"/>
        <v>10</v>
      </c>
      <c r="E2471" s="2" t="str">
        <f t="shared" si="307"/>
        <v>2022-10</v>
      </c>
      <c r="F2471" s="2">
        <f t="shared" si="308"/>
        <v>5</v>
      </c>
      <c r="G2471" s="2">
        <f t="shared" si="309"/>
        <v>41</v>
      </c>
      <c r="H2471" s="2">
        <f t="shared" si="310"/>
        <v>4</v>
      </c>
      <c r="I2471" s="2" cm="1">
        <f t="array" ref="I2471">_xlfn.IFNA(_xlfn.IFS(H2471=7,1,H2471=1,1),0)</f>
        <v>0</v>
      </c>
      <c r="J2471" s="2">
        <v>0</v>
      </c>
      <c r="K2471" s="2">
        <f t="shared" si="311"/>
        <v>0</v>
      </c>
      <c r="L2471" s="2">
        <f>SUMIF(E$2:E2471,E2471,K$2:K2471)</f>
        <v>0</v>
      </c>
      <c r="M2471" s="2">
        <f>IF(AND(market_calendar[[#This Row],[eq_weekly_exp_cumulative]]=3,market_calendar[[#This Row],[is_eq_weekly_exp]]=1),1,0)</f>
        <v>0</v>
      </c>
      <c r="N2471" s="2">
        <f>IF(AND(market_calendar[[#This Row],[is_eq_monthly_exp]]=1,MOD(market_calendar[[#This Row],[Month]],3)=0),1,0)</f>
        <v>0</v>
      </c>
      <c r="O2471" s="2">
        <f t="shared" si="304"/>
        <v>0</v>
      </c>
      <c r="P2471" s="2">
        <f>SUMIF(E$2:E2471,E2471,O$2:O2471)</f>
        <v>1</v>
      </c>
      <c r="Q2471" s="2">
        <f>IF(AND(market_calendar[[#This Row],[vix_weekly_exp_cumulative]]=3,market_calendar[[#This Row],[is_vix_weekly_exp]]=1),1,0)</f>
        <v>0</v>
      </c>
      <c r="R2471" s="2">
        <f>IF(AND(market_calendar[[#This Row],[is_vix_monthly_exp]]=1,MOD(market_calendar[[#This Row],[Month]],3)=0),1,0)</f>
        <v>0</v>
      </c>
    </row>
    <row r="2472" spans="1:18" x14ac:dyDescent="0.25">
      <c r="A2472">
        <v>2471</v>
      </c>
      <c r="B2472" s="1">
        <v>44840</v>
      </c>
      <c r="C2472" s="2">
        <f t="shared" si="305"/>
        <v>2022</v>
      </c>
      <c r="D2472" s="2">
        <f t="shared" si="306"/>
        <v>10</v>
      </c>
      <c r="E2472" s="2" t="str">
        <f t="shared" si="307"/>
        <v>2022-10</v>
      </c>
      <c r="F2472" s="2">
        <f t="shared" si="308"/>
        <v>6</v>
      </c>
      <c r="G2472" s="2">
        <f t="shared" si="309"/>
        <v>41</v>
      </c>
      <c r="H2472" s="2">
        <f t="shared" si="310"/>
        <v>5</v>
      </c>
      <c r="I2472" s="2" cm="1">
        <f t="array" ref="I2472">_xlfn.IFNA(_xlfn.IFS(H2472=7,1,H2472=1,1),0)</f>
        <v>0</v>
      </c>
      <c r="J2472" s="2">
        <v>0</v>
      </c>
      <c r="K2472" s="2">
        <f t="shared" si="311"/>
        <v>0</v>
      </c>
      <c r="L2472" s="2">
        <f>SUMIF(E$2:E2472,E2472,K$2:K2472)</f>
        <v>0</v>
      </c>
      <c r="M2472" s="2">
        <f>IF(AND(market_calendar[[#This Row],[eq_weekly_exp_cumulative]]=3,market_calendar[[#This Row],[is_eq_weekly_exp]]=1),1,0)</f>
        <v>0</v>
      </c>
      <c r="N2472" s="2">
        <f>IF(AND(market_calendar[[#This Row],[is_eq_monthly_exp]]=1,MOD(market_calendar[[#This Row],[Month]],3)=0),1,0)</f>
        <v>0</v>
      </c>
      <c r="O2472" s="2">
        <f t="shared" si="304"/>
        <v>0</v>
      </c>
      <c r="P2472" s="2">
        <f>SUMIF(E$2:E2472,E2472,O$2:O2472)</f>
        <v>1</v>
      </c>
      <c r="Q2472" s="2">
        <f>IF(AND(market_calendar[[#This Row],[vix_weekly_exp_cumulative]]=3,market_calendar[[#This Row],[is_vix_weekly_exp]]=1),1,0)</f>
        <v>0</v>
      </c>
      <c r="R2472" s="2">
        <f>IF(AND(market_calendar[[#This Row],[is_vix_monthly_exp]]=1,MOD(market_calendar[[#This Row],[Month]],3)=0),1,0)</f>
        <v>0</v>
      </c>
    </row>
    <row r="2473" spans="1:18" x14ac:dyDescent="0.25">
      <c r="A2473">
        <v>2472</v>
      </c>
      <c r="B2473" s="1">
        <v>44841</v>
      </c>
      <c r="C2473" s="2">
        <f t="shared" si="305"/>
        <v>2022</v>
      </c>
      <c r="D2473" s="2">
        <f t="shared" si="306"/>
        <v>10</v>
      </c>
      <c r="E2473" s="2" t="str">
        <f t="shared" si="307"/>
        <v>2022-10</v>
      </c>
      <c r="F2473" s="2">
        <f t="shared" si="308"/>
        <v>7</v>
      </c>
      <c r="G2473" s="2">
        <f t="shared" si="309"/>
        <v>41</v>
      </c>
      <c r="H2473" s="2">
        <f t="shared" si="310"/>
        <v>6</v>
      </c>
      <c r="I2473" s="2" cm="1">
        <f t="array" ref="I2473">_xlfn.IFNA(_xlfn.IFS(H2473=7,1,H2473=1,1),0)</f>
        <v>0</v>
      </c>
      <c r="J2473" s="2">
        <v>0</v>
      </c>
      <c r="K2473" s="2">
        <f t="shared" si="311"/>
        <v>1</v>
      </c>
      <c r="L2473" s="2">
        <f>SUMIF(E$2:E2473,E2473,K$2:K2473)</f>
        <v>1</v>
      </c>
      <c r="M2473" s="2">
        <f>IF(AND(market_calendar[[#This Row],[eq_weekly_exp_cumulative]]=3,market_calendar[[#This Row],[is_eq_weekly_exp]]=1),1,0)</f>
        <v>0</v>
      </c>
      <c r="N2473" s="2">
        <f>IF(AND(market_calendar[[#This Row],[is_eq_monthly_exp]]=1,MOD(market_calendar[[#This Row],[Month]],3)=0),1,0)</f>
        <v>0</v>
      </c>
      <c r="O2473" s="2">
        <f t="shared" si="304"/>
        <v>0</v>
      </c>
      <c r="P2473" s="2">
        <f>SUMIF(E$2:E2473,E2473,O$2:O2473)</f>
        <v>1</v>
      </c>
      <c r="Q2473" s="2">
        <f>IF(AND(market_calendar[[#This Row],[vix_weekly_exp_cumulative]]=3,market_calendar[[#This Row],[is_vix_weekly_exp]]=1),1,0)</f>
        <v>0</v>
      </c>
      <c r="R2473" s="2">
        <f>IF(AND(market_calendar[[#This Row],[is_vix_monthly_exp]]=1,MOD(market_calendar[[#This Row],[Month]],3)=0),1,0)</f>
        <v>0</v>
      </c>
    </row>
    <row r="2474" spans="1:18" x14ac:dyDescent="0.25">
      <c r="A2474">
        <v>2473</v>
      </c>
      <c r="B2474" s="1">
        <v>44842</v>
      </c>
      <c r="C2474" s="2">
        <f t="shared" si="305"/>
        <v>2022</v>
      </c>
      <c r="D2474" s="2">
        <f t="shared" si="306"/>
        <v>10</v>
      </c>
      <c r="E2474" s="2" t="str">
        <f t="shared" si="307"/>
        <v>2022-10</v>
      </c>
      <c r="F2474" s="2">
        <f t="shared" si="308"/>
        <v>8</v>
      </c>
      <c r="G2474" s="2">
        <f t="shared" si="309"/>
        <v>41</v>
      </c>
      <c r="H2474" s="2">
        <f t="shared" si="310"/>
        <v>7</v>
      </c>
      <c r="I2474" s="2" cm="1">
        <f t="array" ref="I2474">_xlfn.IFNA(_xlfn.IFS(H2474=7,1,H2474=1,1),0)</f>
        <v>1</v>
      </c>
      <c r="J2474" s="2">
        <v>0</v>
      </c>
      <c r="K2474" s="2">
        <f t="shared" si="311"/>
        <v>0</v>
      </c>
      <c r="L2474" s="2">
        <f>SUMIF(E$2:E2474,E2474,K$2:K2474)</f>
        <v>1</v>
      </c>
      <c r="M2474" s="2">
        <f>IF(AND(market_calendar[[#This Row],[eq_weekly_exp_cumulative]]=3,market_calendar[[#This Row],[is_eq_weekly_exp]]=1),1,0)</f>
        <v>0</v>
      </c>
      <c r="N2474" s="2">
        <f>IF(AND(market_calendar[[#This Row],[is_eq_monthly_exp]]=1,MOD(market_calendar[[#This Row],[Month]],3)=0),1,0)</f>
        <v>0</v>
      </c>
      <c r="O2474" s="2">
        <f t="shared" si="304"/>
        <v>0</v>
      </c>
      <c r="P2474" s="2">
        <f>SUMIF(E$2:E2474,E2474,O$2:O2474)</f>
        <v>1</v>
      </c>
      <c r="Q2474" s="2">
        <f>IF(AND(market_calendar[[#This Row],[vix_weekly_exp_cumulative]]=3,market_calendar[[#This Row],[is_vix_weekly_exp]]=1),1,0)</f>
        <v>0</v>
      </c>
      <c r="R2474" s="2">
        <f>IF(AND(market_calendar[[#This Row],[is_vix_monthly_exp]]=1,MOD(market_calendar[[#This Row],[Month]],3)=0),1,0)</f>
        <v>0</v>
      </c>
    </row>
    <row r="2475" spans="1:18" x14ac:dyDescent="0.25">
      <c r="A2475">
        <v>2474</v>
      </c>
      <c r="B2475" s="1">
        <v>44843</v>
      </c>
      <c r="C2475" s="2">
        <f t="shared" si="305"/>
        <v>2022</v>
      </c>
      <c r="D2475" s="2">
        <f t="shared" si="306"/>
        <v>10</v>
      </c>
      <c r="E2475" s="2" t="str">
        <f t="shared" si="307"/>
        <v>2022-10</v>
      </c>
      <c r="F2475" s="2">
        <f t="shared" si="308"/>
        <v>9</v>
      </c>
      <c r="G2475" s="2">
        <f t="shared" si="309"/>
        <v>42</v>
      </c>
      <c r="H2475" s="2">
        <f t="shared" si="310"/>
        <v>1</v>
      </c>
      <c r="I2475" s="2" cm="1">
        <f t="array" ref="I2475">_xlfn.IFNA(_xlfn.IFS(H2475=7,1,H2475=1,1),0)</f>
        <v>1</v>
      </c>
      <c r="J2475" s="2">
        <v>0</v>
      </c>
      <c r="K2475" s="2">
        <f t="shared" si="311"/>
        <v>0</v>
      </c>
      <c r="L2475" s="2">
        <f>SUMIF(E$2:E2475,E2475,K$2:K2475)</f>
        <v>1</v>
      </c>
      <c r="M2475" s="2">
        <f>IF(AND(market_calendar[[#This Row],[eq_weekly_exp_cumulative]]=3,market_calendar[[#This Row],[is_eq_weekly_exp]]=1),1,0)</f>
        <v>0</v>
      </c>
      <c r="N2475" s="2">
        <f>IF(AND(market_calendar[[#This Row],[is_eq_monthly_exp]]=1,MOD(market_calendar[[#This Row],[Month]],3)=0),1,0)</f>
        <v>0</v>
      </c>
      <c r="O2475" s="2">
        <f t="shared" si="304"/>
        <v>0</v>
      </c>
      <c r="P2475" s="2">
        <f>SUMIF(E$2:E2475,E2475,O$2:O2475)</f>
        <v>1</v>
      </c>
      <c r="Q2475" s="2">
        <f>IF(AND(market_calendar[[#This Row],[vix_weekly_exp_cumulative]]=3,market_calendar[[#This Row],[is_vix_weekly_exp]]=1),1,0)</f>
        <v>0</v>
      </c>
      <c r="R2475" s="2">
        <f>IF(AND(market_calendar[[#This Row],[is_vix_monthly_exp]]=1,MOD(market_calendar[[#This Row],[Month]],3)=0),1,0)</f>
        <v>0</v>
      </c>
    </row>
    <row r="2476" spans="1:18" x14ac:dyDescent="0.25">
      <c r="A2476">
        <v>2475</v>
      </c>
      <c r="B2476" s="1">
        <v>44844</v>
      </c>
      <c r="C2476" s="2">
        <f t="shared" si="305"/>
        <v>2022</v>
      </c>
      <c r="D2476" s="2">
        <f t="shared" si="306"/>
        <v>10</v>
      </c>
      <c r="E2476" s="2" t="str">
        <f t="shared" si="307"/>
        <v>2022-10</v>
      </c>
      <c r="F2476" s="2">
        <f t="shared" si="308"/>
        <v>10</v>
      </c>
      <c r="G2476" s="2">
        <f t="shared" si="309"/>
        <v>42</v>
      </c>
      <c r="H2476" s="2">
        <f t="shared" si="310"/>
        <v>2</v>
      </c>
      <c r="I2476" s="2" cm="1">
        <f t="array" ref="I2476">_xlfn.IFNA(_xlfn.IFS(H2476=7,1,H2476=1,1),0)</f>
        <v>0</v>
      </c>
      <c r="J2476" s="2">
        <v>0</v>
      </c>
      <c r="K2476" s="2">
        <f t="shared" si="311"/>
        <v>0</v>
      </c>
      <c r="L2476" s="2">
        <f>SUMIF(E$2:E2476,E2476,K$2:K2476)</f>
        <v>1</v>
      </c>
      <c r="M2476" s="2">
        <f>IF(AND(market_calendar[[#This Row],[eq_weekly_exp_cumulative]]=3,market_calendar[[#This Row],[is_eq_weekly_exp]]=1),1,0)</f>
        <v>0</v>
      </c>
      <c r="N2476" s="2">
        <f>IF(AND(market_calendar[[#This Row],[is_eq_monthly_exp]]=1,MOD(market_calendar[[#This Row],[Month]],3)=0),1,0)</f>
        <v>0</v>
      </c>
      <c r="O2476" s="2">
        <f t="shared" si="304"/>
        <v>0</v>
      </c>
      <c r="P2476" s="2">
        <f>SUMIF(E$2:E2476,E2476,O$2:O2476)</f>
        <v>1</v>
      </c>
      <c r="Q2476" s="2">
        <f>IF(AND(market_calendar[[#This Row],[vix_weekly_exp_cumulative]]=3,market_calendar[[#This Row],[is_vix_weekly_exp]]=1),1,0)</f>
        <v>0</v>
      </c>
      <c r="R2476" s="2">
        <f>IF(AND(market_calendar[[#This Row],[is_vix_monthly_exp]]=1,MOD(market_calendar[[#This Row],[Month]],3)=0),1,0)</f>
        <v>0</v>
      </c>
    </row>
    <row r="2477" spans="1:18" x14ac:dyDescent="0.25">
      <c r="A2477">
        <v>2476</v>
      </c>
      <c r="B2477" s="1">
        <v>44845</v>
      </c>
      <c r="C2477" s="2">
        <f t="shared" si="305"/>
        <v>2022</v>
      </c>
      <c r="D2477" s="2">
        <f t="shared" si="306"/>
        <v>10</v>
      </c>
      <c r="E2477" s="2" t="str">
        <f t="shared" si="307"/>
        <v>2022-10</v>
      </c>
      <c r="F2477" s="2">
        <f t="shared" si="308"/>
        <v>11</v>
      </c>
      <c r="G2477" s="2">
        <f t="shared" si="309"/>
        <v>42</v>
      </c>
      <c r="H2477" s="2">
        <f t="shared" si="310"/>
        <v>3</v>
      </c>
      <c r="I2477" s="2" cm="1">
        <f t="array" ref="I2477">_xlfn.IFNA(_xlfn.IFS(H2477=7,1,H2477=1,1),0)</f>
        <v>0</v>
      </c>
      <c r="J2477" s="2">
        <v>0</v>
      </c>
      <c r="K2477" s="2">
        <f t="shared" si="311"/>
        <v>0</v>
      </c>
      <c r="L2477" s="2">
        <f>SUMIF(E$2:E2477,E2477,K$2:K2477)</f>
        <v>1</v>
      </c>
      <c r="M2477" s="2">
        <f>IF(AND(market_calendar[[#This Row],[eq_weekly_exp_cumulative]]=3,market_calendar[[#This Row],[is_eq_weekly_exp]]=1),1,0)</f>
        <v>0</v>
      </c>
      <c r="N2477" s="2">
        <f>IF(AND(market_calendar[[#This Row],[is_eq_monthly_exp]]=1,MOD(market_calendar[[#This Row],[Month]],3)=0),1,0)</f>
        <v>0</v>
      </c>
      <c r="O2477" s="2">
        <f t="shared" si="304"/>
        <v>1</v>
      </c>
      <c r="P2477" s="2">
        <f>SUMIF(E$2:E2477,E2477,O$2:O2477)</f>
        <v>2</v>
      </c>
      <c r="Q2477" s="2">
        <f>IF(AND(market_calendar[[#This Row],[vix_weekly_exp_cumulative]]=3,market_calendar[[#This Row],[is_vix_weekly_exp]]=1),1,0)</f>
        <v>0</v>
      </c>
      <c r="R2477" s="2">
        <f>IF(AND(market_calendar[[#This Row],[is_vix_monthly_exp]]=1,MOD(market_calendar[[#This Row],[Month]],3)=0),1,0)</f>
        <v>0</v>
      </c>
    </row>
    <row r="2478" spans="1:18" x14ac:dyDescent="0.25">
      <c r="A2478">
        <v>2477</v>
      </c>
      <c r="B2478" s="1">
        <v>44846</v>
      </c>
      <c r="C2478" s="2">
        <f t="shared" si="305"/>
        <v>2022</v>
      </c>
      <c r="D2478" s="2">
        <f t="shared" si="306"/>
        <v>10</v>
      </c>
      <c r="E2478" s="2" t="str">
        <f t="shared" si="307"/>
        <v>2022-10</v>
      </c>
      <c r="F2478" s="2">
        <f t="shared" si="308"/>
        <v>12</v>
      </c>
      <c r="G2478" s="2">
        <f t="shared" si="309"/>
        <v>42</v>
      </c>
      <c r="H2478" s="2">
        <f t="shared" si="310"/>
        <v>4</v>
      </c>
      <c r="I2478" s="2" cm="1">
        <f t="array" ref="I2478">_xlfn.IFNA(_xlfn.IFS(H2478=7,1,H2478=1,1),0)</f>
        <v>0</v>
      </c>
      <c r="J2478" s="2">
        <v>0</v>
      </c>
      <c r="K2478" s="2">
        <f t="shared" si="311"/>
        <v>0</v>
      </c>
      <c r="L2478" s="2">
        <f>SUMIF(E$2:E2478,E2478,K$2:K2478)</f>
        <v>1</v>
      </c>
      <c r="M2478" s="2">
        <f>IF(AND(market_calendar[[#This Row],[eq_weekly_exp_cumulative]]=3,market_calendar[[#This Row],[is_eq_weekly_exp]]=1),1,0)</f>
        <v>0</v>
      </c>
      <c r="N2478" s="2">
        <f>IF(AND(market_calendar[[#This Row],[is_eq_monthly_exp]]=1,MOD(market_calendar[[#This Row],[Month]],3)=0),1,0)</f>
        <v>0</v>
      </c>
      <c r="O2478" s="2">
        <f t="shared" si="304"/>
        <v>0</v>
      </c>
      <c r="P2478" s="2">
        <f>SUMIF(E$2:E2478,E2478,O$2:O2478)</f>
        <v>2</v>
      </c>
      <c r="Q2478" s="2">
        <f>IF(AND(market_calendar[[#This Row],[vix_weekly_exp_cumulative]]=3,market_calendar[[#This Row],[is_vix_weekly_exp]]=1),1,0)</f>
        <v>0</v>
      </c>
      <c r="R2478" s="2">
        <f>IF(AND(market_calendar[[#This Row],[is_vix_monthly_exp]]=1,MOD(market_calendar[[#This Row],[Month]],3)=0),1,0)</f>
        <v>0</v>
      </c>
    </row>
    <row r="2479" spans="1:18" x14ac:dyDescent="0.25">
      <c r="A2479">
        <v>2478</v>
      </c>
      <c r="B2479" s="1">
        <v>44847</v>
      </c>
      <c r="C2479" s="2">
        <f t="shared" si="305"/>
        <v>2022</v>
      </c>
      <c r="D2479" s="2">
        <f t="shared" si="306"/>
        <v>10</v>
      </c>
      <c r="E2479" s="2" t="str">
        <f t="shared" si="307"/>
        <v>2022-10</v>
      </c>
      <c r="F2479" s="2">
        <f t="shared" si="308"/>
        <v>13</v>
      </c>
      <c r="G2479" s="2">
        <f t="shared" si="309"/>
        <v>42</v>
      </c>
      <c r="H2479" s="2">
        <f t="shared" si="310"/>
        <v>5</v>
      </c>
      <c r="I2479" s="2" cm="1">
        <f t="array" ref="I2479">_xlfn.IFNA(_xlfn.IFS(H2479=7,1,H2479=1,1),0)</f>
        <v>0</v>
      </c>
      <c r="J2479" s="2">
        <v>0</v>
      </c>
      <c r="K2479" s="2">
        <f t="shared" si="311"/>
        <v>0</v>
      </c>
      <c r="L2479" s="2">
        <f>SUMIF(E$2:E2479,E2479,K$2:K2479)</f>
        <v>1</v>
      </c>
      <c r="M2479" s="2">
        <f>IF(AND(market_calendar[[#This Row],[eq_weekly_exp_cumulative]]=3,market_calendar[[#This Row],[is_eq_weekly_exp]]=1),1,0)</f>
        <v>0</v>
      </c>
      <c r="N2479" s="2">
        <f>IF(AND(market_calendar[[#This Row],[is_eq_monthly_exp]]=1,MOD(market_calendar[[#This Row],[Month]],3)=0),1,0)</f>
        <v>0</v>
      </c>
      <c r="O2479" s="2">
        <f t="shared" si="304"/>
        <v>0</v>
      </c>
      <c r="P2479" s="2">
        <f>SUMIF(E$2:E2479,E2479,O$2:O2479)</f>
        <v>2</v>
      </c>
      <c r="Q2479" s="2">
        <f>IF(AND(market_calendar[[#This Row],[vix_weekly_exp_cumulative]]=3,market_calendar[[#This Row],[is_vix_weekly_exp]]=1),1,0)</f>
        <v>0</v>
      </c>
      <c r="R2479" s="2">
        <f>IF(AND(market_calendar[[#This Row],[is_vix_monthly_exp]]=1,MOD(market_calendar[[#This Row],[Month]],3)=0),1,0)</f>
        <v>0</v>
      </c>
    </row>
    <row r="2480" spans="1:18" x14ac:dyDescent="0.25">
      <c r="A2480">
        <v>2479</v>
      </c>
      <c r="B2480" s="1">
        <v>44848</v>
      </c>
      <c r="C2480" s="2">
        <f t="shared" si="305"/>
        <v>2022</v>
      </c>
      <c r="D2480" s="2">
        <f t="shared" si="306"/>
        <v>10</v>
      </c>
      <c r="E2480" s="2" t="str">
        <f t="shared" si="307"/>
        <v>2022-10</v>
      </c>
      <c r="F2480" s="2">
        <f t="shared" si="308"/>
        <v>14</v>
      </c>
      <c r="G2480" s="2">
        <f t="shared" si="309"/>
        <v>42</v>
      </c>
      <c r="H2480" s="2">
        <f t="shared" si="310"/>
        <v>6</v>
      </c>
      <c r="I2480" s="2" cm="1">
        <f t="array" ref="I2480">_xlfn.IFNA(_xlfn.IFS(H2480=7,1,H2480=1,1),0)</f>
        <v>0</v>
      </c>
      <c r="J2480" s="2">
        <v>0</v>
      </c>
      <c r="K2480" s="2">
        <f t="shared" si="311"/>
        <v>1</v>
      </c>
      <c r="L2480" s="2">
        <f>SUMIF(E$2:E2480,E2480,K$2:K2480)</f>
        <v>2</v>
      </c>
      <c r="M2480" s="2">
        <f>IF(AND(market_calendar[[#This Row],[eq_weekly_exp_cumulative]]=3,market_calendar[[#This Row],[is_eq_weekly_exp]]=1),1,0)</f>
        <v>0</v>
      </c>
      <c r="N2480" s="2">
        <f>IF(AND(market_calendar[[#This Row],[is_eq_monthly_exp]]=1,MOD(market_calendar[[#This Row],[Month]],3)=0),1,0)</f>
        <v>0</v>
      </c>
      <c r="O2480" s="2">
        <f t="shared" si="304"/>
        <v>0</v>
      </c>
      <c r="P2480" s="2">
        <f>SUMIF(E$2:E2480,E2480,O$2:O2480)</f>
        <v>2</v>
      </c>
      <c r="Q2480" s="2">
        <f>IF(AND(market_calendar[[#This Row],[vix_weekly_exp_cumulative]]=3,market_calendar[[#This Row],[is_vix_weekly_exp]]=1),1,0)</f>
        <v>0</v>
      </c>
      <c r="R2480" s="2">
        <f>IF(AND(market_calendar[[#This Row],[is_vix_monthly_exp]]=1,MOD(market_calendar[[#This Row],[Month]],3)=0),1,0)</f>
        <v>0</v>
      </c>
    </row>
    <row r="2481" spans="1:18" x14ac:dyDescent="0.25">
      <c r="A2481">
        <v>2480</v>
      </c>
      <c r="B2481" s="1">
        <v>44849</v>
      </c>
      <c r="C2481" s="2">
        <f t="shared" si="305"/>
        <v>2022</v>
      </c>
      <c r="D2481" s="2">
        <f t="shared" si="306"/>
        <v>10</v>
      </c>
      <c r="E2481" s="2" t="str">
        <f t="shared" si="307"/>
        <v>2022-10</v>
      </c>
      <c r="F2481" s="2">
        <f t="shared" si="308"/>
        <v>15</v>
      </c>
      <c r="G2481" s="2">
        <f t="shared" si="309"/>
        <v>42</v>
      </c>
      <c r="H2481" s="2">
        <f t="shared" si="310"/>
        <v>7</v>
      </c>
      <c r="I2481" s="2" cm="1">
        <f t="array" ref="I2481">_xlfn.IFNA(_xlfn.IFS(H2481=7,1,H2481=1,1),0)</f>
        <v>1</v>
      </c>
      <c r="J2481" s="2">
        <v>0</v>
      </c>
      <c r="K2481" s="2">
        <f t="shared" si="311"/>
        <v>0</v>
      </c>
      <c r="L2481" s="2">
        <f>SUMIF(E$2:E2481,E2481,K$2:K2481)</f>
        <v>2</v>
      </c>
      <c r="M2481" s="2">
        <f>IF(AND(market_calendar[[#This Row],[eq_weekly_exp_cumulative]]=3,market_calendar[[#This Row],[is_eq_weekly_exp]]=1),1,0)</f>
        <v>0</v>
      </c>
      <c r="N2481" s="2">
        <f>IF(AND(market_calendar[[#This Row],[is_eq_monthly_exp]]=1,MOD(market_calendar[[#This Row],[Month]],3)=0),1,0)</f>
        <v>0</v>
      </c>
      <c r="O2481" s="2">
        <f t="shared" si="304"/>
        <v>0</v>
      </c>
      <c r="P2481" s="2">
        <f>SUMIF(E$2:E2481,E2481,O$2:O2481)</f>
        <v>2</v>
      </c>
      <c r="Q2481" s="2">
        <f>IF(AND(market_calendar[[#This Row],[vix_weekly_exp_cumulative]]=3,market_calendar[[#This Row],[is_vix_weekly_exp]]=1),1,0)</f>
        <v>0</v>
      </c>
      <c r="R2481" s="2">
        <f>IF(AND(market_calendar[[#This Row],[is_vix_monthly_exp]]=1,MOD(market_calendar[[#This Row],[Month]],3)=0),1,0)</f>
        <v>0</v>
      </c>
    </row>
    <row r="2482" spans="1:18" x14ac:dyDescent="0.25">
      <c r="A2482">
        <v>2481</v>
      </c>
      <c r="B2482" s="1">
        <v>44850</v>
      </c>
      <c r="C2482" s="2">
        <f t="shared" si="305"/>
        <v>2022</v>
      </c>
      <c r="D2482" s="2">
        <f t="shared" si="306"/>
        <v>10</v>
      </c>
      <c r="E2482" s="2" t="str">
        <f t="shared" si="307"/>
        <v>2022-10</v>
      </c>
      <c r="F2482" s="2">
        <f t="shared" si="308"/>
        <v>16</v>
      </c>
      <c r="G2482" s="2">
        <f t="shared" si="309"/>
        <v>43</v>
      </c>
      <c r="H2482" s="2">
        <f t="shared" si="310"/>
        <v>1</v>
      </c>
      <c r="I2482" s="2" cm="1">
        <f t="array" ref="I2482">_xlfn.IFNA(_xlfn.IFS(H2482=7,1,H2482=1,1),0)</f>
        <v>1</v>
      </c>
      <c r="J2482" s="2">
        <v>0</v>
      </c>
      <c r="K2482" s="2">
        <f t="shared" si="311"/>
        <v>0</v>
      </c>
      <c r="L2482" s="2">
        <f>SUMIF(E$2:E2482,E2482,K$2:K2482)</f>
        <v>2</v>
      </c>
      <c r="M2482" s="2">
        <f>IF(AND(market_calendar[[#This Row],[eq_weekly_exp_cumulative]]=3,market_calendar[[#This Row],[is_eq_weekly_exp]]=1),1,0)</f>
        <v>0</v>
      </c>
      <c r="N2482" s="2">
        <f>IF(AND(market_calendar[[#This Row],[is_eq_monthly_exp]]=1,MOD(market_calendar[[#This Row],[Month]],3)=0),1,0)</f>
        <v>0</v>
      </c>
      <c r="O2482" s="2">
        <f t="shared" si="304"/>
        <v>0</v>
      </c>
      <c r="P2482" s="2">
        <f>SUMIF(E$2:E2482,E2482,O$2:O2482)</f>
        <v>2</v>
      </c>
      <c r="Q2482" s="2">
        <f>IF(AND(market_calendar[[#This Row],[vix_weekly_exp_cumulative]]=3,market_calendar[[#This Row],[is_vix_weekly_exp]]=1),1,0)</f>
        <v>0</v>
      </c>
      <c r="R2482" s="2">
        <f>IF(AND(market_calendar[[#This Row],[is_vix_monthly_exp]]=1,MOD(market_calendar[[#This Row],[Month]],3)=0),1,0)</f>
        <v>0</v>
      </c>
    </row>
    <row r="2483" spans="1:18" x14ac:dyDescent="0.25">
      <c r="A2483">
        <v>2482</v>
      </c>
      <c r="B2483" s="1">
        <v>44851</v>
      </c>
      <c r="C2483" s="2">
        <f t="shared" si="305"/>
        <v>2022</v>
      </c>
      <c r="D2483" s="2">
        <f t="shared" si="306"/>
        <v>10</v>
      </c>
      <c r="E2483" s="2" t="str">
        <f t="shared" si="307"/>
        <v>2022-10</v>
      </c>
      <c r="F2483" s="2">
        <f t="shared" si="308"/>
        <v>17</v>
      </c>
      <c r="G2483" s="2">
        <f t="shared" si="309"/>
        <v>43</v>
      </c>
      <c r="H2483" s="2">
        <f t="shared" si="310"/>
        <v>2</v>
      </c>
      <c r="I2483" s="2" cm="1">
        <f t="array" ref="I2483">_xlfn.IFNA(_xlfn.IFS(H2483=7,1,H2483=1,1),0)</f>
        <v>0</v>
      </c>
      <c r="J2483" s="2">
        <v>0</v>
      </c>
      <c r="K2483" s="2">
        <f t="shared" si="311"/>
        <v>0</v>
      </c>
      <c r="L2483" s="2">
        <f>SUMIF(E$2:E2483,E2483,K$2:K2483)</f>
        <v>2</v>
      </c>
      <c r="M2483" s="2">
        <f>IF(AND(market_calendar[[#This Row],[eq_weekly_exp_cumulative]]=3,market_calendar[[#This Row],[is_eq_weekly_exp]]=1),1,0)</f>
        <v>0</v>
      </c>
      <c r="N2483" s="2">
        <f>IF(AND(market_calendar[[#This Row],[is_eq_monthly_exp]]=1,MOD(market_calendar[[#This Row],[Month]],3)=0),1,0)</f>
        <v>0</v>
      </c>
      <c r="O2483" s="2">
        <f t="shared" si="304"/>
        <v>0</v>
      </c>
      <c r="P2483" s="2">
        <f>SUMIF(E$2:E2483,E2483,O$2:O2483)</f>
        <v>2</v>
      </c>
      <c r="Q2483" s="2">
        <f>IF(AND(market_calendar[[#This Row],[vix_weekly_exp_cumulative]]=3,market_calendar[[#This Row],[is_vix_weekly_exp]]=1),1,0)</f>
        <v>0</v>
      </c>
      <c r="R2483" s="2">
        <f>IF(AND(market_calendar[[#This Row],[is_vix_monthly_exp]]=1,MOD(market_calendar[[#This Row],[Month]],3)=0),1,0)</f>
        <v>0</v>
      </c>
    </row>
    <row r="2484" spans="1:18" x14ac:dyDescent="0.25">
      <c r="A2484">
        <v>2483</v>
      </c>
      <c r="B2484" s="1">
        <v>44852</v>
      </c>
      <c r="C2484" s="2">
        <f t="shared" si="305"/>
        <v>2022</v>
      </c>
      <c r="D2484" s="2">
        <f t="shared" si="306"/>
        <v>10</v>
      </c>
      <c r="E2484" s="2" t="str">
        <f t="shared" si="307"/>
        <v>2022-10</v>
      </c>
      <c r="F2484" s="2">
        <f t="shared" si="308"/>
        <v>18</v>
      </c>
      <c r="G2484" s="2">
        <f t="shared" si="309"/>
        <v>43</v>
      </c>
      <c r="H2484" s="2">
        <f t="shared" si="310"/>
        <v>3</v>
      </c>
      <c r="I2484" s="2" cm="1">
        <f t="array" ref="I2484">_xlfn.IFNA(_xlfn.IFS(H2484=7,1,H2484=1,1),0)</f>
        <v>0</v>
      </c>
      <c r="J2484" s="2">
        <v>0</v>
      </c>
      <c r="K2484" s="2">
        <f t="shared" si="311"/>
        <v>0</v>
      </c>
      <c r="L2484" s="2">
        <f>SUMIF(E$2:E2484,E2484,K$2:K2484)</f>
        <v>2</v>
      </c>
      <c r="M2484" s="2">
        <f>IF(AND(market_calendar[[#This Row],[eq_weekly_exp_cumulative]]=3,market_calendar[[#This Row],[is_eq_weekly_exp]]=1),1,0)</f>
        <v>0</v>
      </c>
      <c r="N2484" s="2">
        <f>IF(AND(market_calendar[[#This Row],[is_eq_monthly_exp]]=1,MOD(market_calendar[[#This Row],[Month]],3)=0),1,0)</f>
        <v>0</v>
      </c>
      <c r="O2484" s="2">
        <f t="shared" si="304"/>
        <v>1</v>
      </c>
      <c r="P2484" s="2">
        <f>SUMIF(E$2:E2484,E2484,O$2:O2484)</f>
        <v>3</v>
      </c>
      <c r="Q2484" s="2">
        <f>IF(AND(market_calendar[[#This Row],[vix_weekly_exp_cumulative]]=3,market_calendar[[#This Row],[is_vix_weekly_exp]]=1),1,0)</f>
        <v>1</v>
      </c>
      <c r="R2484" s="2">
        <f>IF(AND(market_calendar[[#This Row],[is_vix_monthly_exp]]=1,MOD(market_calendar[[#This Row],[Month]],3)=0),1,0)</f>
        <v>0</v>
      </c>
    </row>
    <row r="2485" spans="1:18" x14ac:dyDescent="0.25">
      <c r="A2485">
        <v>2484</v>
      </c>
      <c r="B2485" s="1">
        <v>44853</v>
      </c>
      <c r="C2485" s="2">
        <f t="shared" si="305"/>
        <v>2022</v>
      </c>
      <c r="D2485" s="2">
        <f t="shared" si="306"/>
        <v>10</v>
      </c>
      <c r="E2485" s="2" t="str">
        <f t="shared" si="307"/>
        <v>2022-10</v>
      </c>
      <c r="F2485" s="2">
        <f t="shared" si="308"/>
        <v>19</v>
      </c>
      <c r="G2485" s="2">
        <f t="shared" si="309"/>
        <v>43</v>
      </c>
      <c r="H2485" s="2">
        <f t="shared" si="310"/>
        <v>4</v>
      </c>
      <c r="I2485" s="2" cm="1">
        <f t="array" ref="I2485">_xlfn.IFNA(_xlfn.IFS(H2485=7,1,H2485=1,1),0)</f>
        <v>0</v>
      </c>
      <c r="J2485" s="2">
        <v>0</v>
      </c>
      <c r="K2485" s="2">
        <f t="shared" si="311"/>
        <v>0</v>
      </c>
      <c r="L2485" s="2">
        <f>SUMIF(E$2:E2485,E2485,K$2:K2485)</f>
        <v>2</v>
      </c>
      <c r="M2485" s="2">
        <f>IF(AND(market_calendar[[#This Row],[eq_weekly_exp_cumulative]]=3,market_calendar[[#This Row],[is_eq_weekly_exp]]=1),1,0)</f>
        <v>0</v>
      </c>
      <c r="N2485" s="2">
        <f>IF(AND(market_calendar[[#This Row],[is_eq_monthly_exp]]=1,MOD(market_calendar[[#This Row],[Month]],3)=0),1,0)</f>
        <v>0</v>
      </c>
      <c r="O2485" s="2">
        <f t="shared" si="304"/>
        <v>0</v>
      </c>
      <c r="P2485" s="2">
        <f>SUMIF(E$2:E2485,E2485,O$2:O2485)</f>
        <v>3</v>
      </c>
      <c r="Q2485" s="2">
        <f>IF(AND(market_calendar[[#This Row],[vix_weekly_exp_cumulative]]=3,market_calendar[[#This Row],[is_vix_weekly_exp]]=1),1,0)</f>
        <v>0</v>
      </c>
      <c r="R2485" s="2">
        <f>IF(AND(market_calendar[[#This Row],[is_vix_monthly_exp]]=1,MOD(market_calendar[[#This Row],[Month]],3)=0),1,0)</f>
        <v>0</v>
      </c>
    </row>
    <row r="2486" spans="1:18" x14ac:dyDescent="0.25">
      <c r="A2486">
        <v>2485</v>
      </c>
      <c r="B2486" s="1">
        <v>44854</v>
      </c>
      <c r="C2486" s="2">
        <f t="shared" si="305"/>
        <v>2022</v>
      </c>
      <c r="D2486" s="2">
        <f t="shared" si="306"/>
        <v>10</v>
      </c>
      <c r="E2486" s="2" t="str">
        <f t="shared" si="307"/>
        <v>2022-10</v>
      </c>
      <c r="F2486" s="2">
        <f t="shared" si="308"/>
        <v>20</v>
      </c>
      <c r="G2486" s="2">
        <f t="shared" si="309"/>
        <v>43</v>
      </c>
      <c r="H2486" s="2">
        <f t="shared" si="310"/>
        <v>5</v>
      </c>
      <c r="I2486" s="2" cm="1">
        <f t="array" ref="I2486">_xlfn.IFNA(_xlfn.IFS(H2486=7,1,H2486=1,1),0)</f>
        <v>0</v>
      </c>
      <c r="J2486" s="2">
        <v>0</v>
      </c>
      <c r="K2486" s="2">
        <f t="shared" si="311"/>
        <v>0</v>
      </c>
      <c r="L2486" s="2">
        <f>SUMIF(E$2:E2486,E2486,K$2:K2486)</f>
        <v>2</v>
      </c>
      <c r="M2486" s="2">
        <f>IF(AND(market_calendar[[#This Row],[eq_weekly_exp_cumulative]]=3,market_calendar[[#This Row],[is_eq_weekly_exp]]=1),1,0)</f>
        <v>0</v>
      </c>
      <c r="N2486" s="2">
        <f>IF(AND(market_calendar[[#This Row],[is_eq_monthly_exp]]=1,MOD(market_calendar[[#This Row],[Month]],3)=0),1,0)</f>
        <v>0</v>
      </c>
      <c r="O2486" s="2">
        <f t="shared" si="304"/>
        <v>0</v>
      </c>
      <c r="P2486" s="2">
        <f>SUMIF(E$2:E2486,E2486,O$2:O2486)</f>
        <v>3</v>
      </c>
      <c r="Q2486" s="2">
        <f>IF(AND(market_calendar[[#This Row],[vix_weekly_exp_cumulative]]=3,market_calendar[[#This Row],[is_vix_weekly_exp]]=1),1,0)</f>
        <v>0</v>
      </c>
      <c r="R2486" s="2">
        <f>IF(AND(market_calendar[[#This Row],[is_vix_monthly_exp]]=1,MOD(market_calendar[[#This Row],[Month]],3)=0),1,0)</f>
        <v>0</v>
      </c>
    </row>
    <row r="2487" spans="1:18" x14ac:dyDescent="0.25">
      <c r="A2487">
        <v>2486</v>
      </c>
      <c r="B2487" s="1">
        <v>44855</v>
      </c>
      <c r="C2487" s="2">
        <f t="shared" si="305"/>
        <v>2022</v>
      </c>
      <c r="D2487" s="2">
        <f t="shared" si="306"/>
        <v>10</v>
      </c>
      <c r="E2487" s="2" t="str">
        <f t="shared" si="307"/>
        <v>2022-10</v>
      </c>
      <c r="F2487" s="2">
        <f t="shared" si="308"/>
        <v>21</v>
      </c>
      <c r="G2487" s="2">
        <f t="shared" si="309"/>
        <v>43</v>
      </c>
      <c r="H2487" s="2">
        <f t="shared" si="310"/>
        <v>6</v>
      </c>
      <c r="I2487" s="2" cm="1">
        <f t="array" ref="I2487">_xlfn.IFNA(_xlfn.IFS(H2487=7,1,H2487=1,1),0)</f>
        <v>0</v>
      </c>
      <c r="J2487" s="2">
        <v>0</v>
      </c>
      <c r="K2487" s="2">
        <f t="shared" si="311"/>
        <v>1</v>
      </c>
      <c r="L2487" s="2">
        <f>SUMIF(E$2:E2487,E2487,K$2:K2487)</f>
        <v>3</v>
      </c>
      <c r="M2487" s="2">
        <f>IF(AND(market_calendar[[#This Row],[eq_weekly_exp_cumulative]]=3,market_calendar[[#This Row],[is_eq_weekly_exp]]=1),1,0)</f>
        <v>1</v>
      </c>
      <c r="N2487" s="2">
        <f>IF(AND(market_calendar[[#This Row],[is_eq_monthly_exp]]=1,MOD(market_calendar[[#This Row],[Month]],3)=0),1,0)</f>
        <v>0</v>
      </c>
      <c r="O2487" s="2">
        <f t="shared" si="304"/>
        <v>0</v>
      </c>
      <c r="P2487" s="2">
        <f>SUMIF(E$2:E2487,E2487,O$2:O2487)</f>
        <v>3</v>
      </c>
      <c r="Q2487" s="2">
        <f>IF(AND(market_calendar[[#This Row],[vix_weekly_exp_cumulative]]=3,market_calendar[[#This Row],[is_vix_weekly_exp]]=1),1,0)</f>
        <v>0</v>
      </c>
      <c r="R2487" s="2">
        <f>IF(AND(market_calendar[[#This Row],[is_vix_monthly_exp]]=1,MOD(market_calendar[[#This Row],[Month]],3)=0),1,0)</f>
        <v>0</v>
      </c>
    </row>
    <row r="2488" spans="1:18" x14ac:dyDescent="0.25">
      <c r="A2488">
        <v>2487</v>
      </c>
      <c r="B2488" s="1">
        <v>44856</v>
      </c>
      <c r="C2488" s="2">
        <f t="shared" si="305"/>
        <v>2022</v>
      </c>
      <c r="D2488" s="2">
        <f t="shared" si="306"/>
        <v>10</v>
      </c>
      <c r="E2488" s="2" t="str">
        <f t="shared" si="307"/>
        <v>2022-10</v>
      </c>
      <c r="F2488" s="2">
        <f t="shared" si="308"/>
        <v>22</v>
      </c>
      <c r="G2488" s="2">
        <f t="shared" si="309"/>
        <v>43</v>
      </c>
      <c r="H2488" s="2">
        <f t="shared" si="310"/>
        <v>7</v>
      </c>
      <c r="I2488" s="2" cm="1">
        <f t="array" ref="I2488">_xlfn.IFNA(_xlfn.IFS(H2488=7,1,H2488=1,1),0)</f>
        <v>1</v>
      </c>
      <c r="J2488" s="2">
        <v>0</v>
      </c>
      <c r="K2488" s="2">
        <f t="shared" si="311"/>
        <v>0</v>
      </c>
      <c r="L2488" s="2">
        <f>SUMIF(E$2:E2488,E2488,K$2:K2488)</f>
        <v>3</v>
      </c>
      <c r="M2488" s="2">
        <f>IF(AND(market_calendar[[#This Row],[eq_weekly_exp_cumulative]]=3,market_calendar[[#This Row],[is_eq_weekly_exp]]=1),1,0)</f>
        <v>0</v>
      </c>
      <c r="N2488" s="2">
        <f>IF(AND(market_calendar[[#This Row],[is_eq_monthly_exp]]=1,MOD(market_calendar[[#This Row],[Month]],3)=0),1,0)</f>
        <v>0</v>
      </c>
      <c r="O2488" s="2">
        <f t="shared" si="304"/>
        <v>0</v>
      </c>
      <c r="P2488" s="2">
        <f>SUMIF(E$2:E2488,E2488,O$2:O2488)</f>
        <v>3</v>
      </c>
      <c r="Q2488" s="2">
        <f>IF(AND(market_calendar[[#This Row],[vix_weekly_exp_cumulative]]=3,market_calendar[[#This Row],[is_vix_weekly_exp]]=1),1,0)</f>
        <v>0</v>
      </c>
      <c r="R2488" s="2">
        <f>IF(AND(market_calendar[[#This Row],[is_vix_monthly_exp]]=1,MOD(market_calendar[[#This Row],[Month]],3)=0),1,0)</f>
        <v>0</v>
      </c>
    </row>
    <row r="2489" spans="1:18" x14ac:dyDescent="0.25">
      <c r="A2489">
        <v>2488</v>
      </c>
      <c r="B2489" s="1">
        <v>44857</v>
      </c>
      <c r="C2489" s="2">
        <f t="shared" si="305"/>
        <v>2022</v>
      </c>
      <c r="D2489" s="2">
        <f t="shared" si="306"/>
        <v>10</v>
      </c>
      <c r="E2489" s="2" t="str">
        <f t="shared" si="307"/>
        <v>2022-10</v>
      </c>
      <c r="F2489" s="2">
        <f t="shared" si="308"/>
        <v>23</v>
      </c>
      <c r="G2489" s="2">
        <f t="shared" si="309"/>
        <v>44</v>
      </c>
      <c r="H2489" s="2">
        <f t="shared" si="310"/>
        <v>1</v>
      </c>
      <c r="I2489" s="2" cm="1">
        <f t="array" ref="I2489">_xlfn.IFNA(_xlfn.IFS(H2489=7,1,H2489=1,1),0)</f>
        <v>1</v>
      </c>
      <c r="J2489" s="2">
        <v>0</v>
      </c>
      <c r="K2489" s="2">
        <f t="shared" si="311"/>
        <v>0</v>
      </c>
      <c r="L2489" s="2">
        <f>SUMIF(E$2:E2489,E2489,K$2:K2489)</f>
        <v>3</v>
      </c>
      <c r="M2489" s="2">
        <f>IF(AND(market_calendar[[#This Row],[eq_weekly_exp_cumulative]]=3,market_calendar[[#This Row],[is_eq_weekly_exp]]=1),1,0)</f>
        <v>0</v>
      </c>
      <c r="N2489" s="2">
        <f>IF(AND(market_calendar[[#This Row],[is_eq_monthly_exp]]=1,MOD(market_calendar[[#This Row],[Month]],3)=0),1,0)</f>
        <v>0</v>
      </c>
      <c r="O2489" s="2">
        <f t="shared" si="304"/>
        <v>0</v>
      </c>
      <c r="P2489" s="2">
        <f>SUMIF(E$2:E2489,E2489,O$2:O2489)</f>
        <v>3</v>
      </c>
      <c r="Q2489" s="2">
        <f>IF(AND(market_calendar[[#This Row],[vix_weekly_exp_cumulative]]=3,market_calendar[[#This Row],[is_vix_weekly_exp]]=1),1,0)</f>
        <v>0</v>
      </c>
      <c r="R2489" s="2">
        <f>IF(AND(market_calendar[[#This Row],[is_vix_monthly_exp]]=1,MOD(market_calendar[[#This Row],[Month]],3)=0),1,0)</f>
        <v>0</v>
      </c>
    </row>
    <row r="2490" spans="1:18" x14ac:dyDescent="0.25">
      <c r="A2490">
        <v>2489</v>
      </c>
      <c r="B2490" s="1">
        <v>44858</v>
      </c>
      <c r="C2490" s="2">
        <f t="shared" si="305"/>
        <v>2022</v>
      </c>
      <c r="D2490" s="2">
        <f t="shared" si="306"/>
        <v>10</v>
      </c>
      <c r="E2490" s="2" t="str">
        <f t="shared" si="307"/>
        <v>2022-10</v>
      </c>
      <c r="F2490" s="2">
        <f t="shared" si="308"/>
        <v>24</v>
      </c>
      <c r="G2490" s="2">
        <f t="shared" si="309"/>
        <v>44</v>
      </c>
      <c r="H2490" s="2">
        <f t="shared" si="310"/>
        <v>2</v>
      </c>
      <c r="I2490" s="2" cm="1">
        <f t="array" ref="I2490">_xlfn.IFNA(_xlfn.IFS(H2490=7,1,H2490=1,1),0)</f>
        <v>0</v>
      </c>
      <c r="J2490" s="2">
        <v>0</v>
      </c>
      <c r="K2490" s="2">
        <f t="shared" si="311"/>
        <v>0</v>
      </c>
      <c r="L2490" s="2">
        <f>SUMIF(E$2:E2490,E2490,K$2:K2490)</f>
        <v>3</v>
      </c>
      <c r="M2490" s="2">
        <f>IF(AND(market_calendar[[#This Row],[eq_weekly_exp_cumulative]]=3,market_calendar[[#This Row],[is_eq_weekly_exp]]=1),1,0)</f>
        <v>0</v>
      </c>
      <c r="N2490" s="2">
        <f>IF(AND(market_calendar[[#This Row],[is_eq_monthly_exp]]=1,MOD(market_calendar[[#This Row],[Month]],3)=0),1,0)</f>
        <v>0</v>
      </c>
      <c r="O2490" s="2">
        <f t="shared" si="304"/>
        <v>0</v>
      </c>
      <c r="P2490" s="2">
        <f>SUMIF(E$2:E2490,E2490,O$2:O2490)</f>
        <v>3</v>
      </c>
      <c r="Q2490" s="2">
        <f>IF(AND(market_calendar[[#This Row],[vix_weekly_exp_cumulative]]=3,market_calendar[[#This Row],[is_vix_weekly_exp]]=1),1,0)</f>
        <v>0</v>
      </c>
      <c r="R2490" s="2">
        <f>IF(AND(market_calendar[[#This Row],[is_vix_monthly_exp]]=1,MOD(market_calendar[[#This Row],[Month]],3)=0),1,0)</f>
        <v>0</v>
      </c>
    </row>
    <row r="2491" spans="1:18" x14ac:dyDescent="0.25">
      <c r="A2491">
        <v>2490</v>
      </c>
      <c r="B2491" s="1">
        <v>44859</v>
      </c>
      <c r="C2491" s="2">
        <f t="shared" si="305"/>
        <v>2022</v>
      </c>
      <c r="D2491" s="2">
        <f t="shared" si="306"/>
        <v>10</v>
      </c>
      <c r="E2491" s="2" t="str">
        <f t="shared" si="307"/>
        <v>2022-10</v>
      </c>
      <c r="F2491" s="2">
        <f t="shared" si="308"/>
        <v>25</v>
      </c>
      <c r="G2491" s="2">
        <f t="shared" si="309"/>
        <v>44</v>
      </c>
      <c r="H2491" s="2">
        <f t="shared" si="310"/>
        <v>3</v>
      </c>
      <c r="I2491" s="2" cm="1">
        <f t="array" ref="I2491">_xlfn.IFNA(_xlfn.IFS(H2491=7,1,H2491=1,1),0)</f>
        <v>0</v>
      </c>
      <c r="J2491" s="2">
        <v>0</v>
      </c>
      <c r="K2491" s="2">
        <f t="shared" si="311"/>
        <v>0</v>
      </c>
      <c r="L2491" s="2">
        <f>SUMIF(E$2:E2491,E2491,K$2:K2491)</f>
        <v>3</v>
      </c>
      <c r="M2491" s="2">
        <f>IF(AND(market_calendar[[#This Row],[eq_weekly_exp_cumulative]]=3,market_calendar[[#This Row],[is_eq_weekly_exp]]=1),1,0)</f>
        <v>0</v>
      </c>
      <c r="N2491" s="2">
        <f>IF(AND(market_calendar[[#This Row],[is_eq_monthly_exp]]=1,MOD(market_calendar[[#This Row],[Month]],3)=0),1,0)</f>
        <v>0</v>
      </c>
      <c r="O2491" s="2">
        <f t="shared" si="304"/>
        <v>1</v>
      </c>
      <c r="P2491" s="2">
        <f>SUMIF(E$2:E2491,E2491,O$2:O2491)</f>
        <v>4</v>
      </c>
      <c r="Q2491" s="2">
        <f>IF(AND(market_calendar[[#This Row],[vix_weekly_exp_cumulative]]=3,market_calendar[[#This Row],[is_vix_weekly_exp]]=1),1,0)</f>
        <v>0</v>
      </c>
      <c r="R2491" s="2">
        <f>IF(AND(market_calendar[[#This Row],[is_vix_monthly_exp]]=1,MOD(market_calendar[[#This Row],[Month]],3)=0),1,0)</f>
        <v>0</v>
      </c>
    </row>
    <row r="2492" spans="1:18" x14ac:dyDescent="0.25">
      <c r="A2492">
        <v>2491</v>
      </c>
      <c r="B2492" s="1">
        <v>44860</v>
      </c>
      <c r="C2492" s="2">
        <f t="shared" si="305"/>
        <v>2022</v>
      </c>
      <c r="D2492" s="2">
        <f t="shared" si="306"/>
        <v>10</v>
      </c>
      <c r="E2492" s="2" t="str">
        <f t="shared" si="307"/>
        <v>2022-10</v>
      </c>
      <c r="F2492" s="2">
        <f t="shared" si="308"/>
        <v>26</v>
      </c>
      <c r="G2492" s="2">
        <f t="shared" si="309"/>
        <v>44</v>
      </c>
      <c r="H2492" s="2">
        <f t="shared" si="310"/>
        <v>4</v>
      </c>
      <c r="I2492" s="2" cm="1">
        <f t="array" ref="I2492">_xlfn.IFNA(_xlfn.IFS(H2492=7,1,H2492=1,1),0)</f>
        <v>0</v>
      </c>
      <c r="J2492" s="2">
        <v>0</v>
      </c>
      <c r="K2492" s="2">
        <f t="shared" si="311"/>
        <v>0</v>
      </c>
      <c r="L2492" s="2">
        <f>SUMIF(E$2:E2492,E2492,K$2:K2492)</f>
        <v>3</v>
      </c>
      <c r="M2492" s="2">
        <f>IF(AND(market_calendar[[#This Row],[eq_weekly_exp_cumulative]]=3,market_calendar[[#This Row],[is_eq_weekly_exp]]=1),1,0)</f>
        <v>0</v>
      </c>
      <c r="N2492" s="2">
        <f>IF(AND(market_calendar[[#This Row],[is_eq_monthly_exp]]=1,MOD(market_calendar[[#This Row],[Month]],3)=0),1,0)</f>
        <v>0</v>
      </c>
      <c r="O2492" s="2">
        <f t="shared" si="304"/>
        <v>0</v>
      </c>
      <c r="P2492" s="2">
        <f>SUMIF(E$2:E2492,E2492,O$2:O2492)</f>
        <v>4</v>
      </c>
      <c r="Q2492" s="2">
        <f>IF(AND(market_calendar[[#This Row],[vix_weekly_exp_cumulative]]=3,market_calendar[[#This Row],[is_vix_weekly_exp]]=1),1,0)</f>
        <v>0</v>
      </c>
      <c r="R2492" s="2">
        <f>IF(AND(market_calendar[[#This Row],[is_vix_monthly_exp]]=1,MOD(market_calendar[[#This Row],[Month]],3)=0),1,0)</f>
        <v>0</v>
      </c>
    </row>
    <row r="2493" spans="1:18" x14ac:dyDescent="0.25">
      <c r="A2493">
        <v>2492</v>
      </c>
      <c r="B2493" s="1">
        <v>44861</v>
      </c>
      <c r="C2493" s="2">
        <f t="shared" si="305"/>
        <v>2022</v>
      </c>
      <c r="D2493" s="2">
        <f t="shared" si="306"/>
        <v>10</v>
      </c>
      <c r="E2493" s="2" t="str">
        <f t="shared" si="307"/>
        <v>2022-10</v>
      </c>
      <c r="F2493" s="2">
        <f t="shared" si="308"/>
        <v>27</v>
      </c>
      <c r="G2493" s="2">
        <f t="shared" si="309"/>
        <v>44</v>
      </c>
      <c r="H2493" s="2">
        <f t="shared" si="310"/>
        <v>5</v>
      </c>
      <c r="I2493" s="2" cm="1">
        <f t="array" ref="I2493">_xlfn.IFNA(_xlfn.IFS(H2493=7,1,H2493=1,1),0)</f>
        <v>0</v>
      </c>
      <c r="J2493" s="2">
        <v>0</v>
      </c>
      <c r="K2493" s="2">
        <f t="shared" si="311"/>
        <v>0</v>
      </c>
      <c r="L2493" s="2">
        <f>SUMIF(E$2:E2493,E2493,K$2:K2493)</f>
        <v>3</v>
      </c>
      <c r="M2493" s="2">
        <f>IF(AND(market_calendar[[#This Row],[eq_weekly_exp_cumulative]]=3,market_calendar[[#This Row],[is_eq_weekly_exp]]=1),1,0)</f>
        <v>0</v>
      </c>
      <c r="N2493" s="2">
        <f>IF(AND(market_calendar[[#This Row],[is_eq_monthly_exp]]=1,MOD(market_calendar[[#This Row],[Month]],3)=0),1,0)</f>
        <v>0</v>
      </c>
      <c r="O2493" s="2">
        <f t="shared" si="304"/>
        <v>0</v>
      </c>
      <c r="P2493" s="2">
        <f>SUMIF(E$2:E2493,E2493,O$2:O2493)</f>
        <v>4</v>
      </c>
      <c r="Q2493" s="2">
        <f>IF(AND(market_calendar[[#This Row],[vix_weekly_exp_cumulative]]=3,market_calendar[[#This Row],[is_vix_weekly_exp]]=1),1,0)</f>
        <v>0</v>
      </c>
      <c r="R2493" s="2">
        <f>IF(AND(market_calendar[[#This Row],[is_vix_monthly_exp]]=1,MOD(market_calendar[[#This Row],[Month]],3)=0),1,0)</f>
        <v>0</v>
      </c>
    </row>
    <row r="2494" spans="1:18" x14ac:dyDescent="0.25">
      <c r="A2494">
        <v>2493</v>
      </c>
      <c r="B2494" s="1">
        <v>44862</v>
      </c>
      <c r="C2494" s="2">
        <f t="shared" si="305"/>
        <v>2022</v>
      </c>
      <c r="D2494" s="2">
        <f t="shared" si="306"/>
        <v>10</v>
      </c>
      <c r="E2494" s="2" t="str">
        <f t="shared" si="307"/>
        <v>2022-10</v>
      </c>
      <c r="F2494" s="2">
        <f t="shared" si="308"/>
        <v>28</v>
      </c>
      <c r="G2494" s="2">
        <f t="shared" si="309"/>
        <v>44</v>
      </c>
      <c r="H2494" s="2">
        <f t="shared" si="310"/>
        <v>6</v>
      </c>
      <c r="I2494" s="2" cm="1">
        <f t="array" ref="I2494">_xlfn.IFNA(_xlfn.IFS(H2494=7,1,H2494=1,1),0)</f>
        <v>0</v>
      </c>
      <c r="J2494" s="2">
        <v>0</v>
      </c>
      <c r="K2494" s="2">
        <f t="shared" si="311"/>
        <v>1</v>
      </c>
      <c r="L2494" s="2">
        <f>SUMIF(E$2:E2494,E2494,K$2:K2494)</f>
        <v>4</v>
      </c>
      <c r="M2494" s="2">
        <f>IF(AND(market_calendar[[#This Row],[eq_weekly_exp_cumulative]]=3,market_calendar[[#This Row],[is_eq_weekly_exp]]=1),1,0)</f>
        <v>0</v>
      </c>
      <c r="N2494" s="2">
        <f>IF(AND(market_calendar[[#This Row],[is_eq_monthly_exp]]=1,MOD(market_calendar[[#This Row],[Month]],3)=0),1,0)</f>
        <v>0</v>
      </c>
      <c r="O2494" s="2">
        <f t="shared" si="304"/>
        <v>0</v>
      </c>
      <c r="P2494" s="2">
        <f>SUMIF(E$2:E2494,E2494,O$2:O2494)</f>
        <v>4</v>
      </c>
      <c r="Q2494" s="2">
        <f>IF(AND(market_calendar[[#This Row],[vix_weekly_exp_cumulative]]=3,market_calendar[[#This Row],[is_vix_weekly_exp]]=1),1,0)</f>
        <v>0</v>
      </c>
      <c r="R2494" s="2">
        <f>IF(AND(market_calendar[[#This Row],[is_vix_monthly_exp]]=1,MOD(market_calendar[[#This Row],[Month]],3)=0),1,0)</f>
        <v>0</v>
      </c>
    </row>
    <row r="2495" spans="1:18" x14ac:dyDescent="0.25">
      <c r="A2495">
        <v>2494</v>
      </c>
      <c r="B2495" s="1">
        <v>44863</v>
      </c>
      <c r="C2495" s="2">
        <f t="shared" si="305"/>
        <v>2022</v>
      </c>
      <c r="D2495" s="2">
        <f t="shared" si="306"/>
        <v>10</v>
      </c>
      <c r="E2495" s="2" t="str">
        <f t="shared" si="307"/>
        <v>2022-10</v>
      </c>
      <c r="F2495" s="2">
        <f t="shared" si="308"/>
        <v>29</v>
      </c>
      <c r="G2495" s="2">
        <f t="shared" si="309"/>
        <v>44</v>
      </c>
      <c r="H2495" s="2">
        <f t="shared" si="310"/>
        <v>7</v>
      </c>
      <c r="I2495" s="2" cm="1">
        <f t="array" ref="I2495">_xlfn.IFNA(_xlfn.IFS(H2495=7,1,H2495=1,1),0)</f>
        <v>1</v>
      </c>
      <c r="J2495" s="2">
        <v>0</v>
      </c>
      <c r="K2495" s="2">
        <f t="shared" si="311"/>
        <v>0</v>
      </c>
      <c r="L2495" s="2">
        <f>SUMIF(E$2:E2495,E2495,K$2:K2495)</f>
        <v>4</v>
      </c>
      <c r="M2495" s="2">
        <f>IF(AND(market_calendar[[#This Row],[eq_weekly_exp_cumulative]]=3,market_calendar[[#This Row],[is_eq_weekly_exp]]=1),1,0)</f>
        <v>0</v>
      </c>
      <c r="N2495" s="2">
        <f>IF(AND(market_calendar[[#This Row],[is_eq_monthly_exp]]=1,MOD(market_calendar[[#This Row],[Month]],3)=0),1,0)</f>
        <v>0</v>
      </c>
      <c r="O2495" s="2">
        <f t="shared" si="304"/>
        <v>0</v>
      </c>
      <c r="P2495" s="2">
        <f>SUMIF(E$2:E2495,E2495,O$2:O2495)</f>
        <v>4</v>
      </c>
      <c r="Q2495" s="2">
        <f>IF(AND(market_calendar[[#This Row],[vix_weekly_exp_cumulative]]=3,market_calendar[[#This Row],[is_vix_weekly_exp]]=1),1,0)</f>
        <v>0</v>
      </c>
      <c r="R2495" s="2">
        <f>IF(AND(market_calendar[[#This Row],[is_vix_monthly_exp]]=1,MOD(market_calendar[[#This Row],[Month]],3)=0),1,0)</f>
        <v>0</v>
      </c>
    </row>
    <row r="2496" spans="1:18" x14ac:dyDescent="0.25">
      <c r="A2496">
        <v>2495</v>
      </c>
      <c r="B2496" s="1">
        <v>44864</v>
      </c>
      <c r="C2496" s="2">
        <f t="shared" si="305"/>
        <v>2022</v>
      </c>
      <c r="D2496" s="2">
        <f t="shared" si="306"/>
        <v>10</v>
      </c>
      <c r="E2496" s="2" t="str">
        <f t="shared" si="307"/>
        <v>2022-10</v>
      </c>
      <c r="F2496" s="2">
        <f t="shared" si="308"/>
        <v>30</v>
      </c>
      <c r="G2496" s="2">
        <f t="shared" si="309"/>
        <v>45</v>
      </c>
      <c r="H2496" s="2">
        <f t="shared" si="310"/>
        <v>1</v>
      </c>
      <c r="I2496" s="2" cm="1">
        <f t="array" ref="I2496">_xlfn.IFNA(_xlfn.IFS(H2496=7,1,H2496=1,1),0)</f>
        <v>1</v>
      </c>
      <c r="J2496" s="2">
        <v>0</v>
      </c>
      <c r="K2496" s="2">
        <f t="shared" si="311"/>
        <v>0</v>
      </c>
      <c r="L2496" s="2">
        <f>SUMIF(E$2:E2496,E2496,K$2:K2496)</f>
        <v>4</v>
      </c>
      <c r="M2496" s="2">
        <f>IF(AND(market_calendar[[#This Row],[eq_weekly_exp_cumulative]]=3,market_calendar[[#This Row],[is_eq_weekly_exp]]=1),1,0)</f>
        <v>0</v>
      </c>
      <c r="N2496" s="2">
        <f>IF(AND(market_calendar[[#This Row],[is_eq_monthly_exp]]=1,MOD(market_calendar[[#This Row],[Month]],3)=0),1,0)</f>
        <v>0</v>
      </c>
      <c r="O2496" s="2">
        <f t="shared" si="304"/>
        <v>0</v>
      </c>
      <c r="P2496" s="2">
        <f>SUMIF(E$2:E2496,E2496,O$2:O2496)</f>
        <v>4</v>
      </c>
      <c r="Q2496" s="2">
        <f>IF(AND(market_calendar[[#This Row],[vix_weekly_exp_cumulative]]=3,market_calendar[[#This Row],[is_vix_weekly_exp]]=1),1,0)</f>
        <v>0</v>
      </c>
      <c r="R2496" s="2">
        <f>IF(AND(market_calendar[[#This Row],[is_vix_monthly_exp]]=1,MOD(market_calendar[[#This Row],[Month]],3)=0),1,0)</f>
        <v>0</v>
      </c>
    </row>
    <row r="2497" spans="1:18" x14ac:dyDescent="0.25">
      <c r="A2497">
        <v>2496</v>
      </c>
      <c r="B2497" s="1">
        <v>44865</v>
      </c>
      <c r="C2497" s="2">
        <f t="shared" si="305"/>
        <v>2022</v>
      </c>
      <c r="D2497" s="2">
        <f t="shared" si="306"/>
        <v>10</v>
      </c>
      <c r="E2497" s="2" t="str">
        <f t="shared" si="307"/>
        <v>2022-10</v>
      </c>
      <c r="F2497" s="2">
        <f t="shared" si="308"/>
        <v>31</v>
      </c>
      <c r="G2497" s="2">
        <f t="shared" si="309"/>
        <v>45</v>
      </c>
      <c r="H2497" s="2">
        <f t="shared" si="310"/>
        <v>2</v>
      </c>
      <c r="I2497" s="2" cm="1">
        <f t="array" ref="I2497">_xlfn.IFNA(_xlfn.IFS(H2497=7,1,H2497=1,1),0)</f>
        <v>0</v>
      </c>
      <c r="J2497" s="2">
        <v>0</v>
      </c>
      <c r="K2497" s="2">
        <f t="shared" si="311"/>
        <v>0</v>
      </c>
      <c r="L2497" s="2">
        <f>SUMIF(E$2:E2497,E2497,K$2:K2497)</f>
        <v>4</v>
      </c>
      <c r="M2497" s="2">
        <f>IF(AND(market_calendar[[#This Row],[eq_weekly_exp_cumulative]]=3,market_calendar[[#This Row],[is_eq_weekly_exp]]=1),1,0)</f>
        <v>0</v>
      </c>
      <c r="N2497" s="2">
        <f>IF(AND(market_calendar[[#This Row],[is_eq_monthly_exp]]=1,MOD(market_calendar[[#This Row],[Month]],3)=0),1,0)</f>
        <v>0</v>
      </c>
      <c r="O2497" s="2">
        <f t="shared" si="304"/>
        <v>0</v>
      </c>
      <c r="P2497" s="2">
        <f>SUMIF(E$2:E2497,E2497,O$2:O2497)</f>
        <v>4</v>
      </c>
      <c r="Q2497" s="2">
        <f>IF(AND(market_calendar[[#This Row],[vix_weekly_exp_cumulative]]=3,market_calendar[[#This Row],[is_vix_weekly_exp]]=1),1,0)</f>
        <v>0</v>
      </c>
      <c r="R2497" s="2">
        <f>IF(AND(market_calendar[[#This Row],[is_vix_monthly_exp]]=1,MOD(market_calendar[[#This Row],[Month]],3)=0),1,0)</f>
        <v>0</v>
      </c>
    </row>
    <row r="2498" spans="1:18" x14ac:dyDescent="0.25">
      <c r="A2498">
        <v>2497</v>
      </c>
      <c r="B2498" s="1">
        <v>44866</v>
      </c>
      <c r="C2498" s="2">
        <f t="shared" si="305"/>
        <v>2022</v>
      </c>
      <c r="D2498" s="2">
        <f t="shared" si="306"/>
        <v>11</v>
      </c>
      <c r="E2498" s="2" t="str">
        <f t="shared" si="307"/>
        <v>2022-11</v>
      </c>
      <c r="F2498" s="2">
        <f t="shared" si="308"/>
        <v>1</v>
      </c>
      <c r="G2498" s="2">
        <f t="shared" si="309"/>
        <v>45</v>
      </c>
      <c r="H2498" s="2">
        <f t="shared" si="310"/>
        <v>3</v>
      </c>
      <c r="I2498" s="2" cm="1">
        <f t="array" ref="I2498">_xlfn.IFNA(_xlfn.IFS(H2498=7,1,H2498=1,1),0)</f>
        <v>0</v>
      </c>
      <c r="J2498" s="2">
        <v>0</v>
      </c>
      <c r="K2498" s="2">
        <f t="shared" si="311"/>
        <v>0</v>
      </c>
      <c r="L2498" s="2">
        <f>SUMIF(E$2:E2498,E2498,K$2:K2498)</f>
        <v>0</v>
      </c>
      <c r="M2498" s="2">
        <f>IF(AND(market_calendar[[#This Row],[eq_weekly_exp_cumulative]]=3,market_calendar[[#This Row],[is_eq_weekly_exp]]=1),1,0)</f>
        <v>0</v>
      </c>
      <c r="N2498" s="2">
        <f>IF(AND(market_calendar[[#This Row],[is_eq_monthly_exp]]=1,MOD(market_calendar[[#This Row],[Month]],3)=0),1,0)</f>
        <v>0</v>
      </c>
      <c r="O2498" s="2">
        <f t="shared" ref="O2498:O2561" si="312">IF(H2498=3,1,0)</f>
        <v>1</v>
      </c>
      <c r="P2498" s="2">
        <f>SUMIF(E$2:E2498,E2498,O$2:O2498)</f>
        <v>1</v>
      </c>
      <c r="Q2498" s="2">
        <f>IF(AND(market_calendar[[#This Row],[vix_weekly_exp_cumulative]]=3,market_calendar[[#This Row],[is_vix_weekly_exp]]=1),1,0)</f>
        <v>0</v>
      </c>
      <c r="R2498" s="2">
        <f>IF(AND(market_calendar[[#This Row],[is_vix_monthly_exp]]=1,MOD(market_calendar[[#This Row],[Month]],3)=0),1,0)</f>
        <v>0</v>
      </c>
    </row>
    <row r="2499" spans="1:18" x14ac:dyDescent="0.25">
      <c r="A2499">
        <v>2498</v>
      </c>
      <c r="B2499" s="1">
        <v>44867</v>
      </c>
      <c r="C2499" s="2">
        <f t="shared" ref="C2499:C2562" si="313">YEAR(B2499)</f>
        <v>2022</v>
      </c>
      <c r="D2499" s="2">
        <f t="shared" ref="D2499:D2562" si="314">MONTH(B2499)</f>
        <v>11</v>
      </c>
      <c r="E2499" s="2" t="str">
        <f t="shared" ref="E2499:E2562" si="315">_xlfn.CONCAT(YEAR(B2499),"-",MONTH(B2499))</f>
        <v>2022-11</v>
      </c>
      <c r="F2499" s="2">
        <f t="shared" ref="F2499:F2562" si="316">DAY(B2499)</f>
        <v>2</v>
      </c>
      <c r="G2499" s="2">
        <f t="shared" ref="G2499:G2562" si="317">WEEKNUM(B2499)</f>
        <v>45</v>
      </c>
      <c r="H2499" s="2">
        <f t="shared" ref="H2499:H2562" si="318">WEEKDAY(B2499)</f>
        <v>4</v>
      </c>
      <c r="I2499" s="2" cm="1">
        <f t="array" ref="I2499">_xlfn.IFNA(_xlfn.IFS(H2499=7,1,H2499=1,1),0)</f>
        <v>0</v>
      </c>
      <c r="J2499" s="2">
        <v>0</v>
      </c>
      <c r="K2499" s="2">
        <f t="shared" ref="K2499:K2562" si="319">IF(H2499=6,1,0)</f>
        <v>0</v>
      </c>
      <c r="L2499" s="2">
        <f>SUMIF(E$2:E2499,E2499,K$2:K2499)</f>
        <v>0</v>
      </c>
      <c r="M2499" s="2">
        <f>IF(AND(market_calendar[[#This Row],[eq_weekly_exp_cumulative]]=3,market_calendar[[#This Row],[is_eq_weekly_exp]]=1),1,0)</f>
        <v>0</v>
      </c>
      <c r="N2499" s="2">
        <f>IF(AND(market_calendar[[#This Row],[is_eq_monthly_exp]]=1,MOD(market_calendar[[#This Row],[Month]],3)=0),1,0)</f>
        <v>0</v>
      </c>
      <c r="O2499" s="2">
        <f t="shared" si="312"/>
        <v>0</v>
      </c>
      <c r="P2499" s="2">
        <f>SUMIF(E$2:E2499,E2499,O$2:O2499)</f>
        <v>1</v>
      </c>
      <c r="Q2499" s="2">
        <f>IF(AND(market_calendar[[#This Row],[vix_weekly_exp_cumulative]]=3,market_calendar[[#This Row],[is_vix_weekly_exp]]=1),1,0)</f>
        <v>0</v>
      </c>
      <c r="R2499" s="2">
        <f>IF(AND(market_calendar[[#This Row],[is_vix_monthly_exp]]=1,MOD(market_calendar[[#This Row],[Month]],3)=0),1,0)</f>
        <v>0</v>
      </c>
    </row>
    <row r="2500" spans="1:18" x14ac:dyDescent="0.25">
      <c r="A2500">
        <v>2499</v>
      </c>
      <c r="B2500" s="1">
        <v>44868</v>
      </c>
      <c r="C2500" s="2">
        <f t="shared" si="313"/>
        <v>2022</v>
      </c>
      <c r="D2500" s="2">
        <f t="shared" si="314"/>
        <v>11</v>
      </c>
      <c r="E2500" s="2" t="str">
        <f t="shared" si="315"/>
        <v>2022-11</v>
      </c>
      <c r="F2500" s="2">
        <f t="shared" si="316"/>
        <v>3</v>
      </c>
      <c r="G2500" s="2">
        <f t="shared" si="317"/>
        <v>45</v>
      </c>
      <c r="H2500" s="2">
        <f t="shared" si="318"/>
        <v>5</v>
      </c>
      <c r="I2500" s="2" cm="1">
        <f t="array" ref="I2500">_xlfn.IFNA(_xlfn.IFS(H2500=7,1,H2500=1,1),0)</f>
        <v>0</v>
      </c>
      <c r="J2500" s="2">
        <v>0</v>
      </c>
      <c r="K2500" s="2">
        <f t="shared" si="319"/>
        <v>0</v>
      </c>
      <c r="L2500" s="2">
        <f>SUMIF(E$2:E2500,E2500,K$2:K2500)</f>
        <v>0</v>
      </c>
      <c r="M2500" s="2">
        <f>IF(AND(market_calendar[[#This Row],[eq_weekly_exp_cumulative]]=3,market_calendar[[#This Row],[is_eq_weekly_exp]]=1),1,0)</f>
        <v>0</v>
      </c>
      <c r="N2500" s="2">
        <f>IF(AND(market_calendar[[#This Row],[is_eq_monthly_exp]]=1,MOD(market_calendar[[#This Row],[Month]],3)=0),1,0)</f>
        <v>0</v>
      </c>
      <c r="O2500" s="2">
        <f t="shared" si="312"/>
        <v>0</v>
      </c>
      <c r="P2500" s="2">
        <f>SUMIF(E$2:E2500,E2500,O$2:O2500)</f>
        <v>1</v>
      </c>
      <c r="Q2500" s="2">
        <f>IF(AND(market_calendar[[#This Row],[vix_weekly_exp_cumulative]]=3,market_calendar[[#This Row],[is_vix_weekly_exp]]=1),1,0)</f>
        <v>0</v>
      </c>
      <c r="R2500" s="2">
        <f>IF(AND(market_calendar[[#This Row],[is_vix_monthly_exp]]=1,MOD(market_calendar[[#This Row],[Month]],3)=0),1,0)</f>
        <v>0</v>
      </c>
    </row>
    <row r="2501" spans="1:18" x14ac:dyDescent="0.25">
      <c r="A2501">
        <v>2500</v>
      </c>
      <c r="B2501" s="1">
        <v>44869</v>
      </c>
      <c r="C2501" s="2">
        <f t="shared" si="313"/>
        <v>2022</v>
      </c>
      <c r="D2501" s="2">
        <f t="shared" si="314"/>
        <v>11</v>
      </c>
      <c r="E2501" s="2" t="str">
        <f t="shared" si="315"/>
        <v>2022-11</v>
      </c>
      <c r="F2501" s="2">
        <f t="shared" si="316"/>
        <v>4</v>
      </c>
      <c r="G2501" s="2">
        <f t="shared" si="317"/>
        <v>45</v>
      </c>
      <c r="H2501" s="2">
        <f t="shared" si="318"/>
        <v>6</v>
      </c>
      <c r="I2501" s="2" cm="1">
        <f t="array" ref="I2501">_xlfn.IFNA(_xlfn.IFS(H2501=7,1,H2501=1,1),0)</f>
        <v>0</v>
      </c>
      <c r="J2501" s="2">
        <v>0</v>
      </c>
      <c r="K2501" s="2">
        <f t="shared" si="319"/>
        <v>1</v>
      </c>
      <c r="L2501" s="2">
        <f>SUMIF(E$2:E2501,E2501,K$2:K2501)</f>
        <v>1</v>
      </c>
      <c r="M2501" s="2">
        <f>IF(AND(market_calendar[[#This Row],[eq_weekly_exp_cumulative]]=3,market_calendar[[#This Row],[is_eq_weekly_exp]]=1),1,0)</f>
        <v>0</v>
      </c>
      <c r="N2501" s="2">
        <f>IF(AND(market_calendar[[#This Row],[is_eq_monthly_exp]]=1,MOD(market_calendar[[#This Row],[Month]],3)=0),1,0)</f>
        <v>0</v>
      </c>
      <c r="O2501" s="2">
        <f t="shared" si="312"/>
        <v>0</v>
      </c>
      <c r="P2501" s="2">
        <f>SUMIF(E$2:E2501,E2501,O$2:O2501)</f>
        <v>1</v>
      </c>
      <c r="Q2501" s="2">
        <f>IF(AND(market_calendar[[#This Row],[vix_weekly_exp_cumulative]]=3,market_calendar[[#This Row],[is_vix_weekly_exp]]=1),1,0)</f>
        <v>0</v>
      </c>
      <c r="R2501" s="2">
        <f>IF(AND(market_calendar[[#This Row],[is_vix_monthly_exp]]=1,MOD(market_calendar[[#This Row],[Month]],3)=0),1,0)</f>
        <v>0</v>
      </c>
    </row>
    <row r="2502" spans="1:18" x14ac:dyDescent="0.25">
      <c r="A2502">
        <v>2501</v>
      </c>
      <c r="B2502" s="1">
        <v>44870</v>
      </c>
      <c r="C2502" s="2">
        <f t="shared" si="313"/>
        <v>2022</v>
      </c>
      <c r="D2502" s="2">
        <f t="shared" si="314"/>
        <v>11</v>
      </c>
      <c r="E2502" s="2" t="str">
        <f t="shared" si="315"/>
        <v>2022-11</v>
      </c>
      <c r="F2502" s="2">
        <f t="shared" si="316"/>
        <v>5</v>
      </c>
      <c r="G2502" s="2">
        <f t="shared" si="317"/>
        <v>45</v>
      </c>
      <c r="H2502" s="2">
        <f t="shared" si="318"/>
        <v>7</v>
      </c>
      <c r="I2502" s="2" cm="1">
        <f t="array" ref="I2502">_xlfn.IFNA(_xlfn.IFS(H2502=7,1,H2502=1,1),0)</f>
        <v>1</v>
      </c>
      <c r="J2502" s="2">
        <v>0</v>
      </c>
      <c r="K2502" s="2">
        <f t="shared" si="319"/>
        <v>0</v>
      </c>
      <c r="L2502" s="2">
        <f>SUMIF(E$2:E2502,E2502,K$2:K2502)</f>
        <v>1</v>
      </c>
      <c r="M2502" s="2">
        <f>IF(AND(market_calendar[[#This Row],[eq_weekly_exp_cumulative]]=3,market_calendar[[#This Row],[is_eq_weekly_exp]]=1),1,0)</f>
        <v>0</v>
      </c>
      <c r="N2502" s="2">
        <f>IF(AND(market_calendar[[#This Row],[is_eq_monthly_exp]]=1,MOD(market_calendar[[#This Row],[Month]],3)=0),1,0)</f>
        <v>0</v>
      </c>
      <c r="O2502" s="2">
        <f t="shared" si="312"/>
        <v>0</v>
      </c>
      <c r="P2502" s="2">
        <f>SUMIF(E$2:E2502,E2502,O$2:O2502)</f>
        <v>1</v>
      </c>
      <c r="Q2502" s="2">
        <f>IF(AND(market_calendar[[#This Row],[vix_weekly_exp_cumulative]]=3,market_calendar[[#This Row],[is_vix_weekly_exp]]=1),1,0)</f>
        <v>0</v>
      </c>
      <c r="R2502" s="2">
        <f>IF(AND(market_calendar[[#This Row],[is_vix_monthly_exp]]=1,MOD(market_calendar[[#This Row],[Month]],3)=0),1,0)</f>
        <v>0</v>
      </c>
    </row>
    <row r="2503" spans="1:18" x14ac:dyDescent="0.25">
      <c r="A2503">
        <v>2502</v>
      </c>
      <c r="B2503" s="1">
        <v>44871</v>
      </c>
      <c r="C2503" s="2">
        <f t="shared" si="313"/>
        <v>2022</v>
      </c>
      <c r="D2503" s="2">
        <f t="shared" si="314"/>
        <v>11</v>
      </c>
      <c r="E2503" s="2" t="str">
        <f t="shared" si="315"/>
        <v>2022-11</v>
      </c>
      <c r="F2503" s="2">
        <f t="shared" si="316"/>
        <v>6</v>
      </c>
      <c r="G2503" s="2">
        <f t="shared" si="317"/>
        <v>46</v>
      </c>
      <c r="H2503" s="2">
        <f t="shared" si="318"/>
        <v>1</v>
      </c>
      <c r="I2503" s="2" cm="1">
        <f t="array" ref="I2503">_xlfn.IFNA(_xlfn.IFS(H2503=7,1,H2503=1,1),0)</f>
        <v>1</v>
      </c>
      <c r="J2503" s="2">
        <v>0</v>
      </c>
      <c r="K2503" s="2">
        <f t="shared" si="319"/>
        <v>0</v>
      </c>
      <c r="L2503" s="2">
        <f>SUMIF(E$2:E2503,E2503,K$2:K2503)</f>
        <v>1</v>
      </c>
      <c r="M2503" s="2">
        <f>IF(AND(market_calendar[[#This Row],[eq_weekly_exp_cumulative]]=3,market_calendar[[#This Row],[is_eq_weekly_exp]]=1),1,0)</f>
        <v>0</v>
      </c>
      <c r="N2503" s="2">
        <f>IF(AND(market_calendar[[#This Row],[is_eq_monthly_exp]]=1,MOD(market_calendar[[#This Row],[Month]],3)=0),1,0)</f>
        <v>0</v>
      </c>
      <c r="O2503" s="2">
        <f t="shared" si="312"/>
        <v>0</v>
      </c>
      <c r="P2503" s="2">
        <f>SUMIF(E$2:E2503,E2503,O$2:O2503)</f>
        <v>1</v>
      </c>
      <c r="Q2503" s="2">
        <f>IF(AND(market_calendar[[#This Row],[vix_weekly_exp_cumulative]]=3,market_calendar[[#This Row],[is_vix_weekly_exp]]=1),1,0)</f>
        <v>0</v>
      </c>
      <c r="R2503" s="2">
        <f>IF(AND(market_calendar[[#This Row],[is_vix_monthly_exp]]=1,MOD(market_calendar[[#This Row],[Month]],3)=0),1,0)</f>
        <v>0</v>
      </c>
    </row>
    <row r="2504" spans="1:18" x14ac:dyDescent="0.25">
      <c r="A2504">
        <v>2503</v>
      </c>
      <c r="B2504" s="1">
        <v>44872</v>
      </c>
      <c r="C2504" s="2">
        <f t="shared" si="313"/>
        <v>2022</v>
      </c>
      <c r="D2504" s="2">
        <f t="shared" si="314"/>
        <v>11</v>
      </c>
      <c r="E2504" s="2" t="str">
        <f t="shared" si="315"/>
        <v>2022-11</v>
      </c>
      <c r="F2504" s="2">
        <f t="shared" si="316"/>
        <v>7</v>
      </c>
      <c r="G2504" s="2">
        <f t="shared" si="317"/>
        <v>46</v>
      </c>
      <c r="H2504" s="2">
        <f t="shared" si="318"/>
        <v>2</v>
      </c>
      <c r="I2504" s="2" cm="1">
        <f t="array" ref="I2504">_xlfn.IFNA(_xlfn.IFS(H2504=7,1,H2504=1,1),0)</f>
        <v>0</v>
      </c>
      <c r="J2504" s="2">
        <v>0</v>
      </c>
      <c r="K2504" s="2">
        <f t="shared" si="319"/>
        <v>0</v>
      </c>
      <c r="L2504" s="2">
        <f>SUMIF(E$2:E2504,E2504,K$2:K2504)</f>
        <v>1</v>
      </c>
      <c r="M2504" s="2">
        <f>IF(AND(market_calendar[[#This Row],[eq_weekly_exp_cumulative]]=3,market_calendar[[#This Row],[is_eq_weekly_exp]]=1),1,0)</f>
        <v>0</v>
      </c>
      <c r="N2504" s="2">
        <f>IF(AND(market_calendar[[#This Row],[is_eq_monthly_exp]]=1,MOD(market_calendar[[#This Row],[Month]],3)=0),1,0)</f>
        <v>0</v>
      </c>
      <c r="O2504" s="2">
        <f t="shared" si="312"/>
        <v>0</v>
      </c>
      <c r="P2504" s="2">
        <f>SUMIF(E$2:E2504,E2504,O$2:O2504)</f>
        <v>1</v>
      </c>
      <c r="Q2504" s="2">
        <f>IF(AND(market_calendar[[#This Row],[vix_weekly_exp_cumulative]]=3,market_calendar[[#This Row],[is_vix_weekly_exp]]=1),1,0)</f>
        <v>0</v>
      </c>
      <c r="R2504" s="2">
        <f>IF(AND(market_calendar[[#This Row],[is_vix_monthly_exp]]=1,MOD(market_calendar[[#This Row],[Month]],3)=0),1,0)</f>
        <v>0</v>
      </c>
    </row>
    <row r="2505" spans="1:18" x14ac:dyDescent="0.25">
      <c r="A2505">
        <v>2504</v>
      </c>
      <c r="B2505" s="1">
        <v>44873</v>
      </c>
      <c r="C2505" s="2">
        <f t="shared" si="313"/>
        <v>2022</v>
      </c>
      <c r="D2505" s="2">
        <f t="shared" si="314"/>
        <v>11</v>
      </c>
      <c r="E2505" s="2" t="str">
        <f t="shared" si="315"/>
        <v>2022-11</v>
      </c>
      <c r="F2505" s="2">
        <f t="shared" si="316"/>
        <v>8</v>
      </c>
      <c r="G2505" s="2">
        <f t="shared" si="317"/>
        <v>46</v>
      </c>
      <c r="H2505" s="2">
        <f t="shared" si="318"/>
        <v>3</v>
      </c>
      <c r="I2505" s="2" cm="1">
        <f t="array" ref="I2505">_xlfn.IFNA(_xlfn.IFS(H2505=7,1,H2505=1,1),0)</f>
        <v>0</v>
      </c>
      <c r="J2505" s="2">
        <v>0</v>
      </c>
      <c r="K2505" s="2">
        <f t="shared" si="319"/>
        <v>0</v>
      </c>
      <c r="L2505" s="2">
        <f>SUMIF(E$2:E2505,E2505,K$2:K2505)</f>
        <v>1</v>
      </c>
      <c r="M2505" s="2">
        <f>IF(AND(market_calendar[[#This Row],[eq_weekly_exp_cumulative]]=3,market_calendar[[#This Row],[is_eq_weekly_exp]]=1),1,0)</f>
        <v>0</v>
      </c>
      <c r="N2505" s="2">
        <f>IF(AND(market_calendar[[#This Row],[is_eq_monthly_exp]]=1,MOD(market_calendar[[#This Row],[Month]],3)=0),1,0)</f>
        <v>0</v>
      </c>
      <c r="O2505" s="2">
        <f t="shared" si="312"/>
        <v>1</v>
      </c>
      <c r="P2505" s="2">
        <f>SUMIF(E$2:E2505,E2505,O$2:O2505)</f>
        <v>2</v>
      </c>
      <c r="Q2505" s="2">
        <f>IF(AND(market_calendar[[#This Row],[vix_weekly_exp_cumulative]]=3,market_calendar[[#This Row],[is_vix_weekly_exp]]=1),1,0)</f>
        <v>0</v>
      </c>
      <c r="R2505" s="2">
        <f>IF(AND(market_calendar[[#This Row],[is_vix_monthly_exp]]=1,MOD(market_calendar[[#This Row],[Month]],3)=0),1,0)</f>
        <v>0</v>
      </c>
    </row>
    <row r="2506" spans="1:18" x14ac:dyDescent="0.25">
      <c r="A2506">
        <v>2505</v>
      </c>
      <c r="B2506" s="1">
        <v>44874</v>
      </c>
      <c r="C2506" s="2">
        <f t="shared" si="313"/>
        <v>2022</v>
      </c>
      <c r="D2506" s="2">
        <f t="shared" si="314"/>
        <v>11</v>
      </c>
      <c r="E2506" s="2" t="str">
        <f t="shared" si="315"/>
        <v>2022-11</v>
      </c>
      <c r="F2506" s="2">
        <f t="shared" si="316"/>
        <v>9</v>
      </c>
      <c r="G2506" s="2">
        <f t="shared" si="317"/>
        <v>46</v>
      </c>
      <c r="H2506" s="2">
        <f t="shared" si="318"/>
        <v>4</v>
      </c>
      <c r="I2506" s="2" cm="1">
        <f t="array" ref="I2506">_xlfn.IFNA(_xlfn.IFS(H2506=7,1,H2506=1,1),0)</f>
        <v>0</v>
      </c>
      <c r="J2506" s="2">
        <v>0</v>
      </c>
      <c r="K2506" s="2">
        <f t="shared" si="319"/>
        <v>0</v>
      </c>
      <c r="L2506" s="2">
        <f>SUMIF(E$2:E2506,E2506,K$2:K2506)</f>
        <v>1</v>
      </c>
      <c r="M2506" s="2">
        <f>IF(AND(market_calendar[[#This Row],[eq_weekly_exp_cumulative]]=3,market_calendar[[#This Row],[is_eq_weekly_exp]]=1),1,0)</f>
        <v>0</v>
      </c>
      <c r="N2506" s="2">
        <f>IF(AND(market_calendar[[#This Row],[is_eq_monthly_exp]]=1,MOD(market_calendar[[#This Row],[Month]],3)=0),1,0)</f>
        <v>0</v>
      </c>
      <c r="O2506" s="2">
        <f t="shared" si="312"/>
        <v>0</v>
      </c>
      <c r="P2506" s="2">
        <f>SUMIF(E$2:E2506,E2506,O$2:O2506)</f>
        <v>2</v>
      </c>
      <c r="Q2506" s="2">
        <f>IF(AND(market_calendar[[#This Row],[vix_weekly_exp_cumulative]]=3,market_calendar[[#This Row],[is_vix_weekly_exp]]=1),1,0)</f>
        <v>0</v>
      </c>
      <c r="R2506" s="2">
        <f>IF(AND(market_calendar[[#This Row],[is_vix_monthly_exp]]=1,MOD(market_calendar[[#This Row],[Month]],3)=0),1,0)</f>
        <v>0</v>
      </c>
    </row>
    <row r="2507" spans="1:18" x14ac:dyDescent="0.25">
      <c r="A2507">
        <v>2506</v>
      </c>
      <c r="B2507" s="1">
        <v>44875</v>
      </c>
      <c r="C2507" s="2">
        <f t="shared" si="313"/>
        <v>2022</v>
      </c>
      <c r="D2507" s="2">
        <f t="shared" si="314"/>
        <v>11</v>
      </c>
      <c r="E2507" s="2" t="str">
        <f t="shared" si="315"/>
        <v>2022-11</v>
      </c>
      <c r="F2507" s="2">
        <f t="shared" si="316"/>
        <v>10</v>
      </c>
      <c r="G2507" s="2">
        <f t="shared" si="317"/>
        <v>46</v>
      </c>
      <c r="H2507" s="2">
        <f t="shared" si="318"/>
        <v>5</v>
      </c>
      <c r="I2507" s="2" cm="1">
        <f t="array" ref="I2507">_xlfn.IFNA(_xlfn.IFS(H2507=7,1,H2507=1,1),0)</f>
        <v>0</v>
      </c>
      <c r="J2507" s="2">
        <v>0</v>
      </c>
      <c r="K2507" s="2">
        <f t="shared" si="319"/>
        <v>0</v>
      </c>
      <c r="L2507" s="2">
        <f>SUMIF(E$2:E2507,E2507,K$2:K2507)</f>
        <v>1</v>
      </c>
      <c r="M2507" s="2">
        <f>IF(AND(market_calendar[[#This Row],[eq_weekly_exp_cumulative]]=3,market_calendar[[#This Row],[is_eq_weekly_exp]]=1),1,0)</f>
        <v>0</v>
      </c>
      <c r="N2507" s="2">
        <f>IF(AND(market_calendar[[#This Row],[is_eq_monthly_exp]]=1,MOD(market_calendar[[#This Row],[Month]],3)=0),1,0)</f>
        <v>0</v>
      </c>
      <c r="O2507" s="2">
        <f t="shared" si="312"/>
        <v>0</v>
      </c>
      <c r="P2507" s="2">
        <f>SUMIF(E$2:E2507,E2507,O$2:O2507)</f>
        <v>2</v>
      </c>
      <c r="Q2507" s="2">
        <f>IF(AND(market_calendar[[#This Row],[vix_weekly_exp_cumulative]]=3,market_calendar[[#This Row],[is_vix_weekly_exp]]=1),1,0)</f>
        <v>0</v>
      </c>
      <c r="R2507" s="2">
        <f>IF(AND(market_calendar[[#This Row],[is_vix_monthly_exp]]=1,MOD(market_calendar[[#This Row],[Month]],3)=0),1,0)</f>
        <v>0</v>
      </c>
    </row>
    <row r="2508" spans="1:18" x14ac:dyDescent="0.25">
      <c r="A2508">
        <v>2507</v>
      </c>
      <c r="B2508" s="1">
        <v>44876</v>
      </c>
      <c r="C2508" s="2">
        <f t="shared" si="313"/>
        <v>2022</v>
      </c>
      <c r="D2508" s="2">
        <f t="shared" si="314"/>
        <v>11</v>
      </c>
      <c r="E2508" s="2" t="str">
        <f t="shared" si="315"/>
        <v>2022-11</v>
      </c>
      <c r="F2508" s="2">
        <f t="shared" si="316"/>
        <v>11</v>
      </c>
      <c r="G2508" s="2">
        <f t="shared" si="317"/>
        <v>46</v>
      </c>
      <c r="H2508" s="2">
        <f t="shared" si="318"/>
        <v>6</v>
      </c>
      <c r="I2508" s="2" cm="1">
        <f t="array" ref="I2508">_xlfn.IFNA(_xlfn.IFS(H2508=7,1,H2508=1,1),0)</f>
        <v>0</v>
      </c>
      <c r="J2508" s="2">
        <v>0</v>
      </c>
      <c r="K2508" s="2">
        <f t="shared" si="319"/>
        <v>1</v>
      </c>
      <c r="L2508" s="2">
        <f>SUMIF(E$2:E2508,E2508,K$2:K2508)</f>
        <v>2</v>
      </c>
      <c r="M2508" s="2">
        <f>IF(AND(market_calendar[[#This Row],[eq_weekly_exp_cumulative]]=3,market_calendar[[#This Row],[is_eq_weekly_exp]]=1),1,0)</f>
        <v>0</v>
      </c>
      <c r="N2508" s="2">
        <f>IF(AND(market_calendar[[#This Row],[is_eq_monthly_exp]]=1,MOD(market_calendar[[#This Row],[Month]],3)=0),1,0)</f>
        <v>0</v>
      </c>
      <c r="O2508" s="2">
        <f t="shared" si="312"/>
        <v>0</v>
      </c>
      <c r="P2508" s="2">
        <f>SUMIF(E$2:E2508,E2508,O$2:O2508)</f>
        <v>2</v>
      </c>
      <c r="Q2508" s="2">
        <f>IF(AND(market_calendar[[#This Row],[vix_weekly_exp_cumulative]]=3,market_calendar[[#This Row],[is_vix_weekly_exp]]=1),1,0)</f>
        <v>0</v>
      </c>
      <c r="R2508" s="2">
        <f>IF(AND(market_calendar[[#This Row],[is_vix_monthly_exp]]=1,MOD(market_calendar[[#This Row],[Month]],3)=0),1,0)</f>
        <v>0</v>
      </c>
    </row>
    <row r="2509" spans="1:18" x14ac:dyDescent="0.25">
      <c r="A2509">
        <v>2508</v>
      </c>
      <c r="B2509" s="1">
        <v>44877</v>
      </c>
      <c r="C2509" s="2">
        <f t="shared" si="313"/>
        <v>2022</v>
      </c>
      <c r="D2509" s="2">
        <f t="shared" si="314"/>
        <v>11</v>
      </c>
      <c r="E2509" s="2" t="str">
        <f t="shared" si="315"/>
        <v>2022-11</v>
      </c>
      <c r="F2509" s="2">
        <f t="shared" si="316"/>
        <v>12</v>
      </c>
      <c r="G2509" s="2">
        <f t="shared" si="317"/>
        <v>46</v>
      </c>
      <c r="H2509" s="2">
        <f t="shared" si="318"/>
        <v>7</v>
      </c>
      <c r="I2509" s="2" cm="1">
        <f t="array" ref="I2509">_xlfn.IFNA(_xlfn.IFS(H2509=7,1,H2509=1,1),0)</f>
        <v>1</v>
      </c>
      <c r="J2509" s="2">
        <v>0</v>
      </c>
      <c r="K2509" s="2">
        <f t="shared" si="319"/>
        <v>0</v>
      </c>
      <c r="L2509" s="2">
        <f>SUMIF(E$2:E2509,E2509,K$2:K2509)</f>
        <v>2</v>
      </c>
      <c r="M2509" s="2">
        <f>IF(AND(market_calendar[[#This Row],[eq_weekly_exp_cumulative]]=3,market_calendar[[#This Row],[is_eq_weekly_exp]]=1),1,0)</f>
        <v>0</v>
      </c>
      <c r="N2509" s="2">
        <f>IF(AND(market_calendar[[#This Row],[is_eq_monthly_exp]]=1,MOD(market_calendar[[#This Row],[Month]],3)=0),1,0)</f>
        <v>0</v>
      </c>
      <c r="O2509" s="2">
        <f t="shared" si="312"/>
        <v>0</v>
      </c>
      <c r="P2509" s="2">
        <f>SUMIF(E$2:E2509,E2509,O$2:O2509)</f>
        <v>2</v>
      </c>
      <c r="Q2509" s="2">
        <f>IF(AND(market_calendar[[#This Row],[vix_weekly_exp_cumulative]]=3,market_calendar[[#This Row],[is_vix_weekly_exp]]=1),1,0)</f>
        <v>0</v>
      </c>
      <c r="R2509" s="2">
        <f>IF(AND(market_calendar[[#This Row],[is_vix_monthly_exp]]=1,MOD(market_calendar[[#This Row],[Month]],3)=0),1,0)</f>
        <v>0</v>
      </c>
    </row>
    <row r="2510" spans="1:18" x14ac:dyDescent="0.25">
      <c r="A2510">
        <v>2509</v>
      </c>
      <c r="B2510" s="1">
        <v>44878</v>
      </c>
      <c r="C2510" s="2">
        <f t="shared" si="313"/>
        <v>2022</v>
      </c>
      <c r="D2510" s="2">
        <f t="shared" si="314"/>
        <v>11</v>
      </c>
      <c r="E2510" s="2" t="str">
        <f t="shared" si="315"/>
        <v>2022-11</v>
      </c>
      <c r="F2510" s="2">
        <f t="shared" si="316"/>
        <v>13</v>
      </c>
      <c r="G2510" s="2">
        <f t="shared" si="317"/>
        <v>47</v>
      </c>
      <c r="H2510" s="2">
        <f t="shared" si="318"/>
        <v>1</v>
      </c>
      <c r="I2510" s="2" cm="1">
        <f t="array" ref="I2510">_xlfn.IFNA(_xlfn.IFS(H2510=7,1,H2510=1,1),0)</f>
        <v>1</v>
      </c>
      <c r="J2510" s="2">
        <v>0</v>
      </c>
      <c r="K2510" s="2">
        <f t="shared" si="319"/>
        <v>0</v>
      </c>
      <c r="L2510" s="2">
        <f>SUMIF(E$2:E2510,E2510,K$2:K2510)</f>
        <v>2</v>
      </c>
      <c r="M2510" s="2">
        <f>IF(AND(market_calendar[[#This Row],[eq_weekly_exp_cumulative]]=3,market_calendar[[#This Row],[is_eq_weekly_exp]]=1),1,0)</f>
        <v>0</v>
      </c>
      <c r="N2510" s="2">
        <f>IF(AND(market_calendar[[#This Row],[is_eq_monthly_exp]]=1,MOD(market_calendar[[#This Row],[Month]],3)=0),1,0)</f>
        <v>0</v>
      </c>
      <c r="O2510" s="2">
        <f t="shared" si="312"/>
        <v>0</v>
      </c>
      <c r="P2510" s="2">
        <f>SUMIF(E$2:E2510,E2510,O$2:O2510)</f>
        <v>2</v>
      </c>
      <c r="Q2510" s="2">
        <f>IF(AND(market_calendar[[#This Row],[vix_weekly_exp_cumulative]]=3,market_calendar[[#This Row],[is_vix_weekly_exp]]=1),1,0)</f>
        <v>0</v>
      </c>
      <c r="R2510" s="2">
        <f>IF(AND(market_calendar[[#This Row],[is_vix_monthly_exp]]=1,MOD(market_calendar[[#This Row],[Month]],3)=0),1,0)</f>
        <v>0</v>
      </c>
    </row>
    <row r="2511" spans="1:18" x14ac:dyDescent="0.25">
      <c r="A2511">
        <v>2510</v>
      </c>
      <c r="B2511" s="1">
        <v>44879</v>
      </c>
      <c r="C2511" s="2">
        <f t="shared" si="313"/>
        <v>2022</v>
      </c>
      <c r="D2511" s="2">
        <f t="shared" si="314"/>
        <v>11</v>
      </c>
      <c r="E2511" s="2" t="str">
        <f t="shared" si="315"/>
        <v>2022-11</v>
      </c>
      <c r="F2511" s="2">
        <f t="shared" si="316"/>
        <v>14</v>
      </c>
      <c r="G2511" s="2">
        <f t="shared" si="317"/>
        <v>47</v>
      </c>
      <c r="H2511" s="2">
        <f t="shared" si="318"/>
        <v>2</v>
      </c>
      <c r="I2511" s="2" cm="1">
        <f t="array" ref="I2511">_xlfn.IFNA(_xlfn.IFS(H2511=7,1,H2511=1,1),0)</f>
        <v>0</v>
      </c>
      <c r="J2511" s="2">
        <v>0</v>
      </c>
      <c r="K2511" s="2">
        <f t="shared" si="319"/>
        <v>0</v>
      </c>
      <c r="L2511" s="2">
        <f>SUMIF(E$2:E2511,E2511,K$2:K2511)</f>
        <v>2</v>
      </c>
      <c r="M2511" s="2">
        <f>IF(AND(market_calendar[[#This Row],[eq_weekly_exp_cumulative]]=3,market_calendar[[#This Row],[is_eq_weekly_exp]]=1),1,0)</f>
        <v>0</v>
      </c>
      <c r="N2511" s="2">
        <f>IF(AND(market_calendar[[#This Row],[is_eq_monthly_exp]]=1,MOD(market_calendar[[#This Row],[Month]],3)=0),1,0)</f>
        <v>0</v>
      </c>
      <c r="O2511" s="2">
        <f t="shared" si="312"/>
        <v>0</v>
      </c>
      <c r="P2511" s="2">
        <f>SUMIF(E$2:E2511,E2511,O$2:O2511)</f>
        <v>2</v>
      </c>
      <c r="Q2511" s="2">
        <f>IF(AND(market_calendar[[#This Row],[vix_weekly_exp_cumulative]]=3,market_calendar[[#This Row],[is_vix_weekly_exp]]=1),1,0)</f>
        <v>0</v>
      </c>
      <c r="R2511" s="2">
        <f>IF(AND(market_calendar[[#This Row],[is_vix_monthly_exp]]=1,MOD(market_calendar[[#This Row],[Month]],3)=0),1,0)</f>
        <v>0</v>
      </c>
    </row>
    <row r="2512" spans="1:18" x14ac:dyDescent="0.25">
      <c r="A2512">
        <v>2511</v>
      </c>
      <c r="B2512" s="1">
        <v>44880</v>
      </c>
      <c r="C2512" s="2">
        <f t="shared" si="313"/>
        <v>2022</v>
      </c>
      <c r="D2512" s="2">
        <f t="shared" si="314"/>
        <v>11</v>
      </c>
      <c r="E2512" s="2" t="str">
        <f t="shared" si="315"/>
        <v>2022-11</v>
      </c>
      <c r="F2512" s="2">
        <f t="shared" si="316"/>
        <v>15</v>
      </c>
      <c r="G2512" s="2">
        <f t="shared" si="317"/>
        <v>47</v>
      </c>
      <c r="H2512" s="2">
        <f t="shared" si="318"/>
        <v>3</v>
      </c>
      <c r="I2512" s="2" cm="1">
        <f t="array" ref="I2512">_xlfn.IFNA(_xlfn.IFS(H2512=7,1,H2512=1,1),0)</f>
        <v>0</v>
      </c>
      <c r="J2512" s="2">
        <v>0</v>
      </c>
      <c r="K2512" s="2">
        <f t="shared" si="319"/>
        <v>0</v>
      </c>
      <c r="L2512" s="2">
        <f>SUMIF(E$2:E2512,E2512,K$2:K2512)</f>
        <v>2</v>
      </c>
      <c r="M2512" s="2">
        <f>IF(AND(market_calendar[[#This Row],[eq_weekly_exp_cumulative]]=3,market_calendar[[#This Row],[is_eq_weekly_exp]]=1),1,0)</f>
        <v>0</v>
      </c>
      <c r="N2512" s="2">
        <f>IF(AND(market_calendar[[#This Row],[is_eq_monthly_exp]]=1,MOD(market_calendar[[#This Row],[Month]],3)=0),1,0)</f>
        <v>0</v>
      </c>
      <c r="O2512" s="2">
        <f t="shared" si="312"/>
        <v>1</v>
      </c>
      <c r="P2512" s="2">
        <f>SUMIF(E$2:E2512,E2512,O$2:O2512)</f>
        <v>3</v>
      </c>
      <c r="Q2512" s="2">
        <f>IF(AND(market_calendar[[#This Row],[vix_weekly_exp_cumulative]]=3,market_calendar[[#This Row],[is_vix_weekly_exp]]=1),1,0)</f>
        <v>1</v>
      </c>
      <c r="R2512" s="2">
        <f>IF(AND(market_calendar[[#This Row],[is_vix_monthly_exp]]=1,MOD(market_calendar[[#This Row],[Month]],3)=0),1,0)</f>
        <v>0</v>
      </c>
    </row>
    <row r="2513" spans="1:18" x14ac:dyDescent="0.25">
      <c r="A2513">
        <v>2512</v>
      </c>
      <c r="B2513" s="1">
        <v>44881</v>
      </c>
      <c r="C2513" s="2">
        <f t="shared" si="313"/>
        <v>2022</v>
      </c>
      <c r="D2513" s="2">
        <f t="shared" si="314"/>
        <v>11</v>
      </c>
      <c r="E2513" s="2" t="str">
        <f t="shared" si="315"/>
        <v>2022-11</v>
      </c>
      <c r="F2513" s="2">
        <f t="shared" si="316"/>
        <v>16</v>
      </c>
      <c r="G2513" s="2">
        <f t="shared" si="317"/>
        <v>47</v>
      </c>
      <c r="H2513" s="2">
        <f t="shared" si="318"/>
        <v>4</v>
      </c>
      <c r="I2513" s="2" cm="1">
        <f t="array" ref="I2513">_xlfn.IFNA(_xlfn.IFS(H2513=7,1,H2513=1,1),0)</f>
        <v>0</v>
      </c>
      <c r="J2513" s="2">
        <v>0</v>
      </c>
      <c r="K2513" s="2">
        <f t="shared" si="319"/>
        <v>0</v>
      </c>
      <c r="L2513" s="2">
        <f>SUMIF(E$2:E2513,E2513,K$2:K2513)</f>
        <v>2</v>
      </c>
      <c r="M2513" s="2">
        <f>IF(AND(market_calendar[[#This Row],[eq_weekly_exp_cumulative]]=3,market_calendar[[#This Row],[is_eq_weekly_exp]]=1),1,0)</f>
        <v>0</v>
      </c>
      <c r="N2513" s="2">
        <f>IF(AND(market_calendar[[#This Row],[is_eq_monthly_exp]]=1,MOD(market_calendar[[#This Row],[Month]],3)=0),1,0)</f>
        <v>0</v>
      </c>
      <c r="O2513" s="2">
        <f t="shared" si="312"/>
        <v>0</v>
      </c>
      <c r="P2513" s="2">
        <f>SUMIF(E$2:E2513,E2513,O$2:O2513)</f>
        <v>3</v>
      </c>
      <c r="Q2513" s="2">
        <f>IF(AND(market_calendar[[#This Row],[vix_weekly_exp_cumulative]]=3,market_calendar[[#This Row],[is_vix_weekly_exp]]=1),1,0)</f>
        <v>0</v>
      </c>
      <c r="R2513" s="2">
        <f>IF(AND(market_calendar[[#This Row],[is_vix_monthly_exp]]=1,MOD(market_calendar[[#This Row],[Month]],3)=0),1,0)</f>
        <v>0</v>
      </c>
    </row>
    <row r="2514" spans="1:18" x14ac:dyDescent="0.25">
      <c r="A2514">
        <v>2513</v>
      </c>
      <c r="B2514" s="1">
        <v>44882</v>
      </c>
      <c r="C2514" s="2">
        <f t="shared" si="313"/>
        <v>2022</v>
      </c>
      <c r="D2514" s="2">
        <f t="shared" si="314"/>
        <v>11</v>
      </c>
      <c r="E2514" s="2" t="str">
        <f t="shared" si="315"/>
        <v>2022-11</v>
      </c>
      <c r="F2514" s="2">
        <f t="shared" si="316"/>
        <v>17</v>
      </c>
      <c r="G2514" s="2">
        <f t="shared" si="317"/>
        <v>47</v>
      </c>
      <c r="H2514" s="2">
        <f t="shared" si="318"/>
        <v>5</v>
      </c>
      <c r="I2514" s="2" cm="1">
        <f t="array" ref="I2514">_xlfn.IFNA(_xlfn.IFS(H2514=7,1,H2514=1,1),0)</f>
        <v>0</v>
      </c>
      <c r="J2514" s="2">
        <v>0</v>
      </c>
      <c r="K2514" s="2">
        <f t="shared" si="319"/>
        <v>0</v>
      </c>
      <c r="L2514" s="2">
        <f>SUMIF(E$2:E2514,E2514,K$2:K2514)</f>
        <v>2</v>
      </c>
      <c r="M2514" s="2">
        <f>IF(AND(market_calendar[[#This Row],[eq_weekly_exp_cumulative]]=3,market_calendar[[#This Row],[is_eq_weekly_exp]]=1),1,0)</f>
        <v>0</v>
      </c>
      <c r="N2514" s="2">
        <f>IF(AND(market_calendar[[#This Row],[is_eq_monthly_exp]]=1,MOD(market_calendar[[#This Row],[Month]],3)=0),1,0)</f>
        <v>0</v>
      </c>
      <c r="O2514" s="2">
        <f t="shared" si="312"/>
        <v>0</v>
      </c>
      <c r="P2514" s="2">
        <f>SUMIF(E$2:E2514,E2514,O$2:O2514)</f>
        <v>3</v>
      </c>
      <c r="Q2514" s="2">
        <f>IF(AND(market_calendar[[#This Row],[vix_weekly_exp_cumulative]]=3,market_calendar[[#This Row],[is_vix_weekly_exp]]=1),1,0)</f>
        <v>0</v>
      </c>
      <c r="R2514" s="2">
        <f>IF(AND(market_calendar[[#This Row],[is_vix_monthly_exp]]=1,MOD(market_calendar[[#This Row],[Month]],3)=0),1,0)</f>
        <v>0</v>
      </c>
    </row>
    <row r="2515" spans="1:18" x14ac:dyDescent="0.25">
      <c r="A2515">
        <v>2514</v>
      </c>
      <c r="B2515" s="1">
        <v>44883</v>
      </c>
      <c r="C2515" s="2">
        <f t="shared" si="313"/>
        <v>2022</v>
      </c>
      <c r="D2515" s="2">
        <f t="shared" si="314"/>
        <v>11</v>
      </c>
      <c r="E2515" s="2" t="str">
        <f t="shared" si="315"/>
        <v>2022-11</v>
      </c>
      <c r="F2515" s="2">
        <f t="shared" si="316"/>
        <v>18</v>
      </c>
      <c r="G2515" s="2">
        <f t="shared" si="317"/>
        <v>47</v>
      </c>
      <c r="H2515" s="2">
        <f t="shared" si="318"/>
        <v>6</v>
      </c>
      <c r="I2515" s="2" cm="1">
        <f t="array" ref="I2515">_xlfn.IFNA(_xlfn.IFS(H2515=7,1,H2515=1,1),0)</f>
        <v>0</v>
      </c>
      <c r="J2515" s="2">
        <v>0</v>
      </c>
      <c r="K2515" s="2">
        <f t="shared" si="319"/>
        <v>1</v>
      </c>
      <c r="L2515" s="2">
        <f>SUMIF(E$2:E2515,E2515,K$2:K2515)</f>
        <v>3</v>
      </c>
      <c r="M2515" s="2">
        <f>IF(AND(market_calendar[[#This Row],[eq_weekly_exp_cumulative]]=3,market_calendar[[#This Row],[is_eq_weekly_exp]]=1),1,0)</f>
        <v>1</v>
      </c>
      <c r="N2515" s="2">
        <f>IF(AND(market_calendar[[#This Row],[is_eq_monthly_exp]]=1,MOD(market_calendar[[#This Row],[Month]],3)=0),1,0)</f>
        <v>0</v>
      </c>
      <c r="O2515" s="2">
        <f t="shared" si="312"/>
        <v>0</v>
      </c>
      <c r="P2515" s="2">
        <f>SUMIF(E$2:E2515,E2515,O$2:O2515)</f>
        <v>3</v>
      </c>
      <c r="Q2515" s="2">
        <f>IF(AND(market_calendar[[#This Row],[vix_weekly_exp_cumulative]]=3,market_calendar[[#This Row],[is_vix_weekly_exp]]=1),1,0)</f>
        <v>0</v>
      </c>
      <c r="R2515" s="2">
        <f>IF(AND(market_calendar[[#This Row],[is_vix_monthly_exp]]=1,MOD(market_calendar[[#This Row],[Month]],3)=0),1,0)</f>
        <v>0</v>
      </c>
    </row>
    <row r="2516" spans="1:18" x14ac:dyDescent="0.25">
      <c r="A2516">
        <v>2515</v>
      </c>
      <c r="B2516" s="1">
        <v>44884</v>
      </c>
      <c r="C2516" s="2">
        <f t="shared" si="313"/>
        <v>2022</v>
      </c>
      <c r="D2516" s="2">
        <f t="shared" si="314"/>
        <v>11</v>
      </c>
      <c r="E2516" s="2" t="str">
        <f t="shared" si="315"/>
        <v>2022-11</v>
      </c>
      <c r="F2516" s="2">
        <f t="shared" si="316"/>
        <v>19</v>
      </c>
      <c r="G2516" s="2">
        <f t="shared" si="317"/>
        <v>47</v>
      </c>
      <c r="H2516" s="2">
        <f t="shared" si="318"/>
        <v>7</v>
      </c>
      <c r="I2516" s="2" cm="1">
        <f t="array" ref="I2516">_xlfn.IFNA(_xlfn.IFS(H2516=7,1,H2516=1,1),0)</f>
        <v>1</v>
      </c>
      <c r="J2516" s="2">
        <v>0</v>
      </c>
      <c r="K2516" s="2">
        <f t="shared" si="319"/>
        <v>0</v>
      </c>
      <c r="L2516" s="2">
        <f>SUMIF(E$2:E2516,E2516,K$2:K2516)</f>
        <v>3</v>
      </c>
      <c r="M2516" s="2">
        <f>IF(AND(market_calendar[[#This Row],[eq_weekly_exp_cumulative]]=3,market_calendar[[#This Row],[is_eq_weekly_exp]]=1),1,0)</f>
        <v>0</v>
      </c>
      <c r="N2516" s="2">
        <f>IF(AND(market_calendar[[#This Row],[is_eq_monthly_exp]]=1,MOD(market_calendar[[#This Row],[Month]],3)=0),1,0)</f>
        <v>0</v>
      </c>
      <c r="O2516" s="2">
        <f t="shared" si="312"/>
        <v>0</v>
      </c>
      <c r="P2516" s="2">
        <f>SUMIF(E$2:E2516,E2516,O$2:O2516)</f>
        <v>3</v>
      </c>
      <c r="Q2516" s="2">
        <f>IF(AND(market_calendar[[#This Row],[vix_weekly_exp_cumulative]]=3,market_calendar[[#This Row],[is_vix_weekly_exp]]=1),1,0)</f>
        <v>0</v>
      </c>
      <c r="R2516" s="2">
        <f>IF(AND(market_calendar[[#This Row],[is_vix_monthly_exp]]=1,MOD(market_calendar[[#This Row],[Month]],3)=0),1,0)</f>
        <v>0</v>
      </c>
    </row>
    <row r="2517" spans="1:18" x14ac:dyDescent="0.25">
      <c r="A2517">
        <v>2516</v>
      </c>
      <c r="B2517" s="1">
        <v>44885</v>
      </c>
      <c r="C2517" s="2">
        <f t="shared" si="313"/>
        <v>2022</v>
      </c>
      <c r="D2517" s="2">
        <f t="shared" si="314"/>
        <v>11</v>
      </c>
      <c r="E2517" s="2" t="str">
        <f t="shared" si="315"/>
        <v>2022-11</v>
      </c>
      <c r="F2517" s="2">
        <f t="shared" si="316"/>
        <v>20</v>
      </c>
      <c r="G2517" s="2">
        <f t="shared" si="317"/>
        <v>48</v>
      </c>
      <c r="H2517" s="2">
        <f t="shared" si="318"/>
        <v>1</v>
      </c>
      <c r="I2517" s="2" cm="1">
        <f t="array" ref="I2517">_xlfn.IFNA(_xlfn.IFS(H2517=7,1,H2517=1,1),0)</f>
        <v>1</v>
      </c>
      <c r="J2517" s="2">
        <v>0</v>
      </c>
      <c r="K2517" s="2">
        <f t="shared" si="319"/>
        <v>0</v>
      </c>
      <c r="L2517" s="2">
        <f>SUMIF(E$2:E2517,E2517,K$2:K2517)</f>
        <v>3</v>
      </c>
      <c r="M2517" s="2">
        <f>IF(AND(market_calendar[[#This Row],[eq_weekly_exp_cumulative]]=3,market_calendar[[#This Row],[is_eq_weekly_exp]]=1),1,0)</f>
        <v>0</v>
      </c>
      <c r="N2517" s="2">
        <f>IF(AND(market_calendar[[#This Row],[is_eq_monthly_exp]]=1,MOD(market_calendar[[#This Row],[Month]],3)=0),1,0)</f>
        <v>0</v>
      </c>
      <c r="O2517" s="2">
        <f t="shared" si="312"/>
        <v>0</v>
      </c>
      <c r="P2517" s="2">
        <f>SUMIF(E$2:E2517,E2517,O$2:O2517)</f>
        <v>3</v>
      </c>
      <c r="Q2517" s="2">
        <f>IF(AND(market_calendar[[#This Row],[vix_weekly_exp_cumulative]]=3,market_calendar[[#This Row],[is_vix_weekly_exp]]=1),1,0)</f>
        <v>0</v>
      </c>
      <c r="R2517" s="2">
        <f>IF(AND(market_calendar[[#This Row],[is_vix_monthly_exp]]=1,MOD(market_calendar[[#This Row],[Month]],3)=0),1,0)</f>
        <v>0</v>
      </c>
    </row>
    <row r="2518" spans="1:18" x14ac:dyDescent="0.25">
      <c r="A2518">
        <v>2517</v>
      </c>
      <c r="B2518" s="1">
        <v>44886</v>
      </c>
      <c r="C2518" s="2">
        <f t="shared" si="313"/>
        <v>2022</v>
      </c>
      <c r="D2518" s="2">
        <f t="shared" si="314"/>
        <v>11</v>
      </c>
      <c r="E2518" s="2" t="str">
        <f t="shared" si="315"/>
        <v>2022-11</v>
      </c>
      <c r="F2518" s="2">
        <f t="shared" si="316"/>
        <v>21</v>
      </c>
      <c r="G2518" s="2">
        <f t="shared" si="317"/>
        <v>48</v>
      </c>
      <c r="H2518" s="2">
        <f t="shared" si="318"/>
        <v>2</v>
      </c>
      <c r="I2518" s="2" cm="1">
        <f t="array" ref="I2518">_xlfn.IFNA(_xlfn.IFS(H2518=7,1,H2518=1,1),0)</f>
        <v>0</v>
      </c>
      <c r="J2518" s="2">
        <v>0</v>
      </c>
      <c r="K2518" s="2">
        <f t="shared" si="319"/>
        <v>0</v>
      </c>
      <c r="L2518" s="2">
        <f>SUMIF(E$2:E2518,E2518,K$2:K2518)</f>
        <v>3</v>
      </c>
      <c r="M2518" s="2">
        <f>IF(AND(market_calendar[[#This Row],[eq_weekly_exp_cumulative]]=3,market_calendar[[#This Row],[is_eq_weekly_exp]]=1),1,0)</f>
        <v>0</v>
      </c>
      <c r="N2518" s="2">
        <f>IF(AND(market_calendar[[#This Row],[is_eq_monthly_exp]]=1,MOD(market_calendar[[#This Row],[Month]],3)=0),1,0)</f>
        <v>0</v>
      </c>
      <c r="O2518" s="2">
        <f t="shared" si="312"/>
        <v>0</v>
      </c>
      <c r="P2518" s="2">
        <f>SUMIF(E$2:E2518,E2518,O$2:O2518)</f>
        <v>3</v>
      </c>
      <c r="Q2518" s="2">
        <f>IF(AND(market_calendar[[#This Row],[vix_weekly_exp_cumulative]]=3,market_calendar[[#This Row],[is_vix_weekly_exp]]=1),1,0)</f>
        <v>0</v>
      </c>
      <c r="R2518" s="2">
        <f>IF(AND(market_calendar[[#This Row],[is_vix_monthly_exp]]=1,MOD(market_calendar[[#This Row],[Month]],3)=0),1,0)</f>
        <v>0</v>
      </c>
    </row>
    <row r="2519" spans="1:18" x14ac:dyDescent="0.25">
      <c r="A2519">
        <v>2518</v>
      </c>
      <c r="B2519" s="1">
        <v>44887</v>
      </c>
      <c r="C2519" s="2">
        <f t="shared" si="313"/>
        <v>2022</v>
      </c>
      <c r="D2519" s="2">
        <f t="shared" si="314"/>
        <v>11</v>
      </c>
      <c r="E2519" s="2" t="str">
        <f t="shared" si="315"/>
        <v>2022-11</v>
      </c>
      <c r="F2519" s="2">
        <f t="shared" si="316"/>
        <v>22</v>
      </c>
      <c r="G2519" s="2">
        <f t="shared" si="317"/>
        <v>48</v>
      </c>
      <c r="H2519" s="2">
        <f t="shared" si="318"/>
        <v>3</v>
      </c>
      <c r="I2519" s="2" cm="1">
        <f t="array" ref="I2519">_xlfn.IFNA(_xlfn.IFS(H2519=7,1,H2519=1,1),0)</f>
        <v>0</v>
      </c>
      <c r="J2519" s="2">
        <v>0</v>
      </c>
      <c r="K2519" s="2">
        <f t="shared" si="319"/>
        <v>0</v>
      </c>
      <c r="L2519" s="2">
        <f>SUMIF(E$2:E2519,E2519,K$2:K2519)</f>
        <v>3</v>
      </c>
      <c r="M2519" s="2">
        <f>IF(AND(market_calendar[[#This Row],[eq_weekly_exp_cumulative]]=3,market_calendar[[#This Row],[is_eq_weekly_exp]]=1),1,0)</f>
        <v>0</v>
      </c>
      <c r="N2519" s="2">
        <f>IF(AND(market_calendar[[#This Row],[is_eq_monthly_exp]]=1,MOD(market_calendar[[#This Row],[Month]],3)=0),1,0)</f>
        <v>0</v>
      </c>
      <c r="O2519" s="2">
        <f t="shared" si="312"/>
        <v>1</v>
      </c>
      <c r="P2519" s="2">
        <f>SUMIF(E$2:E2519,E2519,O$2:O2519)</f>
        <v>4</v>
      </c>
      <c r="Q2519" s="2">
        <f>IF(AND(market_calendar[[#This Row],[vix_weekly_exp_cumulative]]=3,market_calendar[[#This Row],[is_vix_weekly_exp]]=1),1,0)</f>
        <v>0</v>
      </c>
      <c r="R2519" s="2">
        <f>IF(AND(market_calendar[[#This Row],[is_vix_monthly_exp]]=1,MOD(market_calendar[[#This Row],[Month]],3)=0),1,0)</f>
        <v>0</v>
      </c>
    </row>
    <row r="2520" spans="1:18" x14ac:dyDescent="0.25">
      <c r="A2520">
        <v>2519</v>
      </c>
      <c r="B2520" s="1">
        <v>44888</v>
      </c>
      <c r="C2520" s="2">
        <f t="shared" si="313"/>
        <v>2022</v>
      </c>
      <c r="D2520" s="2">
        <f t="shared" si="314"/>
        <v>11</v>
      </c>
      <c r="E2520" s="2" t="str">
        <f t="shared" si="315"/>
        <v>2022-11</v>
      </c>
      <c r="F2520" s="2">
        <f t="shared" si="316"/>
        <v>23</v>
      </c>
      <c r="G2520" s="2">
        <f t="shared" si="317"/>
        <v>48</v>
      </c>
      <c r="H2520" s="2">
        <f t="shared" si="318"/>
        <v>4</v>
      </c>
      <c r="I2520" s="2" cm="1">
        <f t="array" ref="I2520">_xlfn.IFNA(_xlfn.IFS(H2520=7,1,H2520=1,1),0)</f>
        <v>0</v>
      </c>
      <c r="J2520" s="2">
        <v>0</v>
      </c>
      <c r="K2520" s="2">
        <f t="shared" si="319"/>
        <v>0</v>
      </c>
      <c r="L2520" s="2">
        <f>SUMIF(E$2:E2520,E2520,K$2:K2520)</f>
        <v>3</v>
      </c>
      <c r="M2520" s="2">
        <f>IF(AND(market_calendar[[#This Row],[eq_weekly_exp_cumulative]]=3,market_calendar[[#This Row],[is_eq_weekly_exp]]=1),1,0)</f>
        <v>0</v>
      </c>
      <c r="N2520" s="2">
        <f>IF(AND(market_calendar[[#This Row],[is_eq_monthly_exp]]=1,MOD(market_calendar[[#This Row],[Month]],3)=0),1,0)</f>
        <v>0</v>
      </c>
      <c r="O2520" s="2">
        <f t="shared" si="312"/>
        <v>0</v>
      </c>
      <c r="P2520" s="2">
        <f>SUMIF(E$2:E2520,E2520,O$2:O2520)</f>
        <v>4</v>
      </c>
      <c r="Q2520" s="2">
        <f>IF(AND(market_calendar[[#This Row],[vix_weekly_exp_cumulative]]=3,market_calendar[[#This Row],[is_vix_weekly_exp]]=1),1,0)</f>
        <v>0</v>
      </c>
      <c r="R2520" s="2">
        <f>IF(AND(market_calendar[[#This Row],[is_vix_monthly_exp]]=1,MOD(market_calendar[[#This Row],[Month]],3)=0),1,0)</f>
        <v>0</v>
      </c>
    </row>
    <row r="2521" spans="1:18" x14ac:dyDescent="0.25">
      <c r="A2521">
        <v>2520</v>
      </c>
      <c r="B2521" s="1">
        <v>44889</v>
      </c>
      <c r="C2521" s="2">
        <f t="shared" si="313"/>
        <v>2022</v>
      </c>
      <c r="D2521" s="2">
        <f t="shared" si="314"/>
        <v>11</v>
      </c>
      <c r="E2521" s="2" t="str">
        <f t="shared" si="315"/>
        <v>2022-11</v>
      </c>
      <c r="F2521" s="2">
        <f t="shared" si="316"/>
        <v>24</v>
      </c>
      <c r="G2521" s="2">
        <f t="shared" si="317"/>
        <v>48</v>
      </c>
      <c r="H2521" s="2">
        <f t="shared" si="318"/>
        <v>5</v>
      </c>
      <c r="I2521" s="2" cm="1">
        <f t="array" ref="I2521">_xlfn.IFNA(_xlfn.IFS(H2521=7,1,H2521=1,1),0)</f>
        <v>0</v>
      </c>
      <c r="J2521" s="2">
        <v>0</v>
      </c>
      <c r="K2521" s="2">
        <f t="shared" si="319"/>
        <v>0</v>
      </c>
      <c r="L2521" s="2">
        <f>SUMIF(E$2:E2521,E2521,K$2:K2521)</f>
        <v>3</v>
      </c>
      <c r="M2521" s="2">
        <f>IF(AND(market_calendar[[#This Row],[eq_weekly_exp_cumulative]]=3,market_calendar[[#This Row],[is_eq_weekly_exp]]=1),1,0)</f>
        <v>0</v>
      </c>
      <c r="N2521" s="2">
        <f>IF(AND(market_calendar[[#This Row],[is_eq_monthly_exp]]=1,MOD(market_calendar[[#This Row],[Month]],3)=0),1,0)</f>
        <v>0</v>
      </c>
      <c r="O2521" s="2">
        <f t="shared" si="312"/>
        <v>0</v>
      </c>
      <c r="P2521" s="2">
        <f>SUMIF(E$2:E2521,E2521,O$2:O2521)</f>
        <v>4</v>
      </c>
      <c r="Q2521" s="2">
        <f>IF(AND(market_calendar[[#This Row],[vix_weekly_exp_cumulative]]=3,market_calendar[[#This Row],[is_vix_weekly_exp]]=1),1,0)</f>
        <v>0</v>
      </c>
      <c r="R2521" s="2">
        <f>IF(AND(market_calendar[[#This Row],[is_vix_monthly_exp]]=1,MOD(market_calendar[[#This Row],[Month]],3)=0),1,0)</f>
        <v>0</v>
      </c>
    </row>
    <row r="2522" spans="1:18" x14ac:dyDescent="0.25">
      <c r="A2522">
        <v>2521</v>
      </c>
      <c r="B2522" s="1">
        <v>44890</v>
      </c>
      <c r="C2522" s="2">
        <f t="shared" si="313"/>
        <v>2022</v>
      </c>
      <c r="D2522" s="2">
        <f t="shared" si="314"/>
        <v>11</v>
      </c>
      <c r="E2522" s="2" t="str">
        <f t="shared" si="315"/>
        <v>2022-11</v>
      </c>
      <c r="F2522" s="2">
        <f t="shared" si="316"/>
        <v>25</v>
      </c>
      <c r="G2522" s="2">
        <f t="shared" si="317"/>
        <v>48</v>
      </c>
      <c r="H2522" s="2">
        <f t="shared" si="318"/>
        <v>6</v>
      </c>
      <c r="I2522" s="2" cm="1">
        <f t="array" ref="I2522">_xlfn.IFNA(_xlfn.IFS(H2522=7,1,H2522=1,1),0)</f>
        <v>0</v>
      </c>
      <c r="J2522" s="2">
        <v>0</v>
      </c>
      <c r="K2522" s="2">
        <f t="shared" si="319"/>
        <v>1</v>
      </c>
      <c r="L2522" s="2">
        <f>SUMIF(E$2:E2522,E2522,K$2:K2522)</f>
        <v>4</v>
      </c>
      <c r="M2522" s="2">
        <f>IF(AND(market_calendar[[#This Row],[eq_weekly_exp_cumulative]]=3,market_calendar[[#This Row],[is_eq_weekly_exp]]=1),1,0)</f>
        <v>0</v>
      </c>
      <c r="N2522" s="2">
        <f>IF(AND(market_calendar[[#This Row],[is_eq_monthly_exp]]=1,MOD(market_calendar[[#This Row],[Month]],3)=0),1,0)</f>
        <v>0</v>
      </c>
      <c r="O2522" s="2">
        <f t="shared" si="312"/>
        <v>0</v>
      </c>
      <c r="P2522" s="2">
        <f>SUMIF(E$2:E2522,E2522,O$2:O2522)</f>
        <v>4</v>
      </c>
      <c r="Q2522" s="2">
        <f>IF(AND(market_calendar[[#This Row],[vix_weekly_exp_cumulative]]=3,market_calendar[[#This Row],[is_vix_weekly_exp]]=1),1,0)</f>
        <v>0</v>
      </c>
      <c r="R2522" s="2">
        <f>IF(AND(market_calendar[[#This Row],[is_vix_monthly_exp]]=1,MOD(market_calendar[[#This Row],[Month]],3)=0),1,0)</f>
        <v>0</v>
      </c>
    </row>
    <row r="2523" spans="1:18" x14ac:dyDescent="0.25">
      <c r="A2523">
        <v>2522</v>
      </c>
      <c r="B2523" s="1">
        <v>44891</v>
      </c>
      <c r="C2523" s="2">
        <f t="shared" si="313"/>
        <v>2022</v>
      </c>
      <c r="D2523" s="2">
        <f t="shared" si="314"/>
        <v>11</v>
      </c>
      <c r="E2523" s="2" t="str">
        <f t="shared" si="315"/>
        <v>2022-11</v>
      </c>
      <c r="F2523" s="2">
        <f t="shared" si="316"/>
        <v>26</v>
      </c>
      <c r="G2523" s="2">
        <f t="shared" si="317"/>
        <v>48</v>
      </c>
      <c r="H2523" s="2">
        <f t="shared" si="318"/>
        <v>7</v>
      </c>
      <c r="I2523" s="2" cm="1">
        <f t="array" ref="I2523">_xlfn.IFNA(_xlfn.IFS(H2523=7,1,H2523=1,1),0)</f>
        <v>1</v>
      </c>
      <c r="J2523" s="2">
        <v>0</v>
      </c>
      <c r="K2523" s="2">
        <f t="shared" si="319"/>
        <v>0</v>
      </c>
      <c r="L2523" s="2">
        <f>SUMIF(E$2:E2523,E2523,K$2:K2523)</f>
        <v>4</v>
      </c>
      <c r="M2523" s="2">
        <f>IF(AND(market_calendar[[#This Row],[eq_weekly_exp_cumulative]]=3,market_calendar[[#This Row],[is_eq_weekly_exp]]=1),1,0)</f>
        <v>0</v>
      </c>
      <c r="N2523" s="2">
        <f>IF(AND(market_calendar[[#This Row],[is_eq_monthly_exp]]=1,MOD(market_calendar[[#This Row],[Month]],3)=0),1,0)</f>
        <v>0</v>
      </c>
      <c r="O2523" s="2">
        <f t="shared" si="312"/>
        <v>0</v>
      </c>
      <c r="P2523" s="2">
        <f>SUMIF(E$2:E2523,E2523,O$2:O2523)</f>
        <v>4</v>
      </c>
      <c r="Q2523" s="2">
        <f>IF(AND(market_calendar[[#This Row],[vix_weekly_exp_cumulative]]=3,market_calendar[[#This Row],[is_vix_weekly_exp]]=1),1,0)</f>
        <v>0</v>
      </c>
      <c r="R2523" s="2">
        <f>IF(AND(market_calendar[[#This Row],[is_vix_monthly_exp]]=1,MOD(market_calendar[[#This Row],[Month]],3)=0),1,0)</f>
        <v>0</v>
      </c>
    </row>
    <row r="2524" spans="1:18" x14ac:dyDescent="0.25">
      <c r="A2524">
        <v>2523</v>
      </c>
      <c r="B2524" s="1">
        <v>44892</v>
      </c>
      <c r="C2524" s="2">
        <f t="shared" si="313"/>
        <v>2022</v>
      </c>
      <c r="D2524" s="2">
        <f t="shared" si="314"/>
        <v>11</v>
      </c>
      <c r="E2524" s="2" t="str">
        <f t="shared" si="315"/>
        <v>2022-11</v>
      </c>
      <c r="F2524" s="2">
        <f t="shared" si="316"/>
        <v>27</v>
      </c>
      <c r="G2524" s="2">
        <f t="shared" si="317"/>
        <v>49</v>
      </c>
      <c r="H2524" s="2">
        <f t="shared" si="318"/>
        <v>1</v>
      </c>
      <c r="I2524" s="2" cm="1">
        <f t="array" ref="I2524">_xlfn.IFNA(_xlfn.IFS(H2524=7,1,H2524=1,1),0)</f>
        <v>1</v>
      </c>
      <c r="J2524" s="2">
        <v>0</v>
      </c>
      <c r="K2524" s="2">
        <f t="shared" si="319"/>
        <v>0</v>
      </c>
      <c r="L2524" s="2">
        <f>SUMIF(E$2:E2524,E2524,K$2:K2524)</f>
        <v>4</v>
      </c>
      <c r="M2524" s="2">
        <f>IF(AND(market_calendar[[#This Row],[eq_weekly_exp_cumulative]]=3,market_calendar[[#This Row],[is_eq_weekly_exp]]=1),1,0)</f>
        <v>0</v>
      </c>
      <c r="N2524" s="2">
        <f>IF(AND(market_calendar[[#This Row],[is_eq_monthly_exp]]=1,MOD(market_calendar[[#This Row],[Month]],3)=0),1,0)</f>
        <v>0</v>
      </c>
      <c r="O2524" s="2">
        <f t="shared" si="312"/>
        <v>0</v>
      </c>
      <c r="P2524" s="2">
        <f>SUMIF(E$2:E2524,E2524,O$2:O2524)</f>
        <v>4</v>
      </c>
      <c r="Q2524" s="2">
        <f>IF(AND(market_calendar[[#This Row],[vix_weekly_exp_cumulative]]=3,market_calendar[[#This Row],[is_vix_weekly_exp]]=1),1,0)</f>
        <v>0</v>
      </c>
      <c r="R2524" s="2">
        <f>IF(AND(market_calendar[[#This Row],[is_vix_monthly_exp]]=1,MOD(market_calendar[[#This Row],[Month]],3)=0),1,0)</f>
        <v>0</v>
      </c>
    </row>
    <row r="2525" spans="1:18" x14ac:dyDescent="0.25">
      <c r="A2525">
        <v>2524</v>
      </c>
      <c r="B2525" s="1">
        <v>44893</v>
      </c>
      <c r="C2525" s="2">
        <f t="shared" si="313"/>
        <v>2022</v>
      </c>
      <c r="D2525" s="2">
        <f t="shared" si="314"/>
        <v>11</v>
      </c>
      <c r="E2525" s="2" t="str">
        <f t="shared" si="315"/>
        <v>2022-11</v>
      </c>
      <c r="F2525" s="2">
        <f t="shared" si="316"/>
        <v>28</v>
      </c>
      <c r="G2525" s="2">
        <f t="shared" si="317"/>
        <v>49</v>
      </c>
      <c r="H2525" s="2">
        <f t="shared" si="318"/>
        <v>2</v>
      </c>
      <c r="I2525" s="2" cm="1">
        <f t="array" ref="I2525">_xlfn.IFNA(_xlfn.IFS(H2525=7,1,H2525=1,1),0)</f>
        <v>0</v>
      </c>
      <c r="J2525" s="2">
        <v>0</v>
      </c>
      <c r="K2525" s="2">
        <f t="shared" si="319"/>
        <v>0</v>
      </c>
      <c r="L2525" s="2">
        <f>SUMIF(E$2:E2525,E2525,K$2:K2525)</f>
        <v>4</v>
      </c>
      <c r="M2525" s="2">
        <f>IF(AND(market_calendar[[#This Row],[eq_weekly_exp_cumulative]]=3,market_calendar[[#This Row],[is_eq_weekly_exp]]=1),1,0)</f>
        <v>0</v>
      </c>
      <c r="N2525" s="2">
        <f>IF(AND(market_calendar[[#This Row],[is_eq_monthly_exp]]=1,MOD(market_calendar[[#This Row],[Month]],3)=0),1,0)</f>
        <v>0</v>
      </c>
      <c r="O2525" s="2">
        <f t="shared" si="312"/>
        <v>0</v>
      </c>
      <c r="P2525" s="2">
        <f>SUMIF(E$2:E2525,E2525,O$2:O2525)</f>
        <v>4</v>
      </c>
      <c r="Q2525" s="2">
        <f>IF(AND(market_calendar[[#This Row],[vix_weekly_exp_cumulative]]=3,market_calendar[[#This Row],[is_vix_weekly_exp]]=1),1,0)</f>
        <v>0</v>
      </c>
      <c r="R2525" s="2">
        <f>IF(AND(market_calendar[[#This Row],[is_vix_monthly_exp]]=1,MOD(market_calendar[[#This Row],[Month]],3)=0),1,0)</f>
        <v>0</v>
      </c>
    </row>
    <row r="2526" spans="1:18" x14ac:dyDescent="0.25">
      <c r="A2526">
        <v>2525</v>
      </c>
      <c r="B2526" s="1">
        <v>44894</v>
      </c>
      <c r="C2526" s="2">
        <f t="shared" si="313"/>
        <v>2022</v>
      </c>
      <c r="D2526" s="2">
        <f t="shared" si="314"/>
        <v>11</v>
      </c>
      <c r="E2526" s="2" t="str">
        <f t="shared" si="315"/>
        <v>2022-11</v>
      </c>
      <c r="F2526" s="2">
        <f t="shared" si="316"/>
        <v>29</v>
      </c>
      <c r="G2526" s="2">
        <f t="shared" si="317"/>
        <v>49</v>
      </c>
      <c r="H2526" s="2">
        <f t="shared" si="318"/>
        <v>3</v>
      </c>
      <c r="I2526" s="2" cm="1">
        <f t="array" ref="I2526">_xlfn.IFNA(_xlfn.IFS(H2526=7,1,H2526=1,1),0)</f>
        <v>0</v>
      </c>
      <c r="J2526" s="2">
        <v>0</v>
      </c>
      <c r="K2526" s="2">
        <f t="shared" si="319"/>
        <v>0</v>
      </c>
      <c r="L2526" s="2">
        <f>SUMIF(E$2:E2526,E2526,K$2:K2526)</f>
        <v>4</v>
      </c>
      <c r="M2526" s="2">
        <f>IF(AND(market_calendar[[#This Row],[eq_weekly_exp_cumulative]]=3,market_calendar[[#This Row],[is_eq_weekly_exp]]=1),1,0)</f>
        <v>0</v>
      </c>
      <c r="N2526" s="2">
        <f>IF(AND(market_calendar[[#This Row],[is_eq_monthly_exp]]=1,MOD(market_calendar[[#This Row],[Month]],3)=0),1,0)</f>
        <v>0</v>
      </c>
      <c r="O2526" s="2">
        <f t="shared" si="312"/>
        <v>1</v>
      </c>
      <c r="P2526" s="2">
        <f>SUMIF(E$2:E2526,E2526,O$2:O2526)</f>
        <v>5</v>
      </c>
      <c r="Q2526" s="2">
        <f>IF(AND(market_calendar[[#This Row],[vix_weekly_exp_cumulative]]=3,market_calendar[[#This Row],[is_vix_weekly_exp]]=1),1,0)</f>
        <v>0</v>
      </c>
      <c r="R2526" s="2">
        <f>IF(AND(market_calendar[[#This Row],[is_vix_monthly_exp]]=1,MOD(market_calendar[[#This Row],[Month]],3)=0),1,0)</f>
        <v>0</v>
      </c>
    </row>
    <row r="2527" spans="1:18" x14ac:dyDescent="0.25">
      <c r="A2527">
        <v>2526</v>
      </c>
      <c r="B2527" s="1">
        <v>44895</v>
      </c>
      <c r="C2527" s="2">
        <f t="shared" si="313"/>
        <v>2022</v>
      </c>
      <c r="D2527" s="2">
        <f t="shared" si="314"/>
        <v>11</v>
      </c>
      <c r="E2527" s="2" t="str">
        <f t="shared" si="315"/>
        <v>2022-11</v>
      </c>
      <c r="F2527" s="2">
        <f t="shared" si="316"/>
        <v>30</v>
      </c>
      <c r="G2527" s="2">
        <f t="shared" si="317"/>
        <v>49</v>
      </c>
      <c r="H2527" s="2">
        <f t="shared" si="318"/>
        <v>4</v>
      </c>
      <c r="I2527" s="2" cm="1">
        <f t="array" ref="I2527">_xlfn.IFNA(_xlfn.IFS(H2527=7,1,H2527=1,1),0)</f>
        <v>0</v>
      </c>
      <c r="J2527" s="2">
        <v>0</v>
      </c>
      <c r="K2527" s="2">
        <f t="shared" si="319"/>
        <v>0</v>
      </c>
      <c r="L2527" s="2">
        <f>SUMIF(E$2:E2527,E2527,K$2:K2527)</f>
        <v>4</v>
      </c>
      <c r="M2527" s="2">
        <f>IF(AND(market_calendar[[#This Row],[eq_weekly_exp_cumulative]]=3,market_calendar[[#This Row],[is_eq_weekly_exp]]=1),1,0)</f>
        <v>0</v>
      </c>
      <c r="N2527" s="2">
        <f>IF(AND(market_calendar[[#This Row],[is_eq_monthly_exp]]=1,MOD(market_calendar[[#This Row],[Month]],3)=0),1,0)</f>
        <v>0</v>
      </c>
      <c r="O2527" s="2">
        <f t="shared" si="312"/>
        <v>0</v>
      </c>
      <c r="P2527" s="2">
        <f>SUMIF(E$2:E2527,E2527,O$2:O2527)</f>
        <v>5</v>
      </c>
      <c r="Q2527" s="2">
        <f>IF(AND(market_calendar[[#This Row],[vix_weekly_exp_cumulative]]=3,market_calendar[[#This Row],[is_vix_weekly_exp]]=1),1,0)</f>
        <v>0</v>
      </c>
      <c r="R2527" s="2">
        <f>IF(AND(market_calendar[[#This Row],[is_vix_monthly_exp]]=1,MOD(market_calendar[[#This Row],[Month]],3)=0),1,0)</f>
        <v>0</v>
      </c>
    </row>
    <row r="2528" spans="1:18" x14ac:dyDescent="0.25">
      <c r="A2528">
        <v>2527</v>
      </c>
      <c r="B2528" s="1">
        <v>44896</v>
      </c>
      <c r="C2528" s="2">
        <f t="shared" si="313"/>
        <v>2022</v>
      </c>
      <c r="D2528" s="2">
        <f t="shared" si="314"/>
        <v>12</v>
      </c>
      <c r="E2528" s="2" t="str">
        <f t="shared" si="315"/>
        <v>2022-12</v>
      </c>
      <c r="F2528" s="2">
        <f t="shared" si="316"/>
        <v>1</v>
      </c>
      <c r="G2528" s="2">
        <f t="shared" si="317"/>
        <v>49</v>
      </c>
      <c r="H2528" s="2">
        <f t="shared" si="318"/>
        <v>5</v>
      </c>
      <c r="I2528" s="2" cm="1">
        <f t="array" ref="I2528">_xlfn.IFNA(_xlfn.IFS(H2528=7,1,H2528=1,1),0)</f>
        <v>0</v>
      </c>
      <c r="J2528" s="2">
        <v>0</v>
      </c>
      <c r="K2528" s="2">
        <f t="shared" si="319"/>
        <v>0</v>
      </c>
      <c r="L2528" s="2">
        <f>SUMIF(E$2:E2528,E2528,K$2:K2528)</f>
        <v>0</v>
      </c>
      <c r="M2528" s="2">
        <f>IF(AND(market_calendar[[#This Row],[eq_weekly_exp_cumulative]]=3,market_calendar[[#This Row],[is_eq_weekly_exp]]=1),1,0)</f>
        <v>0</v>
      </c>
      <c r="N2528" s="2">
        <f>IF(AND(market_calendar[[#This Row],[is_eq_monthly_exp]]=1,MOD(market_calendar[[#This Row],[Month]],3)=0),1,0)</f>
        <v>0</v>
      </c>
      <c r="O2528" s="2">
        <f t="shared" si="312"/>
        <v>0</v>
      </c>
      <c r="P2528" s="2">
        <f>SUMIF(E$2:E2528,E2528,O$2:O2528)</f>
        <v>0</v>
      </c>
      <c r="Q2528" s="2">
        <f>IF(AND(market_calendar[[#This Row],[vix_weekly_exp_cumulative]]=3,market_calendar[[#This Row],[is_vix_weekly_exp]]=1),1,0)</f>
        <v>0</v>
      </c>
      <c r="R2528" s="2">
        <f>IF(AND(market_calendar[[#This Row],[is_vix_monthly_exp]]=1,MOD(market_calendar[[#This Row],[Month]],3)=0),1,0)</f>
        <v>0</v>
      </c>
    </row>
    <row r="2529" spans="1:18" x14ac:dyDescent="0.25">
      <c r="A2529">
        <v>2528</v>
      </c>
      <c r="B2529" s="1">
        <v>44897</v>
      </c>
      <c r="C2529" s="2">
        <f t="shared" si="313"/>
        <v>2022</v>
      </c>
      <c r="D2529" s="2">
        <f t="shared" si="314"/>
        <v>12</v>
      </c>
      <c r="E2529" s="2" t="str">
        <f t="shared" si="315"/>
        <v>2022-12</v>
      </c>
      <c r="F2529" s="2">
        <f t="shared" si="316"/>
        <v>2</v>
      </c>
      <c r="G2529" s="2">
        <f t="shared" si="317"/>
        <v>49</v>
      </c>
      <c r="H2529" s="2">
        <f t="shared" si="318"/>
        <v>6</v>
      </c>
      <c r="I2529" s="2" cm="1">
        <f t="array" ref="I2529">_xlfn.IFNA(_xlfn.IFS(H2529=7,1,H2529=1,1),0)</f>
        <v>0</v>
      </c>
      <c r="J2529" s="2">
        <v>0</v>
      </c>
      <c r="K2529" s="2">
        <f t="shared" si="319"/>
        <v>1</v>
      </c>
      <c r="L2529" s="2">
        <f>SUMIF(E$2:E2529,E2529,K$2:K2529)</f>
        <v>1</v>
      </c>
      <c r="M2529" s="2">
        <f>IF(AND(market_calendar[[#This Row],[eq_weekly_exp_cumulative]]=3,market_calendar[[#This Row],[is_eq_weekly_exp]]=1),1,0)</f>
        <v>0</v>
      </c>
      <c r="N2529" s="2">
        <f>IF(AND(market_calendar[[#This Row],[is_eq_monthly_exp]]=1,MOD(market_calendar[[#This Row],[Month]],3)=0),1,0)</f>
        <v>0</v>
      </c>
      <c r="O2529" s="2">
        <f t="shared" si="312"/>
        <v>0</v>
      </c>
      <c r="P2529" s="2">
        <f>SUMIF(E$2:E2529,E2529,O$2:O2529)</f>
        <v>0</v>
      </c>
      <c r="Q2529" s="2">
        <f>IF(AND(market_calendar[[#This Row],[vix_weekly_exp_cumulative]]=3,market_calendar[[#This Row],[is_vix_weekly_exp]]=1),1,0)</f>
        <v>0</v>
      </c>
      <c r="R2529" s="2">
        <f>IF(AND(market_calendar[[#This Row],[is_vix_monthly_exp]]=1,MOD(market_calendar[[#This Row],[Month]],3)=0),1,0)</f>
        <v>0</v>
      </c>
    </row>
    <row r="2530" spans="1:18" x14ac:dyDescent="0.25">
      <c r="A2530">
        <v>2529</v>
      </c>
      <c r="B2530" s="1">
        <v>44898</v>
      </c>
      <c r="C2530" s="2">
        <f t="shared" si="313"/>
        <v>2022</v>
      </c>
      <c r="D2530" s="2">
        <f t="shared" si="314"/>
        <v>12</v>
      </c>
      <c r="E2530" s="2" t="str">
        <f t="shared" si="315"/>
        <v>2022-12</v>
      </c>
      <c r="F2530" s="2">
        <f t="shared" si="316"/>
        <v>3</v>
      </c>
      <c r="G2530" s="2">
        <f t="shared" si="317"/>
        <v>49</v>
      </c>
      <c r="H2530" s="2">
        <f t="shared" si="318"/>
        <v>7</v>
      </c>
      <c r="I2530" s="2" cm="1">
        <f t="array" ref="I2530">_xlfn.IFNA(_xlfn.IFS(H2530=7,1,H2530=1,1),0)</f>
        <v>1</v>
      </c>
      <c r="J2530" s="2">
        <v>0</v>
      </c>
      <c r="K2530" s="2">
        <f t="shared" si="319"/>
        <v>0</v>
      </c>
      <c r="L2530" s="2">
        <f>SUMIF(E$2:E2530,E2530,K$2:K2530)</f>
        <v>1</v>
      </c>
      <c r="M2530" s="2">
        <f>IF(AND(market_calendar[[#This Row],[eq_weekly_exp_cumulative]]=3,market_calendar[[#This Row],[is_eq_weekly_exp]]=1),1,0)</f>
        <v>0</v>
      </c>
      <c r="N2530" s="2">
        <f>IF(AND(market_calendar[[#This Row],[is_eq_monthly_exp]]=1,MOD(market_calendar[[#This Row],[Month]],3)=0),1,0)</f>
        <v>0</v>
      </c>
      <c r="O2530" s="2">
        <f t="shared" si="312"/>
        <v>0</v>
      </c>
      <c r="P2530" s="2">
        <f>SUMIF(E$2:E2530,E2530,O$2:O2530)</f>
        <v>0</v>
      </c>
      <c r="Q2530" s="2">
        <f>IF(AND(market_calendar[[#This Row],[vix_weekly_exp_cumulative]]=3,market_calendar[[#This Row],[is_vix_weekly_exp]]=1),1,0)</f>
        <v>0</v>
      </c>
      <c r="R2530" s="2">
        <f>IF(AND(market_calendar[[#This Row],[is_vix_monthly_exp]]=1,MOD(market_calendar[[#This Row],[Month]],3)=0),1,0)</f>
        <v>0</v>
      </c>
    </row>
    <row r="2531" spans="1:18" x14ac:dyDescent="0.25">
      <c r="A2531">
        <v>2530</v>
      </c>
      <c r="B2531" s="1">
        <v>44899</v>
      </c>
      <c r="C2531" s="2">
        <f t="shared" si="313"/>
        <v>2022</v>
      </c>
      <c r="D2531" s="2">
        <f t="shared" si="314"/>
        <v>12</v>
      </c>
      <c r="E2531" s="2" t="str">
        <f t="shared" si="315"/>
        <v>2022-12</v>
      </c>
      <c r="F2531" s="2">
        <f t="shared" si="316"/>
        <v>4</v>
      </c>
      <c r="G2531" s="2">
        <f t="shared" si="317"/>
        <v>50</v>
      </c>
      <c r="H2531" s="2">
        <f t="shared" si="318"/>
        <v>1</v>
      </c>
      <c r="I2531" s="2" cm="1">
        <f t="array" ref="I2531">_xlfn.IFNA(_xlfn.IFS(H2531=7,1,H2531=1,1),0)</f>
        <v>1</v>
      </c>
      <c r="J2531" s="2">
        <v>0</v>
      </c>
      <c r="K2531" s="2">
        <f t="shared" si="319"/>
        <v>0</v>
      </c>
      <c r="L2531" s="2">
        <f>SUMIF(E$2:E2531,E2531,K$2:K2531)</f>
        <v>1</v>
      </c>
      <c r="M2531" s="2">
        <f>IF(AND(market_calendar[[#This Row],[eq_weekly_exp_cumulative]]=3,market_calendar[[#This Row],[is_eq_weekly_exp]]=1),1,0)</f>
        <v>0</v>
      </c>
      <c r="N2531" s="2">
        <f>IF(AND(market_calendar[[#This Row],[is_eq_monthly_exp]]=1,MOD(market_calendar[[#This Row],[Month]],3)=0),1,0)</f>
        <v>0</v>
      </c>
      <c r="O2531" s="2">
        <f t="shared" si="312"/>
        <v>0</v>
      </c>
      <c r="P2531" s="2">
        <f>SUMIF(E$2:E2531,E2531,O$2:O2531)</f>
        <v>0</v>
      </c>
      <c r="Q2531" s="2">
        <f>IF(AND(market_calendar[[#This Row],[vix_weekly_exp_cumulative]]=3,market_calendar[[#This Row],[is_vix_weekly_exp]]=1),1,0)</f>
        <v>0</v>
      </c>
      <c r="R2531" s="2">
        <f>IF(AND(market_calendar[[#This Row],[is_vix_monthly_exp]]=1,MOD(market_calendar[[#This Row],[Month]],3)=0),1,0)</f>
        <v>0</v>
      </c>
    </row>
    <row r="2532" spans="1:18" x14ac:dyDescent="0.25">
      <c r="A2532">
        <v>2531</v>
      </c>
      <c r="B2532" s="1">
        <v>44900</v>
      </c>
      <c r="C2532" s="2">
        <f t="shared" si="313"/>
        <v>2022</v>
      </c>
      <c r="D2532" s="2">
        <f t="shared" si="314"/>
        <v>12</v>
      </c>
      <c r="E2532" s="2" t="str">
        <f t="shared" si="315"/>
        <v>2022-12</v>
      </c>
      <c r="F2532" s="2">
        <f t="shared" si="316"/>
        <v>5</v>
      </c>
      <c r="G2532" s="2">
        <f t="shared" si="317"/>
        <v>50</v>
      </c>
      <c r="H2532" s="2">
        <f t="shared" si="318"/>
        <v>2</v>
      </c>
      <c r="I2532" s="2" cm="1">
        <f t="array" ref="I2532">_xlfn.IFNA(_xlfn.IFS(H2532=7,1,H2532=1,1),0)</f>
        <v>0</v>
      </c>
      <c r="J2532" s="2">
        <v>0</v>
      </c>
      <c r="K2532" s="2">
        <f t="shared" si="319"/>
        <v>0</v>
      </c>
      <c r="L2532" s="2">
        <f>SUMIF(E$2:E2532,E2532,K$2:K2532)</f>
        <v>1</v>
      </c>
      <c r="M2532" s="2">
        <f>IF(AND(market_calendar[[#This Row],[eq_weekly_exp_cumulative]]=3,market_calendar[[#This Row],[is_eq_weekly_exp]]=1),1,0)</f>
        <v>0</v>
      </c>
      <c r="N2532" s="2">
        <f>IF(AND(market_calendar[[#This Row],[is_eq_monthly_exp]]=1,MOD(market_calendar[[#This Row],[Month]],3)=0),1,0)</f>
        <v>0</v>
      </c>
      <c r="O2532" s="2">
        <f t="shared" si="312"/>
        <v>0</v>
      </c>
      <c r="P2532" s="2">
        <f>SUMIF(E$2:E2532,E2532,O$2:O2532)</f>
        <v>0</v>
      </c>
      <c r="Q2532" s="2">
        <f>IF(AND(market_calendar[[#This Row],[vix_weekly_exp_cumulative]]=3,market_calendar[[#This Row],[is_vix_weekly_exp]]=1),1,0)</f>
        <v>0</v>
      </c>
      <c r="R2532" s="2">
        <f>IF(AND(market_calendar[[#This Row],[is_vix_monthly_exp]]=1,MOD(market_calendar[[#This Row],[Month]],3)=0),1,0)</f>
        <v>0</v>
      </c>
    </row>
    <row r="2533" spans="1:18" x14ac:dyDescent="0.25">
      <c r="A2533">
        <v>2532</v>
      </c>
      <c r="B2533" s="1">
        <v>44901</v>
      </c>
      <c r="C2533" s="2">
        <f t="shared" si="313"/>
        <v>2022</v>
      </c>
      <c r="D2533" s="2">
        <f t="shared" si="314"/>
        <v>12</v>
      </c>
      <c r="E2533" s="2" t="str">
        <f t="shared" si="315"/>
        <v>2022-12</v>
      </c>
      <c r="F2533" s="2">
        <f t="shared" si="316"/>
        <v>6</v>
      </c>
      <c r="G2533" s="2">
        <f t="shared" si="317"/>
        <v>50</v>
      </c>
      <c r="H2533" s="2">
        <f t="shared" si="318"/>
        <v>3</v>
      </c>
      <c r="I2533" s="2" cm="1">
        <f t="array" ref="I2533">_xlfn.IFNA(_xlfn.IFS(H2533=7,1,H2533=1,1),0)</f>
        <v>0</v>
      </c>
      <c r="J2533" s="2">
        <v>0</v>
      </c>
      <c r="K2533" s="2">
        <f t="shared" si="319"/>
        <v>0</v>
      </c>
      <c r="L2533" s="2">
        <f>SUMIF(E$2:E2533,E2533,K$2:K2533)</f>
        <v>1</v>
      </c>
      <c r="M2533" s="2">
        <f>IF(AND(market_calendar[[#This Row],[eq_weekly_exp_cumulative]]=3,market_calendar[[#This Row],[is_eq_weekly_exp]]=1),1,0)</f>
        <v>0</v>
      </c>
      <c r="N2533" s="2">
        <f>IF(AND(market_calendar[[#This Row],[is_eq_monthly_exp]]=1,MOD(market_calendar[[#This Row],[Month]],3)=0),1,0)</f>
        <v>0</v>
      </c>
      <c r="O2533" s="2">
        <f t="shared" si="312"/>
        <v>1</v>
      </c>
      <c r="P2533" s="2">
        <f>SUMIF(E$2:E2533,E2533,O$2:O2533)</f>
        <v>1</v>
      </c>
      <c r="Q2533" s="2">
        <f>IF(AND(market_calendar[[#This Row],[vix_weekly_exp_cumulative]]=3,market_calendar[[#This Row],[is_vix_weekly_exp]]=1),1,0)</f>
        <v>0</v>
      </c>
      <c r="R2533" s="2">
        <f>IF(AND(market_calendar[[#This Row],[is_vix_monthly_exp]]=1,MOD(market_calendar[[#This Row],[Month]],3)=0),1,0)</f>
        <v>0</v>
      </c>
    </row>
    <row r="2534" spans="1:18" x14ac:dyDescent="0.25">
      <c r="A2534">
        <v>2533</v>
      </c>
      <c r="B2534" s="1">
        <v>44902</v>
      </c>
      <c r="C2534" s="2">
        <f t="shared" si="313"/>
        <v>2022</v>
      </c>
      <c r="D2534" s="2">
        <f t="shared" si="314"/>
        <v>12</v>
      </c>
      <c r="E2534" s="2" t="str">
        <f t="shared" si="315"/>
        <v>2022-12</v>
      </c>
      <c r="F2534" s="2">
        <f t="shared" si="316"/>
        <v>7</v>
      </c>
      <c r="G2534" s="2">
        <f t="shared" si="317"/>
        <v>50</v>
      </c>
      <c r="H2534" s="2">
        <f t="shared" si="318"/>
        <v>4</v>
      </c>
      <c r="I2534" s="2" cm="1">
        <f t="array" ref="I2534">_xlfn.IFNA(_xlfn.IFS(H2534=7,1,H2534=1,1),0)</f>
        <v>0</v>
      </c>
      <c r="J2534" s="2">
        <v>0</v>
      </c>
      <c r="K2534" s="2">
        <f t="shared" si="319"/>
        <v>0</v>
      </c>
      <c r="L2534" s="2">
        <f>SUMIF(E$2:E2534,E2534,K$2:K2534)</f>
        <v>1</v>
      </c>
      <c r="M2534" s="2">
        <f>IF(AND(market_calendar[[#This Row],[eq_weekly_exp_cumulative]]=3,market_calendar[[#This Row],[is_eq_weekly_exp]]=1),1,0)</f>
        <v>0</v>
      </c>
      <c r="N2534" s="2">
        <f>IF(AND(market_calendar[[#This Row],[is_eq_monthly_exp]]=1,MOD(market_calendar[[#This Row],[Month]],3)=0),1,0)</f>
        <v>0</v>
      </c>
      <c r="O2534" s="2">
        <f t="shared" si="312"/>
        <v>0</v>
      </c>
      <c r="P2534" s="2">
        <f>SUMIF(E$2:E2534,E2534,O$2:O2534)</f>
        <v>1</v>
      </c>
      <c r="Q2534" s="2">
        <f>IF(AND(market_calendar[[#This Row],[vix_weekly_exp_cumulative]]=3,market_calendar[[#This Row],[is_vix_weekly_exp]]=1),1,0)</f>
        <v>0</v>
      </c>
      <c r="R2534" s="2">
        <f>IF(AND(market_calendar[[#This Row],[is_vix_monthly_exp]]=1,MOD(market_calendar[[#This Row],[Month]],3)=0),1,0)</f>
        <v>0</v>
      </c>
    </row>
    <row r="2535" spans="1:18" x14ac:dyDescent="0.25">
      <c r="A2535">
        <v>2534</v>
      </c>
      <c r="B2535" s="1">
        <v>44903</v>
      </c>
      <c r="C2535" s="2">
        <f t="shared" si="313"/>
        <v>2022</v>
      </c>
      <c r="D2535" s="2">
        <f t="shared" si="314"/>
        <v>12</v>
      </c>
      <c r="E2535" s="2" t="str">
        <f t="shared" si="315"/>
        <v>2022-12</v>
      </c>
      <c r="F2535" s="2">
        <f t="shared" si="316"/>
        <v>8</v>
      </c>
      <c r="G2535" s="2">
        <f t="shared" si="317"/>
        <v>50</v>
      </c>
      <c r="H2535" s="2">
        <f t="shared" si="318"/>
        <v>5</v>
      </c>
      <c r="I2535" s="2" cm="1">
        <f t="array" ref="I2535">_xlfn.IFNA(_xlfn.IFS(H2535=7,1,H2535=1,1),0)</f>
        <v>0</v>
      </c>
      <c r="J2535" s="2">
        <v>0</v>
      </c>
      <c r="K2535" s="2">
        <f t="shared" si="319"/>
        <v>0</v>
      </c>
      <c r="L2535" s="2">
        <f>SUMIF(E$2:E2535,E2535,K$2:K2535)</f>
        <v>1</v>
      </c>
      <c r="M2535" s="2">
        <f>IF(AND(market_calendar[[#This Row],[eq_weekly_exp_cumulative]]=3,market_calendar[[#This Row],[is_eq_weekly_exp]]=1),1,0)</f>
        <v>0</v>
      </c>
      <c r="N2535" s="2">
        <f>IF(AND(market_calendar[[#This Row],[is_eq_monthly_exp]]=1,MOD(market_calendar[[#This Row],[Month]],3)=0),1,0)</f>
        <v>0</v>
      </c>
      <c r="O2535" s="2">
        <f t="shared" si="312"/>
        <v>0</v>
      </c>
      <c r="P2535" s="2">
        <f>SUMIF(E$2:E2535,E2535,O$2:O2535)</f>
        <v>1</v>
      </c>
      <c r="Q2535" s="2">
        <f>IF(AND(market_calendar[[#This Row],[vix_weekly_exp_cumulative]]=3,market_calendar[[#This Row],[is_vix_weekly_exp]]=1),1,0)</f>
        <v>0</v>
      </c>
      <c r="R2535" s="2">
        <f>IF(AND(market_calendar[[#This Row],[is_vix_monthly_exp]]=1,MOD(market_calendar[[#This Row],[Month]],3)=0),1,0)</f>
        <v>0</v>
      </c>
    </row>
    <row r="2536" spans="1:18" x14ac:dyDescent="0.25">
      <c r="A2536">
        <v>2535</v>
      </c>
      <c r="B2536" s="1">
        <v>44904</v>
      </c>
      <c r="C2536" s="2">
        <f t="shared" si="313"/>
        <v>2022</v>
      </c>
      <c r="D2536" s="2">
        <f t="shared" si="314"/>
        <v>12</v>
      </c>
      <c r="E2536" s="2" t="str">
        <f t="shared" si="315"/>
        <v>2022-12</v>
      </c>
      <c r="F2536" s="2">
        <f t="shared" si="316"/>
        <v>9</v>
      </c>
      <c r="G2536" s="2">
        <f t="shared" si="317"/>
        <v>50</v>
      </c>
      <c r="H2536" s="2">
        <f t="shared" si="318"/>
        <v>6</v>
      </c>
      <c r="I2536" s="2" cm="1">
        <f t="array" ref="I2536">_xlfn.IFNA(_xlfn.IFS(H2536=7,1,H2536=1,1),0)</f>
        <v>0</v>
      </c>
      <c r="J2536" s="2">
        <v>0</v>
      </c>
      <c r="K2536" s="2">
        <f t="shared" si="319"/>
        <v>1</v>
      </c>
      <c r="L2536" s="2">
        <f>SUMIF(E$2:E2536,E2536,K$2:K2536)</f>
        <v>2</v>
      </c>
      <c r="M2536" s="2">
        <f>IF(AND(market_calendar[[#This Row],[eq_weekly_exp_cumulative]]=3,market_calendar[[#This Row],[is_eq_weekly_exp]]=1),1,0)</f>
        <v>0</v>
      </c>
      <c r="N2536" s="2">
        <f>IF(AND(market_calendar[[#This Row],[is_eq_monthly_exp]]=1,MOD(market_calendar[[#This Row],[Month]],3)=0),1,0)</f>
        <v>0</v>
      </c>
      <c r="O2536" s="2">
        <f t="shared" si="312"/>
        <v>0</v>
      </c>
      <c r="P2536" s="2">
        <f>SUMIF(E$2:E2536,E2536,O$2:O2536)</f>
        <v>1</v>
      </c>
      <c r="Q2536" s="2">
        <f>IF(AND(market_calendar[[#This Row],[vix_weekly_exp_cumulative]]=3,market_calendar[[#This Row],[is_vix_weekly_exp]]=1),1,0)</f>
        <v>0</v>
      </c>
      <c r="R2536" s="2">
        <f>IF(AND(market_calendar[[#This Row],[is_vix_monthly_exp]]=1,MOD(market_calendar[[#This Row],[Month]],3)=0),1,0)</f>
        <v>0</v>
      </c>
    </row>
    <row r="2537" spans="1:18" x14ac:dyDescent="0.25">
      <c r="A2537">
        <v>2536</v>
      </c>
      <c r="B2537" s="1">
        <v>44905</v>
      </c>
      <c r="C2537" s="2">
        <f t="shared" si="313"/>
        <v>2022</v>
      </c>
      <c r="D2537" s="2">
        <f t="shared" si="314"/>
        <v>12</v>
      </c>
      <c r="E2537" s="2" t="str">
        <f t="shared" si="315"/>
        <v>2022-12</v>
      </c>
      <c r="F2537" s="2">
        <f t="shared" si="316"/>
        <v>10</v>
      </c>
      <c r="G2537" s="2">
        <f t="shared" si="317"/>
        <v>50</v>
      </c>
      <c r="H2537" s="2">
        <f t="shared" si="318"/>
        <v>7</v>
      </c>
      <c r="I2537" s="2" cm="1">
        <f t="array" ref="I2537">_xlfn.IFNA(_xlfn.IFS(H2537=7,1,H2537=1,1),0)</f>
        <v>1</v>
      </c>
      <c r="J2537" s="2">
        <v>0</v>
      </c>
      <c r="K2537" s="2">
        <f t="shared" si="319"/>
        <v>0</v>
      </c>
      <c r="L2537" s="2">
        <f>SUMIF(E$2:E2537,E2537,K$2:K2537)</f>
        <v>2</v>
      </c>
      <c r="M2537" s="2">
        <f>IF(AND(market_calendar[[#This Row],[eq_weekly_exp_cumulative]]=3,market_calendar[[#This Row],[is_eq_weekly_exp]]=1),1,0)</f>
        <v>0</v>
      </c>
      <c r="N2537" s="2">
        <f>IF(AND(market_calendar[[#This Row],[is_eq_monthly_exp]]=1,MOD(market_calendar[[#This Row],[Month]],3)=0),1,0)</f>
        <v>0</v>
      </c>
      <c r="O2537" s="2">
        <f t="shared" si="312"/>
        <v>0</v>
      </c>
      <c r="P2537" s="2">
        <f>SUMIF(E$2:E2537,E2537,O$2:O2537)</f>
        <v>1</v>
      </c>
      <c r="Q2537" s="2">
        <f>IF(AND(market_calendar[[#This Row],[vix_weekly_exp_cumulative]]=3,market_calendar[[#This Row],[is_vix_weekly_exp]]=1),1,0)</f>
        <v>0</v>
      </c>
      <c r="R2537" s="2">
        <f>IF(AND(market_calendar[[#This Row],[is_vix_monthly_exp]]=1,MOD(market_calendar[[#This Row],[Month]],3)=0),1,0)</f>
        <v>0</v>
      </c>
    </row>
    <row r="2538" spans="1:18" x14ac:dyDescent="0.25">
      <c r="A2538">
        <v>2537</v>
      </c>
      <c r="B2538" s="1">
        <v>44906</v>
      </c>
      <c r="C2538" s="2">
        <f t="shared" si="313"/>
        <v>2022</v>
      </c>
      <c r="D2538" s="2">
        <f t="shared" si="314"/>
        <v>12</v>
      </c>
      <c r="E2538" s="2" t="str">
        <f t="shared" si="315"/>
        <v>2022-12</v>
      </c>
      <c r="F2538" s="2">
        <f t="shared" si="316"/>
        <v>11</v>
      </c>
      <c r="G2538" s="2">
        <f t="shared" si="317"/>
        <v>51</v>
      </c>
      <c r="H2538" s="2">
        <f t="shared" si="318"/>
        <v>1</v>
      </c>
      <c r="I2538" s="2" cm="1">
        <f t="array" ref="I2538">_xlfn.IFNA(_xlfn.IFS(H2538=7,1,H2538=1,1),0)</f>
        <v>1</v>
      </c>
      <c r="J2538" s="2">
        <v>0</v>
      </c>
      <c r="K2538" s="2">
        <f t="shared" si="319"/>
        <v>0</v>
      </c>
      <c r="L2538" s="2">
        <f>SUMIF(E$2:E2538,E2538,K$2:K2538)</f>
        <v>2</v>
      </c>
      <c r="M2538" s="2">
        <f>IF(AND(market_calendar[[#This Row],[eq_weekly_exp_cumulative]]=3,market_calendar[[#This Row],[is_eq_weekly_exp]]=1),1,0)</f>
        <v>0</v>
      </c>
      <c r="N2538" s="2">
        <f>IF(AND(market_calendar[[#This Row],[is_eq_monthly_exp]]=1,MOD(market_calendar[[#This Row],[Month]],3)=0),1,0)</f>
        <v>0</v>
      </c>
      <c r="O2538" s="2">
        <f t="shared" si="312"/>
        <v>0</v>
      </c>
      <c r="P2538" s="2">
        <f>SUMIF(E$2:E2538,E2538,O$2:O2538)</f>
        <v>1</v>
      </c>
      <c r="Q2538" s="2">
        <f>IF(AND(market_calendar[[#This Row],[vix_weekly_exp_cumulative]]=3,market_calendar[[#This Row],[is_vix_weekly_exp]]=1),1,0)</f>
        <v>0</v>
      </c>
      <c r="R2538" s="2">
        <f>IF(AND(market_calendar[[#This Row],[is_vix_monthly_exp]]=1,MOD(market_calendar[[#This Row],[Month]],3)=0),1,0)</f>
        <v>0</v>
      </c>
    </row>
    <row r="2539" spans="1:18" x14ac:dyDescent="0.25">
      <c r="A2539">
        <v>2538</v>
      </c>
      <c r="B2539" s="1">
        <v>44907</v>
      </c>
      <c r="C2539" s="2">
        <f t="shared" si="313"/>
        <v>2022</v>
      </c>
      <c r="D2539" s="2">
        <f t="shared" si="314"/>
        <v>12</v>
      </c>
      <c r="E2539" s="2" t="str">
        <f t="shared" si="315"/>
        <v>2022-12</v>
      </c>
      <c r="F2539" s="2">
        <f t="shared" si="316"/>
        <v>12</v>
      </c>
      <c r="G2539" s="2">
        <f t="shared" si="317"/>
        <v>51</v>
      </c>
      <c r="H2539" s="2">
        <f t="shared" si="318"/>
        <v>2</v>
      </c>
      <c r="I2539" s="2" cm="1">
        <f t="array" ref="I2539">_xlfn.IFNA(_xlfn.IFS(H2539=7,1,H2539=1,1),0)</f>
        <v>0</v>
      </c>
      <c r="J2539" s="2">
        <v>0</v>
      </c>
      <c r="K2539" s="2">
        <f t="shared" si="319"/>
        <v>0</v>
      </c>
      <c r="L2539" s="2">
        <f>SUMIF(E$2:E2539,E2539,K$2:K2539)</f>
        <v>2</v>
      </c>
      <c r="M2539" s="2">
        <f>IF(AND(market_calendar[[#This Row],[eq_weekly_exp_cumulative]]=3,market_calendar[[#This Row],[is_eq_weekly_exp]]=1),1,0)</f>
        <v>0</v>
      </c>
      <c r="N2539" s="2">
        <f>IF(AND(market_calendar[[#This Row],[is_eq_monthly_exp]]=1,MOD(market_calendar[[#This Row],[Month]],3)=0),1,0)</f>
        <v>0</v>
      </c>
      <c r="O2539" s="2">
        <f t="shared" si="312"/>
        <v>0</v>
      </c>
      <c r="P2539" s="2">
        <f>SUMIF(E$2:E2539,E2539,O$2:O2539)</f>
        <v>1</v>
      </c>
      <c r="Q2539" s="2">
        <f>IF(AND(market_calendar[[#This Row],[vix_weekly_exp_cumulative]]=3,market_calendar[[#This Row],[is_vix_weekly_exp]]=1),1,0)</f>
        <v>0</v>
      </c>
      <c r="R2539" s="2">
        <f>IF(AND(market_calendar[[#This Row],[is_vix_monthly_exp]]=1,MOD(market_calendar[[#This Row],[Month]],3)=0),1,0)</f>
        <v>0</v>
      </c>
    </row>
    <row r="2540" spans="1:18" x14ac:dyDescent="0.25">
      <c r="A2540">
        <v>2539</v>
      </c>
      <c r="B2540" s="1">
        <v>44908</v>
      </c>
      <c r="C2540" s="2">
        <f t="shared" si="313"/>
        <v>2022</v>
      </c>
      <c r="D2540" s="2">
        <f t="shared" si="314"/>
        <v>12</v>
      </c>
      <c r="E2540" s="2" t="str">
        <f t="shared" si="315"/>
        <v>2022-12</v>
      </c>
      <c r="F2540" s="2">
        <f t="shared" si="316"/>
        <v>13</v>
      </c>
      <c r="G2540" s="2">
        <f t="shared" si="317"/>
        <v>51</v>
      </c>
      <c r="H2540" s="2">
        <f t="shared" si="318"/>
        <v>3</v>
      </c>
      <c r="I2540" s="2" cm="1">
        <f t="array" ref="I2540">_xlfn.IFNA(_xlfn.IFS(H2540=7,1,H2540=1,1),0)</f>
        <v>0</v>
      </c>
      <c r="J2540" s="2">
        <v>0</v>
      </c>
      <c r="K2540" s="2">
        <f t="shared" si="319"/>
        <v>0</v>
      </c>
      <c r="L2540" s="2">
        <f>SUMIF(E$2:E2540,E2540,K$2:K2540)</f>
        <v>2</v>
      </c>
      <c r="M2540" s="2">
        <f>IF(AND(market_calendar[[#This Row],[eq_weekly_exp_cumulative]]=3,market_calendar[[#This Row],[is_eq_weekly_exp]]=1),1,0)</f>
        <v>0</v>
      </c>
      <c r="N2540" s="2">
        <f>IF(AND(market_calendar[[#This Row],[is_eq_monthly_exp]]=1,MOD(market_calendar[[#This Row],[Month]],3)=0),1,0)</f>
        <v>0</v>
      </c>
      <c r="O2540" s="2">
        <f t="shared" si="312"/>
        <v>1</v>
      </c>
      <c r="P2540" s="2">
        <f>SUMIF(E$2:E2540,E2540,O$2:O2540)</f>
        <v>2</v>
      </c>
      <c r="Q2540" s="2">
        <f>IF(AND(market_calendar[[#This Row],[vix_weekly_exp_cumulative]]=3,market_calendar[[#This Row],[is_vix_weekly_exp]]=1),1,0)</f>
        <v>0</v>
      </c>
      <c r="R2540" s="2">
        <f>IF(AND(market_calendar[[#This Row],[is_vix_monthly_exp]]=1,MOD(market_calendar[[#This Row],[Month]],3)=0),1,0)</f>
        <v>0</v>
      </c>
    </row>
    <row r="2541" spans="1:18" x14ac:dyDescent="0.25">
      <c r="A2541">
        <v>2540</v>
      </c>
      <c r="B2541" s="1">
        <v>44909</v>
      </c>
      <c r="C2541" s="2">
        <f t="shared" si="313"/>
        <v>2022</v>
      </c>
      <c r="D2541" s="2">
        <f t="shared" si="314"/>
        <v>12</v>
      </c>
      <c r="E2541" s="2" t="str">
        <f t="shared" si="315"/>
        <v>2022-12</v>
      </c>
      <c r="F2541" s="2">
        <f t="shared" si="316"/>
        <v>14</v>
      </c>
      <c r="G2541" s="2">
        <f t="shared" si="317"/>
        <v>51</v>
      </c>
      <c r="H2541" s="2">
        <f t="shared" si="318"/>
        <v>4</v>
      </c>
      <c r="I2541" s="2" cm="1">
        <f t="array" ref="I2541">_xlfn.IFNA(_xlfn.IFS(H2541=7,1,H2541=1,1),0)</f>
        <v>0</v>
      </c>
      <c r="J2541" s="2">
        <v>0</v>
      </c>
      <c r="K2541" s="2">
        <f t="shared" si="319"/>
        <v>0</v>
      </c>
      <c r="L2541" s="2">
        <f>SUMIF(E$2:E2541,E2541,K$2:K2541)</f>
        <v>2</v>
      </c>
      <c r="M2541" s="2">
        <f>IF(AND(market_calendar[[#This Row],[eq_weekly_exp_cumulative]]=3,market_calendar[[#This Row],[is_eq_weekly_exp]]=1),1,0)</f>
        <v>0</v>
      </c>
      <c r="N2541" s="2">
        <f>IF(AND(market_calendar[[#This Row],[is_eq_monthly_exp]]=1,MOD(market_calendar[[#This Row],[Month]],3)=0),1,0)</f>
        <v>0</v>
      </c>
      <c r="O2541" s="2">
        <f t="shared" si="312"/>
        <v>0</v>
      </c>
      <c r="P2541" s="2">
        <f>SUMIF(E$2:E2541,E2541,O$2:O2541)</f>
        <v>2</v>
      </c>
      <c r="Q2541" s="2">
        <f>IF(AND(market_calendar[[#This Row],[vix_weekly_exp_cumulative]]=3,market_calendar[[#This Row],[is_vix_weekly_exp]]=1),1,0)</f>
        <v>0</v>
      </c>
      <c r="R2541" s="2">
        <f>IF(AND(market_calendar[[#This Row],[is_vix_monthly_exp]]=1,MOD(market_calendar[[#This Row],[Month]],3)=0),1,0)</f>
        <v>0</v>
      </c>
    </row>
    <row r="2542" spans="1:18" x14ac:dyDescent="0.25">
      <c r="A2542">
        <v>2541</v>
      </c>
      <c r="B2542" s="1">
        <v>44910</v>
      </c>
      <c r="C2542" s="2">
        <f t="shared" si="313"/>
        <v>2022</v>
      </c>
      <c r="D2542" s="2">
        <f t="shared" si="314"/>
        <v>12</v>
      </c>
      <c r="E2542" s="2" t="str">
        <f t="shared" si="315"/>
        <v>2022-12</v>
      </c>
      <c r="F2542" s="2">
        <f t="shared" si="316"/>
        <v>15</v>
      </c>
      <c r="G2542" s="2">
        <f t="shared" si="317"/>
        <v>51</v>
      </c>
      <c r="H2542" s="2">
        <f t="shared" si="318"/>
        <v>5</v>
      </c>
      <c r="I2542" s="2" cm="1">
        <f t="array" ref="I2542">_xlfn.IFNA(_xlfn.IFS(H2542=7,1,H2542=1,1),0)</f>
        <v>0</v>
      </c>
      <c r="J2542" s="2">
        <v>0</v>
      </c>
      <c r="K2542" s="2">
        <f t="shared" si="319"/>
        <v>0</v>
      </c>
      <c r="L2542" s="2">
        <f>SUMIF(E$2:E2542,E2542,K$2:K2542)</f>
        <v>2</v>
      </c>
      <c r="M2542" s="2">
        <f>IF(AND(market_calendar[[#This Row],[eq_weekly_exp_cumulative]]=3,market_calendar[[#This Row],[is_eq_weekly_exp]]=1),1,0)</f>
        <v>0</v>
      </c>
      <c r="N2542" s="2">
        <f>IF(AND(market_calendar[[#This Row],[is_eq_monthly_exp]]=1,MOD(market_calendar[[#This Row],[Month]],3)=0),1,0)</f>
        <v>0</v>
      </c>
      <c r="O2542" s="2">
        <f t="shared" si="312"/>
        <v>0</v>
      </c>
      <c r="P2542" s="2">
        <f>SUMIF(E$2:E2542,E2542,O$2:O2542)</f>
        <v>2</v>
      </c>
      <c r="Q2542" s="2">
        <f>IF(AND(market_calendar[[#This Row],[vix_weekly_exp_cumulative]]=3,market_calendar[[#This Row],[is_vix_weekly_exp]]=1),1,0)</f>
        <v>0</v>
      </c>
      <c r="R2542" s="2">
        <f>IF(AND(market_calendar[[#This Row],[is_vix_monthly_exp]]=1,MOD(market_calendar[[#This Row],[Month]],3)=0),1,0)</f>
        <v>0</v>
      </c>
    </row>
    <row r="2543" spans="1:18" x14ac:dyDescent="0.25">
      <c r="A2543">
        <v>2542</v>
      </c>
      <c r="B2543" s="1">
        <v>44911</v>
      </c>
      <c r="C2543" s="2">
        <f t="shared" si="313"/>
        <v>2022</v>
      </c>
      <c r="D2543" s="2">
        <f t="shared" si="314"/>
        <v>12</v>
      </c>
      <c r="E2543" s="2" t="str">
        <f t="shared" si="315"/>
        <v>2022-12</v>
      </c>
      <c r="F2543" s="2">
        <f t="shared" si="316"/>
        <v>16</v>
      </c>
      <c r="G2543" s="2">
        <f t="shared" si="317"/>
        <v>51</v>
      </c>
      <c r="H2543" s="2">
        <f t="shared" si="318"/>
        <v>6</v>
      </c>
      <c r="I2543" s="2" cm="1">
        <f t="array" ref="I2543">_xlfn.IFNA(_xlfn.IFS(H2543=7,1,H2543=1,1),0)</f>
        <v>0</v>
      </c>
      <c r="J2543" s="2">
        <v>0</v>
      </c>
      <c r="K2543" s="2">
        <f t="shared" si="319"/>
        <v>1</v>
      </c>
      <c r="L2543" s="2">
        <f>SUMIF(E$2:E2543,E2543,K$2:K2543)</f>
        <v>3</v>
      </c>
      <c r="M2543" s="2">
        <f>IF(AND(market_calendar[[#This Row],[eq_weekly_exp_cumulative]]=3,market_calendar[[#This Row],[is_eq_weekly_exp]]=1),1,0)</f>
        <v>1</v>
      </c>
      <c r="N2543" s="2">
        <f>IF(AND(market_calendar[[#This Row],[is_eq_monthly_exp]]=1,MOD(market_calendar[[#This Row],[Month]],3)=0),1,0)</f>
        <v>1</v>
      </c>
      <c r="O2543" s="2">
        <f t="shared" si="312"/>
        <v>0</v>
      </c>
      <c r="P2543" s="2">
        <f>SUMIF(E$2:E2543,E2543,O$2:O2543)</f>
        <v>2</v>
      </c>
      <c r="Q2543" s="2">
        <f>IF(AND(market_calendar[[#This Row],[vix_weekly_exp_cumulative]]=3,market_calendar[[#This Row],[is_vix_weekly_exp]]=1),1,0)</f>
        <v>0</v>
      </c>
      <c r="R2543" s="2">
        <f>IF(AND(market_calendar[[#This Row],[is_vix_monthly_exp]]=1,MOD(market_calendar[[#This Row],[Month]],3)=0),1,0)</f>
        <v>0</v>
      </c>
    </row>
    <row r="2544" spans="1:18" x14ac:dyDescent="0.25">
      <c r="A2544">
        <v>2543</v>
      </c>
      <c r="B2544" s="1">
        <v>44912</v>
      </c>
      <c r="C2544" s="2">
        <f t="shared" si="313"/>
        <v>2022</v>
      </c>
      <c r="D2544" s="2">
        <f t="shared" si="314"/>
        <v>12</v>
      </c>
      <c r="E2544" s="2" t="str">
        <f t="shared" si="315"/>
        <v>2022-12</v>
      </c>
      <c r="F2544" s="2">
        <f t="shared" si="316"/>
        <v>17</v>
      </c>
      <c r="G2544" s="2">
        <f t="shared" si="317"/>
        <v>51</v>
      </c>
      <c r="H2544" s="2">
        <f t="shared" si="318"/>
        <v>7</v>
      </c>
      <c r="I2544" s="2" cm="1">
        <f t="array" ref="I2544">_xlfn.IFNA(_xlfn.IFS(H2544=7,1,H2544=1,1),0)</f>
        <v>1</v>
      </c>
      <c r="J2544" s="2">
        <v>0</v>
      </c>
      <c r="K2544" s="2">
        <f t="shared" si="319"/>
        <v>0</v>
      </c>
      <c r="L2544" s="2">
        <f>SUMIF(E$2:E2544,E2544,K$2:K2544)</f>
        <v>3</v>
      </c>
      <c r="M2544" s="2">
        <f>IF(AND(market_calendar[[#This Row],[eq_weekly_exp_cumulative]]=3,market_calendar[[#This Row],[is_eq_weekly_exp]]=1),1,0)</f>
        <v>0</v>
      </c>
      <c r="N2544" s="2">
        <f>IF(AND(market_calendar[[#This Row],[is_eq_monthly_exp]]=1,MOD(market_calendar[[#This Row],[Month]],3)=0),1,0)</f>
        <v>0</v>
      </c>
      <c r="O2544" s="2">
        <f t="shared" si="312"/>
        <v>0</v>
      </c>
      <c r="P2544" s="2">
        <f>SUMIF(E$2:E2544,E2544,O$2:O2544)</f>
        <v>2</v>
      </c>
      <c r="Q2544" s="2">
        <f>IF(AND(market_calendar[[#This Row],[vix_weekly_exp_cumulative]]=3,market_calendar[[#This Row],[is_vix_weekly_exp]]=1),1,0)</f>
        <v>0</v>
      </c>
      <c r="R2544" s="2">
        <f>IF(AND(market_calendar[[#This Row],[is_vix_monthly_exp]]=1,MOD(market_calendar[[#This Row],[Month]],3)=0),1,0)</f>
        <v>0</v>
      </c>
    </row>
    <row r="2545" spans="1:18" x14ac:dyDescent="0.25">
      <c r="A2545">
        <v>2544</v>
      </c>
      <c r="B2545" s="1">
        <v>44913</v>
      </c>
      <c r="C2545" s="2">
        <f t="shared" si="313"/>
        <v>2022</v>
      </c>
      <c r="D2545" s="2">
        <f t="shared" si="314"/>
        <v>12</v>
      </c>
      <c r="E2545" s="2" t="str">
        <f t="shared" si="315"/>
        <v>2022-12</v>
      </c>
      <c r="F2545" s="2">
        <f t="shared" si="316"/>
        <v>18</v>
      </c>
      <c r="G2545" s="2">
        <f t="shared" si="317"/>
        <v>52</v>
      </c>
      <c r="H2545" s="2">
        <f t="shared" si="318"/>
        <v>1</v>
      </c>
      <c r="I2545" s="2" cm="1">
        <f t="array" ref="I2545">_xlfn.IFNA(_xlfn.IFS(H2545=7,1,H2545=1,1),0)</f>
        <v>1</v>
      </c>
      <c r="J2545" s="2">
        <v>0</v>
      </c>
      <c r="K2545" s="2">
        <f t="shared" si="319"/>
        <v>0</v>
      </c>
      <c r="L2545" s="2">
        <f>SUMIF(E$2:E2545,E2545,K$2:K2545)</f>
        <v>3</v>
      </c>
      <c r="M2545" s="2">
        <f>IF(AND(market_calendar[[#This Row],[eq_weekly_exp_cumulative]]=3,market_calendar[[#This Row],[is_eq_weekly_exp]]=1),1,0)</f>
        <v>0</v>
      </c>
      <c r="N2545" s="2">
        <f>IF(AND(market_calendar[[#This Row],[is_eq_monthly_exp]]=1,MOD(market_calendar[[#This Row],[Month]],3)=0),1,0)</f>
        <v>0</v>
      </c>
      <c r="O2545" s="2">
        <f t="shared" si="312"/>
        <v>0</v>
      </c>
      <c r="P2545" s="2">
        <f>SUMIF(E$2:E2545,E2545,O$2:O2545)</f>
        <v>2</v>
      </c>
      <c r="Q2545" s="2">
        <f>IF(AND(market_calendar[[#This Row],[vix_weekly_exp_cumulative]]=3,market_calendar[[#This Row],[is_vix_weekly_exp]]=1),1,0)</f>
        <v>0</v>
      </c>
      <c r="R2545" s="2">
        <f>IF(AND(market_calendar[[#This Row],[is_vix_monthly_exp]]=1,MOD(market_calendar[[#This Row],[Month]],3)=0),1,0)</f>
        <v>0</v>
      </c>
    </row>
    <row r="2546" spans="1:18" x14ac:dyDescent="0.25">
      <c r="A2546">
        <v>2545</v>
      </c>
      <c r="B2546" s="1">
        <v>44914</v>
      </c>
      <c r="C2546" s="2">
        <f t="shared" si="313"/>
        <v>2022</v>
      </c>
      <c r="D2546" s="2">
        <f t="shared" si="314"/>
        <v>12</v>
      </c>
      <c r="E2546" s="2" t="str">
        <f t="shared" si="315"/>
        <v>2022-12</v>
      </c>
      <c r="F2546" s="2">
        <f t="shared" si="316"/>
        <v>19</v>
      </c>
      <c r="G2546" s="2">
        <f t="shared" si="317"/>
        <v>52</v>
      </c>
      <c r="H2546" s="2">
        <f t="shared" si="318"/>
        <v>2</v>
      </c>
      <c r="I2546" s="2" cm="1">
        <f t="array" ref="I2546">_xlfn.IFNA(_xlfn.IFS(H2546=7,1,H2546=1,1),0)</f>
        <v>0</v>
      </c>
      <c r="J2546" s="2">
        <v>0</v>
      </c>
      <c r="K2546" s="2">
        <f t="shared" si="319"/>
        <v>0</v>
      </c>
      <c r="L2546" s="2">
        <f>SUMIF(E$2:E2546,E2546,K$2:K2546)</f>
        <v>3</v>
      </c>
      <c r="M2546" s="2">
        <f>IF(AND(market_calendar[[#This Row],[eq_weekly_exp_cumulative]]=3,market_calendar[[#This Row],[is_eq_weekly_exp]]=1),1,0)</f>
        <v>0</v>
      </c>
      <c r="N2546" s="2">
        <f>IF(AND(market_calendar[[#This Row],[is_eq_monthly_exp]]=1,MOD(market_calendar[[#This Row],[Month]],3)=0),1,0)</f>
        <v>0</v>
      </c>
      <c r="O2546" s="2">
        <f t="shared" si="312"/>
        <v>0</v>
      </c>
      <c r="P2546" s="2">
        <f>SUMIF(E$2:E2546,E2546,O$2:O2546)</f>
        <v>2</v>
      </c>
      <c r="Q2546" s="2">
        <f>IF(AND(market_calendar[[#This Row],[vix_weekly_exp_cumulative]]=3,market_calendar[[#This Row],[is_vix_weekly_exp]]=1),1,0)</f>
        <v>0</v>
      </c>
      <c r="R2546" s="2">
        <f>IF(AND(market_calendar[[#This Row],[is_vix_monthly_exp]]=1,MOD(market_calendar[[#This Row],[Month]],3)=0),1,0)</f>
        <v>0</v>
      </c>
    </row>
    <row r="2547" spans="1:18" x14ac:dyDescent="0.25">
      <c r="A2547">
        <v>2546</v>
      </c>
      <c r="B2547" s="1">
        <v>44915</v>
      </c>
      <c r="C2547" s="2">
        <f t="shared" si="313"/>
        <v>2022</v>
      </c>
      <c r="D2547" s="2">
        <f t="shared" si="314"/>
        <v>12</v>
      </c>
      <c r="E2547" s="2" t="str">
        <f t="shared" si="315"/>
        <v>2022-12</v>
      </c>
      <c r="F2547" s="2">
        <f t="shared" si="316"/>
        <v>20</v>
      </c>
      <c r="G2547" s="2">
        <f t="shared" si="317"/>
        <v>52</v>
      </c>
      <c r="H2547" s="2">
        <f t="shared" si="318"/>
        <v>3</v>
      </c>
      <c r="I2547" s="2" cm="1">
        <f t="array" ref="I2547">_xlfn.IFNA(_xlfn.IFS(H2547=7,1,H2547=1,1),0)</f>
        <v>0</v>
      </c>
      <c r="J2547" s="2">
        <v>0</v>
      </c>
      <c r="K2547" s="2">
        <f t="shared" si="319"/>
        <v>0</v>
      </c>
      <c r="L2547" s="2">
        <f>SUMIF(E$2:E2547,E2547,K$2:K2547)</f>
        <v>3</v>
      </c>
      <c r="M2547" s="2">
        <f>IF(AND(market_calendar[[#This Row],[eq_weekly_exp_cumulative]]=3,market_calendar[[#This Row],[is_eq_weekly_exp]]=1),1,0)</f>
        <v>0</v>
      </c>
      <c r="N2547" s="2">
        <f>IF(AND(market_calendar[[#This Row],[is_eq_monthly_exp]]=1,MOD(market_calendar[[#This Row],[Month]],3)=0),1,0)</f>
        <v>0</v>
      </c>
      <c r="O2547" s="2">
        <f t="shared" si="312"/>
        <v>1</v>
      </c>
      <c r="P2547" s="2">
        <f>SUMIF(E$2:E2547,E2547,O$2:O2547)</f>
        <v>3</v>
      </c>
      <c r="Q2547" s="2">
        <f>IF(AND(market_calendar[[#This Row],[vix_weekly_exp_cumulative]]=3,market_calendar[[#This Row],[is_vix_weekly_exp]]=1),1,0)</f>
        <v>1</v>
      </c>
      <c r="R2547" s="2">
        <f>IF(AND(market_calendar[[#This Row],[is_vix_monthly_exp]]=1,MOD(market_calendar[[#This Row],[Month]],3)=0),1,0)</f>
        <v>1</v>
      </c>
    </row>
    <row r="2548" spans="1:18" x14ac:dyDescent="0.25">
      <c r="A2548">
        <v>2547</v>
      </c>
      <c r="B2548" s="1">
        <v>44916</v>
      </c>
      <c r="C2548" s="2">
        <f t="shared" si="313"/>
        <v>2022</v>
      </c>
      <c r="D2548" s="2">
        <f t="shared" si="314"/>
        <v>12</v>
      </c>
      <c r="E2548" s="2" t="str">
        <f t="shared" si="315"/>
        <v>2022-12</v>
      </c>
      <c r="F2548" s="2">
        <f t="shared" si="316"/>
        <v>21</v>
      </c>
      <c r="G2548" s="2">
        <f t="shared" si="317"/>
        <v>52</v>
      </c>
      <c r="H2548" s="2">
        <f t="shared" si="318"/>
        <v>4</v>
      </c>
      <c r="I2548" s="2" cm="1">
        <f t="array" ref="I2548">_xlfn.IFNA(_xlfn.IFS(H2548=7,1,H2548=1,1),0)</f>
        <v>0</v>
      </c>
      <c r="J2548" s="2">
        <v>0</v>
      </c>
      <c r="K2548" s="2">
        <f t="shared" si="319"/>
        <v>0</v>
      </c>
      <c r="L2548" s="2">
        <f>SUMIF(E$2:E2548,E2548,K$2:K2548)</f>
        <v>3</v>
      </c>
      <c r="M2548" s="2">
        <f>IF(AND(market_calendar[[#This Row],[eq_weekly_exp_cumulative]]=3,market_calendar[[#This Row],[is_eq_weekly_exp]]=1),1,0)</f>
        <v>0</v>
      </c>
      <c r="N2548" s="2">
        <f>IF(AND(market_calendar[[#This Row],[is_eq_monthly_exp]]=1,MOD(market_calendar[[#This Row],[Month]],3)=0),1,0)</f>
        <v>0</v>
      </c>
      <c r="O2548" s="2">
        <f t="shared" si="312"/>
        <v>0</v>
      </c>
      <c r="P2548" s="2">
        <f>SUMIF(E$2:E2548,E2548,O$2:O2548)</f>
        <v>3</v>
      </c>
      <c r="Q2548" s="2">
        <f>IF(AND(market_calendar[[#This Row],[vix_weekly_exp_cumulative]]=3,market_calendar[[#This Row],[is_vix_weekly_exp]]=1),1,0)</f>
        <v>0</v>
      </c>
      <c r="R2548" s="2">
        <f>IF(AND(market_calendar[[#This Row],[is_vix_monthly_exp]]=1,MOD(market_calendar[[#This Row],[Month]],3)=0),1,0)</f>
        <v>0</v>
      </c>
    </row>
    <row r="2549" spans="1:18" x14ac:dyDescent="0.25">
      <c r="A2549">
        <v>2548</v>
      </c>
      <c r="B2549" s="1">
        <v>44917</v>
      </c>
      <c r="C2549" s="2">
        <f t="shared" si="313"/>
        <v>2022</v>
      </c>
      <c r="D2549" s="2">
        <f t="shared" si="314"/>
        <v>12</v>
      </c>
      <c r="E2549" s="2" t="str">
        <f t="shared" si="315"/>
        <v>2022-12</v>
      </c>
      <c r="F2549" s="2">
        <f t="shared" si="316"/>
        <v>22</v>
      </c>
      <c r="G2549" s="2">
        <f t="shared" si="317"/>
        <v>52</v>
      </c>
      <c r="H2549" s="2">
        <f t="shared" si="318"/>
        <v>5</v>
      </c>
      <c r="I2549" s="2" cm="1">
        <f t="array" ref="I2549">_xlfn.IFNA(_xlfn.IFS(H2549=7,1,H2549=1,1),0)</f>
        <v>0</v>
      </c>
      <c r="J2549" s="2">
        <v>0</v>
      </c>
      <c r="K2549" s="2">
        <f t="shared" si="319"/>
        <v>0</v>
      </c>
      <c r="L2549" s="2">
        <f>SUMIF(E$2:E2549,E2549,K$2:K2549)</f>
        <v>3</v>
      </c>
      <c r="M2549" s="2">
        <f>IF(AND(market_calendar[[#This Row],[eq_weekly_exp_cumulative]]=3,market_calendar[[#This Row],[is_eq_weekly_exp]]=1),1,0)</f>
        <v>0</v>
      </c>
      <c r="N2549" s="2">
        <f>IF(AND(market_calendar[[#This Row],[is_eq_monthly_exp]]=1,MOD(market_calendar[[#This Row],[Month]],3)=0),1,0)</f>
        <v>0</v>
      </c>
      <c r="O2549" s="2">
        <f t="shared" si="312"/>
        <v>0</v>
      </c>
      <c r="P2549" s="2">
        <f>SUMIF(E$2:E2549,E2549,O$2:O2549)</f>
        <v>3</v>
      </c>
      <c r="Q2549" s="2">
        <f>IF(AND(market_calendar[[#This Row],[vix_weekly_exp_cumulative]]=3,market_calendar[[#This Row],[is_vix_weekly_exp]]=1),1,0)</f>
        <v>0</v>
      </c>
      <c r="R2549" s="2">
        <f>IF(AND(market_calendar[[#This Row],[is_vix_monthly_exp]]=1,MOD(market_calendar[[#This Row],[Month]],3)=0),1,0)</f>
        <v>0</v>
      </c>
    </row>
    <row r="2550" spans="1:18" x14ac:dyDescent="0.25">
      <c r="A2550">
        <v>2549</v>
      </c>
      <c r="B2550" s="1">
        <v>44918</v>
      </c>
      <c r="C2550" s="2">
        <f t="shared" si="313"/>
        <v>2022</v>
      </c>
      <c r="D2550" s="2">
        <f t="shared" si="314"/>
        <v>12</v>
      </c>
      <c r="E2550" s="2" t="str">
        <f t="shared" si="315"/>
        <v>2022-12</v>
      </c>
      <c r="F2550" s="2">
        <f t="shared" si="316"/>
        <v>23</v>
      </c>
      <c r="G2550" s="2">
        <f t="shared" si="317"/>
        <v>52</v>
      </c>
      <c r="H2550" s="2">
        <f t="shared" si="318"/>
        <v>6</v>
      </c>
      <c r="I2550" s="2" cm="1">
        <f t="array" ref="I2550">_xlfn.IFNA(_xlfn.IFS(H2550=7,1,H2550=1,1),0)</f>
        <v>0</v>
      </c>
      <c r="J2550" s="2">
        <v>0</v>
      </c>
      <c r="K2550" s="2">
        <f t="shared" si="319"/>
        <v>1</v>
      </c>
      <c r="L2550" s="2">
        <f>SUMIF(E$2:E2550,E2550,K$2:K2550)</f>
        <v>4</v>
      </c>
      <c r="M2550" s="2">
        <f>IF(AND(market_calendar[[#This Row],[eq_weekly_exp_cumulative]]=3,market_calendar[[#This Row],[is_eq_weekly_exp]]=1),1,0)</f>
        <v>0</v>
      </c>
      <c r="N2550" s="2">
        <f>IF(AND(market_calendar[[#This Row],[is_eq_monthly_exp]]=1,MOD(market_calendar[[#This Row],[Month]],3)=0),1,0)</f>
        <v>0</v>
      </c>
      <c r="O2550" s="2">
        <f t="shared" si="312"/>
        <v>0</v>
      </c>
      <c r="P2550" s="2">
        <f>SUMIF(E$2:E2550,E2550,O$2:O2550)</f>
        <v>3</v>
      </c>
      <c r="Q2550" s="2">
        <f>IF(AND(market_calendar[[#This Row],[vix_weekly_exp_cumulative]]=3,market_calendar[[#This Row],[is_vix_weekly_exp]]=1),1,0)</f>
        <v>0</v>
      </c>
      <c r="R2550" s="2">
        <f>IF(AND(market_calendar[[#This Row],[is_vix_monthly_exp]]=1,MOD(market_calendar[[#This Row],[Month]],3)=0),1,0)</f>
        <v>0</v>
      </c>
    </row>
    <row r="2551" spans="1:18" x14ac:dyDescent="0.25">
      <c r="A2551">
        <v>2550</v>
      </c>
      <c r="B2551" s="1">
        <v>44919</v>
      </c>
      <c r="C2551" s="2">
        <f t="shared" si="313"/>
        <v>2022</v>
      </c>
      <c r="D2551" s="2">
        <f t="shared" si="314"/>
        <v>12</v>
      </c>
      <c r="E2551" s="2" t="str">
        <f t="shared" si="315"/>
        <v>2022-12</v>
      </c>
      <c r="F2551" s="2">
        <f t="shared" si="316"/>
        <v>24</v>
      </c>
      <c r="G2551" s="2">
        <f t="shared" si="317"/>
        <v>52</v>
      </c>
      <c r="H2551" s="2">
        <f t="shared" si="318"/>
        <v>7</v>
      </c>
      <c r="I2551" s="2" cm="1">
        <f t="array" ref="I2551">_xlfn.IFNA(_xlfn.IFS(H2551=7,1,H2551=1,1),0)</f>
        <v>1</v>
      </c>
      <c r="J2551" s="2">
        <v>0</v>
      </c>
      <c r="K2551" s="2">
        <f t="shared" si="319"/>
        <v>0</v>
      </c>
      <c r="L2551" s="2">
        <f>SUMIF(E$2:E2551,E2551,K$2:K2551)</f>
        <v>4</v>
      </c>
      <c r="M2551" s="2">
        <f>IF(AND(market_calendar[[#This Row],[eq_weekly_exp_cumulative]]=3,market_calendar[[#This Row],[is_eq_weekly_exp]]=1),1,0)</f>
        <v>0</v>
      </c>
      <c r="N2551" s="2">
        <f>IF(AND(market_calendar[[#This Row],[is_eq_monthly_exp]]=1,MOD(market_calendar[[#This Row],[Month]],3)=0),1,0)</f>
        <v>0</v>
      </c>
      <c r="O2551" s="2">
        <f t="shared" si="312"/>
        <v>0</v>
      </c>
      <c r="P2551" s="2">
        <f>SUMIF(E$2:E2551,E2551,O$2:O2551)</f>
        <v>3</v>
      </c>
      <c r="Q2551" s="2">
        <f>IF(AND(market_calendar[[#This Row],[vix_weekly_exp_cumulative]]=3,market_calendar[[#This Row],[is_vix_weekly_exp]]=1),1,0)</f>
        <v>0</v>
      </c>
      <c r="R2551" s="2">
        <f>IF(AND(market_calendar[[#This Row],[is_vix_monthly_exp]]=1,MOD(market_calendar[[#This Row],[Month]],3)=0),1,0)</f>
        <v>0</v>
      </c>
    </row>
    <row r="2552" spans="1:18" x14ac:dyDescent="0.25">
      <c r="A2552">
        <v>2551</v>
      </c>
      <c r="B2552" s="1">
        <v>44920</v>
      </c>
      <c r="C2552" s="2">
        <f t="shared" si="313"/>
        <v>2022</v>
      </c>
      <c r="D2552" s="2">
        <f t="shared" si="314"/>
        <v>12</v>
      </c>
      <c r="E2552" s="2" t="str">
        <f t="shared" si="315"/>
        <v>2022-12</v>
      </c>
      <c r="F2552" s="2">
        <f t="shared" si="316"/>
        <v>25</v>
      </c>
      <c r="G2552" s="2">
        <f t="shared" si="317"/>
        <v>53</v>
      </c>
      <c r="H2552" s="2">
        <f t="shared" si="318"/>
        <v>1</v>
      </c>
      <c r="I2552" s="2" cm="1">
        <f t="array" ref="I2552">_xlfn.IFNA(_xlfn.IFS(H2552=7,1,H2552=1,1),0)</f>
        <v>1</v>
      </c>
      <c r="J2552" s="2">
        <v>0</v>
      </c>
      <c r="K2552" s="2">
        <f t="shared" si="319"/>
        <v>0</v>
      </c>
      <c r="L2552" s="2">
        <f>SUMIF(E$2:E2552,E2552,K$2:K2552)</f>
        <v>4</v>
      </c>
      <c r="M2552" s="2">
        <f>IF(AND(market_calendar[[#This Row],[eq_weekly_exp_cumulative]]=3,market_calendar[[#This Row],[is_eq_weekly_exp]]=1),1,0)</f>
        <v>0</v>
      </c>
      <c r="N2552" s="2">
        <f>IF(AND(market_calendar[[#This Row],[is_eq_monthly_exp]]=1,MOD(market_calendar[[#This Row],[Month]],3)=0),1,0)</f>
        <v>0</v>
      </c>
      <c r="O2552" s="2">
        <f t="shared" si="312"/>
        <v>0</v>
      </c>
      <c r="P2552" s="2">
        <f>SUMIF(E$2:E2552,E2552,O$2:O2552)</f>
        <v>3</v>
      </c>
      <c r="Q2552" s="2">
        <f>IF(AND(market_calendar[[#This Row],[vix_weekly_exp_cumulative]]=3,market_calendar[[#This Row],[is_vix_weekly_exp]]=1),1,0)</f>
        <v>0</v>
      </c>
      <c r="R2552" s="2">
        <f>IF(AND(market_calendar[[#This Row],[is_vix_monthly_exp]]=1,MOD(market_calendar[[#This Row],[Month]],3)=0),1,0)</f>
        <v>0</v>
      </c>
    </row>
    <row r="2553" spans="1:18" x14ac:dyDescent="0.25">
      <c r="A2553">
        <v>2552</v>
      </c>
      <c r="B2553" s="1">
        <v>44921</v>
      </c>
      <c r="C2553" s="2">
        <f t="shared" si="313"/>
        <v>2022</v>
      </c>
      <c r="D2553" s="2">
        <f t="shared" si="314"/>
        <v>12</v>
      </c>
      <c r="E2553" s="2" t="str">
        <f t="shared" si="315"/>
        <v>2022-12</v>
      </c>
      <c r="F2553" s="2">
        <f t="shared" si="316"/>
        <v>26</v>
      </c>
      <c r="G2553" s="2">
        <f t="shared" si="317"/>
        <v>53</v>
      </c>
      <c r="H2553" s="2">
        <f t="shared" si="318"/>
        <v>2</v>
      </c>
      <c r="I2553" s="2" cm="1">
        <f t="array" ref="I2553">_xlfn.IFNA(_xlfn.IFS(H2553=7,1,H2553=1,1),0)</f>
        <v>0</v>
      </c>
      <c r="J2553" s="2">
        <v>0</v>
      </c>
      <c r="K2553" s="2">
        <f t="shared" si="319"/>
        <v>0</v>
      </c>
      <c r="L2553" s="2">
        <f>SUMIF(E$2:E2553,E2553,K$2:K2553)</f>
        <v>4</v>
      </c>
      <c r="M2553" s="2">
        <f>IF(AND(market_calendar[[#This Row],[eq_weekly_exp_cumulative]]=3,market_calendar[[#This Row],[is_eq_weekly_exp]]=1),1,0)</f>
        <v>0</v>
      </c>
      <c r="N2553" s="2">
        <f>IF(AND(market_calendar[[#This Row],[is_eq_monthly_exp]]=1,MOD(market_calendar[[#This Row],[Month]],3)=0),1,0)</f>
        <v>0</v>
      </c>
      <c r="O2553" s="2">
        <f t="shared" si="312"/>
        <v>0</v>
      </c>
      <c r="P2553" s="2">
        <f>SUMIF(E$2:E2553,E2553,O$2:O2553)</f>
        <v>3</v>
      </c>
      <c r="Q2553" s="2">
        <f>IF(AND(market_calendar[[#This Row],[vix_weekly_exp_cumulative]]=3,market_calendar[[#This Row],[is_vix_weekly_exp]]=1),1,0)</f>
        <v>0</v>
      </c>
      <c r="R2553" s="2">
        <f>IF(AND(market_calendar[[#This Row],[is_vix_monthly_exp]]=1,MOD(market_calendar[[#This Row],[Month]],3)=0),1,0)</f>
        <v>0</v>
      </c>
    </row>
    <row r="2554" spans="1:18" x14ac:dyDescent="0.25">
      <c r="A2554">
        <v>2553</v>
      </c>
      <c r="B2554" s="1">
        <v>44922</v>
      </c>
      <c r="C2554" s="2">
        <f t="shared" si="313"/>
        <v>2022</v>
      </c>
      <c r="D2554" s="2">
        <f t="shared" si="314"/>
        <v>12</v>
      </c>
      <c r="E2554" s="2" t="str">
        <f t="shared" si="315"/>
        <v>2022-12</v>
      </c>
      <c r="F2554" s="2">
        <f t="shared" si="316"/>
        <v>27</v>
      </c>
      <c r="G2554" s="2">
        <f t="shared" si="317"/>
        <v>53</v>
      </c>
      <c r="H2554" s="2">
        <f t="shared" si="318"/>
        <v>3</v>
      </c>
      <c r="I2554" s="2" cm="1">
        <f t="array" ref="I2554">_xlfn.IFNA(_xlfn.IFS(H2554=7,1,H2554=1,1),0)</f>
        <v>0</v>
      </c>
      <c r="J2554" s="2">
        <v>0</v>
      </c>
      <c r="K2554" s="2">
        <f t="shared" si="319"/>
        <v>0</v>
      </c>
      <c r="L2554" s="2">
        <f>SUMIF(E$2:E2554,E2554,K$2:K2554)</f>
        <v>4</v>
      </c>
      <c r="M2554" s="2">
        <f>IF(AND(market_calendar[[#This Row],[eq_weekly_exp_cumulative]]=3,market_calendar[[#This Row],[is_eq_weekly_exp]]=1),1,0)</f>
        <v>0</v>
      </c>
      <c r="N2554" s="2">
        <f>IF(AND(market_calendar[[#This Row],[is_eq_monthly_exp]]=1,MOD(market_calendar[[#This Row],[Month]],3)=0),1,0)</f>
        <v>0</v>
      </c>
      <c r="O2554" s="2">
        <f t="shared" si="312"/>
        <v>1</v>
      </c>
      <c r="P2554" s="2">
        <f>SUMIF(E$2:E2554,E2554,O$2:O2554)</f>
        <v>4</v>
      </c>
      <c r="Q2554" s="2">
        <f>IF(AND(market_calendar[[#This Row],[vix_weekly_exp_cumulative]]=3,market_calendar[[#This Row],[is_vix_weekly_exp]]=1),1,0)</f>
        <v>0</v>
      </c>
      <c r="R2554" s="2">
        <f>IF(AND(market_calendar[[#This Row],[is_vix_monthly_exp]]=1,MOD(market_calendar[[#This Row],[Month]],3)=0),1,0)</f>
        <v>0</v>
      </c>
    </row>
    <row r="2555" spans="1:18" x14ac:dyDescent="0.25">
      <c r="A2555">
        <v>2554</v>
      </c>
      <c r="B2555" s="1">
        <v>44923</v>
      </c>
      <c r="C2555" s="2">
        <f t="shared" si="313"/>
        <v>2022</v>
      </c>
      <c r="D2555" s="2">
        <f t="shared" si="314"/>
        <v>12</v>
      </c>
      <c r="E2555" s="2" t="str">
        <f t="shared" si="315"/>
        <v>2022-12</v>
      </c>
      <c r="F2555" s="2">
        <f t="shared" si="316"/>
        <v>28</v>
      </c>
      <c r="G2555" s="2">
        <f t="shared" si="317"/>
        <v>53</v>
      </c>
      <c r="H2555" s="2">
        <f t="shared" si="318"/>
        <v>4</v>
      </c>
      <c r="I2555" s="2" cm="1">
        <f t="array" ref="I2555">_xlfn.IFNA(_xlfn.IFS(H2555=7,1,H2555=1,1),0)</f>
        <v>0</v>
      </c>
      <c r="J2555" s="2">
        <v>0</v>
      </c>
      <c r="K2555" s="2">
        <f t="shared" si="319"/>
        <v>0</v>
      </c>
      <c r="L2555" s="2">
        <f>SUMIF(E$2:E2555,E2555,K$2:K2555)</f>
        <v>4</v>
      </c>
      <c r="M2555" s="2">
        <f>IF(AND(market_calendar[[#This Row],[eq_weekly_exp_cumulative]]=3,market_calendar[[#This Row],[is_eq_weekly_exp]]=1),1,0)</f>
        <v>0</v>
      </c>
      <c r="N2555" s="2">
        <f>IF(AND(market_calendar[[#This Row],[is_eq_monthly_exp]]=1,MOD(market_calendar[[#This Row],[Month]],3)=0),1,0)</f>
        <v>0</v>
      </c>
      <c r="O2555" s="2">
        <f t="shared" si="312"/>
        <v>0</v>
      </c>
      <c r="P2555" s="2">
        <f>SUMIF(E$2:E2555,E2555,O$2:O2555)</f>
        <v>4</v>
      </c>
      <c r="Q2555" s="2">
        <f>IF(AND(market_calendar[[#This Row],[vix_weekly_exp_cumulative]]=3,market_calendar[[#This Row],[is_vix_weekly_exp]]=1),1,0)</f>
        <v>0</v>
      </c>
      <c r="R2555" s="2">
        <f>IF(AND(market_calendar[[#This Row],[is_vix_monthly_exp]]=1,MOD(market_calendar[[#This Row],[Month]],3)=0),1,0)</f>
        <v>0</v>
      </c>
    </row>
    <row r="2556" spans="1:18" x14ac:dyDescent="0.25">
      <c r="A2556">
        <v>2555</v>
      </c>
      <c r="B2556" s="1">
        <v>44924</v>
      </c>
      <c r="C2556" s="2">
        <f t="shared" si="313"/>
        <v>2022</v>
      </c>
      <c r="D2556" s="2">
        <f t="shared" si="314"/>
        <v>12</v>
      </c>
      <c r="E2556" s="2" t="str">
        <f t="shared" si="315"/>
        <v>2022-12</v>
      </c>
      <c r="F2556" s="2">
        <f t="shared" si="316"/>
        <v>29</v>
      </c>
      <c r="G2556" s="2">
        <f t="shared" si="317"/>
        <v>53</v>
      </c>
      <c r="H2556" s="2">
        <f t="shared" si="318"/>
        <v>5</v>
      </c>
      <c r="I2556" s="2" cm="1">
        <f t="array" ref="I2556">_xlfn.IFNA(_xlfn.IFS(H2556=7,1,H2556=1,1),0)</f>
        <v>0</v>
      </c>
      <c r="J2556" s="2">
        <v>0</v>
      </c>
      <c r="K2556" s="2">
        <f t="shared" si="319"/>
        <v>0</v>
      </c>
      <c r="L2556" s="2">
        <f>SUMIF(E$2:E2556,E2556,K$2:K2556)</f>
        <v>4</v>
      </c>
      <c r="M2556" s="2">
        <f>IF(AND(market_calendar[[#This Row],[eq_weekly_exp_cumulative]]=3,market_calendar[[#This Row],[is_eq_weekly_exp]]=1),1,0)</f>
        <v>0</v>
      </c>
      <c r="N2556" s="2">
        <f>IF(AND(market_calendar[[#This Row],[is_eq_monthly_exp]]=1,MOD(market_calendar[[#This Row],[Month]],3)=0),1,0)</f>
        <v>0</v>
      </c>
      <c r="O2556" s="2">
        <f t="shared" si="312"/>
        <v>0</v>
      </c>
      <c r="P2556" s="2">
        <f>SUMIF(E$2:E2556,E2556,O$2:O2556)</f>
        <v>4</v>
      </c>
      <c r="Q2556" s="2">
        <f>IF(AND(market_calendar[[#This Row],[vix_weekly_exp_cumulative]]=3,market_calendar[[#This Row],[is_vix_weekly_exp]]=1),1,0)</f>
        <v>0</v>
      </c>
      <c r="R2556" s="2">
        <f>IF(AND(market_calendar[[#This Row],[is_vix_monthly_exp]]=1,MOD(market_calendar[[#This Row],[Month]],3)=0),1,0)</f>
        <v>0</v>
      </c>
    </row>
    <row r="2557" spans="1:18" x14ac:dyDescent="0.25">
      <c r="A2557">
        <v>2556</v>
      </c>
      <c r="B2557" s="1">
        <v>44925</v>
      </c>
      <c r="C2557" s="2">
        <f t="shared" si="313"/>
        <v>2022</v>
      </c>
      <c r="D2557" s="2">
        <f t="shared" si="314"/>
        <v>12</v>
      </c>
      <c r="E2557" s="2" t="str">
        <f t="shared" si="315"/>
        <v>2022-12</v>
      </c>
      <c r="F2557" s="2">
        <f t="shared" si="316"/>
        <v>30</v>
      </c>
      <c r="G2557" s="2">
        <f t="shared" si="317"/>
        <v>53</v>
      </c>
      <c r="H2557" s="2">
        <f t="shared" si="318"/>
        <v>6</v>
      </c>
      <c r="I2557" s="2" cm="1">
        <f t="array" ref="I2557">_xlfn.IFNA(_xlfn.IFS(H2557=7,1,H2557=1,1),0)</f>
        <v>0</v>
      </c>
      <c r="J2557" s="2">
        <v>0</v>
      </c>
      <c r="K2557" s="2">
        <f t="shared" si="319"/>
        <v>1</v>
      </c>
      <c r="L2557" s="2">
        <f>SUMIF(E$2:E2557,E2557,K$2:K2557)</f>
        <v>5</v>
      </c>
      <c r="M2557" s="2">
        <f>IF(AND(market_calendar[[#This Row],[eq_weekly_exp_cumulative]]=3,market_calendar[[#This Row],[is_eq_weekly_exp]]=1),1,0)</f>
        <v>0</v>
      </c>
      <c r="N2557" s="2">
        <f>IF(AND(market_calendar[[#This Row],[is_eq_monthly_exp]]=1,MOD(market_calendar[[#This Row],[Month]],3)=0),1,0)</f>
        <v>0</v>
      </c>
      <c r="O2557" s="2">
        <f t="shared" si="312"/>
        <v>0</v>
      </c>
      <c r="P2557" s="2">
        <f>SUMIF(E$2:E2557,E2557,O$2:O2557)</f>
        <v>4</v>
      </c>
      <c r="Q2557" s="2">
        <f>IF(AND(market_calendar[[#This Row],[vix_weekly_exp_cumulative]]=3,market_calendar[[#This Row],[is_vix_weekly_exp]]=1),1,0)</f>
        <v>0</v>
      </c>
      <c r="R2557" s="2">
        <f>IF(AND(market_calendar[[#This Row],[is_vix_monthly_exp]]=1,MOD(market_calendar[[#This Row],[Month]],3)=0),1,0)</f>
        <v>0</v>
      </c>
    </row>
    <row r="2558" spans="1:18" x14ac:dyDescent="0.25">
      <c r="A2558">
        <v>2557</v>
      </c>
      <c r="B2558" s="1">
        <v>44926</v>
      </c>
      <c r="C2558" s="2">
        <f t="shared" si="313"/>
        <v>2022</v>
      </c>
      <c r="D2558" s="2">
        <f t="shared" si="314"/>
        <v>12</v>
      </c>
      <c r="E2558" s="2" t="str">
        <f t="shared" si="315"/>
        <v>2022-12</v>
      </c>
      <c r="F2558" s="2">
        <f t="shared" si="316"/>
        <v>31</v>
      </c>
      <c r="G2558" s="2">
        <f t="shared" si="317"/>
        <v>53</v>
      </c>
      <c r="H2558" s="2">
        <f t="shared" si="318"/>
        <v>7</v>
      </c>
      <c r="I2558" s="2" cm="1">
        <f t="array" ref="I2558">_xlfn.IFNA(_xlfn.IFS(H2558=7,1,H2558=1,1),0)</f>
        <v>1</v>
      </c>
      <c r="J2558" s="2">
        <v>0</v>
      </c>
      <c r="K2558" s="2">
        <f t="shared" si="319"/>
        <v>0</v>
      </c>
      <c r="L2558" s="2">
        <f>SUMIF(E$2:E2558,E2558,K$2:K2558)</f>
        <v>5</v>
      </c>
      <c r="M2558" s="2">
        <f>IF(AND(market_calendar[[#This Row],[eq_weekly_exp_cumulative]]=3,market_calendar[[#This Row],[is_eq_weekly_exp]]=1),1,0)</f>
        <v>0</v>
      </c>
      <c r="N2558" s="2">
        <f>IF(AND(market_calendar[[#This Row],[is_eq_monthly_exp]]=1,MOD(market_calendar[[#This Row],[Month]],3)=0),1,0)</f>
        <v>0</v>
      </c>
      <c r="O2558" s="2">
        <f t="shared" si="312"/>
        <v>0</v>
      </c>
      <c r="P2558" s="2">
        <f>SUMIF(E$2:E2558,E2558,O$2:O2558)</f>
        <v>4</v>
      </c>
      <c r="Q2558" s="2">
        <f>IF(AND(market_calendar[[#This Row],[vix_weekly_exp_cumulative]]=3,market_calendar[[#This Row],[is_vix_weekly_exp]]=1),1,0)</f>
        <v>0</v>
      </c>
      <c r="R2558" s="2">
        <f>IF(AND(market_calendar[[#This Row],[is_vix_monthly_exp]]=1,MOD(market_calendar[[#This Row],[Month]],3)=0),1,0)</f>
        <v>0</v>
      </c>
    </row>
    <row r="2559" spans="1:18" x14ac:dyDescent="0.25">
      <c r="A2559">
        <v>2558</v>
      </c>
      <c r="B2559" s="1">
        <v>44927</v>
      </c>
      <c r="C2559" s="2">
        <f t="shared" si="313"/>
        <v>2023</v>
      </c>
      <c r="D2559" s="2">
        <f t="shared" si="314"/>
        <v>1</v>
      </c>
      <c r="E2559" s="2" t="str">
        <f t="shared" si="315"/>
        <v>2023-1</v>
      </c>
      <c r="F2559" s="2">
        <f t="shared" si="316"/>
        <v>1</v>
      </c>
      <c r="G2559" s="2">
        <f t="shared" si="317"/>
        <v>1</v>
      </c>
      <c r="H2559" s="2">
        <f t="shared" si="318"/>
        <v>1</v>
      </c>
      <c r="I2559" s="2" cm="1">
        <f t="array" ref="I2559">_xlfn.IFNA(_xlfn.IFS(H2559=7,1,H2559=1,1),0)</f>
        <v>1</v>
      </c>
      <c r="J2559" s="2">
        <v>0</v>
      </c>
      <c r="K2559" s="2">
        <f t="shared" si="319"/>
        <v>0</v>
      </c>
      <c r="L2559" s="2">
        <f>SUMIF(E$2:E2559,E2559,K$2:K2559)</f>
        <v>0</v>
      </c>
      <c r="M2559" s="2">
        <f>IF(AND(market_calendar[[#This Row],[eq_weekly_exp_cumulative]]=3,market_calendar[[#This Row],[is_eq_weekly_exp]]=1),1,0)</f>
        <v>0</v>
      </c>
      <c r="N2559" s="2">
        <f>IF(AND(market_calendar[[#This Row],[is_eq_monthly_exp]]=1,MOD(market_calendar[[#This Row],[Month]],3)=0),1,0)</f>
        <v>0</v>
      </c>
      <c r="O2559" s="2">
        <f t="shared" si="312"/>
        <v>0</v>
      </c>
      <c r="P2559" s="2">
        <f>SUMIF(E$2:E2559,E2559,O$2:O2559)</f>
        <v>0</v>
      </c>
      <c r="Q2559" s="2">
        <f>IF(AND(market_calendar[[#This Row],[vix_weekly_exp_cumulative]]=3,market_calendar[[#This Row],[is_vix_weekly_exp]]=1),1,0)</f>
        <v>0</v>
      </c>
      <c r="R2559" s="2">
        <f>IF(AND(market_calendar[[#This Row],[is_vix_monthly_exp]]=1,MOD(market_calendar[[#This Row],[Month]],3)=0),1,0)</f>
        <v>0</v>
      </c>
    </row>
    <row r="2560" spans="1:18" x14ac:dyDescent="0.25">
      <c r="A2560">
        <v>2559</v>
      </c>
      <c r="B2560" s="1">
        <v>44928</v>
      </c>
      <c r="C2560" s="2">
        <f t="shared" si="313"/>
        <v>2023</v>
      </c>
      <c r="D2560" s="2">
        <f t="shared" si="314"/>
        <v>1</v>
      </c>
      <c r="E2560" s="2" t="str">
        <f t="shared" si="315"/>
        <v>2023-1</v>
      </c>
      <c r="F2560" s="2">
        <f t="shared" si="316"/>
        <v>2</v>
      </c>
      <c r="G2560" s="2">
        <f t="shared" si="317"/>
        <v>1</v>
      </c>
      <c r="H2560" s="2">
        <f t="shared" si="318"/>
        <v>2</v>
      </c>
      <c r="I2560" s="2" cm="1">
        <f t="array" ref="I2560">_xlfn.IFNA(_xlfn.IFS(H2560=7,1,H2560=1,1),0)</f>
        <v>0</v>
      </c>
      <c r="J2560" s="2">
        <v>0</v>
      </c>
      <c r="K2560" s="2">
        <f t="shared" si="319"/>
        <v>0</v>
      </c>
      <c r="L2560" s="2">
        <f>SUMIF(E$2:E2560,E2560,K$2:K2560)</f>
        <v>0</v>
      </c>
      <c r="M2560" s="2">
        <f>IF(AND(market_calendar[[#This Row],[eq_weekly_exp_cumulative]]=3,market_calendar[[#This Row],[is_eq_weekly_exp]]=1),1,0)</f>
        <v>0</v>
      </c>
      <c r="N2560" s="2">
        <f>IF(AND(market_calendar[[#This Row],[is_eq_monthly_exp]]=1,MOD(market_calendar[[#This Row],[Month]],3)=0),1,0)</f>
        <v>0</v>
      </c>
      <c r="O2560" s="2">
        <f t="shared" si="312"/>
        <v>0</v>
      </c>
      <c r="P2560" s="2">
        <f>SUMIF(E$2:E2560,E2560,O$2:O2560)</f>
        <v>0</v>
      </c>
      <c r="Q2560" s="2">
        <f>IF(AND(market_calendar[[#This Row],[vix_weekly_exp_cumulative]]=3,market_calendar[[#This Row],[is_vix_weekly_exp]]=1),1,0)</f>
        <v>0</v>
      </c>
      <c r="R2560" s="2">
        <f>IF(AND(market_calendar[[#This Row],[is_vix_monthly_exp]]=1,MOD(market_calendar[[#This Row],[Month]],3)=0),1,0)</f>
        <v>0</v>
      </c>
    </row>
    <row r="2561" spans="1:18" x14ac:dyDescent="0.25">
      <c r="A2561">
        <v>2560</v>
      </c>
      <c r="B2561" s="1">
        <v>44929</v>
      </c>
      <c r="C2561" s="2">
        <f t="shared" si="313"/>
        <v>2023</v>
      </c>
      <c r="D2561" s="2">
        <f t="shared" si="314"/>
        <v>1</v>
      </c>
      <c r="E2561" s="2" t="str">
        <f t="shared" si="315"/>
        <v>2023-1</v>
      </c>
      <c r="F2561" s="2">
        <f t="shared" si="316"/>
        <v>3</v>
      </c>
      <c r="G2561" s="2">
        <f t="shared" si="317"/>
        <v>1</v>
      </c>
      <c r="H2561" s="2">
        <f t="shared" si="318"/>
        <v>3</v>
      </c>
      <c r="I2561" s="2" cm="1">
        <f t="array" ref="I2561">_xlfn.IFNA(_xlfn.IFS(H2561=7,1,H2561=1,1),0)</f>
        <v>0</v>
      </c>
      <c r="J2561" s="2">
        <v>0</v>
      </c>
      <c r="K2561" s="2">
        <f t="shared" si="319"/>
        <v>0</v>
      </c>
      <c r="L2561" s="2">
        <f>SUMIF(E$2:E2561,E2561,K$2:K2561)</f>
        <v>0</v>
      </c>
      <c r="M2561" s="2">
        <f>IF(AND(market_calendar[[#This Row],[eq_weekly_exp_cumulative]]=3,market_calendar[[#This Row],[is_eq_weekly_exp]]=1),1,0)</f>
        <v>0</v>
      </c>
      <c r="N2561" s="2">
        <f>IF(AND(market_calendar[[#This Row],[is_eq_monthly_exp]]=1,MOD(market_calendar[[#This Row],[Month]],3)=0),1,0)</f>
        <v>0</v>
      </c>
      <c r="O2561" s="2">
        <f t="shared" si="312"/>
        <v>1</v>
      </c>
      <c r="P2561" s="2">
        <f>SUMIF(E$2:E2561,E2561,O$2:O2561)</f>
        <v>1</v>
      </c>
      <c r="Q2561" s="2">
        <f>IF(AND(market_calendar[[#This Row],[vix_weekly_exp_cumulative]]=3,market_calendar[[#This Row],[is_vix_weekly_exp]]=1),1,0)</f>
        <v>0</v>
      </c>
      <c r="R2561" s="2">
        <f>IF(AND(market_calendar[[#This Row],[is_vix_monthly_exp]]=1,MOD(market_calendar[[#This Row],[Month]],3)=0),1,0)</f>
        <v>0</v>
      </c>
    </row>
    <row r="2562" spans="1:18" x14ac:dyDescent="0.25">
      <c r="A2562">
        <v>2561</v>
      </c>
      <c r="B2562" s="1">
        <v>44930</v>
      </c>
      <c r="C2562" s="2">
        <f t="shared" si="313"/>
        <v>2023</v>
      </c>
      <c r="D2562" s="2">
        <f t="shared" si="314"/>
        <v>1</v>
      </c>
      <c r="E2562" s="2" t="str">
        <f t="shared" si="315"/>
        <v>2023-1</v>
      </c>
      <c r="F2562" s="2">
        <f t="shared" si="316"/>
        <v>4</v>
      </c>
      <c r="G2562" s="2">
        <f t="shared" si="317"/>
        <v>1</v>
      </c>
      <c r="H2562" s="2">
        <f t="shared" si="318"/>
        <v>4</v>
      </c>
      <c r="I2562" s="2" cm="1">
        <f t="array" ref="I2562">_xlfn.IFNA(_xlfn.IFS(H2562=7,1,H2562=1,1),0)</f>
        <v>0</v>
      </c>
      <c r="J2562" s="2">
        <v>0</v>
      </c>
      <c r="K2562" s="2">
        <f t="shared" si="319"/>
        <v>0</v>
      </c>
      <c r="L2562" s="2">
        <f>SUMIF(E$2:E2562,E2562,K$2:K2562)</f>
        <v>0</v>
      </c>
      <c r="M2562" s="2">
        <f>IF(AND(market_calendar[[#This Row],[eq_weekly_exp_cumulative]]=3,market_calendar[[#This Row],[is_eq_weekly_exp]]=1),1,0)</f>
        <v>0</v>
      </c>
      <c r="N2562" s="2">
        <f>IF(AND(market_calendar[[#This Row],[is_eq_monthly_exp]]=1,MOD(market_calendar[[#This Row],[Month]],3)=0),1,0)</f>
        <v>0</v>
      </c>
      <c r="O2562" s="2">
        <f t="shared" ref="O2562:O2625" si="320">IF(H2562=3,1,0)</f>
        <v>0</v>
      </c>
      <c r="P2562" s="2">
        <f>SUMIF(E$2:E2562,E2562,O$2:O2562)</f>
        <v>1</v>
      </c>
      <c r="Q2562" s="2">
        <f>IF(AND(market_calendar[[#This Row],[vix_weekly_exp_cumulative]]=3,market_calendar[[#This Row],[is_vix_weekly_exp]]=1),1,0)</f>
        <v>0</v>
      </c>
      <c r="R2562" s="2">
        <f>IF(AND(market_calendar[[#This Row],[is_vix_monthly_exp]]=1,MOD(market_calendar[[#This Row],[Month]],3)=0),1,0)</f>
        <v>0</v>
      </c>
    </row>
    <row r="2563" spans="1:18" x14ac:dyDescent="0.25">
      <c r="A2563">
        <v>2562</v>
      </c>
      <c r="B2563" s="1">
        <v>44931</v>
      </c>
      <c r="C2563" s="2">
        <f t="shared" ref="C2563:C2626" si="321">YEAR(B2563)</f>
        <v>2023</v>
      </c>
      <c r="D2563" s="2">
        <f t="shared" ref="D2563:D2626" si="322">MONTH(B2563)</f>
        <v>1</v>
      </c>
      <c r="E2563" s="2" t="str">
        <f t="shared" ref="E2563:E2626" si="323">_xlfn.CONCAT(YEAR(B2563),"-",MONTH(B2563))</f>
        <v>2023-1</v>
      </c>
      <c r="F2563" s="2">
        <f t="shared" ref="F2563:F2626" si="324">DAY(B2563)</f>
        <v>5</v>
      </c>
      <c r="G2563" s="2">
        <f t="shared" ref="G2563:G2626" si="325">WEEKNUM(B2563)</f>
        <v>1</v>
      </c>
      <c r="H2563" s="2">
        <f t="shared" ref="H2563:H2626" si="326">WEEKDAY(B2563)</f>
        <v>5</v>
      </c>
      <c r="I2563" s="2" cm="1">
        <f t="array" ref="I2563">_xlfn.IFNA(_xlfn.IFS(H2563=7,1,H2563=1,1),0)</f>
        <v>0</v>
      </c>
      <c r="J2563" s="2">
        <v>0</v>
      </c>
      <c r="K2563" s="2">
        <f t="shared" ref="K2563:K2626" si="327">IF(H2563=6,1,0)</f>
        <v>0</v>
      </c>
      <c r="L2563" s="2">
        <f>SUMIF(E$2:E2563,E2563,K$2:K2563)</f>
        <v>0</v>
      </c>
      <c r="M2563" s="2">
        <f>IF(AND(market_calendar[[#This Row],[eq_weekly_exp_cumulative]]=3,market_calendar[[#This Row],[is_eq_weekly_exp]]=1),1,0)</f>
        <v>0</v>
      </c>
      <c r="N2563" s="2">
        <f>IF(AND(market_calendar[[#This Row],[is_eq_monthly_exp]]=1,MOD(market_calendar[[#This Row],[Month]],3)=0),1,0)</f>
        <v>0</v>
      </c>
      <c r="O2563" s="2">
        <f t="shared" si="320"/>
        <v>0</v>
      </c>
      <c r="P2563" s="2">
        <f>SUMIF(E$2:E2563,E2563,O$2:O2563)</f>
        <v>1</v>
      </c>
      <c r="Q2563" s="2">
        <f>IF(AND(market_calendar[[#This Row],[vix_weekly_exp_cumulative]]=3,market_calendar[[#This Row],[is_vix_weekly_exp]]=1),1,0)</f>
        <v>0</v>
      </c>
      <c r="R2563" s="2">
        <f>IF(AND(market_calendar[[#This Row],[is_vix_monthly_exp]]=1,MOD(market_calendar[[#This Row],[Month]],3)=0),1,0)</f>
        <v>0</v>
      </c>
    </row>
    <row r="2564" spans="1:18" x14ac:dyDescent="0.25">
      <c r="A2564">
        <v>2563</v>
      </c>
      <c r="B2564" s="1">
        <v>44932</v>
      </c>
      <c r="C2564" s="2">
        <f t="shared" si="321"/>
        <v>2023</v>
      </c>
      <c r="D2564" s="2">
        <f t="shared" si="322"/>
        <v>1</v>
      </c>
      <c r="E2564" s="2" t="str">
        <f t="shared" si="323"/>
        <v>2023-1</v>
      </c>
      <c r="F2564" s="2">
        <f t="shared" si="324"/>
        <v>6</v>
      </c>
      <c r="G2564" s="2">
        <f t="shared" si="325"/>
        <v>1</v>
      </c>
      <c r="H2564" s="2">
        <f t="shared" si="326"/>
        <v>6</v>
      </c>
      <c r="I2564" s="2" cm="1">
        <f t="array" ref="I2564">_xlfn.IFNA(_xlfn.IFS(H2564=7,1,H2564=1,1),0)</f>
        <v>0</v>
      </c>
      <c r="J2564" s="2">
        <v>0</v>
      </c>
      <c r="K2564" s="2">
        <f t="shared" si="327"/>
        <v>1</v>
      </c>
      <c r="L2564" s="2">
        <f>SUMIF(E$2:E2564,E2564,K$2:K2564)</f>
        <v>1</v>
      </c>
      <c r="M2564" s="2">
        <f>IF(AND(market_calendar[[#This Row],[eq_weekly_exp_cumulative]]=3,market_calendar[[#This Row],[is_eq_weekly_exp]]=1),1,0)</f>
        <v>0</v>
      </c>
      <c r="N2564" s="2">
        <f>IF(AND(market_calendar[[#This Row],[is_eq_monthly_exp]]=1,MOD(market_calendar[[#This Row],[Month]],3)=0),1,0)</f>
        <v>0</v>
      </c>
      <c r="O2564" s="2">
        <f t="shared" si="320"/>
        <v>0</v>
      </c>
      <c r="P2564" s="2">
        <f>SUMIF(E$2:E2564,E2564,O$2:O2564)</f>
        <v>1</v>
      </c>
      <c r="Q2564" s="2">
        <f>IF(AND(market_calendar[[#This Row],[vix_weekly_exp_cumulative]]=3,market_calendar[[#This Row],[is_vix_weekly_exp]]=1),1,0)</f>
        <v>0</v>
      </c>
      <c r="R2564" s="2">
        <f>IF(AND(market_calendar[[#This Row],[is_vix_monthly_exp]]=1,MOD(market_calendar[[#This Row],[Month]],3)=0),1,0)</f>
        <v>0</v>
      </c>
    </row>
    <row r="2565" spans="1:18" x14ac:dyDescent="0.25">
      <c r="A2565">
        <v>2564</v>
      </c>
      <c r="B2565" s="1">
        <v>44933</v>
      </c>
      <c r="C2565" s="2">
        <f t="shared" si="321"/>
        <v>2023</v>
      </c>
      <c r="D2565" s="2">
        <f t="shared" si="322"/>
        <v>1</v>
      </c>
      <c r="E2565" s="2" t="str">
        <f t="shared" si="323"/>
        <v>2023-1</v>
      </c>
      <c r="F2565" s="2">
        <f t="shared" si="324"/>
        <v>7</v>
      </c>
      <c r="G2565" s="2">
        <f t="shared" si="325"/>
        <v>1</v>
      </c>
      <c r="H2565" s="2">
        <f t="shared" si="326"/>
        <v>7</v>
      </c>
      <c r="I2565" s="2" cm="1">
        <f t="array" ref="I2565">_xlfn.IFNA(_xlfn.IFS(H2565=7,1,H2565=1,1),0)</f>
        <v>1</v>
      </c>
      <c r="J2565" s="2">
        <v>0</v>
      </c>
      <c r="K2565" s="2">
        <f t="shared" si="327"/>
        <v>0</v>
      </c>
      <c r="L2565" s="2">
        <f>SUMIF(E$2:E2565,E2565,K$2:K2565)</f>
        <v>1</v>
      </c>
      <c r="M2565" s="2">
        <f>IF(AND(market_calendar[[#This Row],[eq_weekly_exp_cumulative]]=3,market_calendar[[#This Row],[is_eq_weekly_exp]]=1),1,0)</f>
        <v>0</v>
      </c>
      <c r="N2565" s="2">
        <f>IF(AND(market_calendar[[#This Row],[is_eq_monthly_exp]]=1,MOD(market_calendar[[#This Row],[Month]],3)=0),1,0)</f>
        <v>0</v>
      </c>
      <c r="O2565" s="2">
        <f t="shared" si="320"/>
        <v>0</v>
      </c>
      <c r="P2565" s="2">
        <f>SUMIF(E$2:E2565,E2565,O$2:O2565)</f>
        <v>1</v>
      </c>
      <c r="Q2565" s="2">
        <f>IF(AND(market_calendar[[#This Row],[vix_weekly_exp_cumulative]]=3,market_calendar[[#This Row],[is_vix_weekly_exp]]=1),1,0)</f>
        <v>0</v>
      </c>
      <c r="R2565" s="2">
        <f>IF(AND(market_calendar[[#This Row],[is_vix_monthly_exp]]=1,MOD(market_calendar[[#This Row],[Month]],3)=0),1,0)</f>
        <v>0</v>
      </c>
    </row>
    <row r="2566" spans="1:18" x14ac:dyDescent="0.25">
      <c r="A2566">
        <v>2565</v>
      </c>
      <c r="B2566" s="1">
        <v>44934</v>
      </c>
      <c r="C2566" s="2">
        <f t="shared" si="321"/>
        <v>2023</v>
      </c>
      <c r="D2566" s="2">
        <f t="shared" si="322"/>
        <v>1</v>
      </c>
      <c r="E2566" s="2" t="str">
        <f t="shared" si="323"/>
        <v>2023-1</v>
      </c>
      <c r="F2566" s="2">
        <f t="shared" si="324"/>
        <v>8</v>
      </c>
      <c r="G2566" s="2">
        <f t="shared" si="325"/>
        <v>2</v>
      </c>
      <c r="H2566" s="2">
        <f t="shared" si="326"/>
        <v>1</v>
      </c>
      <c r="I2566" s="2" cm="1">
        <f t="array" ref="I2566">_xlfn.IFNA(_xlfn.IFS(H2566=7,1,H2566=1,1),0)</f>
        <v>1</v>
      </c>
      <c r="J2566" s="2">
        <v>0</v>
      </c>
      <c r="K2566" s="2">
        <f t="shared" si="327"/>
        <v>0</v>
      </c>
      <c r="L2566" s="2">
        <f>SUMIF(E$2:E2566,E2566,K$2:K2566)</f>
        <v>1</v>
      </c>
      <c r="M2566" s="2">
        <f>IF(AND(market_calendar[[#This Row],[eq_weekly_exp_cumulative]]=3,market_calendar[[#This Row],[is_eq_weekly_exp]]=1),1,0)</f>
        <v>0</v>
      </c>
      <c r="N2566" s="2">
        <f>IF(AND(market_calendar[[#This Row],[is_eq_monthly_exp]]=1,MOD(market_calendar[[#This Row],[Month]],3)=0),1,0)</f>
        <v>0</v>
      </c>
      <c r="O2566" s="2">
        <f t="shared" si="320"/>
        <v>0</v>
      </c>
      <c r="P2566" s="2">
        <f>SUMIF(E$2:E2566,E2566,O$2:O2566)</f>
        <v>1</v>
      </c>
      <c r="Q2566" s="2">
        <f>IF(AND(market_calendar[[#This Row],[vix_weekly_exp_cumulative]]=3,market_calendar[[#This Row],[is_vix_weekly_exp]]=1),1,0)</f>
        <v>0</v>
      </c>
      <c r="R2566" s="2">
        <f>IF(AND(market_calendar[[#This Row],[is_vix_monthly_exp]]=1,MOD(market_calendar[[#This Row],[Month]],3)=0),1,0)</f>
        <v>0</v>
      </c>
    </row>
    <row r="2567" spans="1:18" x14ac:dyDescent="0.25">
      <c r="A2567">
        <v>2566</v>
      </c>
      <c r="B2567" s="1">
        <v>44935</v>
      </c>
      <c r="C2567" s="2">
        <f t="shared" si="321"/>
        <v>2023</v>
      </c>
      <c r="D2567" s="2">
        <f t="shared" si="322"/>
        <v>1</v>
      </c>
      <c r="E2567" s="2" t="str">
        <f t="shared" si="323"/>
        <v>2023-1</v>
      </c>
      <c r="F2567" s="2">
        <f t="shared" si="324"/>
        <v>9</v>
      </c>
      <c r="G2567" s="2">
        <f t="shared" si="325"/>
        <v>2</v>
      </c>
      <c r="H2567" s="2">
        <f t="shared" si="326"/>
        <v>2</v>
      </c>
      <c r="I2567" s="2" cm="1">
        <f t="array" ref="I2567">_xlfn.IFNA(_xlfn.IFS(H2567=7,1,H2567=1,1),0)</f>
        <v>0</v>
      </c>
      <c r="J2567" s="2">
        <v>0</v>
      </c>
      <c r="K2567" s="2">
        <f t="shared" si="327"/>
        <v>0</v>
      </c>
      <c r="L2567" s="2">
        <f>SUMIF(E$2:E2567,E2567,K$2:K2567)</f>
        <v>1</v>
      </c>
      <c r="M2567" s="2">
        <f>IF(AND(market_calendar[[#This Row],[eq_weekly_exp_cumulative]]=3,market_calendar[[#This Row],[is_eq_weekly_exp]]=1),1,0)</f>
        <v>0</v>
      </c>
      <c r="N2567" s="2">
        <f>IF(AND(market_calendar[[#This Row],[is_eq_monthly_exp]]=1,MOD(market_calendar[[#This Row],[Month]],3)=0),1,0)</f>
        <v>0</v>
      </c>
      <c r="O2567" s="2">
        <f t="shared" si="320"/>
        <v>0</v>
      </c>
      <c r="P2567" s="2">
        <f>SUMIF(E$2:E2567,E2567,O$2:O2567)</f>
        <v>1</v>
      </c>
      <c r="Q2567" s="2">
        <f>IF(AND(market_calendar[[#This Row],[vix_weekly_exp_cumulative]]=3,market_calendar[[#This Row],[is_vix_weekly_exp]]=1),1,0)</f>
        <v>0</v>
      </c>
      <c r="R2567" s="2">
        <f>IF(AND(market_calendar[[#This Row],[is_vix_monthly_exp]]=1,MOD(market_calendar[[#This Row],[Month]],3)=0),1,0)</f>
        <v>0</v>
      </c>
    </row>
    <row r="2568" spans="1:18" x14ac:dyDescent="0.25">
      <c r="A2568">
        <v>2567</v>
      </c>
      <c r="B2568" s="1">
        <v>44936</v>
      </c>
      <c r="C2568" s="2">
        <f t="shared" si="321"/>
        <v>2023</v>
      </c>
      <c r="D2568" s="2">
        <f t="shared" si="322"/>
        <v>1</v>
      </c>
      <c r="E2568" s="2" t="str">
        <f t="shared" si="323"/>
        <v>2023-1</v>
      </c>
      <c r="F2568" s="2">
        <f t="shared" si="324"/>
        <v>10</v>
      </c>
      <c r="G2568" s="2">
        <f t="shared" si="325"/>
        <v>2</v>
      </c>
      <c r="H2568" s="2">
        <f t="shared" si="326"/>
        <v>3</v>
      </c>
      <c r="I2568" s="2" cm="1">
        <f t="array" ref="I2568">_xlfn.IFNA(_xlfn.IFS(H2568=7,1,H2568=1,1),0)</f>
        <v>0</v>
      </c>
      <c r="J2568" s="2">
        <v>0</v>
      </c>
      <c r="K2568" s="2">
        <f t="shared" si="327"/>
        <v>0</v>
      </c>
      <c r="L2568" s="2">
        <f>SUMIF(E$2:E2568,E2568,K$2:K2568)</f>
        <v>1</v>
      </c>
      <c r="M2568" s="2">
        <f>IF(AND(market_calendar[[#This Row],[eq_weekly_exp_cumulative]]=3,market_calendar[[#This Row],[is_eq_weekly_exp]]=1),1,0)</f>
        <v>0</v>
      </c>
      <c r="N2568" s="2">
        <f>IF(AND(market_calendar[[#This Row],[is_eq_monthly_exp]]=1,MOD(market_calendar[[#This Row],[Month]],3)=0),1,0)</f>
        <v>0</v>
      </c>
      <c r="O2568" s="2">
        <f t="shared" si="320"/>
        <v>1</v>
      </c>
      <c r="P2568" s="2">
        <f>SUMIF(E$2:E2568,E2568,O$2:O2568)</f>
        <v>2</v>
      </c>
      <c r="Q2568" s="2">
        <f>IF(AND(market_calendar[[#This Row],[vix_weekly_exp_cumulative]]=3,market_calendar[[#This Row],[is_vix_weekly_exp]]=1),1,0)</f>
        <v>0</v>
      </c>
      <c r="R2568" s="2">
        <f>IF(AND(market_calendar[[#This Row],[is_vix_monthly_exp]]=1,MOD(market_calendar[[#This Row],[Month]],3)=0),1,0)</f>
        <v>0</v>
      </c>
    </row>
    <row r="2569" spans="1:18" x14ac:dyDescent="0.25">
      <c r="A2569">
        <v>2568</v>
      </c>
      <c r="B2569" s="1">
        <v>44937</v>
      </c>
      <c r="C2569" s="2">
        <f t="shared" si="321"/>
        <v>2023</v>
      </c>
      <c r="D2569" s="2">
        <f t="shared" si="322"/>
        <v>1</v>
      </c>
      <c r="E2569" s="2" t="str">
        <f t="shared" si="323"/>
        <v>2023-1</v>
      </c>
      <c r="F2569" s="2">
        <f t="shared" si="324"/>
        <v>11</v>
      </c>
      <c r="G2569" s="2">
        <f t="shared" si="325"/>
        <v>2</v>
      </c>
      <c r="H2569" s="2">
        <f t="shared" si="326"/>
        <v>4</v>
      </c>
      <c r="I2569" s="2" cm="1">
        <f t="array" ref="I2569">_xlfn.IFNA(_xlfn.IFS(H2569=7,1,H2569=1,1),0)</f>
        <v>0</v>
      </c>
      <c r="J2569" s="2">
        <v>0</v>
      </c>
      <c r="K2569" s="2">
        <f t="shared" si="327"/>
        <v>0</v>
      </c>
      <c r="L2569" s="2">
        <f>SUMIF(E$2:E2569,E2569,K$2:K2569)</f>
        <v>1</v>
      </c>
      <c r="M2569" s="2">
        <f>IF(AND(market_calendar[[#This Row],[eq_weekly_exp_cumulative]]=3,market_calendar[[#This Row],[is_eq_weekly_exp]]=1),1,0)</f>
        <v>0</v>
      </c>
      <c r="N2569" s="2">
        <f>IF(AND(market_calendar[[#This Row],[is_eq_monthly_exp]]=1,MOD(market_calendar[[#This Row],[Month]],3)=0),1,0)</f>
        <v>0</v>
      </c>
      <c r="O2569" s="2">
        <f t="shared" si="320"/>
        <v>0</v>
      </c>
      <c r="P2569" s="2">
        <f>SUMIF(E$2:E2569,E2569,O$2:O2569)</f>
        <v>2</v>
      </c>
      <c r="Q2569" s="2">
        <f>IF(AND(market_calendar[[#This Row],[vix_weekly_exp_cumulative]]=3,market_calendar[[#This Row],[is_vix_weekly_exp]]=1),1,0)</f>
        <v>0</v>
      </c>
      <c r="R2569" s="2">
        <f>IF(AND(market_calendar[[#This Row],[is_vix_monthly_exp]]=1,MOD(market_calendar[[#This Row],[Month]],3)=0),1,0)</f>
        <v>0</v>
      </c>
    </row>
    <row r="2570" spans="1:18" x14ac:dyDescent="0.25">
      <c r="A2570">
        <v>2569</v>
      </c>
      <c r="B2570" s="1">
        <v>44938</v>
      </c>
      <c r="C2570" s="2">
        <f t="shared" si="321"/>
        <v>2023</v>
      </c>
      <c r="D2570" s="2">
        <f t="shared" si="322"/>
        <v>1</v>
      </c>
      <c r="E2570" s="2" t="str">
        <f t="shared" si="323"/>
        <v>2023-1</v>
      </c>
      <c r="F2570" s="2">
        <f t="shared" si="324"/>
        <v>12</v>
      </c>
      <c r="G2570" s="2">
        <f t="shared" si="325"/>
        <v>2</v>
      </c>
      <c r="H2570" s="2">
        <f t="shared" si="326"/>
        <v>5</v>
      </c>
      <c r="I2570" s="2" cm="1">
        <f t="array" ref="I2570">_xlfn.IFNA(_xlfn.IFS(H2570=7,1,H2570=1,1),0)</f>
        <v>0</v>
      </c>
      <c r="J2570" s="2">
        <v>0</v>
      </c>
      <c r="K2570" s="2">
        <f t="shared" si="327"/>
        <v>0</v>
      </c>
      <c r="L2570" s="2">
        <f>SUMIF(E$2:E2570,E2570,K$2:K2570)</f>
        <v>1</v>
      </c>
      <c r="M2570" s="2">
        <f>IF(AND(market_calendar[[#This Row],[eq_weekly_exp_cumulative]]=3,market_calendar[[#This Row],[is_eq_weekly_exp]]=1),1,0)</f>
        <v>0</v>
      </c>
      <c r="N2570" s="2">
        <f>IF(AND(market_calendar[[#This Row],[is_eq_monthly_exp]]=1,MOD(market_calendar[[#This Row],[Month]],3)=0),1,0)</f>
        <v>0</v>
      </c>
      <c r="O2570" s="2">
        <f t="shared" si="320"/>
        <v>0</v>
      </c>
      <c r="P2570" s="2">
        <f>SUMIF(E$2:E2570,E2570,O$2:O2570)</f>
        <v>2</v>
      </c>
      <c r="Q2570" s="2">
        <f>IF(AND(market_calendar[[#This Row],[vix_weekly_exp_cumulative]]=3,market_calendar[[#This Row],[is_vix_weekly_exp]]=1),1,0)</f>
        <v>0</v>
      </c>
      <c r="R2570" s="2">
        <f>IF(AND(market_calendar[[#This Row],[is_vix_monthly_exp]]=1,MOD(market_calendar[[#This Row],[Month]],3)=0),1,0)</f>
        <v>0</v>
      </c>
    </row>
    <row r="2571" spans="1:18" x14ac:dyDescent="0.25">
      <c r="A2571">
        <v>2570</v>
      </c>
      <c r="B2571" s="1">
        <v>44939</v>
      </c>
      <c r="C2571" s="2">
        <f t="shared" si="321"/>
        <v>2023</v>
      </c>
      <c r="D2571" s="2">
        <f t="shared" si="322"/>
        <v>1</v>
      </c>
      <c r="E2571" s="2" t="str">
        <f t="shared" si="323"/>
        <v>2023-1</v>
      </c>
      <c r="F2571" s="2">
        <f t="shared" si="324"/>
        <v>13</v>
      </c>
      <c r="G2571" s="2">
        <f t="shared" si="325"/>
        <v>2</v>
      </c>
      <c r="H2571" s="2">
        <f t="shared" si="326"/>
        <v>6</v>
      </c>
      <c r="I2571" s="2" cm="1">
        <f t="array" ref="I2571">_xlfn.IFNA(_xlfn.IFS(H2571=7,1,H2571=1,1),0)</f>
        <v>0</v>
      </c>
      <c r="J2571" s="2">
        <v>0</v>
      </c>
      <c r="K2571" s="2">
        <f t="shared" si="327"/>
        <v>1</v>
      </c>
      <c r="L2571" s="2">
        <f>SUMIF(E$2:E2571,E2571,K$2:K2571)</f>
        <v>2</v>
      </c>
      <c r="M2571" s="2">
        <f>IF(AND(market_calendar[[#This Row],[eq_weekly_exp_cumulative]]=3,market_calendar[[#This Row],[is_eq_weekly_exp]]=1),1,0)</f>
        <v>0</v>
      </c>
      <c r="N2571" s="2">
        <f>IF(AND(market_calendar[[#This Row],[is_eq_monthly_exp]]=1,MOD(market_calendar[[#This Row],[Month]],3)=0),1,0)</f>
        <v>0</v>
      </c>
      <c r="O2571" s="2">
        <f t="shared" si="320"/>
        <v>0</v>
      </c>
      <c r="P2571" s="2">
        <f>SUMIF(E$2:E2571,E2571,O$2:O2571)</f>
        <v>2</v>
      </c>
      <c r="Q2571" s="2">
        <f>IF(AND(market_calendar[[#This Row],[vix_weekly_exp_cumulative]]=3,market_calendar[[#This Row],[is_vix_weekly_exp]]=1),1,0)</f>
        <v>0</v>
      </c>
      <c r="R2571" s="2">
        <f>IF(AND(market_calendar[[#This Row],[is_vix_monthly_exp]]=1,MOD(market_calendar[[#This Row],[Month]],3)=0),1,0)</f>
        <v>0</v>
      </c>
    </row>
    <row r="2572" spans="1:18" x14ac:dyDescent="0.25">
      <c r="A2572">
        <v>2571</v>
      </c>
      <c r="B2572" s="1">
        <v>44940</v>
      </c>
      <c r="C2572" s="2">
        <f t="shared" si="321"/>
        <v>2023</v>
      </c>
      <c r="D2572" s="2">
        <f t="shared" si="322"/>
        <v>1</v>
      </c>
      <c r="E2572" s="2" t="str">
        <f t="shared" si="323"/>
        <v>2023-1</v>
      </c>
      <c r="F2572" s="2">
        <f t="shared" si="324"/>
        <v>14</v>
      </c>
      <c r="G2572" s="2">
        <f t="shared" si="325"/>
        <v>2</v>
      </c>
      <c r="H2572" s="2">
        <f t="shared" si="326"/>
        <v>7</v>
      </c>
      <c r="I2572" s="2" cm="1">
        <f t="array" ref="I2572">_xlfn.IFNA(_xlfn.IFS(H2572=7,1,H2572=1,1),0)</f>
        <v>1</v>
      </c>
      <c r="J2572" s="2">
        <v>0</v>
      </c>
      <c r="K2572" s="2">
        <f t="shared" si="327"/>
        <v>0</v>
      </c>
      <c r="L2572" s="2">
        <f>SUMIF(E$2:E2572,E2572,K$2:K2572)</f>
        <v>2</v>
      </c>
      <c r="M2572" s="2">
        <f>IF(AND(market_calendar[[#This Row],[eq_weekly_exp_cumulative]]=3,market_calendar[[#This Row],[is_eq_weekly_exp]]=1),1,0)</f>
        <v>0</v>
      </c>
      <c r="N2572" s="2">
        <f>IF(AND(market_calendar[[#This Row],[is_eq_monthly_exp]]=1,MOD(market_calendar[[#This Row],[Month]],3)=0),1,0)</f>
        <v>0</v>
      </c>
      <c r="O2572" s="2">
        <f t="shared" si="320"/>
        <v>0</v>
      </c>
      <c r="P2572" s="2">
        <f>SUMIF(E$2:E2572,E2572,O$2:O2572)</f>
        <v>2</v>
      </c>
      <c r="Q2572" s="2">
        <f>IF(AND(market_calendar[[#This Row],[vix_weekly_exp_cumulative]]=3,market_calendar[[#This Row],[is_vix_weekly_exp]]=1),1,0)</f>
        <v>0</v>
      </c>
      <c r="R2572" s="2">
        <f>IF(AND(market_calendar[[#This Row],[is_vix_monthly_exp]]=1,MOD(market_calendar[[#This Row],[Month]],3)=0),1,0)</f>
        <v>0</v>
      </c>
    </row>
    <row r="2573" spans="1:18" x14ac:dyDescent="0.25">
      <c r="A2573">
        <v>2572</v>
      </c>
      <c r="B2573" s="1">
        <v>44941</v>
      </c>
      <c r="C2573" s="2">
        <f t="shared" si="321"/>
        <v>2023</v>
      </c>
      <c r="D2573" s="2">
        <f t="shared" si="322"/>
        <v>1</v>
      </c>
      <c r="E2573" s="2" t="str">
        <f t="shared" si="323"/>
        <v>2023-1</v>
      </c>
      <c r="F2573" s="2">
        <f t="shared" si="324"/>
        <v>15</v>
      </c>
      <c r="G2573" s="2">
        <f t="shared" si="325"/>
        <v>3</v>
      </c>
      <c r="H2573" s="2">
        <f t="shared" si="326"/>
        <v>1</v>
      </c>
      <c r="I2573" s="2" cm="1">
        <f t="array" ref="I2573">_xlfn.IFNA(_xlfn.IFS(H2573=7,1,H2573=1,1),0)</f>
        <v>1</v>
      </c>
      <c r="J2573" s="2">
        <v>0</v>
      </c>
      <c r="K2573" s="2">
        <f t="shared" si="327"/>
        <v>0</v>
      </c>
      <c r="L2573" s="2">
        <f>SUMIF(E$2:E2573,E2573,K$2:K2573)</f>
        <v>2</v>
      </c>
      <c r="M2573" s="2">
        <f>IF(AND(market_calendar[[#This Row],[eq_weekly_exp_cumulative]]=3,market_calendar[[#This Row],[is_eq_weekly_exp]]=1),1,0)</f>
        <v>0</v>
      </c>
      <c r="N2573" s="2">
        <f>IF(AND(market_calendar[[#This Row],[is_eq_monthly_exp]]=1,MOD(market_calendar[[#This Row],[Month]],3)=0),1,0)</f>
        <v>0</v>
      </c>
      <c r="O2573" s="2">
        <f t="shared" si="320"/>
        <v>0</v>
      </c>
      <c r="P2573" s="2">
        <f>SUMIF(E$2:E2573,E2573,O$2:O2573)</f>
        <v>2</v>
      </c>
      <c r="Q2573" s="2">
        <f>IF(AND(market_calendar[[#This Row],[vix_weekly_exp_cumulative]]=3,market_calendar[[#This Row],[is_vix_weekly_exp]]=1),1,0)</f>
        <v>0</v>
      </c>
      <c r="R2573" s="2">
        <f>IF(AND(market_calendar[[#This Row],[is_vix_monthly_exp]]=1,MOD(market_calendar[[#This Row],[Month]],3)=0),1,0)</f>
        <v>0</v>
      </c>
    </row>
    <row r="2574" spans="1:18" x14ac:dyDescent="0.25">
      <c r="A2574">
        <v>2573</v>
      </c>
      <c r="B2574" s="1">
        <v>44942</v>
      </c>
      <c r="C2574" s="2">
        <f t="shared" si="321"/>
        <v>2023</v>
      </c>
      <c r="D2574" s="2">
        <f t="shared" si="322"/>
        <v>1</v>
      </c>
      <c r="E2574" s="2" t="str">
        <f t="shared" si="323"/>
        <v>2023-1</v>
      </c>
      <c r="F2574" s="2">
        <f t="shared" si="324"/>
        <v>16</v>
      </c>
      <c r="G2574" s="2">
        <f t="shared" si="325"/>
        <v>3</v>
      </c>
      <c r="H2574" s="2">
        <f t="shared" si="326"/>
        <v>2</v>
      </c>
      <c r="I2574" s="2" cm="1">
        <f t="array" ref="I2574">_xlfn.IFNA(_xlfn.IFS(H2574=7,1,H2574=1,1),0)</f>
        <v>0</v>
      </c>
      <c r="J2574" s="2">
        <v>0</v>
      </c>
      <c r="K2574" s="2">
        <f t="shared" si="327"/>
        <v>0</v>
      </c>
      <c r="L2574" s="2">
        <f>SUMIF(E$2:E2574,E2574,K$2:K2574)</f>
        <v>2</v>
      </c>
      <c r="M2574" s="2">
        <f>IF(AND(market_calendar[[#This Row],[eq_weekly_exp_cumulative]]=3,market_calendar[[#This Row],[is_eq_weekly_exp]]=1),1,0)</f>
        <v>0</v>
      </c>
      <c r="N2574" s="2">
        <f>IF(AND(market_calendar[[#This Row],[is_eq_monthly_exp]]=1,MOD(market_calendar[[#This Row],[Month]],3)=0),1,0)</f>
        <v>0</v>
      </c>
      <c r="O2574" s="2">
        <f t="shared" si="320"/>
        <v>0</v>
      </c>
      <c r="P2574" s="2">
        <f>SUMIF(E$2:E2574,E2574,O$2:O2574)</f>
        <v>2</v>
      </c>
      <c r="Q2574" s="2">
        <f>IF(AND(market_calendar[[#This Row],[vix_weekly_exp_cumulative]]=3,market_calendar[[#This Row],[is_vix_weekly_exp]]=1),1,0)</f>
        <v>0</v>
      </c>
      <c r="R2574" s="2">
        <f>IF(AND(market_calendar[[#This Row],[is_vix_monthly_exp]]=1,MOD(market_calendar[[#This Row],[Month]],3)=0),1,0)</f>
        <v>0</v>
      </c>
    </row>
    <row r="2575" spans="1:18" x14ac:dyDescent="0.25">
      <c r="A2575">
        <v>2574</v>
      </c>
      <c r="B2575" s="1">
        <v>44943</v>
      </c>
      <c r="C2575" s="2">
        <f t="shared" si="321"/>
        <v>2023</v>
      </c>
      <c r="D2575" s="2">
        <f t="shared" si="322"/>
        <v>1</v>
      </c>
      <c r="E2575" s="2" t="str">
        <f t="shared" si="323"/>
        <v>2023-1</v>
      </c>
      <c r="F2575" s="2">
        <f t="shared" si="324"/>
        <v>17</v>
      </c>
      <c r="G2575" s="2">
        <f t="shared" si="325"/>
        <v>3</v>
      </c>
      <c r="H2575" s="2">
        <f t="shared" si="326"/>
        <v>3</v>
      </c>
      <c r="I2575" s="2" cm="1">
        <f t="array" ref="I2575">_xlfn.IFNA(_xlfn.IFS(H2575=7,1,H2575=1,1),0)</f>
        <v>0</v>
      </c>
      <c r="J2575" s="2">
        <v>0</v>
      </c>
      <c r="K2575" s="2">
        <f t="shared" si="327"/>
        <v>0</v>
      </c>
      <c r="L2575" s="2">
        <f>SUMIF(E$2:E2575,E2575,K$2:K2575)</f>
        <v>2</v>
      </c>
      <c r="M2575" s="2">
        <f>IF(AND(market_calendar[[#This Row],[eq_weekly_exp_cumulative]]=3,market_calendar[[#This Row],[is_eq_weekly_exp]]=1),1,0)</f>
        <v>0</v>
      </c>
      <c r="N2575" s="2">
        <f>IF(AND(market_calendar[[#This Row],[is_eq_monthly_exp]]=1,MOD(market_calendar[[#This Row],[Month]],3)=0),1,0)</f>
        <v>0</v>
      </c>
      <c r="O2575" s="2">
        <f t="shared" si="320"/>
        <v>1</v>
      </c>
      <c r="P2575" s="2">
        <f>SUMIF(E$2:E2575,E2575,O$2:O2575)</f>
        <v>3</v>
      </c>
      <c r="Q2575" s="2">
        <f>IF(AND(market_calendar[[#This Row],[vix_weekly_exp_cumulative]]=3,market_calendar[[#This Row],[is_vix_weekly_exp]]=1),1,0)</f>
        <v>1</v>
      </c>
      <c r="R2575" s="2">
        <f>IF(AND(market_calendar[[#This Row],[is_vix_monthly_exp]]=1,MOD(market_calendar[[#This Row],[Month]],3)=0),1,0)</f>
        <v>0</v>
      </c>
    </row>
    <row r="2576" spans="1:18" x14ac:dyDescent="0.25">
      <c r="A2576">
        <v>2575</v>
      </c>
      <c r="B2576" s="1">
        <v>44944</v>
      </c>
      <c r="C2576" s="2">
        <f t="shared" si="321"/>
        <v>2023</v>
      </c>
      <c r="D2576" s="2">
        <f t="shared" si="322"/>
        <v>1</v>
      </c>
      <c r="E2576" s="2" t="str">
        <f t="shared" si="323"/>
        <v>2023-1</v>
      </c>
      <c r="F2576" s="2">
        <f t="shared" si="324"/>
        <v>18</v>
      </c>
      <c r="G2576" s="2">
        <f t="shared" si="325"/>
        <v>3</v>
      </c>
      <c r="H2576" s="2">
        <f t="shared" si="326"/>
        <v>4</v>
      </c>
      <c r="I2576" s="2" cm="1">
        <f t="array" ref="I2576">_xlfn.IFNA(_xlfn.IFS(H2576=7,1,H2576=1,1),0)</f>
        <v>0</v>
      </c>
      <c r="J2576" s="2">
        <v>0</v>
      </c>
      <c r="K2576" s="2">
        <f t="shared" si="327"/>
        <v>0</v>
      </c>
      <c r="L2576" s="2">
        <f>SUMIF(E$2:E2576,E2576,K$2:K2576)</f>
        <v>2</v>
      </c>
      <c r="M2576" s="2">
        <f>IF(AND(market_calendar[[#This Row],[eq_weekly_exp_cumulative]]=3,market_calendar[[#This Row],[is_eq_weekly_exp]]=1),1,0)</f>
        <v>0</v>
      </c>
      <c r="N2576" s="2">
        <f>IF(AND(market_calendar[[#This Row],[is_eq_monthly_exp]]=1,MOD(market_calendar[[#This Row],[Month]],3)=0),1,0)</f>
        <v>0</v>
      </c>
      <c r="O2576" s="2">
        <f t="shared" si="320"/>
        <v>0</v>
      </c>
      <c r="P2576" s="2">
        <f>SUMIF(E$2:E2576,E2576,O$2:O2576)</f>
        <v>3</v>
      </c>
      <c r="Q2576" s="2">
        <f>IF(AND(market_calendar[[#This Row],[vix_weekly_exp_cumulative]]=3,market_calendar[[#This Row],[is_vix_weekly_exp]]=1),1,0)</f>
        <v>0</v>
      </c>
      <c r="R2576" s="2">
        <f>IF(AND(market_calendar[[#This Row],[is_vix_monthly_exp]]=1,MOD(market_calendar[[#This Row],[Month]],3)=0),1,0)</f>
        <v>0</v>
      </c>
    </row>
    <row r="2577" spans="1:18" x14ac:dyDescent="0.25">
      <c r="A2577">
        <v>2576</v>
      </c>
      <c r="B2577" s="1">
        <v>44945</v>
      </c>
      <c r="C2577" s="2">
        <f t="shared" si="321"/>
        <v>2023</v>
      </c>
      <c r="D2577" s="2">
        <f t="shared" si="322"/>
        <v>1</v>
      </c>
      <c r="E2577" s="2" t="str">
        <f t="shared" si="323"/>
        <v>2023-1</v>
      </c>
      <c r="F2577" s="2">
        <f t="shared" si="324"/>
        <v>19</v>
      </c>
      <c r="G2577" s="2">
        <f t="shared" si="325"/>
        <v>3</v>
      </c>
      <c r="H2577" s="2">
        <f t="shared" si="326"/>
        <v>5</v>
      </c>
      <c r="I2577" s="2" cm="1">
        <f t="array" ref="I2577">_xlfn.IFNA(_xlfn.IFS(H2577=7,1,H2577=1,1),0)</f>
        <v>0</v>
      </c>
      <c r="J2577" s="2">
        <v>0</v>
      </c>
      <c r="K2577" s="2">
        <f t="shared" si="327"/>
        <v>0</v>
      </c>
      <c r="L2577" s="2">
        <f>SUMIF(E$2:E2577,E2577,K$2:K2577)</f>
        <v>2</v>
      </c>
      <c r="M2577" s="2">
        <f>IF(AND(market_calendar[[#This Row],[eq_weekly_exp_cumulative]]=3,market_calendar[[#This Row],[is_eq_weekly_exp]]=1),1,0)</f>
        <v>0</v>
      </c>
      <c r="N2577" s="2">
        <f>IF(AND(market_calendar[[#This Row],[is_eq_monthly_exp]]=1,MOD(market_calendar[[#This Row],[Month]],3)=0),1,0)</f>
        <v>0</v>
      </c>
      <c r="O2577" s="2">
        <f t="shared" si="320"/>
        <v>0</v>
      </c>
      <c r="P2577" s="2">
        <f>SUMIF(E$2:E2577,E2577,O$2:O2577)</f>
        <v>3</v>
      </c>
      <c r="Q2577" s="2">
        <f>IF(AND(market_calendar[[#This Row],[vix_weekly_exp_cumulative]]=3,market_calendar[[#This Row],[is_vix_weekly_exp]]=1),1,0)</f>
        <v>0</v>
      </c>
      <c r="R2577" s="2">
        <f>IF(AND(market_calendar[[#This Row],[is_vix_monthly_exp]]=1,MOD(market_calendar[[#This Row],[Month]],3)=0),1,0)</f>
        <v>0</v>
      </c>
    </row>
    <row r="2578" spans="1:18" x14ac:dyDescent="0.25">
      <c r="A2578">
        <v>2577</v>
      </c>
      <c r="B2578" s="1">
        <v>44946</v>
      </c>
      <c r="C2578" s="2">
        <f t="shared" si="321"/>
        <v>2023</v>
      </c>
      <c r="D2578" s="2">
        <f t="shared" si="322"/>
        <v>1</v>
      </c>
      <c r="E2578" s="2" t="str">
        <f t="shared" si="323"/>
        <v>2023-1</v>
      </c>
      <c r="F2578" s="2">
        <f t="shared" si="324"/>
        <v>20</v>
      </c>
      <c r="G2578" s="2">
        <f t="shared" si="325"/>
        <v>3</v>
      </c>
      <c r="H2578" s="2">
        <f t="shared" si="326"/>
        <v>6</v>
      </c>
      <c r="I2578" s="2" cm="1">
        <f t="array" ref="I2578">_xlfn.IFNA(_xlfn.IFS(H2578=7,1,H2578=1,1),0)</f>
        <v>0</v>
      </c>
      <c r="J2578" s="2">
        <v>0</v>
      </c>
      <c r="K2578" s="2">
        <f t="shared" si="327"/>
        <v>1</v>
      </c>
      <c r="L2578" s="2">
        <f>SUMIF(E$2:E2578,E2578,K$2:K2578)</f>
        <v>3</v>
      </c>
      <c r="M2578" s="2">
        <f>IF(AND(market_calendar[[#This Row],[eq_weekly_exp_cumulative]]=3,market_calendar[[#This Row],[is_eq_weekly_exp]]=1),1,0)</f>
        <v>1</v>
      </c>
      <c r="N2578" s="2">
        <f>IF(AND(market_calendar[[#This Row],[is_eq_monthly_exp]]=1,MOD(market_calendar[[#This Row],[Month]],3)=0),1,0)</f>
        <v>0</v>
      </c>
      <c r="O2578" s="2">
        <f t="shared" si="320"/>
        <v>0</v>
      </c>
      <c r="P2578" s="2">
        <f>SUMIF(E$2:E2578,E2578,O$2:O2578)</f>
        <v>3</v>
      </c>
      <c r="Q2578" s="2">
        <f>IF(AND(market_calendar[[#This Row],[vix_weekly_exp_cumulative]]=3,market_calendar[[#This Row],[is_vix_weekly_exp]]=1),1,0)</f>
        <v>0</v>
      </c>
      <c r="R2578" s="2">
        <f>IF(AND(market_calendar[[#This Row],[is_vix_monthly_exp]]=1,MOD(market_calendar[[#This Row],[Month]],3)=0),1,0)</f>
        <v>0</v>
      </c>
    </row>
    <row r="2579" spans="1:18" x14ac:dyDescent="0.25">
      <c r="A2579">
        <v>2578</v>
      </c>
      <c r="B2579" s="1">
        <v>44947</v>
      </c>
      <c r="C2579" s="2">
        <f t="shared" si="321"/>
        <v>2023</v>
      </c>
      <c r="D2579" s="2">
        <f t="shared" si="322"/>
        <v>1</v>
      </c>
      <c r="E2579" s="2" t="str">
        <f t="shared" si="323"/>
        <v>2023-1</v>
      </c>
      <c r="F2579" s="2">
        <f t="shared" si="324"/>
        <v>21</v>
      </c>
      <c r="G2579" s="2">
        <f t="shared" si="325"/>
        <v>3</v>
      </c>
      <c r="H2579" s="2">
        <f t="shared" si="326"/>
        <v>7</v>
      </c>
      <c r="I2579" s="2" cm="1">
        <f t="array" ref="I2579">_xlfn.IFNA(_xlfn.IFS(H2579=7,1,H2579=1,1),0)</f>
        <v>1</v>
      </c>
      <c r="J2579" s="2">
        <v>0</v>
      </c>
      <c r="K2579" s="2">
        <f t="shared" si="327"/>
        <v>0</v>
      </c>
      <c r="L2579" s="2">
        <f>SUMIF(E$2:E2579,E2579,K$2:K2579)</f>
        <v>3</v>
      </c>
      <c r="M2579" s="2">
        <f>IF(AND(market_calendar[[#This Row],[eq_weekly_exp_cumulative]]=3,market_calendar[[#This Row],[is_eq_weekly_exp]]=1),1,0)</f>
        <v>0</v>
      </c>
      <c r="N2579" s="2">
        <f>IF(AND(market_calendar[[#This Row],[is_eq_monthly_exp]]=1,MOD(market_calendar[[#This Row],[Month]],3)=0),1,0)</f>
        <v>0</v>
      </c>
      <c r="O2579" s="2">
        <f t="shared" si="320"/>
        <v>0</v>
      </c>
      <c r="P2579" s="2">
        <f>SUMIF(E$2:E2579,E2579,O$2:O2579)</f>
        <v>3</v>
      </c>
      <c r="Q2579" s="2">
        <f>IF(AND(market_calendar[[#This Row],[vix_weekly_exp_cumulative]]=3,market_calendar[[#This Row],[is_vix_weekly_exp]]=1),1,0)</f>
        <v>0</v>
      </c>
      <c r="R2579" s="2">
        <f>IF(AND(market_calendar[[#This Row],[is_vix_monthly_exp]]=1,MOD(market_calendar[[#This Row],[Month]],3)=0),1,0)</f>
        <v>0</v>
      </c>
    </row>
    <row r="2580" spans="1:18" x14ac:dyDescent="0.25">
      <c r="A2580">
        <v>2579</v>
      </c>
      <c r="B2580" s="1">
        <v>44948</v>
      </c>
      <c r="C2580" s="2">
        <f t="shared" si="321"/>
        <v>2023</v>
      </c>
      <c r="D2580" s="2">
        <f t="shared" si="322"/>
        <v>1</v>
      </c>
      <c r="E2580" s="2" t="str">
        <f t="shared" si="323"/>
        <v>2023-1</v>
      </c>
      <c r="F2580" s="2">
        <f t="shared" si="324"/>
        <v>22</v>
      </c>
      <c r="G2580" s="2">
        <f t="shared" si="325"/>
        <v>4</v>
      </c>
      <c r="H2580" s="2">
        <f t="shared" si="326"/>
        <v>1</v>
      </c>
      <c r="I2580" s="2" cm="1">
        <f t="array" ref="I2580">_xlfn.IFNA(_xlfn.IFS(H2580=7,1,H2580=1,1),0)</f>
        <v>1</v>
      </c>
      <c r="J2580" s="2">
        <v>0</v>
      </c>
      <c r="K2580" s="2">
        <f t="shared" si="327"/>
        <v>0</v>
      </c>
      <c r="L2580" s="2">
        <f>SUMIF(E$2:E2580,E2580,K$2:K2580)</f>
        <v>3</v>
      </c>
      <c r="M2580" s="2">
        <f>IF(AND(market_calendar[[#This Row],[eq_weekly_exp_cumulative]]=3,market_calendar[[#This Row],[is_eq_weekly_exp]]=1),1,0)</f>
        <v>0</v>
      </c>
      <c r="N2580" s="2">
        <f>IF(AND(market_calendar[[#This Row],[is_eq_monthly_exp]]=1,MOD(market_calendar[[#This Row],[Month]],3)=0),1,0)</f>
        <v>0</v>
      </c>
      <c r="O2580" s="2">
        <f t="shared" si="320"/>
        <v>0</v>
      </c>
      <c r="P2580" s="2">
        <f>SUMIF(E$2:E2580,E2580,O$2:O2580)</f>
        <v>3</v>
      </c>
      <c r="Q2580" s="2">
        <f>IF(AND(market_calendar[[#This Row],[vix_weekly_exp_cumulative]]=3,market_calendar[[#This Row],[is_vix_weekly_exp]]=1),1,0)</f>
        <v>0</v>
      </c>
      <c r="R2580" s="2">
        <f>IF(AND(market_calendar[[#This Row],[is_vix_monthly_exp]]=1,MOD(market_calendar[[#This Row],[Month]],3)=0),1,0)</f>
        <v>0</v>
      </c>
    </row>
    <row r="2581" spans="1:18" x14ac:dyDescent="0.25">
      <c r="A2581">
        <v>2580</v>
      </c>
      <c r="B2581" s="1">
        <v>44949</v>
      </c>
      <c r="C2581" s="2">
        <f t="shared" si="321"/>
        <v>2023</v>
      </c>
      <c r="D2581" s="2">
        <f t="shared" si="322"/>
        <v>1</v>
      </c>
      <c r="E2581" s="2" t="str">
        <f t="shared" si="323"/>
        <v>2023-1</v>
      </c>
      <c r="F2581" s="2">
        <f t="shared" si="324"/>
        <v>23</v>
      </c>
      <c r="G2581" s="2">
        <f t="shared" si="325"/>
        <v>4</v>
      </c>
      <c r="H2581" s="2">
        <f t="shared" si="326"/>
        <v>2</v>
      </c>
      <c r="I2581" s="2" cm="1">
        <f t="array" ref="I2581">_xlfn.IFNA(_xlfn.IFS(H2581=7,1,H2581=1,1),0)</f>
        <v>0</v>
      </c>
      <c r="J2581" s="2">
        <v>0</v>
      </c>
      <c r="K2581" s="2">
        <f t="shared" si="327"/>
        <v>0</v>
      </c>
      <c r="L2581" s="2">
        <f>SUMIF(E$2:E2581,E2581,K$2:K2581)</f>
        <v>3</v>
      </c>
      <c r="M2581" s="2">
        <f>IF(AND(market_calendar[[#This Row],[eq_weekly_exp_cumulative]]=3,market_calendar[[#This Row],[is_eq_weekly_exp]]=1),1,0)</f>
        <v>0</v>
      </c>
      <c r="N2581" s="2">
        <f>IF(AND(market_calendar[[#This Row],[is_eq_monthly_exp]]=1,MOD(market_calendar[[#This Row],[Month]],3)=0),1,0)</f>
        <v>0</v>
      </c>
      <c r="O2581" s="2">
        <f t="shared" si="320"/>
        <v>0</v>
      </c>
      <c r="P2581" s="2">
        <f>SUMIF(E$2:E2581,E2581,O$2:O2581)</f>
        <v>3</v>
      </c>
      <c r="Q2581" s="2">
        <f>IF(AND(market_calendar[[#This Row],[vix_weekly_exp_cumulative]]=3,market_calendar[[#This Row],[is_vix_weekly_exp]]=1),1,0)</f>
        <v>0</v>
      </c>
      <c r="R2581" s="2">
        <f>IF(AND(market_calendar[[#This Row],[is_vix_monthly_exp]]=1,MOD(market_calendar[[#This Row],[Month]],3)=0),1,0)</f>
        <v>0</v>
      </c>
    </row>
    <row r="2582" spans="1:18" x14ac:dyDescent="0.25">
      <c r="A2582">
        <v>2581</v>
      </c>
      <c r="B2582" s="1">
        <v>44950</v>
      </c>
      <c r="C2582" s="2">
        <f t="shared" si="321"/>
        <v>2023</v>
      </c>
      <c r="D2582" s="2">
        <f t="shared" si="322"/>
        <v>1</v>
      </c>
      <c r="E2582" s="2" t="str">
        <f t="shared" si="323"/>
        <v>2023-1</v>
      </c>
      <c r="F2582" s="2">
        <f t="shared" si="324"/>
        <v>24</v>
      </c>
      <c r="G2582" s="2">
        <f t="shared" si="325"/>
        <v>4</v>
      </c>
      <c r="H2582" s="2">
        <f t="shared" si="326"/>
        <v>3</v>
      </c>
      <c r="I2582" s="2" cm="1">
        <f t="array" ref="I2582">_xlfn.IFNA(_xlfn.IFS(H2582=7,1,H2582=1,1),0)</f>
        <v>0</v>
      </c>
      <c r="J2582" s="2">
        <v>0</v>
      </c>
      <c r="K2582" s="2">
        <f t="shared" si="327"/>
        <v>0</v>
      </c>
      <c r="L2582" s="2">
        <f>SUMIF(E$2:E2582,E2582,K$2:K2582)</f>
        <v>3</v>
      </c>
      <c r="M2582" s="2">
        <f>IF(AND(market_calendar[[#This Row],[eq_weekly_exp_cumulative]]=3,market_calendar[[#This Row],[is_eq_weekly_exp]]=1),1,0)</f>
        <v>0</v>
      </c>
      <c r="N2582" s="2">
        <f>IF(AND(market_calendar[[#This Row],[is_eq_monthly_exp]]=1,MOD(market_calendar[[#This Row],[Month]],3)=0),1,0)</f>
        <v>0</v>
      </c>
      <c r="O2582" s="2">
        <f t="shared" si="320"/>
        <v>1</v>
      </c>
      <c r="P2582" s="2">
        <f>SUMIF(E$2:E2582,E2582,O$2:O2582)</f>
        <v>4</v>
      </c>
      <c r="Q2582" s="2">
        <f>IF(AND(market_calendar[[#This Row],[vix_weekly_exp_cumulative]]=3,market_calendar[[#This Row],[is_vix_weekly_exp]]=1),1,0)</f>
        <v>0</v>
      </c>
      <c r="R2582" s="2">
        <f>IF(AND(market_calendar[[#This Row],[is_vix_monthly_exp]]=1,MOD(market_calendar[[#This Row],[Month]],3)=0),1,0)</f>
        <v>0</v>
      </c>
    </row>
    <row r="2583" spans="1:18" x14ac:dyDescent="0.25">
      <c r="A2583">
        <v>2582</v>
      </c>
      <c r="B2583" s="1">
        <v>44951</v>
      </c>
      <c r="C2583" s="2">
        <f t="shared" si="321"/>
        <v>2023</v>
      </c>
      <c r="D2583" s="2">
        <f t="shared" si="322"/>
        <v>1</v>
      </c>
      <c r="E2583" s="2" t="str">
        <f t="shared" si="323"/>
        <v>2023-1</v>
      </c>
      <c r="F2583" s="2">
        <f t="shared" si="324"/>
        <v>25</v>
      </c>
      <c r="G2583" s="2">
        <f t="shared" si="325"/>
        <v>4</v>
      </c>
      <c r="H2583" s="2">
        <f t="shared" si="326"/>
        <v>4</v>
      </c>
      <c r="I2583" s="2" cm="1">
        <f t="array" ref="I2583">_xlfn.IFNA(_xlfn.IFS(H2583=7,1,H2583=1,1),0)</f>
        <v>0</v>
      </c>
      <c r="J2583" s="2">
        <v>0</v>
      </c>
      <c r="K2583" s="2">
        <f t="shared" si="327"/>
        <v>0</v>
      </c>
      <c r="L2583" s="2">
        <f>SUMIF(E$2:E2583,E2583,K$2:K2583)</f>
        <v>3</v>
      </c>
      <c r="M2583" s="2">
        <f>IF(AND(market_calendar[[#This Row],[eq_weekly_exp_cumulative]]=3,market_calendar[[#This Row],[is_eq_weekly_exp]]=1),1,0)</f>
        <v>0</v>
      </c>
      <c r="N2583" s="2">
        <f>IF(AND(market_calendar[[#This Row],[is_eq_monthly_exp]]=1,MOD(market_calendar[[#This Row],[Month]],3)=0),1,0)</f>
        <v>0</v>
      </c>
      <c r="O2583" s="2">
        <f t="shared" si="320"/>
        <v>0</v>
      </c>
      <c r="P2583" s="2">
        <f>SUMIF(E$2:E2583,E2583,O$2:O2583)</f>
        <v>4</v>
      </c>
      <c r="Q2583" s="2">
        <f>IF(AND(market_calendar[[#This Row],[vix_weekly_exp_cumulative]]=3,market_calendar[[#This Row],[is_vix_weekly_exp]]=1),1,0)</f>
        <v>0</v>
      </c>
      <c r="R2583" s="2">
        <f>IF(AND(market_calendar[[#This Row],[is_vix_monthly_exp]]=1,MOD(market_calendar[[#This Row],[Month]],3)=0),1,0)</f>
        <v>0</v>
      </c>
    </row>
    <row r="2584" spans="1:18" x14ac:dyDescent="0.25">
      <c r="A2584">
        <v>2583</v>
      </c>
      <c r="B2584" s="1">
        <v>44952</v>
      </c>
      <c r="C2584" s="2">
        <f t="shared" si="321"/>
        <v>2023</v>
      </c>
      <c r="D2584" s="2">
        <f t="shared" si="322"/>
        <v>1</v>
      </c>
      <c r="E2584" s="2" t="str">
        <f t="shared" si="323"/>
        <v>2023-1</v>
      </c>
      <c r="F2584" s="2">
        <f t="shared" si="324"/>
        <v>26</v>
      </c>
      <c r="G2584" s="2">
        <f t="shared" si="325"/>
        <v>4</v>
      </c>
      <c r="H2584" s="2">
        <f t="shared" si="326"/>
        <v>5</v>
      </c>
      <c r="I2584" s="2" cm="1">
        <f t="array" ref="I2584">_xlfn.IFNA(_xlfn.IFS(H2584=7,1,H2584=1,1),0)</f>
        <v>0</v>
      </c>
      <c r="J2584" s="2">
        <v>0</v>
      </c>
      <c r="K2584" s="2">
        <f t="shared" si="327"/>
        <v>0</v>
      </c>
      <c r="L2584" s="2">
        <f>SUMIF(E$2:E2584,E2584,K$2:K2584)</f>
        <v>3</v>
      </c>
      <c r="M2584" s="2">
        <f>IF(AND(market_calendar[[#This Row],[eq_weekly_exp_cumulative]]=3,market_calendar[[#This Row],[is_eq_weekly_exp]]=1),1,0)</f>
        <v>0</v>
      </c>
      <c r="N2584" s="2">
        <f>IF(AND(market_calendar[[#This Row],[is_eq_monthly_exp]]=1,MOD(market_calendar[[#This Row],[Month]],3)=0),1,0)</f>
        <v>0</v>
      </c>
      <c r="O2584" s="2">
        <f t="shared" si="320"/>
        <v>0</v>
      </c>
      <c r="P2584" s="2">
        <f>SUMIF(E$2:E2584,E2584,O$2:O2584)</f>
        <v>4</v>
      </c>
      <c r="Q2584" s="2">
        <f>IF(AND(market_calendar[[#This Row],[vix_weekly_exp_cumulative]]=3,market_calendar[[#This Row],[is_vix_weekly_exp]]=1),1,0)</f>
        <v>0</v>
      </c>
      <c r="R2584" s="2">
        <f>IF(AND(market_calendar[[#This Row],[is_vix_monthly_exp]]=1,MOD(market_calendar[[#This Row],[Month]],3)=0),1,0)</f>
        <v>0</v>
      </c>
    </row>
    <row r="2585" spans="1:18" x14ac:dyDescent="0.25">
      <c r="A2585">
        <v>2584</v>
      </c>
      <c r="B2585" s="1">
        <v>44953</v>
      </c>
      <c r="C2585" s="2">
        <f t="shared" si="321"/>
        <v>2023</v>
      </c>
      <c r="D2585" s="2">
        <f t="shared" si="322"/>
        <v>1</v>
      </c>
      <c r="E2585" s="2" t="str">
        <f t="shared" si="323"/>
        <v>2023-1</v>
      </c>
      <c r="F2585" s="2">
        <f t="shared" si="324"/>
        <v>27</v>
      </c>
      <c r="G2585" s="2">
        <f t="shared" si="325"/>
        <v>4</v>
      </c>
      <c r="H2585" s="2">
        <f t="shared" si="326"/>
        <v>6</v>
      </c>
      <c r="I2585" s="2" cm="1">
        <f t="array" ref="I2585">_xlfn.IFNA(_xlfn.IFS(H2585=7,1,H2585=1,1),0)</f>
        <v>0</v>
      </c>
      <c r="J2585" s="2">
        <v>0</v>
      </c>
      <c r="K2585" s="2">
        <f t="shared" si="327"/>
        <v>1</v>
      </c>
      <c r="L2585" s="2">
        <f>SUMIF(E$2:E2585,E2585,K$2:K2585)</f>
        <v>4</v>
      </c>
      <c r="M2585" s="2">
        <f>IF(AND(market_calendar[[#This Row],[eq_weekly_exp_cumulative]]=3,market_calendar[[#This Row],[is_eq_weekly_exp]]=1),1,0)</f>
        <v>0</v>
      </c>
      <c r="N2585" s="2">
        <f>IF(AND(market_calendar[[#This Row],[is_eq_monthly_exp]]=1,MOD(market_calendar[[#This Row],[Month]],3)=0),1,0)</f>
        <v>0</v>
      </c>
      <c r="O2585" s="2">
        <f t="shared" si="320"/>
        <v>0</v>
      </c>
      <c r="P2585" s="2">
        <f>SUMIF(E$2:E2585,E2585,O$2:O2585)</f>
        <v>4</v>
      </c>
      <c r="Q2585" s="2">
        <f>IF(AND(market_calendar[[#This Row],[vix_weekly_exp_cumulative]]=3,market_calendar[[#This Row],[is_vix_weekly_exp]]=1),1,0)</f>
        <v>0</v>
      </c>
      <c r="R2585" s="2">
        <f>IF(AND(market_calendar[[#This Row],[is_vix_monthly_exp]]=1,MOD(market_calendar[[#This Row],[Month]],3)=0),1,0)</f>
        <v>0</v>
      </c>
    </row>
    <row r="2586" spans="1:18" x14ac:dyDescent="0.25">
      <c r="A2586">
        <v>2585</v>
      </c>
      <c r="B2586" s="1">
        <v>44954</v>
      </c>
      <c r="C2586" s="2">
        <f t="shared" si="321"/>
        <v>2023</v>
      </c>
      <c r="D2586" s="2">
        <f t="shared" si="322"/>
        <v>1</v>
      </c>
      <c r="E2586" s="2" t="str">
        <f t="shared" si="323"/>
        <v>2023-1</v>
      </c>
      <c r="F2586" s="2">
        <f t="shared" si="324"/>
        <v>28</v>
      </c>
      <c r="G2586" s="2">
        <f t="shared" si="325"/>
        <v>4</v>
      </c>
      <c r="H2586" s="2">
        <f t="shared" si="326"/>
        <v>7</v>
      </c>
      <c r="I2586" s="2" cm="1">
        <f t="array" ref="I2586">_xlfn.IFNA(_xlfn.IFS(H2586=7,1,H2586=1,1),0)</f>
        <v>1</v>
      </c>
      <c r="J2586" s="2">
        <v>0</v>
      </c>
      <c r="K2586" s="2">
        <f t="shared" si="327"/>
        <v>0</v>
      </c>
      <c r="L2586" s="2">
        <f>SUMIF(E$2:E2586,E2586,K$2:K2586)</f>
        <v>4</v>
      </c>
      <c r="M2586" s="2">
        <f>IF(AND(market_calendar[[#This Row],[eq_weekly_exp_cumulative]]=3,market_calendar[[#This Row],[is_eq_weekly_exp]]=1),1,0)</f>
        <v>0</v>
      </c>
      <c r="N2586" s="2">
        <f>IF(AND(market_calendar[[#This Row],[is_eq_monthly_exp]]=1,MOD(market_calendar[[#This Row],[Month]],3)=0),1,0)</f>
        <v>0</v>
      </c>
      <c r="O2586" s="2">
        <f t="shared" si="320"/>
        <v>0</v>
      </c>
      <c r="P2586" s="2">
        <f>SUMIF(E$2:E2586,E2586,O$2:O2586)</f>
        <v>4</v>
      </c>
      <c r="Q2586" s="2">
        <f>IF(AND(market_calendar[[#This Row],[vix_weekly_exp_cumulative]]=3,market_calendar[[#This Row],[is_vix_weekly_exp]]=1),1,0)</f>
        <v>0</v>
      </c>
      <c r="R2586" s="2">
        <f>IF(AND(market_calendar[[#This Row],[is_vix_monthly_exp]]=1,MOD(market_calendar[[#This Row],[Month]],3)=0),1,0)</f>
        <v>0</v>
      </c>
    </row>
    <row r="2587" spans="1:18" x14ac:dyDescent="0.25">
      <c r="A2587">
        <v>2586</v>
      </c>
      <c r="B2587" s="1">
        <v>44955</v>
      </c>
      <c r="C2587" s="2">
        <f t="shared" si="321"/>
        <v>2023</v>
      </c>
      <c r="D2587" s="2">
        <f t="shared" si="322"/>
        <v>1</v>
      </c>
      <c r="E2587" s="2" t="str">
        <f t="shared" si="323"/>
        <v>2023-1</v>
      </c>
      <c r="F2587" s="2">
        <f t="shared" si="324"/>
        <v>29</v>
      </c>
      <c r="G2587" s="2">
        <f t="shared" si="325"/>
        <v>5</v>
      </c>
      <c r="H2587" s="2">
        <f t="shared" si="326"/>
        <v>1</v>
      </c>
      <c r="I2587" s="2" cm="1">
        <f t="array" ref="I2587">_xlfn.IFNA(_xlfn.IFS(H2587=7,1,H2587=1,1),0)</f>
        <v>1</v>
      </c>
      <c r="J2587" s="2">
        <v>0</v>
      </c>
      <c r="K2587" s="2">
        <f t="shared" si="327"/>
        <v>0</v>
      </c>
      <c r="L2587" s="2">
        <f>SUMIF(E$2:E2587,E2587,K$2:K2587)</f>
        <v>4</v>
      </c>
      <c r="M2587" s="2">
        <f>IF(AND(market_calendar[[#This Row],[eq_weekly_exp_cumulative]]=3,market_calendar[[#This Row],[is_eq_weekly_exp]]=1),1,0)</f>
        <v>0</v>
      </c>
      <c r="N2587" s="2">
        <f>IF(AND(market_calendar[[#This Row],[is_eq_monthly_exp]]=1,MOD(market_calendar[[#This Row],[Month]],3)=0),1,0)</f>
        <v>0</v>
      </c>
      <c r="O2587" s="2">
        <f t="shared" si="320"/>
        <v>0</v>
      </c>
      <c r="P2587" s="2">
        <f>SUMIF(E$2:E2587,E2587,O$2:O2587)</f>
        <v>4</v>
      </c>
      <c r="Q2587" s="2">
        <f>IF(AND(market_calendar[[#This Row],[vix_weekly_exp_cumulative]]=3,market_calendar[[#This Row],[is_vix_weekly_exp]]=1),1,0)</f>
        <v>0</v>
      </c>
      <c r="R2587" s="2">
        <f>IF(AND(market_calendar[[#This Row],[is_vix_monthly_exp]]=1,MOD(market_calendar[[#This Row],[Month]],3)=0),1,0)</f>
        <v>0</v>
      </c>
    </row>
    <row r="2588" spans="1:18" x14ac:dyDescent="0.25">
      <c r="A2588">
        <v>2587</v>
      </c>
      <c r="B2588" s="1">
        <v>44956</v>
      </c>
      <c r="C2588" s="2">
        <f t="shared" si="321"/>
        <v>2023</v>
      </c>
      <c r="D2588" s="2">
        <f t="shared" si="322"/>
        <v>1</v>
      </c>
      <c r="E2588" s="2" t="str">
        <f t="shared" si="323"/>
        <v>2023-1</v>
      </c>
      <c r="F2588" s="2">
        <f t="shared" si="324"/>
        <v>30</v>
      </c>
      <c r="G2588" s="2">
        <f t="shared" si="325"/>
        <v>5</v>
      </c>
      <c r="H2588" s="2">
        <f t="shared" si="326"/>
        <v>2</v>
      </c>
      <c r="I2588" s="2" cm="1">
        <f t="array" ref="I2588">_xlfn.IFNA(_xlfn.IFS(H2588=7,1,H2588=1,1),0)</f>
        <v>0</v>
      </c>
      <c r="J2588" s="2">
        <v>0</v>
      </c>
      <c r="K2588" s="2">
        <f t="shared" si="327"/>
        <v>0</v>
      </c>
      <c r="L2588" s="2">
        <f>SUMIF(E$2:E2588,E2588,K$2:K2588)</f>
        <v>4</v>
      </c>
      <c r="M2588" s="2">
        <f>IF(AND(market_calendar[[#This Row],[eq_weekly_exp_cumulative]]=3,market_calendar[[#This Row],[is_eq_weekly_exp]]=1),1,0)</f>
        <v>0</v>
      </c>
      <c r="N2588" s="2">
        <f>IF(AND(market_calendar[[#This Row],[is_eq_monthly_exp]]=1,MOD(market_calendar[[#This Row],[Month]],3)=0),1,0)</f>
        <v>0</v>
      </c>
      <c r="O2588" s="2">
        <f t="shared" si="320"/>
        <v>0</v>
      </c>
      <c r="P2588" s="2">
        <f>SUMIF(E$2:E2588,E2588,O$2:O2588)</f>
        <v>4</v>
      </c>
      <c r="Q2588" s="2">
        <f>IF(AND(market_calendar[[#This Row],[vix_weekly_exp_cumulative]]=3,market_calendar[[#This Row],[is_vix_weekly_exp]]=1),1,0)</f>
        <v>0</v>
      </c>
      <c r="R2588" s="2">
        <f>IF(AND(market_calendar[[#This Row],[is_vix_monthly_exp]]=1,MOD(market_calendar[[#This Row],[Month]],3)=0),1,0)</f>
        <v>0</v>
      </c>
    </row>
    <row r="2589" spans="1:18" x14ac:dyDescent="0.25">
      <c r="A2589">
        <v>2588</v>
      </c>
      <c r="B2589" s="1">
        <v>44957</v>
      </c>
      <c r="C2589" s="2">
        <f t="shared" si="321"/>
        <v>2023</v>
      </c>
      <c r="D2589" s="2">
        <f t="shared" si="322"/>
        <v>1</v>
      </c>
      <c r="E2589" s="2" t="str">
        <f t="shared" si="323"/>
        <v>2023-1</v>
      </c>
      <c r="F2589" s="2">
        <f t="shared" si="324"/>
        <v>31</v>
      </c>
      <c r="G2589" s="2">
        <f t="shared" si="325"/>
        <v>5</v>
      </c>
      <c r="H2589" s="2">
        <f t="shared" si="326"/>
        <v>3</v>
      </c>
      <c r="I2589" s="2" cm="1">
        <f t="array" ref="I2589">_xlfn.IFNA(_xlfn.IFS(H2589=7,1,H2589=1,1),0)</f>
        <v>0</v>
      </c>
      <c r="J2589" s="2">
        <v>0</v>
      </c>
      <c r="K2589" s="2">
        <f t="shared" si="327"/>
        <v>0</v>
      </c>
      <c r="L2589" s="2">
        <f>SUMIF(E$2:E2589,E2589,K$2:K2589)</f>
        <v>4</v>
      </c>
      <c r="M2589" s="2">
        <f>IF(AND(market_calendar[[#This Row],[eq_weekly_exp_cumulative]]=3,market_calendar[[#This Row],[is_eq_weekly_exp]]=1),1,0)</f>
        <v>0</v>
      </c>
      <c r="N2589" s="2">
        <f>IF(AND(market_calendar[[#This Row],[is_eq_monthly_exp]]=1,MOD(market_calendar[[#This Row],[Month]],3)=0),1,0)</f>
        <v>0</v>
      </c>
      <c r="O2589" s="2">
        <f t="shared" si="320"/>
        <v>1</v>
      </c>
      <c r="P2589" s="2">
        <f>SUMIF(E$2:E2589,E2589,O$2:O2589)</f>
        <v>5</v>
      </c>
      <c r="Q2589" s="2">
        <f>IF(AND(market_calendar[[#This Row],[vix_weekly_exp_cumulative]]=3,market_calendar[[#This Row],[is_vix_weekly_exp]]=1),1,0)</f>
        <v>0</v>
      </c>
      <c r="R2589" s="2">
        <f>IF(AND(market_calendar[[#This Row],[is_vix_monthly_exp]]=1,MOD(market_calendar[[#This Row],[Month]],3)=0),1,0)</f>
        <v>0</v>
      </c>
    </row>
    <row r="2590" spans="1:18" x14ac:dyDescent="0.25">
      <c r="A2590">
        <v>2589</v>
      </c>
      <c r="B2590" s="1">
        <v>44958</v>
      </c>
      <c r="C2590" s="2">
        <f t="shared" si="321"/>
        <v>2023</v>
      </c>
      <c r="D2590" s="2">
        <f t="shared" si="322"/>
        <v>2</v>
      </c>
      <c r="E2590" s="2" t="str">
        <f t="shared" si="323"/>
        <v>2023-2</v>
      </c>
      <c r="F2590" s="2">
        <f t="shared" si="324"/>
        <v>1</v>
      </c>
      <c r="G2590" s="2">
        <f t="shared" si="325"/>
        <v>5</v>
      </c>
      <c r="H2590" s="2">
        <f t="shared" si="326"/>
        <v>4</v>
      </c>
      <c r="I2590" s="2" cm="1">
        <f t="array" ref="I2590">_xlfn.IFNA(_xlfn.IFS(H2590=7,1,H2590=1,1),0)</f>
        <v>0</v>
      </c>
      <c r="J2590" s="2">
        <v>0</v>
      </c>
      <c r="K2590" s="2">
        <f t="shared" si="327"/>
        <v>0</v>
      </c>
      <c r="L2590" s="2">
        <f>SUMIF(E$2:E2590,E2590,K$2:K2590)</f>
        <v>0</v>
      </c>
      <c r="M2590" s="2">
        <f>IF(AND(market_calendar[[#This Row],[eq_weekly_exp_cumulative]]=3,market_calendar[[#This Row],[is_eq_weekly_exp]]=1),1,0)</f>
        <v>0</v>
      </c>
      <c r="N2590" s="2">
        <f>IF(AND(market_calendar[[#This Row],[is_eq_monthly_exp]]=1,MOD(market_calendar[[#This Row],[Month]],3)=0),1,0)</f>
        <v>0</v>
      </c>
      <c r="O2590" s="2">
        <f t="shared" si="320"/>
        <v>0</v>
      </c>
      <c r="P2590" s="2">
        <f>SUMIF(E$2:E2590,E2590,O$2:O2590)</f>
        <v>0</v>
      </c>
      <c r="Q2590" s="2">
        <f>IF(AND(market_calendar[[#This Row],[vix_weekly_exp_cumulative]]=3,market_calendar[[#This Row],[is_vix_weekly_exp]]=1),1,0)</f>
        <v>0</v>
      </c>
      <c r="R2590" s="2">
        <f>IF(AND(market_calendar[[#This Row],[is_vix_monthly_exp]]=1,MOD(market_calendar[[#This Row],[Month]],3)=0),1,0)</f>
        <v>0</v>
      </c>
    </row>
    <row r="2591" spans="1:18" x14ac:dyDescent="0.25">
      <c r="A2591">
        <v>2590</v>
      </c>
      <c r="B2591" s="1">
        <v>44959</v>
      </c>
      <c r="C2591" s="2">
        <f t="shared" si="321"/>
        <v>2023</v>
      </c>
      <c r="D2591" s="2">
        <f t="shared" si="322"/>
        <v>2</v>
      </c>
      <c r="E2591" s="2" t="str">
        <f t="shared" si="323"/>
        <v>2023-2</v>
      </c>
      <c r="F2591" s="2">
        <f t="shared" si="324"/>
        <v>2</v>
      </c>
      <c r="G2591" s="2">
        <f t="shared" si="325"/>
        <v>5</v>
      </c>
      <c r="H2591" s="2">
        <f t="shared" si="326"/>
        <v>5</v>
      </c>
      <c r="I2591" s="2" cm="1">
        <f t="array" ref="I2591">_xlfn.IFNA(_xlfn.IFS(H2591=7,1,H2591=1,1),0)</f>
        <v>0</v>
      </c>
      <c r="J2591" s="2">
        <v>0</v>
      </c>
      <c r="K2591" s="2">
        <f t="shared" si="327"/>
        <v>0</v>
      </c>
      <c r="L2591" s="2">
        <f>SUMIF(E$2:E2591,E2591,K$2:K2591)</f>
        <v>0</v>
      </c>
      <c r="M2591" s="2">
        <f>IF(AND(market_calendar[[#This Row],[eq_weekly_exp_cumulative]]=3,market_calendar[[#This Row],[is_eq_weekly_exp]]=1),1,0)</f>
        <v>0</v>
      </c>
      <c r="N2591" s="2">
        <f>IF(AND(market_calendar[[#This Row],[is_eq_monthly_exp]]=1,MOD(market_calendar[[#This Row],[Month]],3)=0),1,0)</f>
        <v>0</v>
      </c>
      <c r="O2591" s="2">
        <f t="shared" si="320"/>
        <v>0</v>
      </c>
      <c r="P2591" s="2">
        <f>SUMIF(E$2:E2591,E2591,O$2:O2591)</f>
        <v>0</v>
      </c>
      <c r="Q2591" s="2">
        <f>IF(AND(market_calendar[[#This Row],[vix_weekly_exp_cumulative]]=3,market_calendar[[#This Row],[is_vix_weekly_exp]]=1),1,0)</f>
        <v>0</v>
      </c>
      <c r="R2591" s="2">
        <f>IF(AND(market_calendar[[#This Row],[is_vix_monthly_exp]]=1,MOD(market_calendar[[#This Row],[Month]],3)=0),1,0)</f>
        <v>0</v>
      </c>
    </row>
    <row r="2592" spans="1:18" x14ac:dyDescent="0.25">
      <c r="A2592">
        <v>2591</v>
      </c>
      <c r="B2592" s="1">
        <v>44960</v>
      </c>
      <c r="C2592" s="2">
        <f t="shared" si="321"/>
        <v>2023</v>
      </c>
      <c r="D2592" s="2">
        <f t="shared" si="322"/>
        <v>2</v>
      </c>
      <c r="E2592" s="2" t="str">
        <f t="shared" si="323"/>
        <v>2023-2</v>
      </c>
      <c r="F2592" s="2">
        <f t="shared" si="324"/>
        <v>3</v>
      </c>
      <c r="G2592" s="2">
        <f t="shared" si="325"/>
        <v>5</v>
      </c>
      <c r="H2592" s="2">
        <f t="shared" si="326"/>
        <v>6</v>
      </c>
      <c r="I2592" s="2" cm="1">
        <f t="array" ref="I2592">_xlfn.IFNA(_xlfn.IFS(H2592=7,1,H2592=1,1),0)</f>
        <v>0</v>
      </c>
      <c r="J2592" s="2">
        <v>0</v>
      </c>
      <c r="K2592" s="2">
        <f t="shared" si="327"/>
        <v>1</v>
      </c>
      <c r="L2592" s="2">
        <f>SUMIF(E$2:E2592,E2592,K$2:K2592)</f>
        <v>1</v>
      </c>
      <c r="M2592" s="2">
        <f>IF(AND(market_calendar[[#This Row],[eq_weekly_exp_cumulative]]=3,market_calendar[[#This Row],[is_eq_weekly_exp]]=1),1,0)</f>
        <v>0</v>
      </c>
      <c r="N2592" s="2">
        <f>IF(AND(market_calendar[[#This Row],[is_eq_monthly_exp]]=1,MOD(market_calendar[[#This Row],[Month]],3)=0),1,0)</f>
        <v>0</v>
      </c>
      <c r="O2592" s="2">
        <f t="shared" si="320"/>
        <v>0</v>
      </c>
      <c r="P2592" s="2">
        <f>SUMIF(E$2:E2592,E2592,O$2:O2592)</f>
        <v>0</v>
      </c>
      <c r="Q2592" s="2">
        <f>IF(AND(market_calendar[[#This Row],[vix_weekly_exp_cumulative]]=3,market_calendar[[#This Row],[is_vix_weekly_exp]]=1),1,0)</f>
        <v>0</v>
      </c>
      <c r="R2592" s="2">
        <f>IF(AND(market_calendar[[#This Row],[is_vix_monthly_exp]]=1,MOD(market_calendar[[#This Row],[Month]],3)=0),1,0)</f>
        <v>0</v>
      </c>
    </row>
    <row r="2593" spans="1:18" x14ac:dyDescent="0.25">
      <c r="A2593">
        <v>2592</v>
      </c>
      <c r="B2593" s="1">
        <v>44961</v>
      </c>
      <c r="C2593" s="2">
        <f t="shared" si="321"/>
        <v>2023</v>
      </c>
      <c r="D2593" s="2">
        <f t="shared" si="322"/>
        <v>2</v>
      </c>
      <c r="E2593" s="2" t="str">
        <f t="shared" si="323"/>
        <v>2023-2</v>
      </c>
      <c r="F2593" s="2">
        <f t="shared" si="324"/>
        <v>4</v>
      </c>
      <c r="G2593" s="2">
        <f t="shared" si="325"/>
        <v>5</v>
      </c>
      <c r="H2593" s="2">
        <f t="shared" si="326"/>
        <v>7</v>
      </c>
      <c r="I2593" s="2" cm="1">
        <f t="array" ref="I2593">_xlfn.IFNA(_xlfn.IFS(H2593=7,1,H2593=1,1),0)</f>
        <v>1</v>
      </c>
      <c r="J2593" s="2">
        <v>0</v>
      </c>
      <c r="K2593" s="2">
        <f t="shared" si="327"/>
        <v>0</v>
      </c>
      <c r="L2593" s="2">
        <f>SUMIF(E$2:E2593,E2593,K$2:K2593)</f>
        <v>1</v>
      </c>
      <c r="M2593" s="2">
        <f>IF(AND(market_calendar[[#This Row],[eq_weekly_exp_cumulative]]=3,market_calendar[[#This Row],[is_eq_weekly_exp]]=1),1,0)</f>
        <v>0</v>
      </c>
      <c r="N2593" s="2">
        <f>IF(AND(market_calendar[[#This Row],[is_eq_monthly_exp]]=1,MOD(market_calendar[[#This Row],[Month]],3)=0),1,0)</f>
        <v>0</v>
      </c>
      <c r="O2593" s="2">
        <f t="shared" si="320"/>
        <v>0</v>
      </c>
      <c r="P2593" s="2">
        <f>SUMIF(E$2:E2593,E2593,O$2:O2593)</f>
        <v>0</v>
      </c>
      <c r="Q2593" s="2">
        <f>IF(AND(market_calendar[[#This Row],[vix_weekly_exp_cumulative]]=3,market_calendar[[#This Row],[is_vix_weekly_exp]]=1),1,0)</f>
        <v>0</v>
      </c>
      <c r="R2593" s="2">
        <f>IF(AND(market_calendar[[#This Row],[is_vix_monthly_exp]]=1,MOD(market_calendar[[#This Row],[Month]],3)=0),1,0)</f>
        <v>0</v>
      </c>
    </row>
    <row r="2594" spans="1:18" x14ac:dyDescent="0.25">
      <c r="A2594">
        <v>2593</v>
      </c>
      <c r="B2594" s="1">
        <v>44962</v>
      </c>
      <c r="C2594" s="2">
        <f t="shared" si="321"/>
        <v>2023</v>
      </c>
      <c r="D2594" s="2">
        <f t="shared" si="322"/>
        <v>2</v>
      </c>
      <c r="E2594" s="2" t="str">
        <f t="shared" si="323"/>
        <v>2023-2</v>
      </c>
      <c r="F2594" s="2">
        <f t="shared" si="324"/>
        <v>5</v>
      </c>
      <c r="G2594" s="2">
        <f t="shared" si="325"/>
        <v>6</v>
      </c>
      <c r="H2594" s="2">
        <f t="shared" si="326"/>
        <v>1</v>
      </c>
      <c r="I2594" s="2" cm="1">
        <f t="array" ref="I2594">_xlfn.IFNA(_xlfn.IFS(H2594=7,1,H2594=1,1),0)</f>
        <v>1</v>
      </c>
      <c r="J2594" s="2">
        <v>0</v>
      </c>
      <c r="K2594" s="2">
        <f t="shared" si="327"/>
        <v>0</v>
      </c>
      <c r="L2594" s="2">
        <f>SUMIF(E$2:E2594,E2594,K$2:K2594)</f>
        <v>1</v>
      </c>
      <c r="M2594" s="2">
        <f>IF(AND(market_calendar[[#This Row],[eq_weekly_exp_cumulative]]=3,market_calendar[[#This Row],[is_eq_weekly_exp]]=1),1,0)</f>
        <v>0</v>
      </c>
      <c r="N2594" s="2">
        <f>IF(AND(market_calendar[[#This Row],[is_eq_monthly_exp]]=1,MOD(market_calendar[[#This Row],[Month]],3)=0),1,0)</f>
        <v>0</v>
      </c>
      <c r="O2594" s="2">
        <f t="shared" si="320"/>
        <v>0</v>
      </c>
      <c r="P2594" s="2">
        <f>SUMIF(E$2:E2594,E2594,O$2:O2594)</f>
        <v>0</v>
      </c>
      <c r="Q2594" s="2">
        <f>IF(AND(market_calendar[[#This Row],[vix_weekly_exp_cumulative]]=3,market_calendar[[#This Row],[is_vix_weekly_exp]]=1),1,0)</f>
        <v>0</v>
      </c>
      <c r="R2594" s="2">
        <f>IF(AND(market_calendar[[#This Row],[is_vix_monthly_exp]]=1,MOD(market_calendar[[#This Row],[Month]],3)=0),1,0)</f>
        <v>0</v>
      </c>
    </row>
    <row r="2595" spans="1:18" x14ac:dyDescent="0.25">
      <c r="A2595">
        <v>2594</v>
      </c>
      <c r="B2595" s="1">
        <v>44963</v>
      </c>
      <c r="C2595" s="2">
        <f t="shared" si="321"/>
        <v>2023</v>
      </c>
      <c r="D2595" s="2">
        <f t="shared" si="322"/>
        <v>2</v>
      </c>
      <c r="E2595" s="2" t="str">
        <f t="shared" si="323"/>
        <v>2023-2</v>
      </c>
      <c r="F2595" s="2">
        <f t="shared" si="324"/>
        <v>6</v>
      </c>
      <c r="G2595" s="2">
        <f t="shared" si="325"/>
        <v>6</v>
      </c>
      <c r="H2595" s="2">
        <f t="shared" si="326"/>
        <v>2</v>
      </c>
      <c r="I2595" s="2" cm="1">
        <f t="array" ref="I2595">_xlfn.IFNA(_xlfn.IFS(H2595=7,1,H2595=1,1),0)</f>
        <v>0</v>
      </c>
      <c r="J2595" s="2">
        <v>0</v>
      </c>
      <c r="K2595" s="2">
        <f t="shared" si="327"/>
        <v>0</v>
      </c>
      <c r="L2595" s="2">
        <f>SUMIF(E$2:E2595,E2595,K$2:K2595)</f>
        <v>1</v>
      </c>
      <c r="M2595" s="2">
        <f>IF(AND(market_calendar[[#This Row],[eq_weekly_exp_cumulative]]=3,market_calendar[[#This Row],[is_eq_weekly_exp]]=1),1,0)</f>
        <v>0</v>
      </c>
      <c r="N2595" s="2">
        <f>IF(AND(market_calendar[[#This Row],[is_eq_monthly_exp]]=1,MOD(market_calendar[[#This Row],[Month]],3)=0),1,0)</f>
        <v>0</v>
      </c>
      <c r="O2595" s="2">
        <f t="shared" si="320"/>
        <v>0</v>
      </c>
      <c r="P2595" s="2">
        <f>SUMIF(E$2:E2595,E2595,O$2:O2595)</f>
        <v>0</v>
      </c>
      <c r="Q2595" s="2">
        <f>IF(AND(market_calendar[[#This Row],[vix_weekly_exp_cumulative]]=3,market_calendar[[#This Row],[is_vix_weekly_exp]]=1),1,0)</f>
        <v>0</v>
      </c>
      <c r="R2595" s="2">
        <f>IF(AND(market_calendar[[#This Row],[is_vix_monthly_exp]]=1,MOD(market_calendar[[#This Row],[Month]],3)=0),1,0)</f>
        <v>0</v>
      </c>
    </row>
    <row r="2596" spans="1:18" x14ac:dyDescent="0.25">
      <c r="A2596">
        <v>2595</v>
      </c>
      <c r="B2596" s="1">
        <v>44964</v>
      </c>
      <c r="C2596" s="2">
        <f t="shared" si="321"/>
        <v>2023</v>
      </c>
      <c r="D2596" s="2">
        <f t="shared" si="322"/>
        <v>2</v>
      </c>
      <c r="E2596" s="2" t="str">
        <f t="shared" si="323"/>
        <v>2023-2</v>
      </c>
      <c r="F2596" s="2">
        <f t="shared" si="324"/>
        <v>7</v>
      </c>
      <c r="G2596" s="2">
        <f t="shared" si="325"/>
        <v>6</v>
      </c>
      <c r="H2596" s="2">
        <f t="shared" si="326"/>
        <v>3</v>
      </c>
      <c r="I2596" s="2" cm="1">
        <f t="array" ref="I2596">_xlfn.IFNA(_xlfn.IFS(H2596=7,1,H2596=1,1),0)</f>
        <v>0</v>
      </c>
      <c r="J2596" s="2">
        <v>0</v>
      </c>
      <c r="K2596" s="2">
        <f t="shared" si="327"/>
        <v>0</v>
      </c>
      <c r="L2596" s="2">
        <f>SUMIF(E$2:E2596,E2596,K$2:K2596)</f>
        <v>1</v>
      </c>
      <c r="M2596" s="2">
        <f>IF(AND(market_calendar[[#This Row],[eq_weekly_exp_cumulative]]=3,market_calendar[[#This Row],[is_eq_weekly_exp]]=1),1,0)</f>
        <v>0</v>
      </c>
      <c r="N2596" s="2">
        <f>IF(AND(market_calendar[[#This Row],[is_eq_monthly_exp]]=1,MOD(market_calendar[[#This Row],[Month]],3)=0),1,0)</f>
        <v>0</v>
      </c>
      <c r="O2596" s="2">
        <f t="shared" si="320"/>
        <v>1</v>
      </c>
      <c r="P2596" s="2">
        <f>SUMIF(E$2:E2596,E2596,O$2:O2596)</f>
        <v>1</v>
      </c>
      <c r="Q2596" s="2">
        <f>IF(AND(market_calendar[[#This Row],[vix_weekly_exp_cumulative]]=3,market_calendar[[#This Row],[is_vix_weekly_exp]]=1),1,0)</f>
        <v>0</v>
      </c>
      <c r="R2596" s="2">
        <f>IF(AND(market_calendar[[#This Row],[is_vix_monthly_exp]]=1,MOD(market_calendar[[#This Row],[Month]],3)=0),1,0)</f>
        <v>0</v>
      </c>
    </row>
    <row r="2597" spans="1:18" x14ac:dyDescent="0.25">
      <c r="A2597">
        <v>2596</v>
      </c>
      <c r="B2597" s="1">
        <v>44965</v>
      </c>
      <c r="C2597" s="2">
        <f t="shared" si="321"/>
        <v>2023</v>
      </c>
      <c r="D2597" s="2">
        <f t="shared" si="322"/>
        <v>2</v>
      </c>
      <c r="E2597" s="2" t="str">
        <f t="shared" si="323"/>
        <v>2023-2</v>
      </c>
      <c r="F2597" s="2">
        <f t="shared" si="324"/>
        <v>8</v>
      </c>
      <c r="G2597" s="2">
        <f t="shared" si="325"/>
        <v>6</v>
      </c>
      <c r="H2597" s="2">
        <f t="shared" si="326"/>
        <v>4</v>
      </c>
      <c r="I2597" s="2" cm="1">
        <f t="array" ref="I2597">_xlfn.IFNA(_xlfn.IFS(H2597=7,1,H2597=1,1),0)</f>
        <v>0</v>
      </c>
      <c r="J2597" s="2">
        <v>0</v>
      </c>
      <c r="K2597" s="2">
        <f t="shared" si="327"/>
        <v>0</v>
      </c>
      <c r="L2597" s="2">
        <f>SUMIF(E$2:E2597,E2597,K$2:K2597)</f>
        <v>1</v>
      </c>
      <c r="M2597" s="2">
        <f>IF(AND(market_calendar[[#This Row],[eq_weekly_exp_cumulative]]=3,market_calendar[[#This Row],[is_eq_weekly_exp]]=1),1,0)</f>
        <v>0</v>
      </c>
      <c r="N2597" s="2">
        <f>IF(AND(market_calendar[[#This Row],[is_eq_monthly_exp]]=1,MOD(market_calendar[[#This Row],[Month]],3)=0),1,0)</f>
        <v>0</v>
      </c>
      <c r="O2597" s="2">
        <f t="shared" si="320"/>
        <v>0</v>
      </c>
      <c r="P2597" s="2">
        <f>SUMIF(E$2:E2597,E2597,O$2:O2597)</f>
        <v>1</v>
      </c>
      <c r="Q2597" s="2">
        <f>IF(AND(market_calendar[[#This Row],[vix_weekly_exp_cumulative]]=3,market_calendar[[#This Row],[is_vix_weekly_exp]]=1),1,0)</f>
        <v>0</v>
      </c>
      <c r="R2597" s="2">
        <f>IF(AND(market_calendar[[#This Row],[is_vix_monthly_exp]]=1,MOD(market_calendar[[#This Row],[Month]],3)=0),1,0)</f>
        <v>0</v>
      </c>
    </row>
    <row r="2598" spans="1:18" x14ac:dyDescent="0.25">
      <c r="A2598">
        <v>2597</v>
      </c>
      <c r="B2598" s="1">
        <v>44966</v>
      </c>
      <c r="C2598" s="2">
        <f t="shared" si="321"/>
        <v>2023</v>
      </c>
      <c r="D2598" s="2">
        <f t="shared" si="322"/>
        <v>2</v>
      </c>
      <c r="E2598" s="2" t="str">
        <f t="shared" si="323"/>
        <v>2023-2</v>
      </c>
      <c r="F2598" s="2">
        <f t="shared" si="324"/>
        <v>9</v>
      </c>
      <c r="G2598" s="2">
        <f t="shared" si="325"/>
        <v>6</v>
      </c>
      <c r="H2598" s="2">
        <f t="shared" si="326"/>
        <v>5</v>
      </c>
      <c r="I2598" s="2" cm="1">
        <f t="array" ref="I2598">_xlfn.IFNA(_xlfn.IFS(H2598=7,1,H2598=1,1),0)</f>
        <v>0</v>
      </c>
      <c r="J2598" s="2">
        <v>0</v>
      </c>
      <c r="K2598" s="2">
        <f t="shared" si="327"/>
        <v>0</v>
      </c>
      <c r="L2598" s="2">
        <f>SUMIF(E$2:E2598,E2598,K$2:K2598)</f>
        <v>1</v>
      </c>
      <c r="M2598" s="2">
        <f>IF(AND(market_calendar[[#This Row],[eq_weekly_exp_cumulative]]=3,market_calendar[[#This Row],[is_eq_weekly_exp]]=1),1,0)</f>
        <v>0</v>
      </c>
      <c r="N2598" s="2">
        <f>IF(AND(market_calendar[[#This Row],[is_eq_monthly_exp]]=1,MOD(market_calendar[[#This Row],[Month]],3)=0),1,0)</f>
        <v>0</v>
      </c>
      <c r="O2598" s="2">
        <f t="shared" si="320"/>
        <v>0</v>
      </c>
      <c r="P2598" s="2">
        <f>SUMIF(E$2:E2598,E2598,O$2:O2598)</f>
        <v>1</v>
      </c>
      <c r="Q2598" s="2">
        <f>IF(AND(market_calendar[[#This Row],[vix_weekly_exp_cumulative]]=3,market_calendar[[#This Row],[is_vix_weekly_exp]]=1),1,0)</f>
        <v>0</v>
      </c>
      <c r="R2598" s="2">
        <f>IF(AND(market_calendar[[#This Row],[is_vix_monthly_exp]]=1,MOD(market_calendar[[#This Row],[Month]],3)=0),1,0)</f>
        <v>0</v>
      </c>
    </row>
    <row r="2599" spans="1:18" x14ac:dyDescent="0.25">
      <c r="A2599">
        <v>2598</v>
      </c>
      <c r="B2599" s="1">
        <v>44967</v>
      </c>
      <c r="C2599" s="2">
        <f t="shared" si="321"/>
        <v>2023</v>
      </c>
      <c r="D2599" s="2">
        <f t="shared" si="322"/>
        <v>2</v>
      </c>
      <c r="E2599" s="2" t="str">
        <f t="shared" si="323"/>
        <v>2023-2</v>
      </c>
      <c r="F2599" s="2">
        <f t="shared" si="324"/>
        <v>10</v>
      </c>
      <c r="G2599" s="2">
        <f t="shared" si="325"/>
        <v>6</v>
      </c>
      <c r="H2599" s="2">
        <f t="shared" si="326"/>
        <v>6</v>
      </c>
      <c r="I2599" s="2" cm="1">
        <f t="array" ref="I2599">_xlfn.IFNA(_xlfn.IFS(H2599=7,1,H2599=1,1),0)</f>
        <v>0</v>
      </c>
      <c r="J2599" s="2">
        <v>0</v>
      </c>
      <c r="K2599" s="2">
        <f t="shared" si="327"/>
        <v>1</v>
      </c>
      <c r="L2599" s="2">
        <f>SUMIF(E$2:E2599,E2599,K$2:K2599)</f>
        <v>2</v>
      </c>
      <c r="M2599" s="2">
        <f>IF(AND(market_calendar[[#This Row],[eq_weekly_exp_cumulative]]=3,market_calendar[[#This Row],[is_eq_weekly_exp]]=1),1,0)</f>
        <v>0</v>
      </c>
      <c r="N2599" s="2">
        <f>IF(AND(market_calendar[[#This Row],[is_eq_monthly_exp]]=1,MOD(market_calendar[[#This Row],[Month]],3)=0),1,0)</f>
        <v>0</v>
      </c>
      <c r="O2599" s="2">
        <f t="shared" si="320"/>
        <v>0</v>
      </c>
      <c r="P2599" s="2">
        <f>SUMIF(E$2:E2599,E2599,O$2:O2599)</f>
        <v>1</v>
      </c>
      <c r="Q2599" s="2">
        <f>IF(AND(market_calendar[[#This Row],[vix_weekly_exp_cumulative]]=3,market_calendar[[#This Row],[is_vix_weekly_exp]]=1),1,0)</f>
        <v>0</v>
      </c>
      <c r="R2599" s="2">
        <f>IF(AND(market_calendar[[#This Row],[is_vix_monthly_exp]]=1,MOD(market_calendar[[#This Row],[Month]],3)=0),1,0)</f>
        <v>0</v>
      </c>
    </row>
    <row r="2600" spans="1:18" x14ac:dyDescent="0.25">
      <c r="A2600">
        <v>2599</v>
      </c>
      <c r="B2600" s="1">
        <v>44968</v>
      </c>
      <c r="C2600" s="2">
        <f t="shared" si="321"/>
        <v>2023</v>
      </c>
      <c r="D2600" s="2">
        <f t="shared" si="322"/>
        <v>2</v>
      </c>
      <c r="E2600" s="2" t="str">
        <f t="shared" si="323"/>
        <v>2023-2</v>
      </c>
      <c r="F2600" s="2">
        <f t="shared" si="324"/>
        <v>11</v>
      </c>
      <c r="G2600" s="2">
        <f t="shared" si="325"/>
        <v>6</v>
      </c>
      <c r="H2600" s="2">
        <f t="shared" si="326"/>
        <v>7</v>
      </c>
      <c r="I2600" s="2" cm="1">
        <f t="array" ref="I2600">_xlfn.IFNA(_xlfn.IFS(H2600=7,1,H2600=1,1),0)</f>
        <v>1</v>
      </c>
      <c r="J2600" s="2">
        <v>0</v>
      </c>
      <c r="K2600" s="2">
        <f t="shared" si="327"/>
        <v>0</v>
      </c>
      <c r="L2600" s="2">
        <f>SUMIF(E$2:E2600,E2600,K$2:K2600)</f>
        <v>2</v>
      </c>
      <c r="M2600" s="2">
        <f>IF(AND(market_calendar[[#This Row],[eq_weekly_exp_cumulative]]=3,market_calendar[[#This Row],[is_eq_weekly_exp]]=1),1,0)</f>
        <v>0</v>
      </c>
      <c r="N2600" s="2">
        <f>IF(AND(market_calendar[[#This Row],[is_eq_monthly_exp]]=1,MOD(market_calendar[[#This Row],[Month]],3)=0),1,0)</f>
        <v>0</v>
      </c>
      <c r="O2600" s="2">
        <f t="shared" si="320"/>
        <v>0</v>
      </c>
      <c r="P2600" s="2">
        <f>SUMIF(E$2:E2600,E2600,O$2:O2600)</f>
        <v>1</v>
      </c>
      <c r="Q2600" s="2">
        <f>IF(AND(market_calendar[[#This Row],[vix_weekly_exp_cumulative]]=3,market_calendar[[#This Row],[is_vix_weekly_exp]]=1),1,0)</f>
        <v>0</v>
      </c>
      <c r="R2600" s="2">
        <f>IF(AND(market_calendar[[#This Row],[is_vix_monthly_exp]]=1,MOD(market_calendar[[#This Row],[Month]],3)=0),1,0)</f>
        <v>0</v>
      </c>
    </row>
    <row r="2601" spans="1:18" x14ac:dyDescent="0.25">
      <c r="A2601">
        <v>2600</v>
      </c>
      <c r="B2601" s="1">
        <v>44969</v>
      </c>
      <c r="C2601" s="2">
        <f t="shared" si="321"/>
        <v>2023</v>
      </c>
      <c r="D2601" s="2">
        <f t="shared" si="322"/>
        <v>2</v>
      </c>
      <c r="E2601" s="2" t="str">
        <f t="shared" si="323"/>
        <v>2023-2</v>
      </c>
      <c r="F2601" s="2">
        <f t="shared" si="324"/>
        <v>12</v>
      </c>
      <c r="G2601" s="2">
        <f t="shared" si="325"/>
        <v>7</v>
      </c>
      <c r="H2601" s="2">
        <f t="shared" si="326"/>
        <v>1</v>
      </c>
      <c r="I2601" s="2" cm="1">
        <f t="array" ref="I2601">_xlfn.IFNA(_xlfn.IFS(H2601=7,1,H2601=1,1),0)</f>
        <v>1</v>
      </c>
      <c r="J2601" s="2">
        <v>0</v>
      </c>
      <c r="K2601" s="2">
        <f t="shared" si="327"/>
        <v>0</v>
      </c>
      <c r="L2601" s="2">
        <f>SUMIF(E$2:E2601,E2601,K$2:K2601)</f>
        <v>2</v>
      </c>
      <c r="M2601" s="2">
        <f>IF(AND(market_calendar[[#This Row],[eq_weekly_exp_cumulative]]=3,market_calendar[[#This Row],[is_eq_weekly_exp]]=1),1,0)</f>
        <v>0</v>
      </c>
      <c r="N2601" s="2">
        <f>IF(AND(market_calendar[[#This Row],[is_eq_monthly_exp]]=1,MOD(market_calendar[[#This Row],[Month]],3)=0),1,0)</f>
        <v>0</v>
      </c>
      <c r="O2601" s="2">
        <f t="shared" si="320"/>
        <v>0</v>
      </c>
      <c r="P2601" s="2">
        <f>SUMIF(E$2:E2601,E2601,O$2:O2601)</f>
        <v>1</v>
      </c>
      <c r="Q2601" s="2">
        <f>IF(AND(market_calendar[[#This Row],[vix_weekly_exp_cumulative]]=3,market_calendar[[#This Row],[is_vix_weekly_exp]]=1),1,0)</f>
        <v>0</v>
      </c>
      <c r="R2601" s="2">
        <f>IF(AND(market_calendar[[#This Row],[is_vix_monthly_exp]]=1,MOD(market_calendar[[#This Row],[Month]],3)=0),1,0)</f>
        <v>0</v>
      </c>
    </row>
    <row r="2602" spans="1:18" x14ac:dyDescent="0.25">
      <c r="A2602">
        <v>2601</v>
      </c>
      <c r="B2602" s="1">
        <v>44970</v>
      </c>
      <c r="C2602" s="2">
        <f t="shared" si="321"/>
        <v>2023</v>
      </c>
      <c r="D2602" s="2">
        <f t="shared" si="322"/>
        <v>2</v>
      </c>
      <c r="E2602" s="2" t="str">
        <f t="shared" si="323"/>
        <v>2023-2</v>
      </c>
      <c r="F2602" s="2">
        <f t="shared" si="324"/>
        <v>13</v>
      </c>
      <c r="G2602" s="2">
        <f t="shared" si="325"/>
        <v>7</v>
      </c>
      <c r="H2602" s="2">
        <f t="shared" si="326"/>
        <v>2</v>
      </c>
      <c r="I2602" s="2" cm="1">
        <f t="array" ref="I2602">_xlfn.IFNA(_xlfn.IFS(H2602=7,1,H2602=1,1),0)</f>
        <v>0</v>
      </c>
      <c r="J2602" s="2">
        <v>0</v>
      </c>
      <c r="K2602" s="2">
        <f t="shared" si="327"/>
        <v>0</v>
      </c>
      <c r="L2602" s="2">
        <f>SUMIF(E$2:E2602,E2602,K$2:K2602)</f>
        <v>2</v>
      </c>
      <c r="M2602" s="2">
        <f>IF(AND(market_calendar[[#This Row],[eq_weekly_exp_cumulative]]=3,market_calendar[[#This Row],[is_eq_weekly_exp]]=1),1,0)</f>
        <v>0</v>
      </c>
      <c r="N2602" s="2">
        <f>IF(AND(market_calendar[[#This Row],[is_eq_monthly_exp]]=1,MOD(market_calendar[[#This Row],[Month]],3)=0),1,0)</f>
        <v>0</v>
      </c>
      <c r="O2602" s="2">
        <f t="shared" si="320"/>
        <v>0</v>
      </c>
      <c r="P2602" s="2">
        <f>SUMIF(E$2:E2602,E2602,O$2:O2602)</f>
        <v>1</v>
      </c>
      <c r="Q2602" s="2">
        <f>IF(AND(market_calendar[[#This Row],[vix_weekly_exp_cumulative]]=3,market_calendar[[#This Row],[is_vix_weekly_exp]]=1),1,0)</f>
        <v>0</v>
      </c>
      <c r="R2602" s="2">
        <f>IF(AND(market_calendar[[#This Row],[is_vix_monthly_exp]]=1,MOD(market_calendar[[#This Row],[Month]],3)=0),1,0)</f>
        <v>0</v>
      </c>
    </row>
    <row r="2603" spans="1:18" x14ac:dyDescent="0.25">
      <c r="A2603">
        <v>2602</v>
      </c>
      <c r="B2603" s="1">
        <v>44971</v>
      </c>
      <c r="C2603" s="2">
        <f t="shared" si="321"/>
        <v>2023</v>
      </c>
      <c r="D2603" s="2">
        <f t="shared" si="322"/>
        <v>2</v>
      </c>
      <c r="E2603" s="2" t="str">
        <f t="shared" si="323"/>
        <v>2023-2</v>
      </c>
      <c r="F2603" s="2">
        <f t="shared" si="324"/>
        <v>14</v>
      </c>
      <c r="G2603" s="2">
        <f t="shared" si="325"/>
        <v>7</v>
      </c>
      <c r="H2603" s="2">
        <f t="shared" si="326"/>
        <v>3</v>
      </c>
      <c r="I2603" s="2" cm="1">
        <f t="array" ref="I2603">_xlfn.IFNA(_xlfn.IFS(H2603=7,1,H2603=1,1),0)</f>
        <v>0</v>
      </c>
      <c r="J2603" s="2">
        <v>0</v>
      </c>
      <c r="K2603" s="2">
        <f t="shared" si="327"/>
        <v>0</v>
      </c>
      <c r="L2603" s="2">
        <f>SUMIF(E$2:E2603,E2603,K$2:K2603)</f>
        <v>2</v>
      </c>
      <c r="M2603" s="2">
        <f>IF(AND(market_calendar[[#This Row],[eq_weekly_exp_cumulative]]=3,market_calendar[[#This Row],[is_eq_weekly_exp]]=1),1,0)</f>
        <v>0</v>
      </c>
      <c r="N2603" s="2">
        <f>IF(AND(market_calendar[[#This Row],[is_eq_monthly_exp]]=1,MOD(market_calendar[[#This Row],[Month]],3)=0),1,0)</f>
        <v>0</v>
      </c>
      <c r="O2603" s="2">
        <f t="shared" si="320"/>
        <v>1</v>
      </c>
      <c r="P2603" s="2">
        <f>SUMIF(E$2:E2603,E2603,O$2:O2603)</f>
        <v>2</v>
      </c>
      <c r="Q2603" s="2">
        <f>IF(AND(market_calendar[[#This Row],[vix_weekly_exp_cumulative]]=3,market_calendar[[#This Row],[is_vix_weekly_exp]]=1),1,0)</f>
        <v>0</v>
      </c>
      <c r="R2603" s="2">
        <f>IF(AND(market_calendar[[#This Row],[is_vix_monthly_exp]]=1,MOD(market_calendar[[#This Row],[Month]],3)=0),1,0)</f>
        <v>0</v>
      </c>
    </row>
    <row r="2604" spans="1:18" x14ac:dyDescent="0.25">
      <c r="A2604">
        <v>2603</v>
      </c>
      <c r="B2604" s="1">
        <v>44972</v>
      </c>
      <c r="C2604" s="2">
        <f t="shared" si="321"/>
        <v>2023</v>
      </c>
      <c r="D2604" s="2">
        <f t="shared" si="322"/>
        <v>2</v>
      </c>
      <c r="E2604" s="2" t="str">
        <f t="shared" si="323"/>
        <v>2023-2</v>
      </c>
      <c r="F2604" s="2">
        <f t="shared" si="324"/>
        <v>15</v>
      </c>
      <c r="G2604" s="2">
        <f t="shared" si="325"/>
        <v>7</v>
      </c>
      <c r="H2604" s="2">
        <f t="shared" si="326"/>
        <v>4</v>
      </c>
      <c r="I2604" s="2" cm="1">
        <f t="array" ref="I2604">_xlfn.IFNA(_xlfn.IFS(H2604=7,1,H2604=1,1),0)</f>
        <v>0</v>
      </c>
      <c r="J2604" s="2">
        <v>0</v>
      </c>
      <c r="K2604" s="2">
        <f t="shared" si="327"/>
        <v>0</v>
      </c>
      <c r="L2604" s="2">
        <f>SUMIF(E$2:E2604,E2604,K$2:K2604)</f>
        <v>2</v>
      </c>
      <c r="M2604" s="2">
        <f>IF(AND(market_calendar[[#This Row],[eq_weekly_exp_cumulative]]=3,market_calendar[[#This Row],[is_eq_weekly_exp]]=1),1,0)</f>
        <v>0</v>
      </c>
      <c r="N2604" s="2">
        <f>IF(AND(market_calendar[[#This Row],[is_eq_monthly_exp]]=1,MOD(market_calendar[[#This Row],[Month]],3)=0),1,0)</f>
        <v>0</v>
      </c>
      <c r="O2604" s="2">
        <f t="shared" si="320"/>
        <v>0</v>
      </c>
      <c r="P2604" s="2">
        <f>SUMIF(E$2:E2604,E2604,O$2:O2604)</f>
        <v>2</v>
      </c>
      <c r="Q2604" s="2">
        <f>IF(AND(market_calendar[[#This Row],[vix_weekly_exp_cumulative]]=3,market_calendar[[#This Row],[is_vix_weekly_exp]]=1),1,0)</f>
        <v>0</v>
      </c>
      <c r="R2604" s="2">
        <f>IF(AND(market_calendar[[#This Row],[is_vix_monthly_exp]]=1,MOD(market_calendar[[#This Row],[Month]],3)=0),1,0)</f>
        <v>0</v>
      </c>
    </row>
    <row r="2605" spans="1:18" x14ac:dyDescent="0.25">
      <c r="A2605">
        <v>2604</v>
      </c>
      <c r="B2605" s="1">
        <v>44973</v>
      </c>
      <c r="C2605" s="2">
        <f t="shared" si="321"/>
        <v>2023</v>
      </c>
      <c r="D2605" s="2">
        <f t="shared" si="322"/>
        <v>2</v>
      </c>
      <c r="E2605" s="2" t="str">
        <f t="shared" si="323"/>
        <v>2023-2</v>
      </c>
      <c r="F2605" s="2">
        <f t="shared" si="324"/>
        <v>16</v>
      </c>
      <c r="G2605" s="2">
        <f t="shared" si="325"/>
        <v>7</v>
      </c>
      <c r="H2605" s="2">
        <f t="shared" si="326"/>
        <v>5</v>
      </c>
      <c r="I2605" s="2" cm="1">
        <f t="array" ref="I2605">_xlfn.IFNA(_xlfn.IFS(H2605=7,1,H2605=1,1),0)</f>
        <v>0</v>
      </c>
      <c r="J2605" s="2">
        <v>0</v>
      </c>
      <c r="K2605" s="2">
        <f t="shared" si="327"/>
        <v>0</v>
      </c>
      <c r="L2605" s="2">
        <f>SUMIF(E$2:E2605,E2605,K$2:K2605)</f>
        <v>2</v>
      </c>
      <c r="M2605" s="2">
        <f>IF(AND(market_calendar[[#This Row],[eq_weekly_exp_cumulative]]=3,market_calendar[[#This Row],[is_eq_weekly_exp]]=1),1,0)</f>
        <v>0</v>
      </c>
      <c r="N2605" s="2">
        <f>IF(AND(market_calendar[[#This Row],[is_eq_monthly_exp]]=1,MOD(market_calendar[[#This Row],[Month]],3)=0),1,0)</f>
        <v>0</v>
      </c>
      <c r="O2605" s="2">
        <f t="shared" si="320"/>
        <v>0</v>
      </c>
      <c r="P2605" s="2">
        <f>SUMIF(E$2:E2605,E2605,O$2:O2605)</f>
        <v>2</v>
      </c>
      <c r="Q2605" s="2">
        <f>IF(AND(market_calendar[[#This Row],[vix_weekly_exp_cumulative]]=3,market_calendar[[#This Row],[is_vix_weekly_exp]]=1),1,0)</f>
        <v>0</v>
      </c>
      <c r="R2605" s="2">
        <f>IF(AND(market_calendar[[#This Row],[is_vix_monthly_exp]]=1,MOD(market_calendar[[#This Row],[Month]],3)=0),1,0)</f>
        <v>0</v>
      </c>
    </row>
    <row r="2606" spans="1:18" x14ac:dyDescent="0.25">
      <c r="A2606">
        <v>2605</v>
      </c>
      <c r="B2606" s="1">
        <v>44974</v>
      </c>
      <c r="C2606" s="2">
        <f t="shared" si="321"/>
        <v>2023</v>
      </c>
      <c r="D2606" s="2">
        <f t="shared" si="322"/>
        <v>2</v>
      </c>
      <c r="E2606" s="2" t="str">
        <f t="shared" si="323"/>
        <v>2023-2</v>
      </c>
      <c r="F2606" s="2">
        <f t="shared" si="324"/>
        <v>17</v>
      </c>
      <c r="G2606" s="2">
        <f t="shared" si="325"/>
        <v>7</v>
      </c>
      <c r="H2606" s="2">
        <f t="shared" si="326"/>
        <v>6</v>
      </c>
      <c r="I2606" s="2" cm="1">
        <f t="array" ref="I2606">_xlfn.IFNA(_xlfn.IFS(H2606=7,1,H2606=1,1),0)</f>
        <v>0</v>
      </c>
      <c r="J2606" s="2">
        <v>0</v>
      </c>
      <c r="K2606" s="2">
        <f t="shared" si="327"/>
        <v>1</v>
      </c>
      <c r="L2606" s="2">
        <f>SUMIF(E$2:E2606,E2606,K$2:K2606)</f>
        <v>3</v>
      </c>
      <c r="M2606" s="2">
        <f>IF(AND(market_calendar[[#This Row],[eq_weekly_exp_cumulative]]=3,market_calendar[[#This Row],[is_eq_weekly_exp]]=1),1,0)</f>
        <v>1</v>
      </c>
      <c r="N2606" s="2">
        <f>IF(AND(market_calendar[[#This Row],[is_eq_monthly_exp]]=1,MOD(market_calendar[[#This Row],[Month]],3)=0),1,0)</f>
        <v>0</v>
      </c>
      <c r="O2606" s="2">
        <f t="shared" si="320"/>
        <v>0</v>
      </c>
      <c r="P2606" s="2">
        <f>SUMIF(E$2:E2606,E2606,O$2:O2606)</f>
        <v>2</v>
      </c>
      <c r="Q2606" s="2">
        <f>IF(AND(market_calendar[[#This Row],[vix_weekly_exp_cumulative]]=3,market_calendar[[#This Row],[is_vix_weekly_exp]]=1),1,0)</f>
        <v>0</v>
      </c>
      <c r="R2606" s="2">
        <f>IF(AND(market_calendar[[#This Row],[is_vix_monthly_exp]]=1,MOD(market_calendar[[#This Row],[Month]],3)=0),1,0)</f>
        <v>0</v>
      </c>
    </row>
    <row r="2607" spans="1:18" x14ac:dyDescent="0.25">
      <c r="A2607">
        <v>2606</v>
      </c>
      <c r="B2607" s="1">
        <v>44975</v>
      </c>
      <c r="C2607" s="2">
        <f t="shared" si="321"/>
        <v>2023</v>
      </c>
      <c r="D2607" s="2">
        <f t="shared" si="322"/>
        <v>2</v>
      </c>
      <c r="E2607" s="2" t="str">
        <f t="shared" si="323"/>
        <v>2023-2</v>
      </c>
      <c r="F2607" s="2">
        <f t="shared" si="324"/>
        <v>18</v>
      </c>
      <c r="G2607" s="2">
        <f t="shared" si="325"/>
        <v>7</v>
      </c>
      <c r="H2607" s="2">
        <f t="shared" si="326"/>
        <v>7</v>
      </c>
      <c r="I2607" s="2" cm="1">
        <f t="array" ref="I2607">_xlfn.IFNA(_xlfn.IFS(H2607=7,1,H2607=1,1),0)</f>
        <v>1</v>
      </c>
      <c r="J2607" s="2">
        <v>0</v>
      </c>
      <c r="K2607" s="2">
        <f t="shared" si="327"/>
        <v>0</v>
      </c>
      <c r="L2607" s="2">
        <f>SUMIF(E$2:E2607,E2607,K$2:K2607)</f>
        <v>3</v>
      </c>
      <c r="M2607" s="2">
        <f>IF(AND(market_calendar[[#This Row],[eq_weekly_exp_cumulative]]=3,market_calendar[[#This Row],[is_eq_weekly_exp]]=1),1,0)</f>
        <v>0</v>
      </c>
      <c r="N2607" s="2">
        <f>IF(AND(market_calendar[[#This Row],[is_eq_monthly_exp]]=1,MOD(market_calendar[[#This Row],[Month]],3)=0),1,0)</f>
        <v>0</v>
      </c>
      <c r="O2607" s="2">
        <f t="shared" si="320"/>
        <v>0</v>
      </c>
      <c r="P2607" s="2">
        <f>SUMIF(E$2:E2607,E2607,O$2:O2607)</f>
        <v>2</v>
      </c>
      <c r="Q2607" s="2">
        <f>IF(AND(market_calendar[[#This Row],[vix_weekly_exp_cumulative]]=3,market_calendar[[#This Row],[is_vix_weekly_exp]]=1),1,0)</f>
        <v>0</v>
      </c>
      <c r="R2607" s="2">
        <f>IF(AND(market_calendar[[#This Row],[is_vix_monthly_exp]]=1,MOD(market_calendar[[#This Row],[Month]],3)=0),1,0)</f>
        <v>0</v>
      </c>
    </row>
    <row r="2608" spans="1:18" x14ac:dyDescent="0.25">
      <c r="A2608">
        <v>2607</v>
      </c>
      <c r="B2608" s="1">
        <v>44976</v>
      </c>
      <c r="C2608" s="2">
        <f t="shared" si="321"/>
        <v>2023</v>
      </c>
      <c r="D2608" s="2">
        <f t="shared" si="322"/>
        <v>2</v>
      </c>
      <c r="E2608" s="2" t="str">
        <f t="shared" si="323"/>
        <v>2023-2</v>
      </c>
      <c r="F2608" s="2">
        <f t="shared" si="324"/>
        <v>19</v>
      </c>
      <c r="G2608" s="2">
        <f t="shared" si="325"/>
        <v>8</v>
      </c>
      <c r="H2608" s="2">
        <f t="shared" si="326"/>
        <v>1</v>
      </c>
      <c r="I2608" s="2" cm="1">
        <f t="array" ref="I2608">_xlfn.IFNA(_xlfn.IFS(H2608=7,1,H2608=1,1),0)</f>
        <v>1</v>
      </c>
      <c r="J2608" s="2">
        <v>0</v>
      </c>
      <c r="K2608" s="2">
        <f t="shared" si="327"/>
        <v>0</v>
      </c>
      <c r="L2608" s="2">
        <f>SUMIF(E$2:E2608,E2608,K$2:K2608)</f>
        <v>3</v>
      </c>
      <c r="M2608" s="2">
        <f>IF(AND(market_calendar[[#This Row],[eq_weekly_exp_cumulative]]=3,market_calendar[[#This Row],[is_eq_weekly_exp]]=1),1,0)</f>
        <v>0</v>
      </c>
      <c r="N2608" s="2">
        <f>IF(AND(market_calendar[[#This Row],[is_eq_monthly_exp]]=1,MOD(market_calendar[[#This Row],[Month]],3)=0),1,0)</f>
        <v>0</v>
      </c>
      <c r="O2608" s="2">
        <f t="shared" si="320"/>
        <v>0</v>
      </c>
      <c r="P2608" s="2">
        <f>SUMIF(E$2:E2608,E2608,O$2:O2608)</f>
        <v>2</v>
      </c>
      <c r="Q2608" s="2">
        <f>IF(AND(market_calendar[[#This Row],[vix_weekly_exp_cumulative]]=3,market_calendar[[#This Row],[is_vix_weekly_exp]]=1),1,0)</f>
        <v>0</v>
      </c>
      <c r="R2608" s="2">
        <f>IF(AND(market_calendar[[#This Row],[is_vix_monthly_exp]]=1,MOD(market_calendar[[#This Row],[Month]],3)=0),1,0)</f>
        <v>0</v>
      </c>
    </row>
    <row r="2609" spans="1:18" x14ac:dyDescent="0.25">
      <c r="A2609">
        <v>2608</v>
      </c>
      <c r="B2609" s="1">
        <v>44977</v>
      </c>
      <c r="C2609" s="2">
        <f t="shared" si="321"/>
        <v>2023</v>
      </c>
      <c r="D2609" s="2">
        <f t="shared" si="322"/>
        <v>2</v>
      </c>
      <c r="E2609" s="2" t="str">
        <f t="shared" si="323"/>
        <v>2023-2</v>
      </c>
      <c r="F2609" s="2">
        <f t="shared" si="324"/>
        <v>20</v>
      </c>
      <c r="G2609" s="2">
        <f t="shared" si="325"/>
        <v>8</v>
      </c>
      <c r="H2609" s="2">
        <f t="shared" si="326"/>
        <v>2</v>
      </c>
      <c r="I2609" s="2" cm="1">
        <f t="array" ref="I2609">_xlfn.IFNA(_xlfn.IFS(H2609=7,1,H2609=1,1),0)</f>
        <v>0</v>
      </c>
      <c r="J2609" s="2">
        <v>0</v>
      </c>
      <c r="K2609" s="2">
        <f t="shared" si="327"/>
        <v>0</v>
      </c>
      <c r="L2609" s="2">
        <f>SUMIF(E$2:E2609,E2609,K$2:K2609)</f>
        <v>3</v>
      </c>
      <c r="M2609" s="2">
        <f>IF(AND(market_calendar[[#This Row],[eq_weekly_exp_cumulative]]=3,market_calendar[[#This Row],[is_eq_weekly_exp]]=1),1,0)</f>
        <v>0</v>
      </c>
      <c r="N2609" s="2">
        <f>IF(AND(market_calendar[[#This Row],[is_eq_monthly_exp]]=1,MOD(market_calendar[[#This Row],[Month]],3)=0),1,0)</f>
        <v>0</v>
      </c>
      <c r="O2609" s="2">
        <f t="shared" si="320"/>
        <v>0</v>
      </c>
      <c r="P2609" s="2">
        <f>SUMIF(E$2:E2609,E2609,O$2:O2609)</f>
        <v>2</v>
      </c>
      <c r="Q2609" s="2">
        <f>IF(AND(market_calendar[[#This Row],[vix_weekly_exp_cumulative]]=3,market_calendar[[#This Row],[is_vix_weekly_exp]]=1),1,0)</f>
        <v>0</v>
      </c>
      <c r="R2609" s="2">
        <f>IF(AND(market_calendar[[#This Row],[is_vix_monthly_exp]]=1,MOD(market_calendar[[#This Row],[Month]],3)=0),1,0)</f>
        <v>0</v>
      </c>
    </row>
    <row r="2610" spans="1:18" x14ac:dyDescent="0.25">
      <c r="A2610">
        <v>2609</v>
      </c>
      <c r="B2610" s="1">
        <v>44978</v>
      </c>
      <c r="C2610" s="2">
        <f t="shared" si="321"/>
        <v>2023</v>
      </c>
      <c r="D2610" s="2">
        <f t="shared" si="322"/>
        <v>2</v>
      </c>
      <c r="E2610" s="2" t="str">
        <f t="shared" si="323"/>
        <v>2023-2</v>
      </c>
      <c r="F2610" s="2">
        <f t="shared" si="324"/>
        <v>21</v>
      </c>
      <c r="G2610" s="2">
        <f t="shared" si="325"/>
        <v>8</v>
      </c>
      <c r="H2610" s="2">
        <f t="shared" si="326"/>
        <v>3</v>
      </c>
      <c r="I2610" s="2" cm="1">
        <f t="array" ref="I2610">_xlfn.IFNA(_xlfn.IFS(H2610=7,1,H2610=1,1),0)</f>
        <v>0</v>
      </c>
      <c r="J2610" s="2">
        <v>0</v>
      </c>
      <c r="K2610" s="2">
        <f t="shared" si="327"/>
        <v>0</v>
      </c>
      <c r="L2610" s="2">
        <f>SUMIF(E$2:E2610,E2610,K$2:K2610)</f>
        <v>3</v>
      </c>
      <c r="M2610" s="2">
        <f>IF(AND(market_calendar[[#This Row],[eq_weekly_exp_cumulative]]=3,market_calendar[[#This Row],[is_eq_weekly_exp]]=1),1,0)</f>
        <v>0</v>
      </c>
      <c r="N2610" s="2">
        <f>IF(AND(market_calendar[[#This Row],[is_eq_monthly_exp]]=1,MOD(market_calendar[[#This Row],[Month]],3)=0),1,0)</f>
        <v>0</v>
      </c>
      <c r="O2610" s="2">
        <f t="shared" si="320"/>
        <v>1</v>
      </c>
      <c r="P2610" s="2">
        <f>SUMIF(E$2:E2610,E2610,O$2:O2610)</f>
        <v>3</v>
      </c>
      <c r="Q2610" s="2">
        <f>IF(AND(market_calendar[[#This Row],[vix_weekly_exp_cumulative]]=3,market_calendar[[#This Row],[is_vix_weekly_exp]]=1),1,0)</f>
        <v>1</v>
      </c>
      <c r="R2610" s="2">
        <f>IF(AND(market_calendar[[#This Row],[is_vix_monthly_exp]]=1,MOD(market_calendar[[#This Row],[Month]],3)=0),1,0)</f>
        <v>0</v>
      </c>
    </row>
    <row r="2611" spans="1:18" x14ac:dyDescent="0.25">
      <c r="A2611">
        <v>2610</v>
      </c>
      <c r="B2611" s="1">
        <v>44979</v>
      </c>
      <c r="C2611" s="2">
        <f t="shared" si="321"/>
        <v>2023</v>
      </c>
      <c r="D2611" s="2">
        <f t="shared" si="322"/>
        <v>2</v>
      </c>
      <c r="E2611" s="2" t="str">
        <f t="shared" si="323"/>
        <v>2023-2</v>
      </c>
      <c r="F2611" s="2">
        <f t="shared" si="324"/>
        <v>22</v>
      </c>
      <c r="G2611" s="2">
        <f t="shared" si="325"/>
        <v>8</v>
      </c>
      <c r="H2611" s="2">
        <f t="shared" si="326"/>
        <v>4</v>
      </c>
      <c r="I2611" s="2" cm="1">
        <f t="array" ref="I2611">_xlfn.IFNA(_xlfn.IFS(H2611=7,1,H2611=1,1),0)</f>
        <v>0</v>
      </c>
      <c r="J2611" s="2">
        <v>0</v>
      </c>
      <c r="K2611" s="2">
        <f t="shared" si="327"/>
        <v>0</v>
      </c>
      <c r="L2611" s="2">
        <f>SUMIF(E$2:E2611,E2611,K$2:K2611)</f>
        <v>3</v>
      </c>
      <c r="M2611" s="2">
        <f>IF(AND(market_calendar[[#This Row],[eq_weekly_exp_cumulative]]=3,market_calendar[[#This Row],[is_eq_weekly_exp]]=1),1,0)</f>
        <v>0</v>
      </c>
      <c r="N2611" s="2">
        <f>IF(AND(market_calendar[[#This Row],[is_eq_monthly_exp]]=1,MOD(market_calendar[[#This Row],[Month]],3)=0),1,0)</f>
        <v>0</v>
      </c>
      <c r="O2611" s="2">
        <f t="shared" si="320"/>
        <v>0</v>
      </c>
      <c r="P2611" s="2">
        <f>SUMIF(E$2:E2611,E2611,O$2:O2611)</f>
        <v>3</v>
      </c>
      <c r="Q2611" s="2">
        <f>IF(AND(market_calendar[[#This Row],[vix_weekly_exp_cumulative]]=3,market_calendar[[#This Row],[is_vix_weekly_exp]]=1),1,0)</f>
        <v>0</v>
      </c>
      <c r="R2611" s="2">
        <f>IF(AND(market_calendar[[#This Row],[is_vix_monthly_exp]]=1,MOD(market_calendar[[#This Row],[Month]],3)=0),1,0)</f>
        <v>0</v>
      </c>
    </row>
    <row r="2612" spans="1:18" x14ac:dyDescent="0.25">
      <c r="A2612">
        <v>2611</v>
      </c>
      <c r="B2612" s="1">
        <v>44980</v>
      </c>
      <c r="C2612" s="2">
        <f t="shared" si="321"/>
        <v>2023</v>
      </c>
      <c r="D2612" s="2">
        <f t="shared" si="322"/>
        <v>2</v>
      </c>
      <c r="E2612" s="2" t="str">
        <f t="shared" si="323"/>
        <v>2023-2</v>
      </c>
      <c r="F2612" s="2">
        <f t="shared" si="324"/>
        <v>23</v>
      </c>
      <c r="G2612" s="2">
        <f t="shared" si="325"/>
        <v>8</v>
      </c>
      <c r="H2612" s="2">
        <f t="shared" si="326"/>
        <v>5</v>
      </c>
      <c r="I2612" s="2" cm="1">
        <f t="array" ref="I2612">_xlfn.IFNA(_xlfn.IFS(H2612=7,1,H2612=1,1),0)</f>
        <v>0</v>
      </c>
      <c r="J2612" s="2">
        <v>0</v>
      </c>
      <c r="K2612" s="2">
        <f t="shared" si="327"/>
        <v>0</v>
      </c>
      <c r="L2612" s="2">
        <f>SUMIF(E$2:E2612,E2612,K$2:K2612)</f>
        <v>3</v>
      </c>
      <c r="M2612" s="2">
        <f>IF(AND(market_calendar[[#This Row],[eq_weekly_exp_cumulative]]=3,market_calendar[[#This Row],[is_eq_weekly_exp]]=1),1,0)</f>
        <v>0</v>
      </c>
      <c r="N2612" s="2">
        <f>IF(AND(market_calendar[[#This Row],[is_eq_monthly_exp]]=1,MOD(market_calendar[[#This Row],[Month]],3)=0),1,0)</f>
        <v>0</v>
      </c>
      <c r="O2612" s="2">
        <f t="shared" si="320"/>
        <v>0</v>
      </c>
      <c r="P2612" s="2">
        <f>SUMIF(E$2:E2612,E2612,O$2:O2612)</f>
        <v>3</v>
      </c>
      <c r="Q2612" s="2">
        <f>IF(AND(market_calendar[[#This Row],[vix_weekly_exp_cumulative]]=3,market_calendar[[#This Row],[is_vix_weekly_exp]]=1),1,0)</f>
        <v>0</v>
      </c>
      <c r="R2612" s="2">
        <f>IF(AND(market_calendar[[#This Row],[is_vix_monthly_exp]]=1,MOD(market_calendar[[#This Row],[Month]],3)=0),1,0)</f>
        <v>0</v>
      </c>
    </row>
    <row r="2613" spans="1:18" x14ac:dyDescent="0.25">
      <c r="A2613">
        <v>2612</v>
      </c>
      <c r="B2613" s="1">
        <v>44981</v>
      </c>
      <c r="C2613" s="2">
        <f t="shared" si="321"/>
        <v>2023</v>
      </c>
      <c r="D2613" s="2">
        <f t="shared" si="322"/>
        <v>2</v>
      </c>
      <c r="E2613" s="2" t="str">
        <f t="shared" si="323"/>
        <v>2023-2</v>
      </c>
      <c r="F2613" s="2">
        <f t="shared" si="324"/>
        <v>24</v>
      </c>
      <c r="G2613" s="2">
        <f t="shared" si="325"/>
        <v>8</v>
      </c>
      <c r="H2613" s="2">
        <f t="shared" si="326"/>
        <v>6</v>
      </c>
      <c r="I2613" s="2" cm="1">
        <f t="array" ref="I2613">_xlfn.IFNA(_xlfn.IFS(H2613=7,1,H2613=1,1),0)</f>
        <v>0</v>
      </c>
      <c r="J2613" s="2">
        <v>0</v>
      </c>
      <c r="K2613" s="2">
        <f t="shared" si="327"/>
        <v>1</v>
      </c>
      <c r="L2613" s="2">
        <f>SUMIF(E$2:E2613,E2613,K$2:K2613)</f>
        <v>4</v>
      </c>
      <c r="M2613" s="2">
        <f>IF(AND(market_calendar[[#This Row],[eq_weekly_exp_cumulative]]=3,market_calendar[[#This Row],[is_eq_weekly_exp]]=1),1,0)</f>
        <v>0</v>
      </c>
      <c r="N2613" s="2">
        <f>IF(AND(market_calendar[[#This Row],[is_eq_monthly_exp]]=1,MOD(market_calendar[[#This Row],[Month]],3)=0),1,0)</f>
        <v>0</v>
      </c>
      <c r="O2613" s="2">
        <f t="shared" si="320"/>
        <v>0</v>
      </c>
      <c r="P2613" s="2">
        <f>SUMIF(E$2:E2613,E2613,O$2:O2613)</f>
        <v>3</v>
      </c>
      <c r="Q2613" s="2">
        <f>IF(AND(market_calendar[[#This Row],[vix_weekly_exp_cumulative]]=3,market_calendar[[#This Row],[is_vix_weekly_exp]]=1),1,0)</f>
        <v>0</v>
      </c>
      <c r="R2613" s="2">
        <f>IF(AND(market_calendar[[#This Row],[is_vix_monthly_exp]]=1,MOD(market_calendar[[#This Row],[Month]],3)=0),1,0)</f>
        <v>0</v>
      </c>
    </row>
    <row r="2614" spans="1:18" x14ac:dyDescent="0.25">
      <c r="A2614">
        <v>2613</v>
      </c>
      <c r="B2614" s="1">
        <v>44982</v>
      </c>
      <c r="C2614" s="2">
        <f t="shared" si="321"/>
        <v>2023</v>
      </c>
      <c r="D2614" s="2">
        <f t="shared" si="322"/>
        <v>2</v>
      </c>
      <c r="E2614" s="2" t="str">
        <f t="shared" si="323"/>
        <v>2023-2</v>
      </c>
      <c r="F2614" s="2">
        <f t="shared" si="324"/>
        <v>25</v>
      </c>
      <c r="G2614" s="2">
        <f t="shared" si="325"/>
        <v>8</v>
      </c>
      <c r="H2614" s="2">
        <f t="shared" si="326"/>
        <v>7</v>
      </c>
      <c r="I2614" s="2" cm="1">
        <f t="array" ref="I2614">_xlfn.IFNA(_xlfn.IFS(H2614=7,1,H2614=1,1),0)</f>
        <v>1</v>
      </c>
      <c r="J2614" s="2">
        <v>0</v>
      </c>
      <c r="K2614" s="2">
        <f t="shared" si="327"/>
        <v>0</v>
      </c>
      <c r="L2614" s="2">
        <f>SUMIF(E$2:E2614,E2614,K$2:K2614)</f>
        <v>4</v>
      </c>
      <c r="M2614" s="2">
        <f>IF(AND(market_calendar[[#This Row],[eq_weekly_exp_cumulative]]=3,market_calendar[[#This Row],[is_eq_weekly_exp]]=1),1,0)</f>
        <v>0</v>
      </c>
      <c r="N2614" s="2">
        <f>IF(AND(market_calendar[[#This Row],[is_eq_monthly_exp]]=1,MOD(market_calendar[[#This Row],[Month]],3)=0),1,0)</f>
        <v>0</v>
      </c>
      <c r="O2614" s="2">
        <f t="shared" si="320"/>
        <v>0</v>
      </c>
      <c r="P2614" s="2">
        <f>SUMIF(E$2:E2614,E2614,O$2:O2614)</f>
        <v>3</v>
      </c>
      <c r="Q2614" s="2">
        <f>IF(AND(market_calendar[[#This Row],[vix_weekly_exp_cumulative]]=3,market_calendar[[#This Row],[is_vix_weekly_exp]]=1),1,0)</f>
        <v>0</v>
      </c>
      <c r="R2614" s="2">
        <f>IF(AND(market_calendar[[#This Row],[is_vix_monthly_exp]]=1,MOD(market_calendar[[#This Row],[Month]],3)=0),1,0)</f>
        <v>0</v>
      </c>
    </row>
    <row r="2615" spans="1:18" x14ac:dyDescent="0.25">
      <c r="A2615">
        <v>2614</v>
      </c>
      <c r="B2615" s="1">
        <v>44983</v>
      </c>
      <c r="C2615" s="2">
        <f t="shared" si="321"/>
        <v>2023</v>
      </c>
      <c r="D2615" s="2">
        <f t="shared" si="322"/>
        <v>2</v>
      </c>
      <c r="E2615" s="2" t="str">
        <f t="shared" si="323"/>
        <v>2023-2</v>
      </c>
      <c r="F2615" s="2">
        <f t="shared" si="324"/>
        <v>26</v>
      </c>
      <c r="G2615" s="2">
        <f t="shared" si="325"/>
        <v>9</v>
      </c>
      <c r="H2615" s="2">
        <f t="shared" si="326"/>
        <v>1</v>
      </c>
      <c r="I2615" s="2" cm="1">
        <f t="array" ref="I2615">_xlfn.IFNA(_xlfn.IFS(H2615=7,1,H2615=1,1),0)</f>
        <v>1</v>
      </c>
      <c r="J2615" s="2">
        <v>0</v>
      </c>
      <c r="K2615" s="2">
        <f t="shared" si="327"/>
        <v>0</v>
      </c>
      <c r="L2615" s="2">
        <f>SUMIF(E$2:E2615,E2615,K$2:K2615)</f>
        <v>4</v>
      </c>
      <c r="M2615" s="2">
        <f>IF(AND(market_calendar[[#This Row],[eq_weekly_exp_cumulative]]=3,market_calendar[[#This Row],[is_eq_weekly_exp]]=1),1,0)</f>
        <v>0</v>
      </c>
      <c r="N2615" s="2">
        <f>IF(AND(market_calendar[[#This Row],[is_eq_monthly_exp]]=1,MOD(market_calendar[[#This Row],[Month]],3)=0),1,0)</f>
        <v>0</v>
      </c>
      <c r="O2615" s="2">
        <f t="shared" si="320"/>
        <v>0</v>
      </c>
      <c r="P2615" s="2">
        <f>SUMIF(E$2:E2615,E2615,O$2:O2615)</f>
        <v>3</v>
      </c>
      <c r="Q2615" s="2">
        <f>IF(AND(market_calendar[[#This Row],[vix_weekly_exp_cumulative]]=3,market_calendar[[#This Row],[is_vix_weekly_exp]]=1),1,0)</f>
        <v>0</v>
      </c>
      <c r="R2615" s="2">
        <f>IF(AND(market_calendar[[#This Row],[is_vix_monthly_exp]]=1,MOD(market_calendar[[#This Row],[Month]],3)=0),1,0)</f>
        <v>0</v>
      </c>
    </row>
    <row r="2616" spans="1:18" x14ac:dyDescent="0.25">
      <c r="A2616">
        <v>2615</v>
      </c>
      <c r="B2616" s="1">
        <v>44984</v>
      </c>
      <c r="C2616" s="2">
        <f t="shared" si="321"/>
        <v>2023</v>
      </c>
      <c r="D2616" s="2">
        <f t="shared" si="322"/>
        <v>2</v>
      </c>
      <c r="E2616" s="2" t="str">
        <f t="shared" si="323"/>
        <v>2023-2</v>
      </c>
      <c r="F2616" s="2">
        <f t="shared" si="324"/>
        <v>27</v>
      </c>
      <c r="G2616" s="2">
        <f t="shared" si="325"/>
        <v>9</v>
      </c>
      <c r="H2616" s="2">
        <f t="shared" si="326"/>
        <v>2</v>
      </c>
      <c r="I2616" s="2" cm="1">
        <f t="array" ref="I2616">_xlfn.IFNA(_xlfn.IFS(H2616=7,1,H2616=1,1),0)</f>
        <v>0</v>
      </c>
      <c r="J2616" s="2">
        <v>0</v>
      </c>
      <c r="K2616" s="2">
        <f t="shared" si="327"/>
        <v>0</v>
      </c>
      <c r="L2616" s="2">
        <f>SUMIF(E$2:E2616,E2616,K$2:K2616)</f>
        <v>4</v>
      </c>
      <c r="M2616" s="2">
        <f>IF(AND(market_calendar[[#This Row],[eq_weekly_exp_cumulative]]=3,market_calendar[[#This Row],[is_eq_weekly_exp]]=1),1,0)</f>
        <v>0</v>
      </c>
      <c r="N2616" s="2">
        <f>IF(AND(market_calendar[[#This Row],[is_eq_monthly_exp]]=1,MOD(market_calendar[[#This Row],[Month]],3)=0),1,0)</f>
        <v>0</v>
      </c>
      <c r="O2616" s="2">
        <f t="shared" si="320"/>
        <v>0</v>
      </c>
      <c r="P2616" s="2">
        <f>SUMIF(E$2:E2616,E2616,O$2:O2616)</f>
        <v>3</v>
      </c>
      <c r="Q2616" s="2">
        <f>IF(AND(market_calendar[[#This Row],[vix_weekly_exp_cumulative]]=3,market_calendar[[#This Row],[is_vix_weekly_exp]]=1),1,0)</f>
        <v>0</v>
      </c>
      <c r="R2616" s="2">
        <f>IF(AND(market_calendar[[#This Row],[is_vix_monthly_exp]]=1,MOD(market_calendar[[#This Row],[Month]],3)=0),1,0)</f>
        <v>0</v>
      </c>
    </row>
    <row r="2617" spans="1:18" x14ac:dyDescent="0.25">
      <c r="A2617">
        <v>2616</v>
      </c>
      <c r="B2617" s="1">
        <v>44985</v>
      </c>
      <c r="C2617" s="2">
        <f t="shared" si="321"/>
        <v>2023</v>
      </c>
      <c r="D2617" s="2">
        <f t="shared" si="322"/>
        <v>2</v>
      </c>
      <c r="E2617" s="2" t="str">
        <f t="shared" si="323"/>
        <v>2023-2</v>
      </c>
      <c r="F2617" s="2">
        <f t="shared" si="324"/>
        <v>28</v>
      </c>
      <c r="G2617" s="2">
        <f t="shared" si="325"/>
        <v>9</v>
      </c>
      <c r="H2617" s="2">
        <f t="shared" si="326"/>
        <v>3</v>
      </c>
      <c r="I2617" s="2" cm="1">
        <f t="array" ref="I2617">_xlfn.IFNA(_xlfn.IFS(H2617=7,1,H2617=1,1),0)</f>
        <v>0</v>
      </c>
      <c r="J2617" s="2">
        <v>0</v>
      </c>
      <c r="K2617" s="2">
        <f t="shared" si="327"/>
        <v>0</v>
      </c>
      <c r="L2617" s="2">
        <f>SUMIF(E$2:E2617,E2617,K$2:K2617)</f>
        <v>4</v>
      </c>
      <c r="M2617" s="2">
        <f>IF(AND(market_calendar[[#This Row],[eq_weekly_exp_cumulative]]=3,market_calendar[[#This Row],[is_eq_weekly_exp]]=1),1,0)</f>
        <v>0</v>
      </c>
      <c r="N2617" s="2">
        <f>IF(AND(market_calendar[[#This Row],[is_eq_monthly_exp]]=1,MOD(market_calendar[[#This Row],[Month]],3)=0),1,0)</f>
        <v>0</v>
      </c>
      <c r="O2617" s="2">
        <f t="shared" si="320"/>
        <v>1</v>
      </c>
      <c r="P2617" s="2">
        <f>SUMIF(E$2:E2617,E2617,O$2:O2617)</f>
        <v>4</v>
      </c>
      <c r="Q2617" s="2">
        <f>IF(AND(market_calendar[[#This Row],[vix_weekly_exp_cumulative]]=3,market_calendar[[#This Row],[is_vix_weekly_exp]]=1),1,0)</f>
        <v>0</v>
      </c>
      <c r="R2617" s="2">
        <f>IF(AND(market_calendar[[#This Row],[is_vix_monthly_exp]]=1,MOD(market_calendar[[#This Row],[Month]],3)=0),1,0)</f>
        <v>0</v>
      </c>
    </row>
    <row r="2618" spans="1:18" x14ac:dyDescent="0.25">
      <c r="A2618">
        <v>2617</v>
      </c>
      <c r="B2618" s="1">
        <v>44986</v>
      </c>
      <c r="C2618" s="2">
        <f t="shared" si="321"/>
        <v>2023</v>
      </c>
      <c r="D2618" s="2">
        <f t="shared" si="322"/>
        <v>3</v>
      </c>
      <c r="E2618" s="2" t="str">
        <f t="shared" si="323"/>
        <v>2023-3</v>
      </c>
      <c r="F2618" s="2">
        <f t="shared" si="324"/>
        <v>1</v>
      </c>
      <c r="G2618" s="2">
        <f t="shared" si="325"/>
        <v>9</v>
      </c>
      <c r="H2618" s="2">
        <f t="shared" si="326"/>
        <v>4</v>
      </c>
      <c r="I2618" s="2" cm="1">
        <f t="array" ref="I2618">_xlfn.IFNA(_xlfn.IFS(H2618=7,1,H2618=1,1),0)</f>
        <v>0</v>
      </c>
      <c r="J2618" s="2">
        <v>0</v>
      </c>
      <c r="K2618" s="2">
        <f t="shared" si="327"/>
        <v>0</v>
      </c>
      <c r="L2618" s="2">
        <f>SUMIF(E$2:E2618,E2618,K$2:K2618)</f>
        <v>0</v>
      </c>
      <c r="M2618" s="2">
        <f>IF(AND(market_calendar[[#This Row],[eq_weekly_exp_cumulative]]=3,market_calendar[[#This Row],[is_eq_weekly_exp]]=1),1,0)</f>
        <v>0</v>
      </c>
      <c r="N2618" s="2">
        <f>IF(AND(market_calendar[[#This Row],[is_eq_monthly_exp]]=1,MOD(market_calendar[[#This Row],[Month]],3)=0),1,0)</f>
        <v>0</v>
      </c>
      <c r="O2618" s="2">
        <f t="shared" si="320"/>
        <v>0</v>
      </c>
      <c r="P2618" s="2">
        <f>SUMIF(E$2:E2618,E2618,O$2:O2618)</f>
        <v>0</v>
      </c>
      <c r="Q2618" s="2">
        <f>IF(AND(market_calendar[[#This Row],[vix_weekly_exp_cumulative]]=3,market_calendar[[#This Row],[is_vix_weekly_exp]]=1),1,0)</f>
        <v>0</v>
      </c>
      <c r="R2618" s="2">
        <f>IF(AND(market_calendar[[#This Row],[is_vix_monthly_exp]]=1,MOD(market_calendar[[#This Row],[Month]],3)=0),1,0)</f>
        <v>0</v>
      </c>
    </row>
    <row r="2619" spans="1:18" x14ac:dyDescent="0.25">
      <c r="A2619">
        <v>2618</v>
      </c>
      <c r="B2619" s="1">
        <v>44987</v>
      </c>
      <c r="C2619" s="2">
        <f t="shared" si="321"/>
        <v>2023</v>
      </c>
      <c r="D2619" s="2">
        <f t="shared" si="322"/>
        <v>3</v>
      </c>
      <c r="E2619" s="2" t="str">
        <f t="shared" si="323"/>
        <v>2023-3</v>
      </c>
      <c r="F2619" s="2">
        <f t="shared" si="324"/>
        <v>2</v>
      </c>
      <c r="G2619" s="2">
        <f t="shared" si="325"/>
        <v>9</v>
      </c>
      <c r="H2619" s="2">
        <f t="shared" si="326"/>
        <v>5</v>
      </c>
      <c r="I2619" s="2" cm="1">
        <f t="array" ref="I2619">_xlfn.IFNA(_xlfn.IFS(H2619=7,1,H2619=1,1),0)</f>
        <v>0</v>
      </c>
      <c r="J2619" s="2">
        <v>0</v>
      </c>
      <c r="K2619" s="2">
        <f t="shared" si="327"/>
        <v>0</v>
      </c>
      <c r="L2619" s="2">
        <f>SUMIF(E$2:E2619,E2619,K$2:K2619)</f>
        <v>0</v>
      </c>
      <c r="M2619" s="2">
        <f>IF(AND(market_calendar[[#This Row],[eq_weekly_exp_cumulative]]=3,market_calendar[[#This Row],[is_eq_weekly_exp]]=1),1,0)</f>
        <v>0</v>
      </c>
      <c r="N2619" s="2">
        <f>IF(AND(market_calendar[[#This Row],[is_eq_monthly_exp]]=1,MOD(market_calendar[[#This Row],[Month]],3)=0),1,0)</f>
        <v>0</v>
      </c>
      <c r="O2619" s="2">
        <f t="shared" si="320"/>
        <v>0</v>
      </c>
      <c r="P2619" s="2">
        <f>SUMIF(E$2:E2619,E2619,O$2:O2619)</f>
        <v>0</v>
      </c>
      <c r="Q2619" s="2">
        <f>IF(AND(market_calendar[[#This Row],[vix_weekly_exp_cumulative]]=3,market_calendar[[#This Row],[is_vix_weekly_exp]]=1),1,0)</f>
        <v>0</v>
      </c>
      <c r="R2619" s="2">
        <f>IF(AND(market_calendar[[#This Row],[is_vix_monthly_exp]]=1,MOD(market_calendar[[#This Row],[Month]],3)=0),1,0)</f>
        <v>0</v>
      </c>
    </row>
    <row r="2620" spans="1:18" x14ac:dyDescent="0.25">
      <c r="A2620">
        <v>2619</v>
      </c>
      <c r="B2620" s="1">
        <v>44988</v>
      </c>
      <c r="C2620" s="2">
        <f t="shared" si="321"/>
        <v>2023</v>
      </c>
      <c r="D2620" s="2">
        <f t="shared" si="322"/>
        <v>3</v>
      </c>
      <c r="E2620" s="2" t="str">
        <f t="shared" si="323"/>
        <v>2023-3</v>
      </c>
      <c r="F2620" s="2">
        <f t="shared" si="324"/>
        <v>3</v>
      </c>
      <c r="G2620" s="2">
        <f t="shared" si="325"/>
        <v>9</v>
      </c>
      <c r="H2620" s="2">
        <f t="shared" si="326"/>
        <v>6</v>
      </c>
      <c r="I2620" s="2" cm="1">
        <f t="array" ref="I2620">_xlfn.IFNA(_xlfn.IFS(H2620=7,1,H2620=1,1),0)</f>
        <v>0</v>
      </c>
      <c r="J2620" s="2">
        <v>0</v>
      </c>
      <c r="K2620" s="2">
        <f t="shared" si="327"/>
        <v>1</v>
      </c>
      <c r="L2620" s="2">
        <f>SUMIF(E$2:E2620,E2620,K$2:K2620)</f>
        <v>1</v>
      </c>
      <c r="M2620" s="2">
        <f>IF(AND(market_calendar[[#This Row],[eq_weekly_exp_cumulative]]=3,market_calendar[[#This Row],[is_eq_weekly_exp]]=1),1,0)</f>
        <v>0</v>
      </c>
      <c r="N2620" s="2">
        <f>IF(AND(market_calendar[[#This Row],[is_eq_monthly_exp]]=1,MOD(market_calendar[[#This Row],[Month]],3)=0),1,0)</f>
        <v>0</v>
      </c>
      <c r="O2620" s="2">
        <f t="shared" si="320"/>
        <v>0</v>
      </c>
      <c r="P2620" s="2">
        <f>SUMIF(E$2:E2620,E2620,O$2:O2620)</f>
        <v>0</v>
      </c>
      <c r="Q2620" s="2">
        <f>IF(AND(market_calendar[[#This Row],[vix_weekly_exp_cumulative]]=3,market_calendar[[#This Row],[is_vix_weekly_exp]]=1),1,0)</f>
        <v>0</v>
      </c>
      <c r="R2620" s="2">
        <f>IF(AND(market_calendar[[#This Row],[is_vix_monthly_exp]]=1,MOD(market_calendar[[#This Row],[Month]],3)=0),1,0)</f>
        <v>0</v>
      </c>
    </row>
    <row r="2621" spans="1:18" x14ac:dyDescent="0.25">
      <c r="A2621">
        <v>2620</v>
      </c>
      <c r="B2621" s="1">
        <v>44989</v>
      </c>
      <c r="C2621" s="2">
        <f t="shared" si="321"/>
        <v>2023</v>
      </c>
      <c r="D2621" s="2">
        <f t="shared" si="322"/>
        <v>3</v>
      </c>
      <c r="E2621" s="2" t="str">
        <f t="shared" si="323"/>
        <v>2023-3</v>
      </c>
      <c r="F2621" s="2">
        <f t="shared" si="324"/>
        <v>4</v>
      </c>
      <c r="G2621" s="2">
        <f t="shared" si="325"/>
        <v>9</v>
      </c>
      <c r="H2621" s="2">
        <f t="shared" si="326"/>
        <v>7</v>
      </c>
      <c r="I2621" s="2" cm="1">
        <f t="array" ref="I2621">_xlfn.IFNA(_xlfn.IFS(H2621=7,1,H2621=1,1),0)</f>
        <v>1</v>
      </c>
      <c r="J2621" s="2">
        <v>0</v>
      </c>
      <c r="K2621" s="2">
        <f t="shared" si="327"/>
        <v>0</v>
      </c>
      <c r="L2621" s="2">
        <f>SUMIF(E$2:E2621,E2621,K$2:K2621)</f>
        <v>1</v>
      </c>
      <c r="M2621" s="2">
        <f>IF(AND(market_calendar[[#This Row],[eq_weekly_exp_cumulative]]=3,market_calendar[[#This Row],[is_eq_weekly_exp]]=1),1,0)</f>
        <v>0</v>
      </c>
      <c r="N2621" s="2">
        <f>IF(AND(market_calendar[[#This Row],[is_eq_monthly_exp]]=1,MOD(market_calendar[[#This Row],[Month]],3)=0),1,0)</f>
        <v>0</v>
      </c>
      <c r="O2621" s="2">
        <f t="shared" si="320"/>
        <v>0</v>
      </c>
      <c r="P2621" s="2">
        <f>SUMIF(E$2:E2621,E2621,O$2:O2621)</f>
        <v>0</v>
      </c>
      <c r="Q2621" s="2">
        <f>IF(AND(market_calendar[[#This Row],[vix_weekly_exp_cumulative]]=3,market_calendar[[#This Row],[is_vix_weekly_exp]]=1),1,0)</f>
        <v>0</v>
      </c>
      <c r="R2621" s="2">
        <f>IF(AND(market_calendar[[#This Row],[is_vix_monthly_exp]]=1,MOD(market_calendar[[#This Row],[Month]],3)=0),1,0)</f>
        <v>0</v>
      </c>
    </row>
    <row r="2622" spans="1:18" x14ac:dyDescent="0.25">
      <c r="A2622">
        <v>2621</v>
      </c>
      <c r="B2622" s="1">
        <v>44990</v>
      </c>
      <c r="C2622" s="2">
        <f t="shared" si="321"/>
        <v>2023</v>
      </c>
      <c r="D2622" s="2">
        <f t="shared" si="322"/>
        <v>3</v>
      </c>
      <c r="E2622" s="2" t="str">
        <f t="shared" si="323"/>
        <v>2023-3</v>
      </c>
      <c r="F2622" s="2">
        <f t="shared" si="324"/>
        <v>5</v>
      </c>
      <c r="G2622" s="2">
        <f t="shared" si="325"/>
        <v>10</v>
      </c>
      <c r="H2622" s="2">
        <f t="shared" si="326"/>
        <v>1</v>
      </c>
      <c r="I2622" s="2" cm="1">
        <f t="array" ref="I2622">_xlfn.IFNA(_xlfn.IFS(H2622=7,1,H2622=1,1),0)</f>
        <v>1</v>
      </c>
      <c r="J2622" s="2">
        <v>0</v>
      </c>
      <c r="K2622" s="2">
        <f t="shared" si="327"/>
        <v>0</v>
      </c>
      <c r="L2622" s="2">
        <f>SUMIF(E$2:E2622,E2622,K$2:K2622)</f>
        <v>1</v>
      </c>
      <c r="M2622" s="2">
        <f>IF(AND(market_calendar[[#This Row],[eq_weekly_exp_cumulative]]=3,market_calendar[[#This Row],[is_eq_weekly_exp]]=1),1,0)</f>
        <v>0</v>
      </c>
      <c r="N2622" s="2">
        <f>IF(AND(market_calendar[[#This Row],[is_eq_monthly_exp]]=1,MOD(market_calendar[[#This Row],[Month]],3)=0),1,0)</f>
        <v>0</v>
      </c>
      <c r="O2622" s="2">
        <f t="shared" si="320"/>
        <v>0</v>
      </c>
      <c r="P2622" s="2">
        <f>SUMIF(E$2:E2622,E2622,O$2:O2622)</f>
        <v>0</v>
      </c>
      <c r="Q2622" s="2">
        <f>IF(AND(market_calendar[[#This Row],[vix_weekly_exp_cumulative]]=3,market_calendar[[#This Row],[is_vix_weekly_exp]]=1),1,0)</f>
        <v>0</v>
      </c>
      <c r="R2622" s="2">
        <f>IF(AND(market_calendar[[#This Row],[is_vix_monthly_exp]]=1,MOD(market_calendar[[#This Row],[Month]],3)=0),1,0)</f>
        <v>0</v>
      </c>
    </row>
    <row r="2623" spans="1:18" x14ac:dyDescent="0.25">
      <c r="A2623">
        <v>2622</v>
      </c>
      <c r="B2623" s="1">
        <v>44991</v>
      </c>
      <c r="C2623" s="2">
        <f t="shared" si="321"/>
        <v>2023</v>
      </c>
      <c r="D2623" s="2">
        <f t="shared" si="322"/>
        <v>3</v>
      </c>
      <c r="E2623" s="2" t="str">
        <f t="shared" si="323"/>
        <v>2023-3</v>
      </c>
      <c r="F2623" s="2">
        <f t="shared" si="324"/>
        <v>6</v>
      </c>
      <c r="G2623" s="2">
        <f t="shared" si="325"/>
        <v>10</v>
      </c>
      <c r="H2623" s="2">
        <f t="shared" si="326"/>
        <v>2</v>
      </c>
      <c r="I2623" s="2" cm="1">
        <f t="array" ref="I2623">_xlfn.IFNA(_xlfn.IFS(H2623=7,1,H2623=1,1),0)</f>
        <v>0</v>
      </c>
      <c r="J2623" s="2">
        <v>0</v>
      </c>
      <c r="K2623" s="2">
        <f t="shared" si="327"/>
        <v>0</v>
      </c>
      <c r="L2623" s="2">
        <f>SUMIF(E$2:E2623,E2623,K$2:K2623)</f>
        <v>1</v>
      </c>
      <c r="M2623" s="2">
        <f>IF(AND(market_calendar[[#This Row],[eq_weekly_exp_cumulative]]=3,market_calendar[[#This Row],[is_eq_weekly_exp]]=1),1,0)</f>
        <v>0</v>
      </c>
      <c r="N2623" s="2">
        <f>IF(AND(market_calendar[[#This Row],[is_eq_monthly_exp]]=1,MOD(market_calendar[[#This Row],[Month]],3)=0),1,0)</f>
        <v>0</v>
      </c>
      <c r="O2623" s="2">
        <f t="shared" si="320"/>
        <v>0</v>
      </c>
      <c r="P2623" s="2">
        <f>SUMIF(E$2:E2623,E2623,O$2:O2623)</f>
        <v>0</v>
      </c>
      <c r="Q2623" s="2">
        <f>IF(AND(market_calendar[[#This Row],[vix_weekly_exp_cumulative]]=3,market_calendar[[#This Row],[is_vix_weekly_exp]]=1),1,0)</f>
        <v>0</v>
      </c>
      <c r="R2623" s="2">
        <f>IF(AND(market_calendar[[#This Row],[is_vix_monthly_exp]]=1,MOD(market_calendar[[#This Row],[Month]],3)=0),1,0)</f>
        <v>0</v>
      </c>
    </row>
    <row r="2624" spans="1:18" x14ac:dyDescent="0.25">
      <c r="A2624">
        <v>2623</v>
      </c>
      <c r="B2624" s="1">
        <v>44992</v>
      </c>
      <c r="C2624" s="2">
        <f t="shared" si="321"/>
        <v>2023</v>
      </c>
      <c r="D2624" s="2">
        <f t="shared" si="322"/>
        <v>3</v>
      </c>
      <c r="E2624" s="2" t="str">
        <f t="shared" si="323"/>
        <v>2023-3</v>
      </c>
      <c r="F2624" s="2">
        <f t="shared" si="324"/>
        <v>7</v>
      </c>
      <c r="G2624" s="2">
        <f t="shared" si="325"/>
        <v>10</v>
      </c>
      <c r="H2624" s="2">
        <f t="shared" si="326"/>
        <v>3</v>
      </c>
      <c r="I2624" s="2" cm="1">
        <f t="array" ref="I2624">_xlfn.IFNA(_xlfn.IFS(H2624=7,1,H2624=1,1),0)</f>
        <v>0</v>
      </c>
      <c r="J2624" s="2">
        <v>0</v>
      </c>
      <c r="K2624" s="2">
        <f t="shared" si="327"/>
        <v>0</v>
      </c>
      <c r="L2624" s="2">
        <f>SUMIF(E$2:E2624,E2624,K$2:K2624)</f>
        <v>1</v>
      </c>
      <c r="M2624" s="2">
        <f>IF(AND(market_calendar[[#This Row],[eq_weekly_exp_cumulative]]=3,market_calendar[[#This Row],[is_eq_weekly_exp]]=1),1,0)</f>
        <v>0</v>
      </c>
      <c r="N2624" s="2">
        <f>IF(AND(market_calendar[[#This Row],[is_eq_monthly_exp]]=1,MOD(market_calendar[[#This Row],[Month]],3)=0),1,0)</f>
        <v>0</v>
      </c>
      <c r="O2624" s="2">
        <f t="shared" si="320"/>
        <v>1</v>
      </c>
      <c r="P2624" s="2">
        <f>SUMIF(E$2:E2624,E2624,O$2:O2624)</f>
        <v>1</v>
      </c>
      <c r="Q2624" s="2">
        <f>IF(AND(market_calendar[[#This Row],[vix_weekly_exp_cumulative]]=3,market_calendar[[#This Row],[is_vix_weekly_exp]]=1),1,0)</f>
        <v>0</v>
      </c>
      <c r="R2624" s="2">
        <f>IF(AND(market_calendar[[#This Row],[is_vix_monthly_exp]]=1,MOD(market_calendar[[#This Row],[Month]],3)=0),1,0)</f>
        <v>0</v>
      </c>
    </row>
    <row r="2625" spans="1:18" x14ac:dyDescent="0.25">
      <c r="A2625">
        <v>2624</v>
      </c>
      <c r="B2625" s="1">
        <v>44993</v>
      </c>
      <c r="C2625" s="2">
        <f t="shared" si="321"/>
        <v>2023</v>
      </c>
      <c r="D2625" s="2">
        <f t="shared" si="322"/>
        <v>3</v>
      </c>
      <c r="E2625" s="2" t="str">
        <f t="shared" si="323"/>
        <v>2023-3</v>
      </c>
      <c r="F2625" s="2">
        <f t="shared" si="324"/>
        <v>8</v>
      </c>
      <c r="G2625" s="2">
        <f t="shared" si="325"/>
        <v>10</v>
      </c>
      <c r="H2625" s="2">
        <f t="shared" si="326"/>
        <v>4</v>
      </c>
      <c r="I2625" s="2" cm="1">
        <f t="array" ref="I2625">_xlfn.IFNA(_xlfn.IFS(H2625=7,1,H2625=1,1),0)</f>
        <v>0</v>
      </c>
      <c r="J2625" s="2">
        <v>0</v>
      </c>
      <c r="K2625" s="2">
        <f t="shared" si="327"/>
        <v>0</v>
      </c>
      <c r="L2625" s="2">
        <f>SUMIF(E$2:E2625,E2625,K$2:K2625)</f>
        <v>1</v>
      </c>
      <c r="M2625" s="2">
        <f>IF(AND(market_calendar[[#This Row],[eq_weekly_exp_cumulative]]=3,market_calendar[[#This Row],[is_eq_weekly_exp]]=1),1,0)</f>
        <v>0</v>
      </c>
      <c r="N2625" s="2">
        <f>IF(AND(market_calendar[[#This Row],[is_eq_monthly_exp]]=1,MOD(market_calendar[[#This Row],[Month]],3)=0),1,0)</f>
        <v>0</v>
      </c>
      <c r="O2625" s="2">
        <f t="shared" si="320"/>
        <v>0</v>
      </c>
      <c r="P2625" s="2">
        <f>SUMIF(E$2:E2625,E2625,O$2:O2625)</f>
        <v>1</v>
      </c>
      <c r="Q2625" s="2">
        <f>IF(AND(market_calendar[[#This Row],[vix_weekly_exp_cumulative]]=3,market_calendar[[#This Row],[is_vix_weekly_exp]]=1),1,0)</f>
        <v>0</v>
      </c>
      <c r="R2625" s="2">
        <f>IF(AND(market_calendar[[#This Row],[is_vix_monthly_exp]]=1,MOD(market_calendar[[#This Row],[Month]],3)=0),1,0)</f>
        <v>0</v>
      </c>
    </row>
    <row r="2626" spans="1:18" x14ac:dyDescent="0.25">
      <c r="A2626">
        <v>2625</v>
      </c>
      <c r="B2626" s="1">
        <v>44994</v>
      </c>
      <c r="C2626" s="2">
        <f t="shared" si="321"/>
        <v>2023</v>
      </c>
      <c r="D2626" s="2">
        <f t="shared" si="322"/>
        <v>3</v>
      </c>
      <c r="E2626" s="2" t="str">
        <f t="shared" si="323"/>
        <v>2023-3</v>
      </c>
      <c r="F2626" s="2">
        <f t="shared" si="324"/>
        <v>9</v>
      </c>
      <c r="G2626" s="2">
        <f t="shared" si="325"/>
        <v>10</v>
      </c>
      <c r="H2626" s="2">
        <f t="shared" si="326"/>
        <v>5</v>
      </c>
      <c r="I2626" s="2" cm="1">
        <f t="array" ref="I2626">_xlfn.IFNA(_xlfn.IFS(H2626=7,1,H2626=1,1),0)</f>
        <v>0</v>
      </c>
      <c r="J2626" s="2">
        <v>0</v>
      </c>
      <c r="K2626" s="2">
        <f t="shared" si="327"/>
        <v>0</v>
      </c>
      <c r="L2626" s="2">
        <f>SUMIF(E$2:E2626,E2626,K$2:K2626)</f>
        <v>1</v>
      </c>
      <c r="M2626" s="2">
        <f>IF(AND(market_calendar[[#This Row],[eq_weekly_exp_cumulative]]=3,market_calendar[[#This Row],[is_eq_weekly_exp]]=1),1,0)</f>
        <v>0</v>
      </c>
      <c r="N2626" s="2">
        <f>IF(AND(market_calendar[[#This Row],[is_eq_monthly_exp]]=1,MOD(market_calendar[[#This Row],[Month]],3)=0),1,0)</f>
        <v>0</v>
      </c>
      <c r="O2626" s="2">
        <f t="shared" ref="O2626:O2689" si="328">IF(H2626=3,1,0)</f>
        <v>0</v>
      </c>
      <c r="P2626" s="2">
        <f>SUMIF(E$2:E2626,E2626,O$2:O2626)</f>
        <v>1</v>
      </c>
      <c r="Q2626" s="2">
        <f>IF(AND(market_calendar[[#This Row],[vix_weekly_exp_cumulative]]=3,market_calendar[[#This Row],[is_vix_weekly_exp]]=1),1,0)</f>
        <v>0</v>
      </c>
      <c r="R2626" s="2">
        <f>IF(AND(market_calendar[[#This Row],[is_vix_monthly_exp]]=1,MOD(market_calendar[[#This Row],[Month]],3)=0),1,0)</f>
        <v>0</v>
      </c>
    </row>
    <row r="2627" spans="1:18" x14ac:dyDescent="0.25">
      <c r="A2627">
        <v>2626</v>
      </c>
      <c r="B2627" s="1">
        <v>44995</v>
      </c>
      <c r="C2627" s="2">
        <f t="shared" ref="C2627:C2690" si="329">YEAR(B2627)</f>
        <v>2023</v>
      </c>
      <c r="D2627" s="2">
        <f t="shared" ref="D2627:D2690" si="330">MONTH(B2627)</f>
        <v>3</v>
      </c>
      <c r="E2627" s="2" t="str">
        <f t="shared" ref="E2627:E2690" si="331">_xlfn.CONCAT(YEAR(B2627),"-",MONTH(B2627))</f>
        <v>2023-3</v>
      </c>
      <c r="F2627" s="2">
        <f t="shared" ref="F2627:F2690" si="332">DAY(B2627)</f>
        <v>10</v>
      </c>
      <c r="G2627" s="2">
        <f t="shared" ref="G2627:G2690" si="333">WEEKNUM(B2627)</f>
        <v>10</v>
      </c>
      <c r="H2627" s="2">
        <f t="shared" ref="H2627:H2690" si="334">WEEKDAY(B2627)</f>
        <v>6</v>
      </c>
      <c r="I2627" s="2" cm="1">
        <f t="array" ref="I2627">_xlfn.IFNA(_xlfn.IFS(H2627=7,1,H2627=1,1),0)</f>
        <v>0</v>
      </c>
      <c r="J2627" s="2">
        <v>0</v>
      </c>
      <c r="K2627" s="2">
        <f t="shared" ref="K2627:K2690" si="335">IF(H2627=6,1,0)</f>
        <v>1</v>
      </c>
      <c r="L2627" s="2">
        <f>SUMIF(E$2:E2627,E2627,K$2:K2627)</f>
        <v>2</v>
      </c>
      <c r="M2627" s="2">
        <f>IF(AND(market_calendar[[#This Row],[eq_weekly_exp_cumulative]]=3,market_calendar[[#This Row],[is_eq_weekly_exp]]=1),1,0)</f>
        <v>0</v>
      </c>
      <c r="N2627" s="2">
        <f>IF(AND(market_calendar[[#This Row],[is_eq_monthly_exp]]=1,MOD(market_calendar[[#This Row],[Month]],3)=0),1,0)</f>
        <v>0</v>
      </c>
      <c r="O2627" s="2">
        <f t="shared" si="328"/>
        <v>0</v>
      </c>
      <c r="P2627" s="2">
        <f>SUMIF(E$2:E2627,E2627,O$2:O2627)</f>
        <v>1</v>
      </c>
      <c r="Q2627" s="2">
        <f>IF(AND(market_calendar[[#This Row],[vix_weekly_exp_cumulative]]=3,market_calendar[[#This Row],[is_vix_weekly_exp]]=1),1,0)</f>
        <v>0</v>
      </c>
      <c r="R2627" s="2">
        <f>IF(AND(market_calendar[[#This Row],[is_vix_monthly_exp]]=1,MOD(market_calendar[[#This Row],[Month]],3)=0),1,0)</f>
        <v>0</v>
      </c>
    </row>
    <row r="2628" spans="1:18" x14ac:dyDescent="0.25">
      <c r="A2628">
        <v>2627</v>
      </c>
      <c r="B2628" s="1">
        <v>44996</v>
      </c>
      <c r="C2628" s="2">
        <f t="shared" si="329"/>
        <v>2023</v>
      </c>
      <c r="D2628" s="2">
        <f t="shared" si="330"/>
        <v>3</v>
      </c>
      <c r="E2628" s="2" t="str">
        <f t="shared" si="331"/>
        <v>2023-3</v>
      </c>
      <c r="F2628" s="2">
        <f t="shared" si="332"/>
        <v>11</v>
      </c>
      <c r="G2628" s="2">
        <f t="shared" si="333"/>
        <v>10</v>
      </c>
      <c r="H2628" s="2">
        <f t="shared" si="334"/>
        <v>7</v>
      </c>
      <c r="I2628" s="2" cm="1">
        <f t="array" ref="I2628">_xlfn.IFNA(_xlfn.IFS(H2628=7,1,H2628=1,1),0)</f>
        <v>1</v>
      </c>
      <c r="J2628" s="2">
        <v>0</v>
      </c>
      <c r="K2628" s="2">
        <f t="shared" si="335"/>
        <v>0</v>
      </c>
      <c r="L2628" s="2">
        <f>SUMIF(E$2:E2628,E2628,K$2:K2628)</f>
        <v>2</v>
      </c>
      <c r="M2628" s="2">
        <f>IF(AND(market_calendar[[#This Row],[eq_weekly_exp_cumulative]]=3,market_calendar[[#This Row],[is_eq_weekly_exp]]=1),1,0)</f>
        <v>0</v>
      </c>
      <c r="N2628" s="2">
        <f>IF(AND(market_calendar[[#This Row],[is_eq_monthly_exp]]=1,MOD(market_calendar[[#This Row],[Month]],3)=0),1,0)</f>
        <v>0</v>
      </c>
      <c r="O2628" s="2">
        <f t="shared" si="328"/>
        <v>0</v>
      </c>
      <c r="P2628" s="2">
        <f>SUMIF(E$2:E2628,E2628,O$2:O2628)</f>
        <v>1</v>
      </c>
      <c r="Q2628" s="2">
        <f>IF(AND(market_calendar[[#This Row],[vix_weekly_exp_cumulative]]=3,market_calendar[[#This Row],[is_vix_weekly_exp]]=1),1,0)</f>
        <v>0</v>
      </c>
      <c r="R2628" s="2">
        <f>IF(AND(market_calendar[[#This Row],[is_vix_monthly_exp]]=1,MOD(market_calendar[[#This Row],[Month]],3)=0),1,0)</f>
        <v>0</v>
      </c>
    </row>
    <row r="2629" spans="1:18" x14ac:dyDescent="0.25">
      <c r="A2629">
        <v>2628</v>
      </c>
      <c r="B2629" s="1">
        <v>44997</v>
      </c>
      <c r="C2629" s="2">
        <f t="shared" si="329"/>
        <v>2023</v>
      </c>
      <c r="D2629" s="2">
        <f t="shared" si="330"/>
        <v>3</v>
      </c>
      <c r="E2629" s="2" t="str">
        <f t="shared" si="331"/>
        <v>2023-3</v>
      </c>
      <c r="F2629" s="2">
        <f t="shared" si="332"/>
        <v>12</v>
      </c>
      <c r="G2629" s="2">
        <f t="shared" si="333"/>
        <v>11</v>
      </c>
      <c r="H2629" s="2">
        <f t="shared" si="334"/>
        <v>1</v>
      </c>
      <c r="I2629" s="2" cm="1">
        <f t="array" ref="I2629">_xlfn.IFNA(_xlfn.IFS(H2629=7,1,H2629=1,1),0)</f>
        <v>1</v>
      </c>
      <c r="J2629" s="2">
        <v>0</v>
      </c>
      <c r="K2629" s="2">
        <f t="shared" si="335"/>
        <v>0</v>
      </c>
      <c r="L2629" s="2">
        <f>SUMIF(E$2:E2629,E2629,K$2:K2629)</f>
        <v>2</v>
      </c>
      <c r="M2629" s="2">
        <f>IF(AND(market_calendar[[#This Row],[eq_weekly_exp_cumulative]]=3,market_calendar[[#This Row],[is_eq_weekly_exp]]=1),1,0)</f>
        <v>0</v>
      </c>
      <c r="N2629" s="2">
        <f>IF(AND(market_calendar[[#This Row],[is_eq_monthly_exp]]=1,MOD(market_calendar[[#This Row],[Month]],3)=0),1,0)</f>
        <v>0</v>
      </c>
      <c r="O2629" s="2">
        <f t="shared" si="328"/>
        <v>0</v>
      </c>
      <c r="P2629" s="2">
        <f>SUMIF(E$2:E2629,E2629,O$2:O2629)</f>
        <v>1</v>
      </c>
      <c r="Q2629" s="2">
        <f>IF(AND(market_calendar[[#This Row],[vix_weekly_exp_cumulative]]=3,market_calendar[[#This Row],[is_vix_weekly_exp]]=1),1,0)</f>
        <v>0</v>
      </c>
      <c r="R2629" s="2">
        <f>IF(AND(market_calendar[[#This Row],[is_vix_monthly_exp]]=1,MOD(market_calendar[[#This Row],[Month]],3)=0),1,0)</f>
        <v>0</v>
      </c>
    </row>
    <row r="2630" spans="1:18" x14ac:dyDescent="0.25">
      <c r="A2630">
        <v>2629</v>
      </c>
      <c r="B2630" s="1">
        <v>44998</v>
      </c>
      <c r="C2630" s="2">
        <f t="shared" si="329"/>
        <v>2023</v>
      </c>
      <c r="D2630" s="2">
        <f t="shared" si="330"/>
        <v>3</v>
      </c>
      <c r="E2630" s="2" t="str">
        <f t="shared" si="331"/>
        <v>2023-3</v>
      </c>
      <c r="F2630" s="2">
        <f t="shared" si="332"/>
        <v>13</v>
      </c>
      <c r="G2630" s="2">
        <f t="shared" si="333"/>
        <v>11</v>
      </c>
      <c r="H2630" s="2">
        <f t="shared" si="334"/>
        <v>2</v>
      </c>
      <c r="I2630" s="2" cm="1">
        <f t="array" ref="I2630">_xlfn.IFNA(_xlfn.IFS(H2630=7,1,H2630=1,1),0)</f>
        <v>0</v>
      </c>
      <c r="J2630" s="2">
        <v>0</v>
      </c>
      <c r="K2630" s="2">
        <f t="shared" si="335"/>
        <v>0</v>
      </c>
      <c r="L2630" s="2">
        <f>SUMIF(E$2:E2630,E2630,K$2:K2630)</f>
        <v>2</v>
      </c>
      <c r="M2630" s="2">
        <f>IF(AND(market_calendar[[#This Row],[eq_weekly_exp_cumulative]]=3,market_calendar[[#This Row],[is_eq_weekly_exp]]=1),1,0)</f>
        <v>0</v>
      </c>
      <c r="N2630" s="2">
        <f>IF(AND(market_calendar[[#This Row],[is_eq_monthly_exp]]=1,MOD(market_calendar[[#This Row],[Month]],3)=0),1,0)</f>
        <v>0</v>
      </c>
      <c r="O2630" s="2">
        <f t="shared" si="328"/>
        <v>0</v>
      </c>
      <c r="P2630" s="2">
        <f>SUMIF(E$2:E2630,E2630,O$2:O2630)</f>
        <v>1</v>
      </c>
      <c r="Q2630" s="2">
        <f>IF(AND(market_calendar[[#This Row],[vix_weekly_exp_cumulative]]=3,market_calendar[[#This Row],[is_vix_weekly_exp]]=1),1,0)</f>
        <v>0</v>
      </c>
      <c r="R2630" s="2">
        <f>IF(AND(market_calendar[[#This Row],[is_vix_monthly_exp]]=1,MOD(market_calendar[[#This Row],[Month]],3)=0),1,0)</f>
        <v>0</v>
      </c>
    </row>
    <row r="2631" spans="1:18" x14ac:dyDescent="0.25">
      <c r="A2631">
        <v>2630</v>
      </c>
      <c r="B2631" s="1">
        <v>44999</v>
      </c>
      <c r="C2631" s="2">
        <f t="shared" si="329"/>
        <v>2023</v>
      </c>
      <c r="D2631" s="2">
        <f t="shared" si="330"/>
        <v>3</v>
      </c>
      <c r="E2631" s="2" t="str">
        <f t="shared" si="331"/>
        <v>2023-3</v>
      </c>
      <c r="F2631" s="2">
        <f t="shared" si="332"/>
        <v>14</v>
      </c>
      <c r="G2631" s="2">
        <f t="shared" si="333"/>
        <v>11</v>
      </c>
      <c r="H2631" s="2">
        <f t="shared" si="334"/>
        <v>3</v>
      </c>
      <c r="I2631" s="2" cm="1">
        <f t="array" ref="I2631">_xlfn.IFNA(_xlfn.IFS(H2631=7,1,H2631=1,1),0)</f>
        <v>0</v>
      </c>
      <c r="J2631" s="2">
        <v>0</v>
      </c>
      <c r="K2631" s="2">
        <f t="shared" si="335"/>
        <v>0</v>
      </c>
      <c r="L2631" s="2">
        <f>SUMIF(E$2:E2631,E2631,K$2:K2631)</f>
        <v>2</v>
      </c>
      <c r="M2631" s="2">
        <f>IF(AND(market_calendar[[#This Row],[eq_weekly_exp_cumulative]]=3,market_calendar[[#This Row],[is_eq_weekly_exp]]=1),1,0)</f>
        <v>0</v>
      </c>
      <c r="N2631" s="2">
        <f>IF(AND(market_calendar[[#This Row],[is_eq_monthly_exp]]=1,MOD(market_calendar[[#This Row],[Month]],3)=0),1,0)</f>
        <v>0</v>
      </c>
      <c r="O2631" s="2">
        <f t="shared" si="328"/>
        <v>1</v>
      </c>
      <c r="P2631" s="2">
        <f>SUMIF(E$2:E2631,E2631,O$2:O2631)</f>
        <v>2</v>
      </c>
      <c r="Q2631" s="2">
        <f>IF(AND(market_calendar[[#This Row],[vix_weekly_exp_cumulative]]=3,market_calendar[[#This Row],[is_vix_weekly_exp]]=1),1,0)</f>
        <v>0</v>
      </c>
      <c r="R2631" s="2">
        <f>IF(AND(market_calendar[[#This Row],[is_vix_monthly_exp]]=1,MOD(market_calendar[[#This Row],[Month]],3)=0),1,0)</f>
        <v>0</v>
      </c>
    </row>
    <row r="2632" spans="1:18" x14ac:dyDescent="0.25">
      <c r="A2632">
        <v>2631</v>
      </c>
      <c r="B2632" s="1">
        <v>45000</v>
      </c>
      <c r="C2632" s="2">
        <f t="shared" si="329"/>
        <v>2023</v>
      </c>
      <c r="D2632" s="2">
        <f t="shared" si="330"/>
        <v>3</v>
      </c>
      <c r="E2632" s="2" t="str">
        <f t="shared" si="331"/>
        <v>2023-3</v>
      </c>
      <c r="F2632" s="2">
        <f t="shared" si="332"/>
        <v>15</v>
      </c>
      <c r="G2632" s="2">
        <f t="shared" si="333"/>
        <v>11</v>
      </c>
      <c r="H2632" s="2">
        <f t="shared" si="334"/>
        <v>4</v>
      </c>
      <c r="I2632" s="2" cm="1">
        <f t="array" ref="I2632">_xlfn.IFNA(_xlfn.IFS(H2632=7,1,H2632=1,1),0)</f>
        <v>0</v>
      </c>
      <c r="J2632" s="2">
        <v>0</v>
      </c>
      <c r="K2632" s="2">
        <f t="shared" si="335"/>
        <v>0</v>
      </c>
      <c r="L2632" s="2">
        <f>SUMIF(E$2:E2632,E2632,K$2:K2632)</f>
        <v>2</v>
      </c>
      <c r="M2632" s="2">
        <f>IF(AND(market_calendar[[#This Row],[eq_weekly_exp_cumulative]]=3,market_calendar[[#This Row],[is_eq_weekly_exp]]=1),1,0)</f>
        <v>0</v>
      </c>
      <c r="N2632" s="2">
        <f>IF(AND(market_calendar[[#This Row],[is_eq_monthly_exp]]=1,MOD(market_calendar[[#This Row],[Month]],3)=0),1,0)</f>
        <v>0</v>
      </c>
      <c r="O2632" s="2">
        <f t="shared" si="328"/>
        <v>0</v>
      </c>
      <c r="P2632" s="2">
        <f>SUMIF(E$2:E2632,E2632,O$2:O2632)</f>
        <v>2</v>
      </c>
      <c r="Q2632" s="2">
        <f>IF(AND(market_calendar[[#This Row],[vix_weekly_exp_cumulative]]=3,market_calendar[[#This Row],[is_vix_weekly_exp]]=1),1,0)</f>
        <v>0</v>
      </c>
      <c r="R2632" s="2">
        <f>IF(AND(market_calendar[[#This Row],[is_vix_monthly_exp]]=1,MOD(market_calendar[[#This Row],[Month]],3)=0),1,0)</f>
        <v>0</v>
      </c>
    </row>
    <row r="2633" spans="1:18" x14ac:dyDescent="0.25">
      <c r="A2633">
        <v>2632</v>
      </c>
      <c r="B2633" s="1">
        <v>45001</v>
      </c>
      <c r="C2633" s="2">
        <f t="shared" si="329"/>
        <v>2023</v>
      </c>
      <c r="D2633" s="2">
        <f t="shared" si="330"/>
        <v>3</v>
      </c>
      <c r="E2633" s="2" t="str">
        <f t="shared" si="331"/>
        <v>2023-3</v>
      </c>
      <c r="F2633" s="2">
        <f t="shared" si="332"/>
        <v>16</v>
      </c>
      <c r="G2633" s="2">
        <f t="shared" si="333"/>
        <v>11</v>
      </c>
      <c r="H2633" s="2">
        <f t="shared" si="334"/>
        <v>5</v>
      </c>
      <c r="I2633" s="2" cm="1">
        <f t="array" ref="I2633">_xlfn.IFNA(_xlfn.IFS(H2633=7,1,H2633=1,1),0)</f>
        <v>0</v>
      </c>
      <c r="J2633" s="2">
        <v>0</v>
      </c>
      <c r="K2633" s="2">
        <f t="shared" si="335"/>
        <v>0</v>
      </c>
      <c r="L2633" s="2">
        <f>SUMIF(E$2:E2633,E2633,K$2:K2633)</f>
        <v>2</v>
      </c>
      <c r="M2633" s="2">
        <f>IF(AND(market_calendar[[#This Row],[eq_weekly_exp_cumulative]]=3,market_calendar[[#This Row],[is_eq_weekly_exp]]=1),1,0)</f>
        <v>0</v>
      </c>
      <c r="N2633" s="2">
        <f>IF(AND(market_calendar[[#This Row],[is_eq_monthly_exp]]=1,MOD(market_calendar[[#This Row],[Month]],3)=0),1,0)</f>
        <v>0</v>
      </c>
      <c r="O2633" s="2">
        <f t="shared" si="328"/>
        <v>0</v>
      </c>
      <c r="P2633" s="2">
        <f>SUMIF(E$2:E2633,E2633,O$2:O2633)</f>
        <v>2</v>
      </c>
      <c r="Q2633" s="2">
        <f>IF(AND(market_calendar[[#This Row],[vix_weekly_exp_cumulative]]=3,market_calendar[[#This Row],[is_vix_weekly_exp]]=1),1,0)</f>
        <v>0</v>
      </c>
      <c r="R2633" s="2">
        <f>IF(AND(market_calendar[[#This Row],[is_vix_monthly_exp]]=1,MOD(market_calendar[[#This Row],[Month]],3)=0),1,0)</f>
        <v>0</v>
      </c>
    </row>
    <row r="2634" spans="1:18" x14ac:dyDescent="0.25">
      <c r="A2634">
        <v>2633</v>
      </c>
      <c r="B2634" s="1">
        <v>45002</v>
      </c>
      <c r="C2634" s="2">
        <f t="shared" si="329"/>
        <v>2023</v>
      </c>
      <c r="D2634" s="2">
        <f t="shared" si="330"/>
        <v>3</v>
      </c>
      <c r="E2634" s="2" t="str">
        <f t="shared" si="331"/>
        <v>2023-3</v>
      </c>
      <c r="F2634" s="2">
        <f t="shared" si="332"/>
        <v>17</v>
      </c>
      <c r="G2634" s="2">
        <f t="shared" si="333"/>
        <v>11</v>
      </c>
      <c r="H2634" s="2">
        <f t="shared" si="334"/>
        <v>6</v>
      </c>
      <c r="I2634" s="2" cm="1">
        <f t="array" ref="I2634">_xlfn.IFNA(_xlfn.IFS(H2634=7,1,H2634=1,1),0)</f>
        <v>0</v>
      </c>
      <c r="J2634" s="2">
        <v>0</v>
      </c>
      <c r="K2634" s="2">
        <f t="shared" si="335"/>
        <v>1</v>
      </c>
      <c r="L2634" s="2">
        <f>SUMIF(E$2:E2634,E2634,K$2:K2634)</f>
        <v>3</v>
      </c>
      <c r="M2634" s="2">
        <f>IF(AND(market_calendar[[#This Row],[eq_weekly_exp_cumulative]]=3,market_calendar[[#This Row],[is_eq_weekly_exp]]=1),1,0)</f>
        <v>1</v>
      </c>
      <c r="N2634" s="2">
        <f>IF(AND(market_calendar[[#This Row],[is_eq_monthly_exp]]=1,MOD(market_calendar[[#This Row],[Month]],3)=0),1,0)</f>
        <v>1</v>
      </c>
      <c r="O2634" s="2">
        <f t="shared" si="328"/>
        <v>0</v>
      </c>
      <c r="P2634" s="2">
        <f>SUMIF(E$2:E2634,E2634,O$2:O2634)</f>
        <v>2</v>
      </c>
      <c r="Q2634" s="2">
        <f>IF(AND(market_calendar[[#This Row],[vix_weekly_exp_cumulative]]=3,market_calendar[[#This Row],[is_vix_weekly_exp]]=1),1,0)</f>
        <v>0</v>
      </c>
      <c r="R2634" s="2">
        <f>IF(AND(market_calendar[[#This Row],[is_vix_monthly_exp]]=1,MOD(market_calendar[[#This Row],[Month]],3)=0),1,0)</f>
        <v>0</v>
      </c>
    </row>
    <row r="2635" spans="1:18" x14ac:dyDescent="0.25">
      <c r="A2635">
        <v>2634</v>
      </c>
      <c r="B2635" s="1">
        <v>45003</v>
      </c>
      <c r="C2635" s="2">
        <f t="shared" si="329"/>
        <v>2023</v>
      </c>
      <c r="D2635" s="2">
        <f t="shared" si="330"/>
        <v>3</v>
      </c>
      <c r="E2635" s="2" t="str">
        <f t="shared" si="331"/>
        <v>2023-3</v>
      </c>
      <c r="F2635" s="2">
        <f t="shared" si="332"/>
        <v>18</v>
      </c>
      <c r="G2635" s="2">
        <f t="shared" si="333"/>
        <v>11</v>
      </c>
      <c r="H2635" s="2">
        <f t="shared" si="334"/>
        <v>7</v>
      </c>
      <c r="I2635" s="2" cm="1">
        <f t="array" ref="I2635">_xlfn.IFNA(_xlfn.IFS(H2635=7,1,H2635=1,1),0)</f>
        <v>1</v>
      </c>
      <c r="J2635" s="2">
        <v>0</v>
      </c>
      <c r="K2635" s="2">
        <f t="shared" si="335"/>
        <v>0</v>
      </c>
      <c r="L2635" s="2">
        <f>SUMIF(E$2:E2635,E2635,K$2:K2635)</f>
        <v>3</v>
      </c>
      <c r="M2635" s="2">
        <f>IF(AND(market_calendar[[#This Row],[eq_weekly_exp_cumulative]]=3,market_calendar[[#This Row],[is_eq_weekly_exp]]=1),1,0)</f>
        <v>0</v>
      </c>
      <c r="N2635" s="2">
        <f>IF(AND(market_calendar[[#This Row],[is_eq_monthly_exp]]=1,MOD(market_calendar[[#This Row],[Month]],3)=0),1,0)</f>
        <v>0</v>
      </c>
      <c r="O2635" s="2">
        <f t="shared" si="328"/>
        <v>0</v>
      </c>
      <c r="P2635" s="2">
        <f>SUMIF(E$2:E2635,E2635,O$2:O2635)</f>
        <v>2</v>
      </c>
      <c r="Q2635" s="2">
        <f>IF(AND(market_calendar[[#This Row],[vix_weekly_exp_cumulative]]=3,market_calendar[[#This Row],[is_vix_weekly_exp]]=1),1,0)</f>
        <v>0</v>
      </c>
      <c r="R2635" s="2">
        <f>IF(AND(market_calendar[[#This Row],[is_vix_monthly_exp]]=1,MOD(market_calendar[[#This Row],[Month]],3)=0),1,0)</f>
        <v>0</v>
      </c>
    </row>
    <row r="2636" spans="1:18" x14ac:dyDescent="0.25">
      <c r="A2636">
        <v>2635</v>
      </c>
      <c r="B2636" s="1">
        <v>45004</v>
      </c>
      <c r="C2636" s="2">
        <f t="shared" si="329"/>
        <v>2023</v>
      </c>
      <c r="D2636" s="2">
        <f t="shared" si="330"/>
        <v>3</v>
      </c>
      <c r="E2636" s="2" t="str">
        <f t="shared" si="331"/>
        <v>2023-3</v>
      </c>
      <c r="F2636" s="2">
        <f t="shared" si="332"/>
        <v>19</v>
      </c>
      <c r="G2636" s="2">
        <f t="shared" si="333"/>
        <v>12</v>
      </c>
      <c r="H2636" s="2">
        <f t="shared" si="334"/>
        <v>1</v>
      </c>
      <c r="I2636" s="2" cm="1">
        <f t="array" ref="I2636">_xlfn.IFNA(_xlfn.IFS(H2636=7,1,H2636=1,1),0)</f>
        <v>1</v>
      </c>
      <c r="J2636" s="2">
        <v>0</v>
      </c>
      <c r="K2636" s="2">
        <f t="shared" si="335"/>
        <v>0</v>
      </c>
      <c r="L2636" s="2">
        <f>SUMIF(E$2:E2636,E2636,K$2:K2636)</f>
        <v>3</v>
      </c>
      <c r="M2636" s="2">
        <f>IF(AND(market_calendar[[#This Row],[eq_weekly_exp_cumulative]]=3,market_calendar[[#This Row],[is_eq_weekly_exp]]=1),1,0)</f>
        <v>0</v>
      </c>
      <c r="N2636" s="2">
        <f>IF(AND(market_calendar[[#This Row],[is_eq_monthly_exp]]=1,MOD(market_calendar[[#This Row],[Month]],3)=0),1,0)</f>
        <v>0</v>
      </c>
      <c r="O2636" s="2">
        <f t="shared" si="328"/>
        <v>0</v>
      </c>
      <c r="P2636" s="2">
        <f>SUMIF(E$2:E2636,E2636,O$2:O2636)</f>
        <v>2</v>
      </c>
      <c r="Q2636" s="2">
        <f>IF(AND(market_calendar[[#This Row],[vix_weekly_exp_cumulative]]=3,market_calendar[[#This Row],[is_vix_weekly_exp]]=1),1,0)</f>
        <v>0</v>
      </c>
      <c r="R2636" s="2">
        <f>IF(AND(market_calendar[[#This Row],[is_vix_monthly_exp]]=1,MOD(market_calendar[[#This Row],[Month]],3)=0),1,0)</f>
        <v>0</v>
      </c>
    </row>
    <row r="2637" spans="1:18" x14ac:dyDescent="0.25">
      <c r="A2637">
        <v>2636</v>
      </c>
      <c r="B2637" s="1">
        <v>45005</v>
      </c>
      <c r="C2637" s="2">
        <f t="shared" si="329"/>
        <v>2023</v>
      </c>
      <c r="D2637" s="2">
        <f t="shared" si="330"/>
        <v>3</v>
      </c>
      <c r="E2637" s="2" t="str">
        <f t="shared" si="331"/>
        <v>2023-3</v>
      </c>
      <c r="F2637" s="2">
        <f t="shared" si="332"/>
        <v>20</v>
      </c>
      <c r="G2637" s="2">
        <f t="shared" si="333"/>
        <v>12</v>
      </c>
      <c r="H2637" s="2">
        <f t="shared" si="334"/>
        <v>2</v>
      </c>
      <c r="I2637" s="2" cm="1">
        <f t="array" ref="I2637">_xlfn.IFNA(_xlfn.IFS(H2637=7,1,H2637=1,1),0)</f>
        <v>0</v>
      </c>
      <c r="J2637" s="2">
        <v>0</v>
      </c>
      <c r="K2637" s="2">
        <f t="shared" si="335"/>
        <v>0</v>
      </c>
      <c r="L2637" s="2">
        <f>SUMIF(E$2:E2637,E2637,K$2:K2637)</f>
        <v>3</v>
      </c>
      <c r="M2637" s="2">
        <f>IF(AND(market_calendar[[#This Row],[eq_weekly_exp_cumulative]]=3,market_calendar[[#This Row],[is_eq_weekly_exp]]=1),1,0)</f>
        <v>0</v>
      </c>
      <c r="N2637" s="2">
        <f>IF(AND(market_calendar[[#This Row],[is_eq_monthly_exp]]=1,MOD(market_calendar[[#This Row],[Month]],3)=0),1,0)</f>
        <v>0</v>
      </c>
      <c r="O2637" s="2">
        <f t="shared" si="328"/>
        <v>0</v>
      </c>
      <c r="P2637" s="2">
        <f>SUMIF(E$2:E2637,E2637,O$2:O2637)</f>
        <v>2</v>
      </c>
      <c r="Q2637" s="2">
        <f>IF(AND(market_calendar[[#This Row],[vix_weekly_exp_cumulative]]=3,market_calendar[[#This Row],[is_vix_weekly_exp]]=1),1,0)</f>
        <v>0</v>
      </c>
      <c r="R2637" s="2">
        <f>IF(AND(market_calendar[[#This Row],[is_vix_monthly_exp]]=1,MOD(market_calendar[[#This Row],[Month]],3)=0),1,0)</f>
        <v>0</v>
      </c>
    </row>
    <row r="2638" spans="1:18" x14ac:dyDescent="0.25">
      <c r="A2638">
        <v>2637</v>
      </c>
      <c r="B2638" s="1">
        <v>45006</v>
      </c>
      <c r="C2638" s="2">
        <f t="shared" si="329"/>
        <v>2023</v>
      </c>
      <c r="D2638" s="2">
        <f t="shared" si="330"/>
        <v>3</v>
      </c>
      <c r="E2638" s="2" t="str">
        <f t="shared" si="331"/>
        <v>2023-3</v>
      </c>
      <c r="F2638" s="2">
        <f t="shared" si="332"/>
        <v>21</v>
      </c>
      <c r="G2638" s="2">
        <f t="shared" si="333"/>
        <v>12</v>
      </c>
      <c r="H2638" s="2">
        <f t="shared" si="334"/>
        <v>3</v>
      </c>
      <c r="I2638" s="2" cm="1">
        <f t="array" ref="I2638">_xlfn.IFNA(_xlfn.IFS(H2638=7,1,H2638=1,1),0)</f>
        <v>0</v>
      </c>
      <c r="J2638" s="2">
        <v>0</v>
      </c>
      <c r="K2638" s="2">
        <f t="shared" si="335"/>
        <v>0</v>
      </c>
      <c r="L2638" s="2">
        <f>SUMIF(E$2:E2638,E2638,K$2:K2638)</f>
        <v>3</v>
      </c>
      <c r="M2638" s="2">
        <f>IF(AND(market_calendar[[#This Row],[eq_weekly_exp_cumulative]]=3,market_calendar[[#This Row],[is_eq_weekly_exp]]=1),1,0)</f>
        <v>0</v>
      </c>
      <c r="N2638" s="2">
        <f>IF(AND(market_calendar[[#This Row],[is_eq_monthly_exp]]=1,MOD(market_calendar[[#This Row],[Month]],3)=0),1,0)</f>
        <v>0</v>
      </c>
      <c r="O2638" s="2">
        <f t="shared" si="328"/>
        <v>1</v>
      </c>
      <c r="P2638" s="2">
        <f>SUMIF(E$2:E2638,E2638,O$2:O2638)</f>
        <v>3</v>
      </c>
      <c r="Q2638" s="2">
        <f>IF(AND(market_calendar[[#This Row],[vix_weekly_exp_cumulative]]=3,market_calendar[[#This Row],[is_vix_weekly_exp]]=1),1,0)</f>
        <v>1</v>
      </c>
      <c r="R2638" s="2">
        <f>IF(AND(market_calendar[[#This Row],[is_vix_monthly_exp]]=1,MOD(market_calendar[[#This Row],[Month]],3)=0),1,0)</f>
        <v>1</v>
      </c>
    </row>
    <row r="2639" spans="1:18" x14ac:dyDescent="0.25">
      <c r="A2639">
        <v>2638</v>
      </c>
      <c r="B2639" s="1">
        <v>45007</v>
      </c>
      <c r="C2639" s="2">
        <f t="shared" si="329"/>
        <v>2023</v>
      </c>
      <c r="D2639" s="2">
        <f t="shared" si="330"/>
        <v>3</v>
      </c>
      <c r="E2639" s="2" t="str">
        <f t="shared" si="331"/>
        <v>2023-3</v>
      </c>
      <c r="F2639" s="2">
        <f t="shared" si="332"/>
        <v>22</v>
      </c>
      <c r="G2639" s="2">
        <f t="shared" si="333"/>
        <v>12</v>
      </c>
      <c r="H2639" s="2">
        <f t="shared" si="334"/>
        <v>4</v>
      </c>
      <c r="I2639" s="2" cm="1">
        <f t="array" ref="I2639">_xlfn.IFNA(_xlfn.IFS(H2639=7,1,H2639=1,1),0)</f>
        <v>0</v>
      </c>
      <c r="J2639" s="2">
        <v>0</v>
      </c>
      <c r="K2639" s="2">
        <f t="shared" si="335"/>
        <v>0</v>
      </c>
      <c r="L2639" s="2">
        <f>SUMIF(E$2:E2639,E2639,K$2:K2639)</f>
        <v>3</v>
      </c>
      <c r="M2639" s="2">
        <f>IF(AND(market_calendar[[#This Row],[eq_weekly_exp_cumulative]]=3,market_calendar[[#This Row],[is_eq_weekly_exp]]=1),1,0)</f>
        <v>0</v>
      </c>
      <c r="N2639" s="2">
        <f>IF(AND(market_calendar[[#This Row],[is_eq_monthly_exp]]=1,MOD(market_calendar[[#This Row],[Month]],3)=0),1,0)</f>
        <v>0</v>
      </c>
      <c r="O2639" s="2">
        <f t="shared" si="328"/>
        <v>0</v>
      </c>
      <c r="P2639" s="2">
        <f>SUMIF(E$2:E2639,E2639,O$2:O2639)</f>
        <v>3</v>
      </c>
      <c r="Q2639" s="2">
        <f>IF(AND(market_calendar[[#This Row],[vix_weekly_exp_cumulative]]=3,market_calendar[[#This Row],[is_vix_weekly_exp]]=1),1,0)</f>
        <v>0</v>
      </c>
      <c r="R2639" s="2">
        <f>IF(AND(market_calendar[[#This Row],[is_vix_monthly_exp]]=1,MOD(market_calendar[[#This Row],[Month]],3)=0),1,0)</f>
        <v>0</v>
      </c>
    </row>
    <row r="2640" spans="1:18" x14ac:dyDescent="0.25">
      <c r="A2640">
        <v>2639</v>
      </c>
      <c r="B2640" s="1">
        <v>45008</v>
      </c>
      <c r="C2640" s="2">
        <f t="shared" si="329"/>
        <v>2023</v>
      </c>
      <c r="D2640" s="2">
        <f t="shared" si="330"/>
        <v>3</v>
      </c>
      <c r="E2640" s="2" t="str">
        <f t="shared" si="331"/>
        <v>2023-3</v>
      </c>
      <c r="F2640" s="2">
        <f t="shared" si="332"/>
        <v>23</v>
      </c>
      <c r="G2640" s="2">
        <f t="shared" si="333"/>
        <v>12</v>
      </c>
      <c r="H2640" s="2">
        <f t="shared" si="334"/>
        <v>5</v>
      </c>
      <c r="I2640" s="2" cm="1">
        <f t="array" ref="I2640">_xlfn.IFNA(_xlfn.IFS(H2640=7,1,H2640=1,1),0)</f>
        <v>0</v>
      </c>
      <c r="J2640" s="2">
        <v>0</v>
      </c>
      <c r="K2640" s="2">
        <f t="shared" si="335"/>
        <v>0</v>
      </c>
      <c r="L2640" s="2">
        <f>SUMIF(E$2:E2640,E2640,K$2:K2640)</f>
        <v>3</v>
      </c>
      <c r="M2640" s="2">
        <f>IF(AND(market_calendar[[#This Row],[eq_weekly_exp_cumulative]]=3,market_calendar[[#This Row],[is_eq_weekly_exp]]=1),1,0)</f>
        <v>0</v>
      </c>
      <c r="N2640" s="2">
        <f>IF(AND(market_calendar[[#This Row],[is_eq_monthly_exp]]=1,MOD(market_calendar[[#This Row],[Month]],3)=0),1,0)</f>
        <v>0</v>
      </c>
      <c r="O2640" s="2">
        <f t="shared" si="328"/>
        <v>0</v>
      </c>
      <c r="P2640" s="2">
        <f>SUMIF(E$2:E2640,E2640,O$2:O2640)</f>
        <v>3</v>
      </c>
      <c r="Q2640" s="2">
        <f>IF(AND(market_calendar[[#This Row],[vix_weekly_exp_cumulative]]=3,market_calendar[[#This Row],[is_vix_weekly_exp]]=1),1,0)</f>
        <v>0</v>
      </c>
      <c r="R2640" s="2">
        <f>IF(AND(market_calendar[[#This Row],[is_vix_monthly_exp]]=1,MOD(market_calendar[[#This Row],[Month]],3)=0),1,0)</f>
        <v>0</v>
      </c>
    </row>
    <row r="2641" spans="1:18" x14ac:dyDescent="0.25">
      <c r="A2641">
        <v>2640</v>
      </c>
      <c r="B2641" s="1">
        <v>45009</v>
      </c>
      <c r="C2641" s="2">
        <f t="shared" si="329"/>
        <v>2023</v>
      </c>
      <c r="D2641" s="2">
        <f t="shared" si="330"/>
        <v>3</v>
      </c>
      <c r="E2641" s="2" t="str">
        <f t="shared" si="331"/>
        <v>2023-3</v>
      </c>
      <c r="F2641" s="2">
        <f t="shared" si="332"/>
        <v>24</v>
      </c>
      <c r="G2641" s="2">
        <f t="shared" si="333"/>
        <v>12</v>
      </c>
      <c r="H2641" s="2">
        <f t="shared" si="334"/>
        <v>6</v>
      </c>
      <c r="I2641" s="2" cm="1">
        <f t="array" ref="I2641">_xlfn.IFNA(_xlfn.IFS(H2641=7,1,H2641=1,1),0)</f>
        <v>0</v>
      </c>
      <c r="J2641" s="2">
        <v>0</v>
      </c>
      <c r="K2641" s="2">
        <f t="shared" si="335"/>
        <v>1</v>
      </c>
      <c r="L2641" s="2">
        <f>SUMIF(E$2:E2641,E2641,K$2:K2641)</f>
        <v>4</v>
      </c>
      <c r="M2641" s="2">
        <f>IF(AND(market_calendar[[#This Row],[eq_weekly_exp_cumulative]]=3,market_calendar[[#This Row],[is_eq_weekly_exp]]=1),1,0)</f>
        <v>0</v>
      </c>
      <c r="N2641" s="2">
        <f>IF(AND(market_calendar[[#This Row],[is_eq_monthly_exp]]=1,MOD(market_calendar[[#This Row],[Month]],3)=0),1,0)</f>
        <v>0</v>
      </c>
      <c r="O2641" s="2">
        <f t="shared" si="328"/>
        <v>0</v>
      </c>
      <c r="P2641" s="2">
        <f>SUMIF(E$2:E2641,E2641,O$2:O2641)</f>
        <v>3</v>
      </c>
      <c r="Q2641" s="2">
        <f>IF(AND(market_calendar[[#This Row],[vix_weekly_exp_cumulative]]=3,market_calendar[[#This Row],[is_vix_weekly_exp]]=1),1,0)</f>
        <v>0</v>
      </c>
      <c r="R2641" s="2">
        <f>IF(AND(market_calendar[[#This Row],[is_vix_monthly_exp]]=1,MOD(market_calendar[[#This Row],[Month]],3)=0),1,0)</f>
        <v>0</v>
      </c>
    </row>
    <row r="2642" spans="1:18" x14ac:dyDescent="0.25">
      <c r="A2642">
        <v>2641</v>
      </c>
      <c r="B2642" s="1">
        <v>45010</v>
      </c>
      <c r="C2642" s="2">
        <f t="shared" si="329"/>
        <v>2023</v>
      </c>
      <c r="D2642" s="2">
        <f t="shared" si="330"/>
        <v>3</v>
      </c>
      <c r="E2642" s="2" t="str">
        <f t="shared" si="331"/>
        <v>2023-3</v>
      </c>
      <c r="F2642" s="2">
        <f t="shared" si="332"/>
        <v>25</v>
      </c>
      <c r="G2642" s="2">
        <f t="shared" si="333"/>
        <v>12</v>
      </c>
      <c r="H2642" s="2">
        <f t="shared" si="334"/>
        <v>7</v>
      </c>
      <c r="I2642" s="2" cm="1">
        <f t="array" ref="I2642">_xlfn.IFNA(_xlfn.IFS(H2642=7,1,H2642=1,1),0)</f>
        <v>1</v>
      </c>
      <c r="J2642" s="2">
        <v>0</v>
      </c>
      <c r="K2642" s="2">
        <f t="shared" si="335"/>
        <v>0</v>
      </c>
      <c r="L2642" s="2">
        <f>SUMIF(E$2:E2642,E2642,K$2:K2642)</f>
        <v>4</v>
      </c>
      <c r="M2642" s="2">
        <f>IF(AND(market_calendar[[#This Row],[eq_weekly_exp_cumulative]]=3,market_calendar[[#This Row],[is_eq_weekly_exp]]=1),1,0)</f>
        <v>0</v>
      </c>
      <c r="N2642" s="2">
        <f>IF(AND(market_calendar[[#This Row],[is_eq_monthly_exp]]=1,MOD(market_calendar[[#This Row],[Month]],3)=0),1,0)</f>
        <v>0</v>
      </c>
      <c r="O2642" s="2">
        <f t="shared" si="328"/>
        <v>0</v>
      </c>
      <c r="P2642" s="2">
        <f>SUMIF(E$2:E2642,E2642,O$2:O2642)</f>
        <v>3</v>
      </c>
      <c r="Q2642" s="2">
        <f>IF(AND(market_calendar[[#This Row],[vix_weekly_exp_cumulative]]=3,market_calendar[[#This Row],[is_vix_weekly_exp]]=1),1,0)</f>
        <v>0</v>
      </c>
      <c r="R2642" s="2">
        <f>IF(AND(market_calendar[[#This Row],[is_vix_monthly_exp]]=1,MOD(market_calendar[[#This Row],[Month]],3)=0),1,0)</f>
        <v>0</v>
      </c>
    </row>
    <row r="2643" spans="1:18" x14ac:dyDescent="0.25">
      <c r="A2643">
        <v>2642</v>
      </c>
      <c r="B2643" s="1">
        <v>45011</v>
      </c>
      <c r="C2643" s="2">
        <f t="shared" si="329"/>
        <v>2023</v>
      </c>
      <c r="D2643" s="2">
        <f t="shared" si="330"/>
        <v>3</v>
      </c>
      <c r="E2643" s="2" t="str">
        <f t="shared" si="331"/>
        <v>2023-3</v>
      </c>
      <c r="F2643" s="2">
        <f t="shared" si="332"/>
        <v>26</v>
      </c>
      <c r="G2643" s="2">
        <f t="shared" si="333"/>
        <v>13</v>
      </c>
      <c r="H2643" s="2">
        <f t="shared" si="334"/>
        <v>1</v>
      </c>
      <c r="I2643" s="2" cm="1">
        <f t="array" ref="I2643">_xlfn.IFNA(_xlfn.IFS(H2643=7,1,H2643=1,1),0)</f>
        <v>1</v>
      </c>
      <c r="J2643" s="2">
        <v>0</v>
      </c>
      <c r="K2643" s="2">
        <f t="shared" si="335"/>
        <v>0</v>
      </c>
      <c r="L2643" s="2">
        <f>SUMIF(E$2:E2643,E2643,K$2:K2643)</f>
        <v>4</v>
      </c>
      <c r="M2643" s="2">
        <f>IF(AND(market_calendar[[#This Row],[eq_weekly_exp_cumulative]]=3,market_calendar[[#This Row],[is_eq_weekly_exp]]=1),1,0)</f>
        <v>0</v>
      </c>
      <c r="N2643" s="2">
        <f>IF(AND(market_calendar[[#This Row],[is_eq_monthly_exp]]=1,MOD(market_calendar[[#This Row],[Month]],3)=0),1,0)</f>
        <v>0</v>
      </c>
      <c r="O2643" s="2">
        <f t="shared" si="328"/>
        <v>0</v>
      </c>
      <c r="P2643" s="2">
        <f>SUMIF(E$2:E2643,E2643,O$2:O2643)</f>
        <v>3</v>
      </c>
      <c r="Q2643" s="2">
        <f>IF(AND(market_calendar[[#This Row],[vix_weekly_exp_cumulative]]=3,market_calendar[[#This Row],[is_vix_weekly_exp]]=1),1,0)</f>
        <v>0</v>
      </c>
      <c r="R2643" s="2">
        <f>IF(AND(market_calendar[[#This Row],[is_vix_monthly_exp]]=1,MOD(market_calendar[[#This Row],[Month]],3)=0),1,0)</f>
        <v>0</v>
      </c>
    </row>
    <row r="2644" spans="1:18" x14ac:dyDescent="0.25">
      <c r="A2644">
        <v>2643</v>
      </c>
      <c r="B2644" s="1">
        <v>45012</v>
      </c>
      <c r="C2644" s="2">
        <f t="shared" si="329"/>
        <v>2023</v>
      </c>
      <c r="D2644" s="2">
        <f t="shared" si="330"/>
        <v>3</v>
      </c>
      <c r="E2644" s="2" t="str">
        <f t="shared" si="331"/>
        <v>2023-3</v>
      </c>
      <c r="F2644" s="2">
        <f t="shared" si="332"/>
        <v>27</v>
      </c>
      <c r="G2644" s="2">
        <f t="shared" si="333"/>
        <v>13</v>
      </c>
      <c r="H2644" s="2">
        <f t="shared" si="334"/>
        <v>2</v>
      </c>
      <c r="I2644" s="2" cm="1">
        <f t="array" ref="I2644">_xlfn.IFNA(_xlfn.IFS(H2644=7,1,H2644=1,1),0)</f>
        <v>0</v>
      </c>
      <c r="J2644" s="2">
        <v>0</v>
      </c>
      <c r="K2644" s="2">
        <f t="shared" si="335"/>
        <v>0</v>
      </c>
      <c r="L2644" s="2">
        <f>SUMIF(E$2:E2644,E2644,K$2:K2644)</f>
        <v>4</v>
      </c>
      <c r="M2644" s="2">
        <f>IF(AND(market_calendar[[#This Row],[eq_weekly_exp_cumulative]]=3,market_calendar[[#This Row],[is_eq_weekly_exp]]=1),1,0)</f>
        <v>0</v>
      </c>
      <c r="N2644" s="2">
        <f>IF(AND(market_calendar[[#This Row],[is_eq_monthly_exp]]=1,MOD(market_calendar[[#This Row],[Month]],3)=0),1,0)</f>
        <v>0</v>
      </c>
      <c r="O2644" s="2">
        <f t="shared" si="328"/>
        <v>0</v>
      </c>
      <c r="P2644" s="2">
        <f>SUMIF(E$2:E2644,E2644,O$2:O2644)</f>
        <v>3</v>
      </c>
      <c r="Q2644" s="2">
        <f>IF(AND(market_calendar[[#This Row],[vix_weekly_exp_cumulative]]=3,market_calendar[[#This Row],[is_vix_weekly_exp]]=1),1,0)</f>
        <v>0</v>
      </c>
      <c r="R2644" s="2">
        <f>IF(AND(market_calendar[[#This Row],[is_vix_monthly_exp]]=1,MOD(market_calendar[[#This Row],[Month]],3)=0),1,0)</f>
        <v>0</v>
      </c>
    </row>
    <row r="2645" spans="1:18" x14ac:dyDescent="0.25">
      <c r="A2645">
        <v>2644</v>
      </c>
      <c r="B2645" s="1">
        <v>45013</v>
      </c>
      <c r="C2645" s="2">
        <f t="shared" si="329"/>
        <v>2023</v>
      </c>
      <c r="D2645" s="2">
        <f t="shared" si="330"/>
        <v>3</v>
      </c>
      <c r="E2645" s="2" t="str">
        <f t="shared" si="331"/>
        <v>2023-3</v>
      </c>
      <c r="F2645" s="2">
        <f t="shared" si="332"/>
        <v>28</v>
      </c>
      <c r="G2645" s="2">
        <f t="shared" si="333"/>
        <v>13</v>
      </c>
      <c r="H2645" s="2">
        <f t="shared" si="334"/>
        <v>3</v>
      </c>
      <c r="I2645" s="2" cm="1">
        <f t="array" ref="I2645">_xlfn.IFNA(_xlfn.IFS(H2645=7,1,H2645=1,1),0)</f>
        <v>0</v>
      </c>
      <c r="J2645" s="2">
        <v>0</v>
      </c>
      <c r="K2645" s="2">
        <f t="shared" si="335"/>
        <v>0</v>
      </c>
      <c r="L2645" s="2">
        <f>SUMIF(E$2:E2645,E2645,K$2:K2645)</f>
        <v>4</v>
      </c>
      <c r="M2645" s="2">
        <f>IF(AND(market_calendar[[#This Row],[eq_weekly_exp_cumulative]]=3,market_calendar[[#This Row],[is_eq_weekly_exp]]=1),1,0)</f>
        <v>0</v>
      </c>
      <c r="N2645" s="2">
        <f>IF(AND(market_calendar[[#This Row],[is_eq_monthly_exp]]=1,MOD(market_calendar[[#This Row],[Month]],3)=0),1,0)</f>
        <v>0</v>
      </c>
      <c r="O2645" s="2">
        <f t="shared" si="328"/>
        <v>1</v>
      </c>
      <c r="P2645" s="2">
        <f>SUMIF(E$2:E2645,E2645,O$2:O2645)</f>
        <v>4</v>
      </c>
      <c r="Q2645" s="2">
        <f>IF(AND(market_calendar[[#This Row],[vix_weekly_exp_cumulative]]=3,market_calendar[[#This Row],[is_vix_weekly_exp]]=1),1,0)</f>
        <v>0</v>
      </c>
      <c r="R2645" s="2">
        <f>IF(AND(market_calendar[[#This Row],[is_vix_monthly_exp]]=1,MOD(market_calendar[[#This Row],[Month]],3)=0),1,0)</f>
        <v>0</v>
      </c>
    </row>
    <row r="2646" spans="1:18" x14ac:dyDescent="0.25">
      <c r="A2646">
        <v>2645</v>
      </c>
      <c r="B2646" s="1">
        <v>45014</v>
      </c>
      <c r="C2646" s="2">
        <f t="shared" si="329"/>
        <v>2023</v>
      </c>
      <c r="D2646" s="2">
        <f t="shared" si="330"/>
        <v>3</v>
      </c>
      <c r="E2646" s="2" t="str">
        <f t="shared" si="331"/>
        <v>2023-3</v>
      </c>
      <c r="F2646" s="2">
        <f t="shared" si="332"/>
        <v>29</v>
      </c>
      <c r="G2646" s="2">
        <f t="shared" si="333"/>
        <v>13</v>
      </c>
      <c r="H2646" s="2">
        <f t="shared" si="334"/>
        <v>4</v>
      </c>
      <c r="I2646" s="2" cm="1">
        <f t="array" ref="I2646">_xlfn.IFNA(_xlfn.IFS(H2646=7,1,H2646=1,1),0)</f>
        <v>0</v>
      </c>
      <c r="J2646" s="2">
        <v>0</v>
      </c>
      <c r="K2646" s="2">
        <f t="shared" si="335"/>
        <v>0</v>
      </c>
      <c r="L2646" s="2">
        <f>SUMIF(E$2:E2646,E2646,K$2:K2646)</f>
        <v>4</v>
      </c>
      <c r="M2646" s="2">
        <f>IF(AND(market_calendar[[#This Row],[eq_weekly_exp_cumulative]]=3,market_calendar[[#This Row],[is_eq_weekly_exp]]=1),1,0)</f>
        <v>0</v>
      </c>
      <c r="N2646" s="2">
        <f>IF(AND(market_calendar[[#This Row],[is_eq_monthly_exp]]=1,MOD(market_calendar[[#This Row],[Month]],3)=0),1,0)</f>
        <v>0</v>
      </c>
      <c r="O2646" s="2">
        <f t="shared" si="328"/>
        <v>0</v>
      </c>
      <c r="P2646" s="2">
        <f>SUMIF(E$2:E2646,E2646,O$2:O2646)</f>
        <v>4</v>
      </c>
      <c r="Q2646" s="2">
        <f>IF(AND(market_calendar[[#This Row],[vix_weekly_exp_cumulative]]=3,market_calendar[[#This Row],[is_vix_weekly_exp]]=1),1,0)</f>
        <v>0</v>
      </c>
      <c r="R2646" s="2">
        <f>IF(AND(market_calendar[[#This Row],[is_vix_monthly_exp]]=1,MOD(market_calendar[[#This Row],[Month]],3)=0),1,0)</f>
        <v>0</v>
      </c>
    </row>
    <row r="2647" spans="1:18" x14ac:dyDescent="0.25">
      <c r="A2647">
        <v>2646</v>
      </c>
      <c r="B2647" s="1">
        <v>45015</v>
      </c>
      <c r="C2647" s="2">
        <f t="shared" si="329"/>
        <v>2023</v>
      </c>
      <c r="D2647" s="2">
        <f t="shared" si="330"/>
        <v>3</v>
      </c>
      <c r="E2647" s="2" t="str">
        <f t="shared" si="331"/>
        <v>2023-3</v>
      </c>
      <c r="F2647" s="2">
        <f t="shared" si="332"/>
        <v>30</v>
      </c>
      <c r="G2647" s="2">
        <f t="shared" si="333"/>
        <v>13</v>
      </c>
      <c r="H2647" s="2">
        <f t="shared" si="334"/>
        <v>5</v>
      </c>
      <c r="I2647" s="2" cm="1">
        <f t="array" ref="I2647">_xlfn.IFNA(_xlfn.IFS(H2647=7,1,H2647=1,1),0)</f>
        <v>0</v>
      </c>
      <c r="J2647" s="2">
        <v>0</v>
      </c>
      <c r="K2647" s="2">
        <f t="shared" si="335"/>
        <v>0</v>
      </c>
      <c r="L2647" s="2">
        <f>SUMIF(E$2:E2647,E2647,K$2:K2647)</f>
        <v>4</v>
      </c>
      <c r="M2647" s="2">
        <f>IF(AND(market_calendar[[#This Row],[eq_weekly_exp_cumulative]]=3,market_calendar[[#This Row],[is_eq_weekly_exp]]=1),1,0)</f>
        <v>0</v>
      </c>
      <c r="N2647" s="2">
        <f>IF(AND(market_calendar[[#This Row],[is_eq_monthly_exp]]=1,MOD(market_calendar[[#This Row],[Month]],3)=0),1,0)</f>
        <v>0</v>
      </c>
      <c r="O2647" s="2">
        <f t="shared" si="328"/>
        <v>0</v>
      </c>
      <c r="P2647" s="2">
        <f>SUMIF(E$2:E2647,E2647,O$2:O2647)</f>
        <v>4</v>
      </c>
      <c r="Q2647" s="2">
        <f>IF(AND(market_calendar[[#This Row],[vix_weekly_exp_cumulative]]=3,market_calendar[[#This Row],[is_vix_weekly_exp]]=1),1,0)</f>
        <v>0</v>
      </c>
      <c r="R2647" s="2">
        <f>IF(AND(market_calendar[[#This Row],[is_vix_monthly_exp]]=1,MOD(market_calendar[[#This Row],[Month]],3)=0),1,0)</f>
        <v>0</v>
      </c>
    </row>
    <row r="2648" spans="1:18" x14ac:dyDescent="0.25">
      <c r="A2648">
        <v>2647</v>
      </c>
      <c r="B2648" s="1">
        <v>45016</v>
      </c>
      <c r="C2648" s="2">
        <f t="shared" si="329"/>
        <v>2023</v>
      </c>
      <c r="D2648" s="2">
        <f t="shared" si="330"/>
        <v>3</v>
      </c>
      <c r="E2648" s="2" t="str">
        <f t="shared" si="331"/>
        <v>2023-3</v>
      </c>
      <c r="F2648" s="2">
        <f t="shared" si="332"/>
        <v>31</v>
      </c>
      <c r="G2648" s="2">
        <f t="shared" si="333"/>
        <v>13</v>
      </c>
      <c r="H2648" s="2">
        <f t="shared" si="334"/>
        <v>6</v>
      </c>
      <c r="I2648" s="2" cm="1">
        <f t="array" ref="I2648">_xlfn.IFNA(_xlfn.IFS(H2648=7,1,H2648=1,1),0)</f>
        <v>0</v>
      </c>
      <c r="J2648" s="2">
        <v>0</v>
      </c>
      <c r="K2648" s="2">
        <f t="shared" si="335"/>
        <v>1</v>
      </c>
      <c r="L2648" s="2">
        <f>SUMIF(E$2:E2648,E2648,K$2:K2648)</f>
        <v>5</v>
      </c>
      <c r="M2648" s="2">
        <f>IF(AND(market_calendar[[#This Row],[eq_weekly_exp_cumulative]]=3,market_calendar[[#This Row],[is_eq_weekly_exp]]=1),1,0)</f>
        <v>0</v>
      </c>
      <c r="N2648" s="2">
        <f>IF(AND(market_calendar[[#This Row],[is_eq_monthly_exp]]=1,MOD(market_calendar[[#This Row],[Month]],3)=0),1,0)</f>
        <v>0</v>
      </c>
      <c r="O2648" s="2">
        <f t="shared" si="328"/>
        <v>0</v>
      </c>
      <c r="P2648" s="2">
        <f>SUMIF(E$2:E2648,E2648,O$2:O2648)</f>
        <v>4</v>
      </c>
      <c r="Q2648" s="2">
        <f>IF(AND(market_calendar[[#This Row],[vix_weekly_exp_cumulative]]=3,market_calendar[[#This Row],[is_vix_weekly_exp]]=1),1,0)</f>
        <v>0</v>
      </c>
      <c r="R2648" s="2">
        <f>IF(AND(market_calendar[[#This Row],[is_vix_monthly_exp]]=1,MOD(market_calendar[[#This Row],[Month]],3)=0),1,0)</f>
        <v>0</v>
      </c>
    </row>
    <row r="2649" spans="1:18" x14ac:dyDescent="0.25">
      <c r="A2649">
        <v>2648</v>
      </c>
      <c r="B2649" s="1">
        <v>45017</v>
      </c>
      <c r="C2649" s="2">
        <f t="shared" si="329"/>
        <v>2023</v>
      </c>
      <c r="D2649" s="2">
        <f t="shared" si="330"/>
        <v>4</v>
      </c>
      <c r="E2649" s="2" t="str">
        <f t="shared" si="331"/>
        <v>2023-4</v>
      </c>
      <c r="F2649" s="2">
        <f t="shared" si="332"/>
        <v>1</v>
      </c>
      <c r="G2649" s="2">
        <f t="shared" si="333"/>
        <v>13</v>
      </c>
      <c r="H2649" s="2">
        <f t="shared" si="334"/>
        <v>7</v>
      </c>
      <c r="I2649" s="2" cm="1">
        <f t="array" ref="I2649">_xlfn.IFNA(_xlfn.IFS(H2649=7,1,H2649=1,1),0)</f>
        <v>1</v>
      </c>
      <c r="J2649" s="2">
        <v>0</v>
      </c>
      <c r="K2649" s="2">
        <f t="shared" si="335"/>
        <v>0</v>
      </c>
      <c r="L2649" s="2">
        <f>SUMIF(E$2:E2649,E2649,K$2:K2649)</f>
        <v>0</v>
      </c>
      <c r="M2649" s="2">
        <f>IF(AND(market_calendar[[#This Row],[eq_weekly_exp_cumulative]]=3,market_calendar[[#This Row],[is_eq_weekly_exp]]=1),1,0)</f>
        <v>0</v>
      </c>
      <c r="N2649" s="2">
        <f>IF(AND(market_calendar[[#This Row],[is_eq_monthly_exp]]=1,MOD(market_calendar[[#This Row],[Month]],3)=0),1,0)</f>
        <v>0</v>
      </c>
      <c r="O2649" s="2">
        <f t="shared" si="328"/>
        <v>0</v>
      </c>
      <c r="P2649" s="2">
        <f>SUMIF(E$2:E2649,E2649,O$2:O2649)</f>
        <v>0</v>
      </c>
      <c r="Q2649" s="2">
        <f>IF(AND(market_calendar[[#This Row],[vix_weekly_exp_cumulative]]=3,market_calendar[[#This Row],[is_vix_weekly_exp]]=1),1,0)</f>
        <v>0</v>
      </c>
      <c r="R2649" s="2">
        <f>IF(AND(market_calendar[[#This Row],[is_vix_monthly_exp]]=1,MOD(market_calendar[[#This Row],[Month]],3)=0),1,0)</f>
        <v>0</v>
      </c>
    </row>
    <row r="2650" spans="1:18" x14ac:dyDescent="0.25">
      <c r="A2650">
        <v>2649</v>
      </c>
      <c r="B2650" s="1">
        <v>45018</v>
      </c>
      <c r="C2650" s="2">
        <f t="shared" si="329"/>
        <v>2023</v>
      </c>
      <c r="D2650" s="2">
        <f t="shared" si="330"/>
        <v>4</v>
      </c>
      <c r="E2650" s="2" t="str">
        <f t="shared" si="331"/>
        <v>2023-4</v>
      </c>
      <c r="F2650" s="2">
        <f t="shared" si="332"/>
        <v>2</v>
      </c>
      <c r="G2650" s="2">
        <f t="shared" si="333"/>
        <v>14</v>
      </c>
      <c r="H2650" s="2">
        <f t="shared" si="334"/>
        <v>1</v>
      </c>
      <c r="I2650" s="2" cm="1">
        <f t="array" ref="I2650">_xlfn.IFNA(_xlfn.IFS(H2650=7,1,H2650=1,1),0)</f>
        <v>1</v>
      </c>
      <c r="J2650" s="2">
        <v>0</v>
      </c>
      <c r="K2650" s="2">
        <f t="shared" si="335"/>
        <v>0</v>
      </c>
      <c r="L2650" s="2">
        <f>SUMIF(E$2:E2650,E2650,K$2:K2650)</f>
        <v>0</v>
      </c>
      <c r="M2650" s="2">
        <f>IF(AND(market_calendar[[#This Row],[eq_weekly_exp_cumulative]]=3,market_calendar[[#This Row],[is_eq_weekly_exp]]=1),1,0)</f>
        <v>0</v>
      </c>
      <c r="N2650" s="2">
        <f>IF(AND(market_calendar[[#This Row],[is_eq_monthly_exp]]=1,MOD(market_calendar[[#This Row],[Month]],3)=0),1,0)</f>
        <v>0</v>
      </c>
      <c r="O2650" s="2">
        <f t="shared" si="328"/>
        <v>0</v>
      </c>
      <c r="P2650" s="2">
        <f>SUMIF(E$2:E2650,E2650,O$2:O2650)</f>
        <v>0</v>
      </c>
      <c r="Q2650" s="2">
        <f>IF(AND(market_calendar[[#This Row],[vix_weekly_exp_cumulative]]=3,market_calendar[[#This Row],[is_vix_weekly_exp]]=1),1,0)</f>
        <v>0</v>
      </c>
      <c r="R2650" s="2">
        <f>IF(AND(market_calendar[[#This Row],[is_vix_monthly_exp]]=1,MOD(market_calendar[[#This Row],[Month]],3)=0),1,0)</f>
        <v>0</v>
      </c>
    </row>
    <row r="2651" spans="1:18" x14ac:dyDescent="0.25">
      <c r="A2651">
        <v>2650</v>
      </c>
      <c r="B2651" s="1">
        <v>45019</v>
      </c>
      <c r="C2651" s="2">
        <f t="shared" si="329"/>
        <v>2023</v>
      </c>
      <c r="D2651" s="2">
        <f t="shared" si="330"/>
        <v>4</v>
      </c>
      <c r="E2651" s="2" t="str">
        <f t="shared" si="331"/>
        <v>2023-4</v>
      </c>
      <c r="F2651" s="2">
        <f t="shared" si="332"/>
        <v>3</v>
      </c>
      <c r="G2651" s="2">
        <f t="shared" si="333"/>
        <v>14</v>
      </c>
      <c r="H2651" s="2">
        <f t="shared" si="334"/>
        <v>2</v>
      </c>
      <c r="I2651" s="2" cm="1">
        <f t="array" ref="I2651">_xlfn.IFNA(_xlfn.IFS(H2651=7,1,H2651=1,1),0)</f>
        <v>0</v>
      </c>
      <c r="J2651" s="2">
        <v>0</v>
      </c>
      <c r="K2651" s="2">
        <f t="shared" si="335"/>
        <v>0</v>
      </c>
      <c r="L2651" s="2">
        <f>SUMIF(E$2:E2651,E2651,K$2:K2651)</f>
        <v>0</v>
      </c>
      <c r="M2651" s="2">
        <f>IF(AND(market_calendar[[#This Row],[eq_weekly_exp_cumulative]]=3,market_calendar[[#This Row],[is_eq_weekly_exp]]=1),1,0)</f>
        <v>0</v>
      </c>
      <c r="N2651" s="2">
        <f>IF(AND(market_calendar[[#This Row],[is_eq_monthly_exp]]=1,MOD(market_calendar[[#This Row],[Month]],3)=0),1,0)</f>
        <v>0</v>
      </c>
      <c r="O2651" s="2">
        <f t="shared" si="328"/>
        <v>0</v>
      </c>
      <c r="P2651" s="2">
        <f>SUMIF(E$2:E2651,E2651,O$2:O2651)</f>
        <v>0</v>
      </c>
      <c r="Q2651" s="2">
        <f>IF(AND(market_calendar[[#This Row],[vix_weekly_exp_cumulative]]=3,market_calendar[[#This Row],[is_vix_weekly_exp]]=1),1,0)</f>
        <v>0</v>
      </c>
      <c r="R2651" s="2">
        <f>IF(AND(market_calendar[[#This Row],[is_vix_monthly_exp]]=1,MOD(market_calendar[[#This Row],[Month]],3)=0),1,0)</f>
        <v>0</v>
      </c>
    </row>
    <row r="2652" spans="1:18" x14ac:dyDescent="0.25">
      <c r="A2652">
        <v>2651</v>
      </c>
      <c r="B2652" s="1">
        <v>45020</v>
      </c>
      <c r="C2652" s="2">
        <f t="shared" si="329"/>
        <v>2023</v>
      </c>
      <c r="D2652" s="2">
        <f t="shared" si="330"/>
        <v>4</v>
      </c>
      <c r="E2652" s="2" t="str">
        <f t="shared" si="331"/>
        <v>2023-4</v>
      </c>
      <c r="F2652" s="2">
        <f t="shared" si="332"/>
        <v>4</v>
      </c>
      <c r="G2652" s="2">
        <f t="shared" si="333"/>
        <v>14</v>
      </c>
      <c r="H2652" s="2">
        <f t="shared" si="334"/>
        <v>3</v>
      </c>
      <c r="I2652" s="2" cm="1">
        <f t="array" ref="I2652">_xlfn.IFNA(_xlfn.IFS(H2652=7,1,H2652=1,1),0)</f>
        <v>0</v>
      </c>
      <c r="J2652" s="2">
        <v>0</v>
      </c>
      <c r="K2652" s="2">
        <f t="shared" si="335"/>
        <v>0</v>
      </c>
      <c r="L2652" s="2">
        <f>SUMIF(E$2:E2652,E2652,K$2:K2652)</f>
        <v>0</v>
      </c>
      <c r="M2652" s="2">
        <f>IF(AND(market_calendar[[#This Row],[eq_weekly_exp_cumulative]]=3,market_calendar[[#This Row],[is_eq_weekly_exp]]=1),1,0)</f>
        <v>0</v>
      </c>
      <c r="N2652" s="2">
        <f>IF(AND(market_calendar[[#This Row],[is_eq_monthly_exp]]=1,MOD(market_calendar[[#This Row],[Month]],3)=0),1,0)</f>
        <v>0</v>
      </c>
      <c r="O2652" s="2">
        <f t="shared" si="328"/>
        <v>1</v>
      </c>
      <c r="P2652" s="2">
        <f>SUMIF(E$2:E2652,E2652,O$2:O2652)</f>
        <v>1</v>
      </c>
      <c r="Q2652" s="2">
        <f>IF(AND(market_calendar[[#This Row],[vix_weekly_exp_cumulative]]=3,market_calendar[[#This Row],[is_vix_weekly_exp]]=1),1,0)</f>
        <v>0</v>
      </c>
      <c r="R2652" s="2">
        <f>IF(AND(market_calendar[[#This Row],[is_vix_monthly_exp]]=1,MOD(market_calendar[[#This Row],[Month]],3)=0),1,0)</f>
        <v>0</v>
      </c>
    </row>
    <row r="2653" spans="1:18" x14ac:dyDescent="0.25">
      <c r="A2653">
        <v>2652</v>
      </c>
      <c r="B2653" s="1">
        <v>45021</v>
      </c>
      <c r="C2653" s="2">
        <f t="shared" si="329"/>
        <v>2023</v>
      </c>
      <c r="D2653" s="2">
        <f t="shared" si="330"/>
        <v>4</v>
      </c>
      <c r="E2653" s="2" t="str">
        <f t="shared" si="331"/>
        <v>2023-4</v>
      </c>
      <c r="F2653" s="2">
        <f t="shared" si="332"/>
        <v>5</v>
      </c>
      <c r="G2653" s="2">
        <f t="shared" si="333"/>
        <v>14</v>
      </c>
      <c r="H2653" s="2">
        <f t="shared" si="334"/>
        <v>4</v>
      </c>
      <c r="I2653" s="2" cm="1">
        <f t="array" ref="I2653">_xlfn.IFNA(_xlfn.IFS(H2653=7,1,H2653=1,1),0)</f>
        <v>0</v>
      </c>
      <c r="J2653" s="2">
        <v>0</v>
      </c>
      <c r="K2653" s="2">
        <f t="shared" si="335"/>
        <v>0</v>
      </c>
      <c r="L2653" s="2">
        <f>SUMIF(E$2:E2653,E2653,K$2:K2653)</f>
        <v>0</v>
      </c>
      <c r="M2653" s="2">
        <f>IF(AND(market_calendar[[#This Row],[eq_weekly_exp_cumulative]]=3,market_calendar[[#This Row],[is_eq_weekly_exp]]=1),1,0)</f>
        <v>0</v>
      </c>
      <c r="N2653" s="2">
        <f>IF(AND(market_calendar[[#This Row],[is_eq_monthly_exp]]=1,MOD(market_calendar[[#This Row],[Month]],3)=0),1,0)</f>
        <v>0</v>
      </c>
      <c r="O2653" s="2">
        <f t="shared" si="328"/>
        <v>0</v>
      </c>
      <c r="P2653" s="2">
        <f>SUMIF(E$2:E2653,E2653,O$2:O2653)</f>
        <v>1</v>
      </c>
      <c r="Q2653" s="2">
        <f>IF(AND(market_calendar[[#This Row],[vix_weekly_exp_cumulative]]=3,market_calendar[[#This Row],[is_vix_weekly_exp]]=1),1,0)</f>
        <v>0</v>
      </c>
      <c r="R2653" s="2">
        <f>IF(AND(market_calendar[[#This Row],[is_vix_monthly_exp]]=1,MOD(market_calendar[[#This Row],[Month]],3)=0),1,0)</f>
        <v>0</v>
      </c>
    </row>
    <row r="2654" spans="1:18" x14ac:dyDescent="0.25">
      <c r="A2654">
        <v>2653</v>
      </c>
      <c r="B2654" s="1">
        <v>45022</v>
      </c>
      <c r="C2654" s="2">
        <f t="shared" si="329"/>
        <v>2023</v>
      </c>
      <c r="D2654" s="2">
        <f t="shared" si="330"/>
        <v>4</v>
      </c>
      <c r="E2654" s="2" t="str">
        <f t="shared" si="331"/>
        <v>2023-4</v>
      </c>
      <c r="F2654" s="2">
        <f t="shared" si="332"/>
        <v>6</v>
      </c>
      <c r="G2654" s="2">
        <f t="shared" si="333"/>
        <v>14</v>
      </c>
      <c r="H2654" s="2">
        <f t="shared" si="334"/>
        <v>5</v>
      </c>
      <c r="I2654" s="2" cm="1">
        <f t="array" ref="I2654">_xlfn.IFNA(_xlfn.IFS(H2654=7,1,H2654=1,1),0)</f>
        <v>0</v>
      </c>
      <c r="J2654" s="2">
        <v>0</v>
      </c>
      <c r="K2654" s="2">
        <f t="shared" si="335"/>
        <v>0</v>
      </c>
      <c r="L2654" s="2">
        <f>SUMIF(E$2:E2654,E2654,K$2:K2654)</f>
        <v>0</v>
      </c>
      <c r="M2654" s="2">
        <f>IF(AND(market_calendar[[#This Row],[eq_weekly_exp_cumulative]]=3,market_calendar[[#This Row],[is_eq_weekly_exp]]=1),1,0)</f>
        <v>0</v>
      </c>
      <c r="N2654" s="2">
        <f>IF(AND(market_calendar[[#This Row],[is_eq_monthly_exp]]=1,MOD(market_calendar[[#This Row],[Month]],3)=0),1,0)</f>
        <v>0</v>
      </c>
      <c r="O2654" s="2">
        <f t="shared" si="328"/>
        <v>0</v>
      </c>
      <c r="P2654" s="2">
        <f>SUMIF(E$2:E2654,E2654,O$2:O2654)</f>
        <v>1</v>
      </c>
      <c r="Q2654" s="2">
        <f>IF(AND(market_calendar[[#This Row],[vix_weekly_exp_cumulative]]=3,market_calendar[[#This Row],[is_vix_weekly_exp]]=1),1,0)</f>
        <v>0</v>
      </c>
      <c r="R2654" s="2">
        <f>IF(AND(market_calendar[[#This Row],[is_vix_monthly_exp]]=1,MOD(market_calendar[[#This Row],[Month]],3)=0),1,0)</f>
        <v>0</v>
      </c>
    </row>
    <row r="2655" spans="1:18" x14ac:dyDescent="0.25">
      <c r="A2655">
        <v>2654</v>
      </c>
      <c r="B2655" s="1">
        <v>45023</v>
      </c>
      <c r="C2655" s="2">
        <f t="shared" si="329"/>
        <v>2023</v>
      </c>
      <c r="D2655" s="2">
        <f t="shared" si="330"/>
        <v>4</v>
      </c>
      <c r="E2655" s="2" t="str">
        <f t="shared" si="331"/>
        <v>2023-4</v>
      </c>
      <c r="F2655" s="2">
        <f t="shared" si="332"/>
        <v>7</v>
      </c>
      <c r="G2655" s="2">
        <f t="shared" si="333"/>
        <v>14</v>
      </c>
      <c r="H2655" s="2">
        <f t="shared" si="334"/>
        <v>6</v>
      </c>
      <c r="I2655" s="2" cm="1">
        <f t="array" ref="I2655">_xlfn.IFNA(_xlfn.IFS(H2655=7,1,H2655=1,1),0)</f>
        <v>0</v>
      </c>
      <c r="J2655" s="2">
        <v>0</v>
      </c>
      <c r="K2655" s="2">
        <f t="shared" si="335"/>
        <v>1</v>
      </c>
      <c r="L2655" s="2">
        <f>SUMIF(E$2:E2655,E2655,K$2:K2655)</f>
        <v>1</v>
      </c>
      <c r="M2655" s="2">
        <f>IF(AND(market_calendar[[#This Row],[eq_weekly_exp_cumulative]]=3,market_calendar[[#This Row],[is_eq_weekly_exp]]=1),1,0)</f>
        <v>0</v>
      </c>
      <c r="N2655" s="2">
        <f>IF(AND(market_calendar[[#This Row],[is_eq_monthly_exp]]=1,MOD(market_calendar[[#This Row],[Month]],3)=0),1,0)</f>
        <v>0</v>
      </c>
      <c r="O2655" s="2">
        <f t="shared" si="328"/>
        <v>0</v>
      </c>
      <c r="P2655" s="2">
        <f>SUMIF(E$2:E2655,E2655,O$2:O2655)</f>
        <v>1</v>
      </c>
      <c r="Q2655" s="2">
        <f>IF(AND(market_calendar[[#This Row],[vix_weekly_exp_cumulative]]=3,market_calendar[[#This Row],[is_vix_weekly_exp]]=1),1,0)</f>
        <v>0</v>
      </c>
      <c r="R2655" s="2">
        <f>IF(AND(market_calendar[[#This Row],[is_vix_monthly_exp]]=1,MOD(market_calendar[[#This Row],[Month]],3)=0),1,0)</f>
        <v>0</v>
      </c>
    </row>
    <row r="2656" spans="1:18" x14ac:dyDescent="0.25">
      <c r="A2656">
        <v>2655</v>
      </c>
      <c r="B2656" s="1">
        <v>45024</v>
      </c>
      <c r="C2656" s="2">
        <f t="shared" si="329"/>
        <v>2023</v>
      </c>
      <c r="D2656" s="2">
        <f t="shared" si="330"/>
        <v>4</v>
      </c>
      <c r="E2656" s="2" t="str">
        <f t="shared" si="331"/>
        <v>2023-4</v>
      </c>
      <c r="F2656" s="2">
        <f t="shared" si="332"/>
        <v>8</v>
      </c>
      <c r="G2656" s="2">
        <f t="shared" si="333"/>
        <v>14</v>
      </c>
      <c r="H2656" s="2">
        <f t="shared" si="334"/>
        <v>7</v>
      </c>
      <c r="I2656" s="2" cm="1">
        <f t="array" ref="I2656">_xlfn.IFNA(_xlfn.IFS(H2656=7,1,H2656=1,1),0)</f>
        <v>1</v>
      </c>
      <c r="J2656" s="2">
        <v>0</v>
      </c>
      <c r="K2656" s="2">
        <f t="shared" si="335"/>
        <v>0</v>
      </c>
      <c r="L2656" s="2">
        <f>SUMIF(E$2:E2656,E2656,K$2:K2656)</f>
        <v>1</v>
      </c>
      <c r="M2656" s="2">
        <f>IF(AND(market_calendar[[#This Row],[eq_weekly_exp_cumulative]]=3,market_calendar[[#This Row],[is_eq_weekly_exp]]=1),1,0)</f>
        <v>0</v>
      </c>
      <c r="N2656" s="2">
        <f>IF(AND(market_calendar[[#This Row],[is_eq_monthly_exp]]=1,MOD(market_calendar[[#This Row],[Month]],3)=0),1,0)</f>
        <v>0</v>
      </c>
      <c r="O2656" s="2">
        <f t="shared" si="328"/>
        <v>0</v>
      </c>
      <c r="P2656" s="2">
        <f>SUMIF(E$2:E2656,E2656,O$2:O2656)</f>
        <v>1</v>
      </c>
      <c r="Q2656" s="2">
        <f>IF(AND(market_calendar[[#This Row],[vix_weekly_exp_cumulative]]=3,market_calendar[[#This Row],[is_vix_weekly_exp]]=1),1,0)</f>
        <v>0</v>
      </c>
      <c r="R2656" s="2">
        <f>IF(AND(market_calendar[[#This Row],[is_vix_monthly_exp]]=1,MOD(market_calendar[[#This Row],[Month]],3)=0),1,0)</f>
        <v>0</v>
      </c>
    </row>
    <row r="2657" spans="1:18" x14ac:dyDescent="0.25">
      <c r="A2657">
        <v>2656</v>
      </c>
      <c r="B2657" s="1">
        <v>45025</v>
      </c>
      <c r="C2657" s="2">
        <f t="shared" si="329"/>
        <v>2023</v>
      </c>
      <c r="D2657" s="2">
        <f t="shared" si="330"/>
        <v>4</v>
      </c>
      <c r="E2657" s="2" t="str">
        <f t="shared" si="331"/>
        <v>2023-4</v>
      </c>
      <c r="F2657" s="2">
        <f t="shared" si="332"/>
        <v>9</v>
      </c>
      <c r="G2657" s="2">
        <f t="shared" si="333"/>
        <v>15</v>
      </c>
      <c r="H2657" s="2">
        <f t="shared" si="334"/>
        <v>1</v>
      </c>
      <c r="I2657" s="2" cm="1">
        <f t="array" ref="I2657">_xlfn.IFNA(_xlfn.IFS(H2657=7,1,H2657=1,1),0)</f>
        <v>1</v>
      </c>
      <c r="J2657" s="2">
        <v>0</v>
      </c>
      <c r="K2657" s="2">
        <f t="shared" si="335"/>
        <v>0</v>
      </c>
      <c r="L2657" s="2">
        <f>SUMIF(E$2:E2657,E2657,K$2:K2657)</f>
        <v>1</v>
      </c>
      <c r="M2657" s="2">
        <f>IF(AND(market_calendar[[#This Row],[eq_weekly_exp_cumulative]]=3,market_calendar[[#This Row],[is_eq_weekly_exp]]=1),1,0)</f>
        <v>0</v>
      </c>
      <c r="N2657" s="2">
        <f>IF(AND(market_calendar[[#This Row],[is_eq_monthly_exp]]=1,MOD(market_calendar[[#This Row],[Month]],3)=0),1,0)</f>
        <v>0</v>
      </c>
      <c r="O2657" s="2">
        <f t="shared" si="328"/>
        <v>0</v>
      </c>
      <c r="P2657" s="2">
        <f>SUMIF(E$2:E2657,E2657,O$2:O2657)</f>
        <v>1</v>
      </c>
      <c r="Q2657" s="2">
        <f>IF(AND(market_calendar[[#This Row],[vix_weekly_exp_cumulative]]=3,market_calendar[[#This Row],[is_vix_weekly_exp]]=1),1,0)</f>
        <v>0</v>
      </c>
      <c r="R2657" s="2">
        <f>IF(AND(market_calendar[[#This Row],[is_vix_monthly_exp]]=1,MOD(market_calendar[[#This Row],[Month]],3)=0),1,0)</f>
        <v>0</v>
      </c>
    </row>
    <row r="2658" spans="1:18" x14ac:dyDescent="0.25">
      <c r="A2658">
        <v>2657</v>
      </c>
      <c r="B2658" s="1">
        <v>45026</v>
      </c>
      <c r="C2658" s="2">
        <f t="shared" si="329"/>
        <v>2023</v>
      </c>
      <c r="D2658" s="2">
        <f t="shared" si="330"/>
        <v>4</v>
      </c>
      <c r="E2658" s="2" t="str">
        <f t="shared" si="331"/>
        <v>2023-4</v>
      </c>
      <c r="F2658" s="2">
        <f t="shared" si="332"/>
        <v>10</v>
      </c>
      <c r="G2658" s="2">
        <f t="shared" si="333"/>
        <v>15</v>
      </c>
      <c r="H2658" s="2">
        <f t="shared" si="334"/>
        <v>2</v>
      </c>
      <c r="I2658" s="2" cm="1">
        <f t="array" ref="I2658">_xlfn.IFNA(_xlfn.IFS(H2658=7,1,H2658=1,1),0)</f>
        <v>0</v>
      </c>
      <c r="J2658" s="2">
        <v>0</v>
      </c>
      <c r="K2658" s="2">
        <f t="shared" si="335"/>
        <v>0</v>
      </c>
      <c r="L2658" s="2">
        <f>SUMIF(E$2:E2658,E2658,K$2:K2658)</f>
        <v>1</v>
      </c>
      <c r="M2658" s="2">
        <f>IF(AND(market_calendar[[#This Row],[eq_weekly_exp_cumulative]]=3,market_calendar[[#This Row],[is_eq_weekly_exp]]=1),1,0)</f>
        <v>0</v>
      </c>
      <c r="N2658" s="2">
        <f>IF(AND(market_calendar[[#This Row],[is_eq_monthly_exp]]=1,MOD(market_calendar[[#This Row],[Month]],3)=0),1,0)</f>
        <v>0</v>
      </c>
      <c r="O2658" s="2">
        <f t="shared" si="328"/>
        <v>0</v>
      </c>
      <c r="P2658" s="2">
        <f>SUMIF(E$2:E2658,E2658,O$2:O2658)</f>
        <v>1</v>
      </c>
      <c r="Q2658" s="2">
        <f>IF(AND(market_calendar[[#This Row],[vix_weekly_exp_cumulative]]=3,market_calendar[[#This Row],[is_vix_weekly_exp]]=1),1,0)</f>
        <v>0</v>
      </c>
      <c r="R2658" s="2">
        <f>IF(AND(market_calendar[[#This Row],[is_vix_monthly_exp]]=1,MOD(market_calendar[[#This Row],[Month]],3)=0),1,0)</f>
        <v>0</v>
      </c>
    </row>
    <row r="2659" spans="1:18" x14ac:dyDescent="0.25">
      <c r="A2659">
        <v>2658</v>
      </c>
      <c r="B2659" s="1">
        <v>45027</v>
      </c>
      <c r="C2659" s="2">
        <f t="shared" si="329"/>
        <v>2023</v>
      </c>
      <c r="D2659" s="2">
        <f t="shared" si="330"/>
        <v>4</v>
      </c>
      <c r="E2659" s="2" t="str">
        <f t="shared" si="331"/>
        <v>2023-4</v>
      </c>
      <c r="F2659" s="2">
        <f t="shared" si="332"/>
        <v>11</v>
      </c>
      <c r="G2659" s="2">
        <f t="shared" si="333"/>
        <v>15</v>
      </c>
      <c r="H2659" s="2">
        <f t="shared" si="334"/>
        <v>3</v>
      </c>
      <c r="I2659" s="2" cm="1">
        <f t="array" ref="I2659">_xlfn.IFNA(_xlfn.IFS(H2659=7,1,H2659=1,1),0)</f>
        <v>0</v>
      </c>
      <c r="J2659" s="2">
        <v>0</v>
      </c>
      <c r="K2659" s="2">
        <f t="shared" si="335"/>
        <v>0</v>
      </c>
      <c r="L2659" s="2">
        <f>SUMIF(E$2:E2659,E2659,K$2:K2659)</f>
        <v>1</v>
      </c>
      <c r="M2659" s="2">
        <f>IF(AND(market_calendar[[#This Row],[eq_weekly_exp_cumulative]]=3,market_calendar[[#This Row],[is_eq_weekly_exp]]=1),1,0)</f>
        <v>0</v>
      </c>
      <c r="N2659" s="2">
        <f>IF(AND(market_calendar[[#This Row],[is_eq_monthly_exp]]=1,MOD(market_calendar[[#This Row],[Month]],3)=0),1,0)</f>
        <v>0</v>
      </c>
      <c r="O2659" s="2">
        <f t="shared" si="328"/>
        <v>1</v>
      </c>
      <c r="P2659" s="2">
        <f>SUMIF(E$2:E2659,E2659,O$2:O2659)</f>
        <v>2</v>
      </c>
      <c r="Q2659" s="2">
        <f>IF(AND(market_calendar[[#This Row],[vix_weekly_exp_cumulative]]=3,market_calendar[[#This Row],[is_vix_weekly_exp]]=1),1,0)</f>
        <v>0</v>
      </c>
      <c r="R2659" s="2">
        <f>IF(AND(market_calendar[[#This Row],[is_vix_monthly_exp]]=1,MOD(market_calendar[[#This Row],[Month]],3)=0),1,0)</f>
        <v>0</v>
      </c>
    </row>
    <row r="2660" spans="1:18" x14ac:dyDescent="0.25">
      <c r="A2660">
        <v>2659</v>
      </c>
      <c r="B2660" s="1">
        <v>45028</v>
      </c>
      <c r="C2660" s="2">
        <f t="shared" si="329"/>
        <v>2023</v>
      </c>
      <c r="D2660" s="2">
        <f t="shared" si="330"/>
        <v>4</v>
      </c>
      <c r="E2660" s="2" t="str">
        <f t="shared" si="331"/>
        <v>2023-4</v>
      </c>
      <c r="F2660" s="2">
        <f t="shared" si="332"/>
        <v>12</v>
      </c>
      <c r="G2660" s="2">
        <f t="shared" si="333"/>
        <v>15</v>
      </c>
      <c r="H2660" s="2">
        <f t="shared" si="334"/>
        <v>4</v>
      </c>
      <c r="I2660" s="2" cm="1">
        <f t="array" ref="I2660">_xlfn.IFNA(_xlfn.IFS(H2660=7,1,H2660=1,1),0)</f>
        <v>0</v>
      </c>
      <c r="J2660" s="2">
        <v>0</v>
      </c>
      <c r="K2660" s="2">
        <f t="shared" si="335"/>
        <v>0</v>
      </c>
      <c r="L2660" s="2">
        <f>SUMIF(E$2:E2660,E2660,K$2:K2660)</f>
        <v>1</v>
      </c>
      <c r="M2660" s="2">
        <f>IF(AND(market_calendar[[#This Row],[eq_weekly_exp_cumulative]]=3,market_calendar[[#This Row],[is_eq_weekly_exp]]=1),1,0)</f>
        <v>0</v>
      </c>
      <c r="N2660" s="2">
        <f>IF(AND(market_calendar[[#This Row],[is_eq_monthly_exp]]=1,MOD(market_calendar[[#This Row],[Month]],3)=0),1,0)</f>
        <v>0</v>
      </c>
      <c r="O2660" s="2">
        <f t="shared" si="328"/>
        <v>0</v>
      </c>
      <c r="P2660" s="2">
        <f>SUMIF(E$2:E2660,E2660,O$2:O2660)</f>
        <v>2</v>
      </c>
      <c r="Q2660" s="2">
        <f>IF(AND(market_calendar[[#This Row],[vix_weekly_exp_cumulative]]=3,market_calendar[[#This Row],[is_vix_weekly_exp]]=1),1,0)</f>
        <v>0</v>
      </c>
      <c r="R2660" s="2">
        <f>IF(AND(market_calendar[[#This Row],[is_vix_monthly_exp]]=1,MOD(market_calendar[[#This Row],[Month]],3)=0),1,0)</f>
        <v>0</v>
      </c>
    </row>
    <row r="2661" spans="1:18" x14ac:dyDescent="0.25">
      <c r="A2661">
        <v>2660</v>
      </c>
      <c r="B2661" s="1">
        <v>45029</v>
      </c>
      <c r="C2661" s="2">
        <f t="shared" si="329"/>
        <v>2023</v>
      </c>
      <c r="D2661" s="2">
        <f t="shared" si="330"/>
        <v>4</v>
      </c>
      <c r="E2661" s="2" t="str">
        <f t="shared" si="331"/>
        <v>2023-4</v>
      </c>
      <c r="F2661" s="2">
        <f t="shared" si="332"/>
        <v>13</v>
      </c>
      <c r="G2661" s="2">
        <f t="shared" si="333"/>
        <v>15</v>
      </c>
      <c r="H2661" s="2">
        <f t="shared" si="334"/>
        <v>5</v>
      </c>
      <c r="I2661" s="2" cm="1">
        <f t="array" ref="I2661">_xlfn.IFNA(_xlfn.IFS(H2661=7,1,H2661=1,1),0)</f>
        <v>0</v>
      </c>
      <c r="J2661" s="2">
        <v>0</v>
      </c>
      <c r="K2661" s="2">
        <f t="shared" si="335"/>
        <v>0</v>
      </c>
      <c r="L2661" s="2">
        <f>SUMIF(E$2:E2661,E2661,K$2:K2661)</f>
        <v>1</v>
      </c>
      <c r="M2661" s="2">
        <f>IF(AND(market_calendar[[#This Row],[eq_weekly_exp_cumulative]]=3,market_calendar[[#This Row],[is_eq_weekly_exp]]=1),1,0)</f>
        <v>0</v>
      </c>
      <c r="N2661" s="2">
        <f>IF(AND(market_calendar[[#This Row],[is_eq_monthly_exp]]=1,MOD(market_calendar[[#This Row],[Month]],3)=0),1,0)</f>
        <v>0</v>
      </c>
      <c r="O2661" s="2">
        <f t="shared" si="328"/>
        <v>0</v>
      </c>
      <c r="P2661" s="2">
        <f>SUMIF(E$2:E2661,E2661,O$2:O2661)</f>
        <v>2</v>
      </c>
      <c r="Q2661" s="2">
        <f>IF(AND(market_calendar[[#This Row],[vix_weekly_exp_cumulative]]=3,market_calendar[[#This Row],[is_vix_weekly_exp]]=1),1,0)</f>
        <v>0</v>
      </c>
      <c r="R2661" s="2">
        <f>IF(AND(market_calendar[[#This Row],[is_vix_monthly_exp]]=1,MOD(market_calendar[[#This Row],[Month]],3)=0),1,0)</f>
        <v>0</v>
      </c>
    </row>
    <row r="2662" spans="1:18" x14ac:dyDescent="0.25">
      <c r="A2662">
        <v>2661</v>
      </c>
      <c r="B2662" s="1">
        <v>45030</v>
      </c>
      <c r="C2662" s="2">
        <f t="shared" si="329"/>
        <v>2023</v>
      </c>
      <c r="D2662" s="2">
        <f t="shared" si="330"/>
        <v>4</v>
      </c>
      <c r="E2662" s="2" t="str">
        <f t="shared" si="331"/>
        <v>2023-4</v>
      </c>
      <c r="F2662" s="2">
        <f t="shared" si="332"/>
        <v>14</v>
      </c>
      <c r="G2662" s="2">
        <f t="shared" si="333"/>
        <v>15</v>
      </c>
      <c r="H2662" s="2">
        <f t="shared" si="334"/>
        <v>6</v>
      </c>
      <c r="I2662" s="2" cm="1">
        <f t="array" ref="I2662">_xlfn.IFNA(_xlfn.IFS(H2662=7,1,H2662=1,1),0)</f>
        <v>0</v>
      </c>
      <c r="J2662" s="2">
        <v>0</v>
      </c>
      <c r="K2662" s="2">
        <f t="shared" si="335"/>
        <v>1</v>
      </c>
      <c r="L2662" s="2">
        <f>SUMIF(E$2:E2662,E2662,K$2:K2662)</f>
        <v>2</v>
      </c>
      <c r="M2662" s="2">
        <f>IF(AND(market_calendar[[#This Row],[eq_weekly_exp_cumulative]]=3,market_calendar[[#This Row],[is_eq_weekly_exp]]=1),1,0)</f>
        <v>0</v>
      </c>
      <c r="N2662" s="2">
        <f>IF(AND(market_calendar[[#This Row],[is_eq_monthly_exp]]=1,MOD(market_calendar[[#This Row],[Month]],3)=0),1,0)</f>
        <v>0</v>
      </c>
      <c r="O2662" s="2">
        <f t="shared" si="328"/>
        <v>0</v>
      </c>
      <c r="P2662" s="2">
        <f>SUMIF(E$2:E2662,E2662,O$2:O2662)</f>
        <v>2</v>
      </c>
      <c r="Q2662" s="2">
        <f>IF(AND(market_calendar[[#This Row],[vix_weekly_exp_cumulative]]=3,market_calendar[[#This Row],[is_vix_weekly_exp]]=1),1,0)</f>
        <v>0</v>
      </c>
      <c r="R2662" s="2">
        <f>IF(AND(market_calendar[[#This Row],[is_vix_monthly_exp]]=1,MOD(market_calendar[[#This Row],[Month]],3)=0),1,0)</f>
        <v>0</v>
      </c>
    </row>
    <row r="2663" spans="1:18" x14ac:dyDescent="0.25">
      <c r="A2663">
        <v>2662</v>
      </c>
      <c r="B2663" s="1">
        <v>45031</v>
      </c>
      <c r="C2663" s="2">
        <f t="shared" si="329"/>
        <v>2023</v>
      </c>
      <c r="D2663" s="2">
        <f t="shared" si="330"/>
        <v>4</v>
      </c>
      <c r="E2663" s="2" t="str">
        <f t="shared" si="331"/>
        <v>2023-4</v>
      </c>
      <c r="F2663" s="2">
        <f t="shared" si="332"/>
        <v>15</v>
      </c>
      <c r="G2663" s="2">
        <f t="shared" si="333"/>
        <v>15</v>
      </c>
      <c r="H2663" s="2">
        <f t="shared" si="334"/>
        <v>7</v>
      </c>
      <c r="I2663" s="2" cm="1">
        <f t="array" ref="I2663">_xlfn.IFNA(_xlfn.IFS(H2663=7,1,H2663=1,1),0)</f>
        <v>1</v>
      </c>
      <c r="J2663" s="2">
        <v>0</v>
      </c>
      <c r="K2663" s="2">
        <f t="shared" si="335"/>
        <v>0</v>
      </c>
      <c r="L2663" s="2">
        <f>SUMIF(E$2:E2663,E2663,K$2:K2663)</f>
        <v>2</v>
      </c>
      <c r="M2663" s="2">
        <f>IF(AND(market_calendar[[#This Row],[eq_weekly_exp_cumulative]]=3,market_calendar[[#This Row],[is_eq_weekly_exp]]=1),1,0)</f>
        <v>0</v>
      </c>
      <c r="N2663" s="2">
        <f>IF(AND(market_calendar[[#This Row],[is_eq_monthly_exp]]=1,MOD(market_calendar[[#This Row],[Month]],3)=0),1,0)</f>
        <v>0</v>
      </c>
      <c r="O2663" s="2">
        <f t="shared" si="328"/>
        <v>0</v>
      </c>
      <c r="P2663" s="2">
        <f>SUMIF(E$2:E2663,E2663,O$2:O2663)</f>
        <v>2</v>
      </c>
      <c r="Q2663" s="2">
        <f>IF(AND(market_calendar[[#This Row],[vix_weekly_exp_cumulative]]=3,market_calendar[[#This Row],[is_vix_weekly_exp]]=1),1,0)</f>
        <v>0</v>
      </c>
      <c r="R2663" s="2">
        <f>IF(AND(market_calendar[[#This Row],[is_vix_monthly_exp]]=1,MOD(market_calendar[[#This Row],[Month]],3)=0),1,0)</f>
        <v>0</v>
      </c>
    </row>
    <row r="2664" spans="1:18" x14ac:dyDescent="0.25">
      <c r="A2664">
        <v>2663</v>
      </c>
      <c r="B2664" s="1">
        <v>45032</v>
      </c>
      <c r="C2664" s="2">
        <f t="shared" si="329"/>
        <v>2023</v>
      </c>
      <c r="D2664" s="2">
        <f t="shared" si="330"/>
        <v>4</v>
      </c>
      <c r="E2664" s="2" t="str">
        <f t="shared" si="331"/>
        <v>2023-4</v>
      </c>
      <c r="F2664" s="2">
        <f t="shared" si="332"/>
        <v>16</v>
      </c>
      <c r="G2664" s="2">
        <f t="shared" si="333"/>
        <v>16</v>
      </c>
      <c r="H2664" s="2">
        <f t="shared" si="334"/>
        <v>1</v>
      </c>
      <c r="I2664" s="2" cm="1">
        <f t="array" ref="I2664">_xlfn.IFNA(_xlfn.IFS(H2664=7,1,H2664=1,1),0)</f>
        <v>1</v>
      </c>
      <c r="J2664" s="2">
        <v>0</v>
      </c>
      <c r="K2664" s="2">
        <f t="shared" si="335"/>
        <v>0</v>
      </c>
      <c r="L2664" s="2">
        <f>SUMIF(E$2:E2664,E2664,K$2:K2664)</f>
        <v>2</v>
      </c>
      <c r="M2664" s="2">
        <f>IF(AND(market_calendar[[#This Row],[eq_weekly_exp_cumulative]]=3,market_calendar[[#This Row],[is_eq_weekly_exp]]=1),1,0)</f>
        <v>0</v>
      </c>
      <c r="N2664" s="2">
        <f>IF(AND(market_calendar[[#This Row],[is_eq_monthly_exp]]=1,MOD(market_calendar[[#This Row],[Month]],3)=0),1,0)</f>
        <v>0</v>
      </c>
      <c r="O2664" s="2">
        <f t="shared" si="328"/>
        <v>0</v>
      </c>
      <c r="P2664" s="2">
        <f>SUMIF(E$2:E2664,E2664,O$2:O2664)</f>
        <v>2</v>
      </c>
      <c r="Q2664" s="2">
        <f>IF(AND(market_calendar[[#This Row],[vix_weekly_exp_cumulative]]=3,market_calendar[[#This Row],[is_vix_weekly_exp]]=1),1,0)</f>
        <v>0</v>
      </c>
      <c r="R2664" s="2">
        <f>IF(AND(market_calendar[[#This Row],[is_vix_monthly_exp]]=1,MOD(market_calendar[[#This Row],[Month]],3)=0),1,0)</f>
        <v>0</v>
      </c>
    </row>
    <row r="2665" spans="1:18" x14ac:dyDescent="0.25">
      <c r="A2665">
        <v>2664</v>
      </c>
      <c r="B2665" s="1">
        <v>45033</v>
      </c>
      <c r="C2665" s="2">
        <f t="shared" si="329"/>
        <v>2023</v>
      </c>
      <c r="D2665" s="2">
        <f t="shared" si="330"/>
        <v>4</v>
      </c>
      <c r="E2665" s="2" t="str">
        <f t="shared" si="331"/>
        <v>2023-4</v>
      </c>
      <c r="F2665" s="2">
        <f t="shared" si="332"/>
        <v>17</v>
      </c>
      <c r="G2665" s="2">
        <f t="shared" si="333"/>
        <v>16</v>
      </c>
      <c r="H2665" s="2">
        <f t="shared" si="334"/>
        <v>2</v>
      </c>
      <c r="I2665" s="2" cm="1">
        <f t="array" ref="I2665">_xlfn.IFNA(_xlfn.IFS(H2665=7,1,H2665=1,1),0)</f>
        <v>0</v>
      </c>
      <c r="J2665" s="2">
        <v>0</v>
      </c>
      <c r="K2665" s="2">
        <f t="shared" si="335"/>
        <v>0</v>
      </c>
      <c r="L2665" s="2">
        <f>SUMIF(E$2:E2665,E2665,K$2:K2665)</f>
        <v>2</v>
      </c>
      <c r="M2665" s="2">
        <f>IF(AND(market_calendar[[#This Row],[eq_weekly_exp_cumulative]]=3,market_calendar[[#This Row],[is_eq_weekly_exp]]=1),1,0)</f>
        <v>0</v>
      </c>
      <c r="N2665" s="2">
        <f>IF(AND(market_calendar[[#This Row],[is_eq_monthly_exp]]=1,MOD(market_calendar[[#This Row],[Month]],3)=0),1,0)</f>
        <v>0</v>
      </c>
      <c r="O2665" s="2">
        <f t="shared" si="328"/>
        <v>0</v>
      </c>
      <c r="P2665" s="2">
        <f>SUMIF(E$2:E2665,E2665,O$2:O2665)</f>
        <v>2</v>
      </c>
      <c r="Q2665" s="2">
        <f>IF(AND(market_calendar[[#This Row],[vix_weekly_exp_cumulative]]=3,market_calendar[[#This Row],[is_vix_weekly_exp]]=1),1,0)</f>
        <v>0</v>
      </c>
      <c r="R2665" s="2">
        <f>IF(AND(market_calendar[[#This Row],[is_vix_monthly_exp]]=1,MOD(market_calendar[[#This Row],[Month]],3)=0),1,0)</f>
        <v>0</v>
      </c>
    </row>
    <row r="2666" spans="1:18" x14ac:dyDescent="0.25">
      <c r="A2666">
        <v>2665</v>
      </c>
      <c r="B2666" s="1">
        <v>45034</v>
      </c>
      <c r="C2666" s="2">
        <f t="shared" si="329"/>
        <v>2023</v>
      </c>
      <c r="D2666" s="2">
        <f t="shared" si="330"/>
        <v>4</v>
      </c>
      <c r="E2666" s="2" t="str">
        <f t="shared" si="331"/>
        <v>2023-4</v>
      </c>
      <c r="F2666" s="2">
        <f t="shared" si="332"/>
        <v>18</v>
      </c>
      <c r="G2666" s="2">
        <f t="shared" si="333"/>
        <v>16</v>
      </c>
      <c r="H2666" s="2">
        <f t="shared" si="334"/>
        <v>3</v>
      </c>
      <c r="I2666" s="2" cm="1">
        <f t="array" ref="I2666">_xlfn.IFNA(_xlfn.IFS(H2666=7,1,H2666=1,1),0)</f>
        <v>0</v>
      </c>
      <c r="J2666" s="2">
        <v>0</v>
      </c>
      <c r="K2666" s="2">
        <f t="shared" si="335"/>
        <v>0</v>
      </c>
      <c r="L2666" s="2">
        <f>SUMIF(E$2:E2666,E2666,K$2:K2666)</f>
        <v>2</v>
      </c>
      <c r="M2666" s="2">
        <f>IF(AND(market_calendar[[#This Row],[eq_weekly_exp_cumulative]]=3,market_calendar[[#This Row],[is_eq_weekly_exp]]=1),1,0)</f>
        <v>0</v>
      </c>
      <c r="N2666" s="2">
        <f>IF(AND(market_calendar[[#This Row],[is_eq_monthly_exp]]=1,MOD(market_calendar[[#This Row],[Month]],3)=0),1,0)</f>
        <v>0</v>
      </c>
      <c r="O2666" s="2">
        <f t="shared" si="328"/>
        <v>1</v>
      </c>
      <c r="P2666" s="2">
        <f>SUMIF(E$2:E2666,E2666,O$2:O2666)</f>
        <v>3</v>
      </c>
      <c r="Q2666" s="2">
        <f>IF(AND(market_calendar[[#This Row],[vix_weekly_exp_cumulative]]=3,market_calendar[[#This Row],[is_vix_weekly_exp]]=1),1,0)</f>
        <v>1</v>
      </c>
      <c r="R2666" s="2">
        <f>IF(AND(market_calendar[[#This Row],[is_vix_monthly_exp]]=1,MOD(market_calendar[[#This Row],[Month]],3)=0),1,0)</f>
        <v>0</v>
      </c>
    </row>
    <row r="2667" spans="1:18" x14ac:dyDescent="0.25">
      <c r="A2667">
        <v>2666</v>
      </c>
      <c r="B2667" s="1">
        <v>45035</v>
      </c>
      <c r="C2667" s="2">
        <f t="shared" si="329"/>
        <v>2023</v>
      </c>
      <c r="D2667" s="2">
        <f t="shared" si="330"/>
        <v>4</v>
      </c>
      <c r="E2667" s="2" t="str">
        <f t="shared" si="331"/>
        <v>2023-4</v>
      </c>
      <c r="F2667" s="2">
        <f t="shared" si="332"/>
        <v>19</v>
      </c>
      <c r="G2667" s="2">
        <f t="shared" si="333"/>
        <v>16</v>
      </c>
      <c r="H2667" s="2">
        <f t="shared" si="334"/>
        <v>4</v>
      </c>
      <c r="I2667" s="2" cm="1">
        <f t="array" ref="I2667">_xlfn.IFNA(_xlfn.IFS(H2667=7,1,H2667=1,1),0)</f>
        <v>0</v>
      </c>
      <c r="J2667" s="2">
        <v>0</v>
      </c>
      <c r="K2667" s="2">
        <f t="shared" si="335"/>
        <v>0</v>
      </c>
      <c r="L2667" s="2">
        <f>SUMIF(E$2:E2667,E2667,K$2:K2667)</f>
        <v>2</v>
      </c>
      <c r="M2667" s="2">
        <f>IF(AND(market_calendar[[#This Row],[eq_weekly_exp_cumulative]]=3,market_calendar[[#This Row],[is_eq_weekly_exp]]=1),1,0)</f>
        <v>0</v>
      </c>
      <c r="N2667" s="2">
        <f>IF(AND(market_calendar[[#This Row],[is_eq_monthly_exp]]=1,MOD(market_calendar[[#This Row],[Month]],3)=0),1,0)</f>
        <v>0</v>
      </c>
      <c r="O2667" s="2">
        <f t="shared" si="328"/>
        <v>0</v>
      </c>
      <c r="P2667" s="2">
        <f>SUMIF(E$2:E2667,E2667,O$2:O2667)</f>
        <v>3</v>
      </c>
      <c r="Q2667" s="2">
        <f>IF(AND(market_calendar[[#This Row],[vix_weekly_exp_cumulative]]=3,market_calendar[[#This Row],[is_vix_weekly_exp]]=1),1,0)</f>
        <v>0</v>
      </c>
      <c r="R2667" s="2">
        <f>IF(AND(market_calendar[[#This Row],[is_vix_monthly_exp]]=1,MOD(market_calendar[[#This Row],[Month]],3)=0),1,0)</f>
        <v>0</v>
      </c>
    </row>
    <row r="2668" spans="1:18" x14ac:dyDescent="0.25">
      <c r="A2668">
        <v>2667</v>
      </c>
      <c r="B2668" s="1">
        <v>45036</v>
      </c>
      <c r="C2668" s="2">
        <f t="shared" si="329"/>
        <v>2023</v>
      </c>
      <c r="D2668" s="2">
        <f t="shared" si="330"/>
        <v>4</v>
      </c>
      <c r="E2668" s="2" t="str">
        <f t="shared" si="331"/>
        <v>2023-4</v>
      </c>
      <c r="F2668" s="2">
        <f t="shared" si="332"/>
        <v>20</v>
      </c>
      <c r="G2668" s="2">
        <f t="shared" si="333"/>
        <v>16</v>
      </c>
      <c r="H2668" s="2">
        <f t="shared" si="334"/>
        <v>5</v>
      </c>
      <c r="I2668" s="2" cm="1">
        <f t="array" ref="I2668">_xlfn.IFNA(_xlfn.IFS(H2668=7,1,H2668=1,1),0)</f>
        <v>0</v>
      </c>
      <c r="J2668" s="2">
        <v>0</v>
      </c>
      <c r="K2668" s="2">
        <f t="shared" si="335"/>
        <v>0</v>
      </c>
      <c r="L2668" s="2">
        <f>SUMIF(E$2:E2668,E2668,K$2:K2668)</f>
        <v>2</v>
      </c>
      <c r="M2668" s="2">
        <f>IF(AND(market_calendar[[#This Row],[eq_weekly_exp_cumulative]]=3,market_calendar[[#This Row],[is_eq_weekly_exp]]=1),1,0)</f>
        <v>0</v>
      </c>
      <c r="N2668" s="2">
        <f>IF(AND(market_calendar[[#This Row],[is_eq_monthly_exp]]=1,MOD(market_calendar[[#This Row],[Month]],3)=0),1,0)</f>
        <v>0</v>
      </c>
      <c r="O2668" s="2">
        <f t="shared" si="328"/>
        <v>0</v>
      </c>
      <c r="P2668" s="2">
        <f>SUMIF(E$2:E2668,E2668,O$2:O2668)</f>
        <v>3</v>
      </c>
      <c r="Q2668" s="2">
        <f>IF(AND(market_calendar[[#This Row],[vix_weekly_exp_cumulative]]=3,market_calendar[[#This Row],[is_vix_weekly_exp]]=1),1,0)</f>
        <v>0</v>
      </c>
      <c r="R2668" s="2">
        <f>IF(AND(market_calendar[[#This Row],[is_vix_monthly_exp]]=1,MOD(market_calendar[[#This Row],[Month]],3)=0),1,0)</f>
        <v>0</v>
      </c>
    </row>
    <row r="2669" spans="1:18" x14ac:dyDescent="0.25">
      <c r="A2669">
        <v>2668</v>
      </c>
      <c r="B2669" s="1">
        <v>45037</v>
      </c>
      <c r="C2669" s="2">
        <f t="shared" si="329"/>
        <v>2023</v>
      </c>
      <c r="D2669" s="2">
        <f t="shared" si="330"/>
        <v>4</v>
      </c>
      <c r="E2669" s="2" t="str">
        <f t="shared" si="331"/>
        <v>2023-4</v>
      </c>
      <c r="F2669" s="2">
        <f t="shared" si="332"/>
        <v>21</v>
      </c>
      <c r="G2669" s="2">
        <f t="shared" si="333"/>
        <v>16</v>
      </c>
      <c r="H2669" s="2">
        <f t="shared" si="334"/>
        <v>6</v>
      </c>
      <c r="I2669" s="2" cm="1">
        <f t="array" ref="I2669">_xlfn.IFNA(_xlfn.IFS(H2669=7,1,H2669=1,1),0)</f>
        <v>0</v>
      </c>
      <c r="J2669" s="2">
        <v>0</v>
      </c>
      <c r="K2669" s="2">
        <f t="shared" si="335"/>
        <v>1</v>
      </c>
      <c r="L2669" s="2">
        <f>SUMIF(E$2:E2669,E2669,K$2:K2669)</f>
        <v>3</v>
      </c>
      <c r="M2669" s="2">
        <f>IF(AND(market_calendar[[#This Row],[eq_weekly_exp_cumulative]]=3,market_calendar[[#This Row],[is_eq_weekly_exp]]=1),1,0)</f>
        <v>1</v>
      </c>
      <c r="N2669" s="2">
        <f>IF(AND(market_calendar[[#This Row],[is_eq_monthly_exp]]=1,MOD(market_calendar[[#This Row],[Month]],3)=0),1,0)</f>
        <v>0</v>
      </c>
      <c r="O2669" s="2">
        <f t="shared" si="328"/>
        <v>0</v>
      </c>
      <c r="P2669" s="2">
        <f>SUMIF(E$2:E2669,E2669,O$2:O2669)</f>
        <v>3</v>
      </c>
      <c r="Q2669" s="2">
        <f>IF(AND(market_calendar[[#This Row],[vix_weekly_exp_cumulative]]=3,market_calendar[[#This Row],[is_vix_weekly_exp]]=1),1,0)</f>
        <v>0</v>
      </c>
      <c r="R2669" s="2">
        <f>IF(AND(market_calendar[[#This Row],[is_vix_monthly_exp]]=1,MOD(market_calendar[[#This Row],[Month]],3)=0),1,0)</f>
        <v>0</v>
      </c>
    </row>
    <row r="2670" spans="1:18" x14ac:dyDescent="0.25">
      <c r="A2670">
        <v>2669</v>
      </c>
      <c r="B2670" s="1">
        <v>45038</v>
      </c>
      <c r="C2670" s="2">
        <f t="shared" si="329"/>
        <v>2023</v>
      </c>
      <c r="D2670" s="2">
        <f t="shared" si="330"/>
        <v>4</v>
      </c>
      <c r="E2670" s="2" t="str">
        <f t="shared" si="331"/>
        <v>2023-4</v>
      </c>
      <c r="F2670" s="2">
        <f t="shared" si="332"/>
        <v>22</v>
      </c>
      <c r="G2670" s="2">
        <f t="shared" si="333"/>
        <v>16</v>
      </c>
      <c r="H2670" s="2">
        <f t="shared" si="334"/>
        <v>7</v>
      </c>
      <c r="I2670" s="2" cm="1">
        <f t="array" ref="I2670">_xlfn.IFNA(_xlfn.IFS(H2670=7,1,H2670=1,1),0)</f>
        <v>1</v>
      </c>
      <c r="J2670" s="2">
        <v>0</v>
      </c>
      <c r="K2670" s="2">
        <f t="shared" si="335"/>
        <v>0</v>
      </c>
      <c r="L2670" s="2">
        <f>SUMIF(E$2:E2670,E2670,K$2:K2670)</f>
        <v>3</v>
      </c>
      <c r="M2670" s="2">
        <f>IF(AND(market_calendar[[#This Row],[eq_weekly_exp_cumulative]]=3,market_calendar[[#This Row],[is_eq_weekly_exp]]=1),1,0)</f>
        <v>0</v>
      </c>
      <c r="N2670" s="2">
        <f>IF(AND(market_calendar[[#This Row],[is_eq_monthly_exp]]=1,MOD(market_calendar[[#This Row],[Month]],3)=0),1,0)</f>
        <v>0</v>
      </c>
      <c r="O2670" s="2">
        <f t="shared" si="328"/>
        <v>0</v>
      </c>
      <c r="P2670" s="2">
        <f>SUMIF(E$2:E2670,E2670,O$2:O2670)</f>
        <v>3</v>
      </c>
      <c r="Q2670" s="2">
        <f>IF(AND(market_calendar[[#This Row],[vix_weekly_exp_cumulative]]=3,market_calendar[[#This Row],[is_vix_weekly_exp]]=1),1,0)</f>
        <v>0</v>
      </c>
      <c r="R2670" s="2">
        <f>IF(AND(market_calendar[[#This Row],[is_vix_monthly_exp]]=1,MOD(market_calendar[[#This Row],[Month]],3)=0),1,0)</f>
        <v>0</v>
      </c>
    </row>
    <row r="2671" spans="1:18" x14ac:dyDescent="0.25">
      <c r="A2671">
        <v>2670</v>
      </c>
      <c r="B2671" s="1">
        <v>45039</v>
      </c>
      <c r="C2671" s="2">
        <f t="shared" si="329"/>
        <v>2023</v>
      </c>
      <c r="D2671" s="2">
        <f t="shared" si="330"/>
        <v>4</v>
      </c>
      <c r="E2671" s="2" t="str">
        <f t="shared" si="331"/>
        <v>2023-4</v>
      </c>
      <c r="F2671" s="2">
        <f t="shared" si="332"/>
        <v>23</v>
      </c>
      <c r="G2671" s="2">
        <f t="shared" si="333"/>
        <v>17</v>
      </c>
      <c r="H2671" s="2">
        <f t="shared" si="334"/>
        <v>1</v>
      </c>
      <c r="I2671" s="2" cm="1">
        <f t="array" ref="I2671">_xlfn.IFNA(_xlfn.IFS(H2671=7,1,H2671=1,1),0)</f>
        <v>1</v>
      </c>
      <c r="J2671" s="2">
        <v>0</v>
      </c>
      <c r="K2671" s="2">
        <f t="shared" si="335"/>
        <v>0</v>
      </c>
      <c r="L2671" s="2">
        <f>SUMIF(E$2:E2671,E2671,K$2:K2671)</f>
        <v>3</v>
      </c>
      <c r="M2671" s="2">
        <f>IF(AND(market_calendar[[#This Row],[eq_weekly_exp_cumulative]]=3,market_calendar[[#This Row],[is_eq_weekly_exp]]=1),1,0)</f>
        <v>0</v>
      </c>
      <c r="N2671" s="2">
        <f>IF(AND(market_calendar[[#This Row],[is_eq_monthly_exp]]=1,MOD(market_calendar[[#This Row],[Month]],3)=0),1,0)</f>
        <v>0</v>
      </c>
      <c r="O2671" s="2">
        <f t="shared" si="328"/>
        <v>0</v>
      </c>
      <c r="P2671" s="2">
        <f>SUMIF(E$2:E2671,E2671,O$2:O2671)</f>
        <v>3</v>
      </c>
      <c r="Q2671" s="2">
        <f>IF(AND(market_calendar[[#This Row],[vix_weekly_exp_cumulative]]=3,market_calendar[[#This Row],[is_vix_weekly_exp]]=1),1,0)</f>
        <v>0</v>
      </c>
      <c r="R2671" s="2">
        <f>IF(AND(market_calendar[[#This Row],[is_vix_monthly_exp]]=1,MOD(market_calendar[[#This Row],[Month]],3)=0),1,0)</f>
        <v>0</v>
      </c>
    </row>
    <row r="2672" spans="1:18" x14ac:dyDescent="0.25">
      <c r="A2672">
        <v>2671</v>
      </c>
      <c r="B2672" s="1">
        <v>45040</v>
      </c>
      <c r="C2672" s="2">
        <f t="shared" si="329"/>
        <v>2023</v>
      </c>
      <c r="D2672" s="2">
        <f t="shared" si="330"/>
        <v>4</v>
      </c>
      <c r="E2672" s="2" t="str">
        <f t="shared" si="331"/>
        <v>2023-4</v>
      </c>
      <c r="F2672" s="2">
        <f t="shared" si="332"/>
        <v>24</v>
      </c>
      <c r="G2672" s="2">
        <f t="shared" si="333"/>
        <v>17</v>
      </c>
      <c r="H2672" s="2">
        <f t="shared" si="334"/>
        <v>2</v>
      </c>
      <c r="I2672" s="2" cm="1">
        <f t="array" ref="I2672">_xlfn.IFNA(_xlfn.IFS(H2672=7,1,H2672=1,1),0)</f>
        <v>0</v>
      </c>
      <c r="J2672" s="2">
        <v>0</v>
      </c>
      <c r="K2672" s="2">
        <f t="shared" si="335"/>
        <v>0</v>
      </c>
      <c r="L2672" s="2">
        <f>SUMIF(E$2:E2672,E2672,K$2:K2672)</f>
        <v>3</v>
      </c>
      <c r="M2672" s="2">
        <f>IF(AND(market_calendar[[#This Row],[eq_weekly_exp_cumulative]]=3,market_calendar[[#This Row],[is_eq_weekly_exp]]=1),1,0)</f>
        <v>0</v>
      </c>
      <c r="N2672" s="2">
        <f>IF(AND(market_calendar[[#This Row],[is_eq_monthly_exp]]=1,MOD(market_calendar[[#This Row],[Month]],3)=0),1,0)</f>
        <v>0</v>
      </c>
      <c r="O2672" s="2">
        <f t="shared" si="328"/>
        <v>0</v>
      </c>
      <c r="P2672" s="2">
        <f>SUMIF(E$2:E2672,E2672,O$2:O2672)</f>
        <v>3</v>
      </c>
      <c r="Q2672" s="2">
        <f>IF(AND(market_calendar[[#This Row],[vix_weekly_exp_cumulative]]=3,market_calendar[[#This Row],[is_vix_weekly_exp]]=1),1,0)</f>
        <v>0</v>
      </c>
      <c r="R2672" s="2">
        <f>IF(AND(market_calendar[[#This Row],[is_vix_monthly_exp]]=1,MOD(market_calendar[[#This Row],[Month]],3)=0),1,0)</f>
        <v>0</v>
      </c>
    </row>
    <row r="2673" spans="1:18" x14ac:dyDescent="0.25">
      <c r="A2673">
        <v>2672</v>
      </c>
      <c r="B2673" s="1">
        <v>45041</v>
      </c>
      <c r="C2673" s="2">
        <f t="shared" si="329"/>
        <v>2023</v>
      </c>
      <c r="D2673" s="2">
        <f t="shared" si="330"/>
        <v>4</v>
      </c>
      <c r="E2673" s="2" t="str">
        <f t="shared" si="331"/>
        <v>2023-4</v>
      </c>
      <c r="F2673" s="2">
        <f t="shared" si="332"/>
        <v>25</v>
      </c>
      <c r="G2673" s="2">
        <f t="shared" si="333"/>
        <v>17</v>
      </c>
      <c r="H2673" s="2">
        <f t="shared" si="334"/>
        <v>3</v>
      </c>
      <c r="I2673" s="2" cm="1">
        <f t="array" ref="I2673">_xlfn.IFNA(_xlfn.IFS(H2673=7,1,H2673=1,1),0)</f>
        <v>0</v>
      </c>
      <c r="J2673" s="2">
        <v>0</v>
      </c>
      <c r="K2673" s="2">
        <f t="shared" si="335"/>
        <v>0</v>
      </c>
      <c r="L2673" s="2">
        <f>SUMIF(E$2:E2673,E2673,K$2:K2673)</f>
        <v>3</v>
      </c>
      <c r="M2673" s="2">
        <f>IF(AND(market_calendar[[#This Row],[eq_weekly_exp_cumulative]]=3,market_calendar[[#This Row],[is_eq_weekly_exp]]=1),1,0)</f>
        <v>0</v>
      </c>
      <c r="N2673" s="2">
        <f>IF(AND(market_calendar[[#This Row],[is_eq_monthly_exp]]=1,MOD(market_calendar[[#This Row],[Month]],3)=0),1,0)</f>
        <v>0</v>
      </c>
      <c r="O2673" s="2">
        <f t="shared" si="328"/>
        <v>1</v>
      </c>
      <c r="P2673" s="2">
        <f>SUMIF(E$2:E2673,E2673,O$2:O2673)</f>
        <v>4</v>
      </c>
      <c r="Q2673" s="2">
        <f>IF(AND(market_calendar[[#This Row],[vix_weekly_exp_cumulative]]=3,market_calendar[[#This Row],[is_vix_weekly_exp]]=1),1,0)</f>
        <v>0</v>
      </c>
      <c r="R2673" s="2">
        <f>IF(AND(market_calendar[[#This Row],[is_vix_monthly_exp]]=1,MOD(market_calendar[[#This Row],[Month]],3)=0),1,0)</f>
        <v>0</v>
      </c>
    </row>
    <row r="2674" spans="1:18" x14ac:dyDescent="0.25">
      <c r="A2674">
        <v>2673</v>
      </c>
      <c r="B2674" s="1">
        <v>45042</v>
      </c>
      <c r="C2674" s="2">
        <f t="shared" si="329"/>
        <v>2023</v>
      </c>
      <c r="D2674" s="2">
        <f t="shared" si="330"/>
        <v>4</v>
      </c>
      <c r="E2674" s="2" t="str">
        <f t="shared" si="331"/>
        <v>2023-4</v>
      </c>
      <c r="F2674" s="2">
        <f t="shared" si="332"/>
        <v>26</v>
      </c>
      <c r="G2674" s="2">
        <f t="shared" si="333"/>
        <v>17</v>
      </c>
      <c r="H2674" s="2">
        <f t="shared" si="334"/>
        <v>4</v>
      </c>
      <c r="I2674" s="2" cm="1">
        <f t="array" ref="I2674">_xlfn.IFNA(_xlfn.IFS(H2674=7,1,H2674=1,1),0)</f>
        <v>0</v>
      </c>
      <c r="J2674" s="2">
        <v>0</v>
      </c>
      <c r="K2674" s="2">
        <f t="shared" si="335"/>
        <v>0</v>
      </c>
      <c r="L2674" s="2">
        <f>SUMIF(E$2:E2674,E2674,K$2:K2674)</f>
        <v>3</v>
      </c>
      <c r="M2674" s="2">
        <f>IF(AND(market_calendar[[#This Row],[eq_weekly_exp_cumulative]]=3,market_calendar[[#This Row],[is_eq_weekly_exp]]=1),1,0)</f>
        <v>0</v>
      </c>
      <c r="N2674" s="2">
        <f>IF(AND(market_calendar[[#This Row],[is_eq_monthly_exp]]=1,MOD(market_calendar[[#This Row],[Month]],3)=0),1,0)</f>
        <v>0</v>
      </c>
      <c r="O2674" s="2">
        <f t="shared" si="328"/>
        <v>0</v>
      </c>
      <c r="P2674" s="2">
        <f>SUMIF(E$2:E2674,E2674,O$2:O2674)</f>
        <v>4</v>
      </c>
      <c r="Q2674" s="2">
        <f>IF(AND(market_calendar[[#This Row],[vix_weekly_exp_cumulative]]=3,market_calendar[[#This Row],[is_vix_weekly_exp]]=1),1,0)</f>
        <v>0</v>
      </c>
      <c r="R2674" s="2">
        <f>IF(AND(market_calendar[[#This Row],[is_vix_monthly_exp]]=1,MOD(market_calendar[[#This Row],[Month]],3)=0),1,0)</f>
        <v>0</v>
      </c>
    </row>
    <row r="2675" spans="1:18" x14ac:dyDescent="0.25">
      <c r="A2675">
        <v>2674</v>
      </c>
      <c r="B2675" s="1">
        <v>45043</v>
      </c>
      <c r="C2675" s="2">
        <f t="shared" si="329"/>
        <v>2023</v>
      </c>
      <c r="D2675" s="2">
        <f t="shared" si="330"/>
        <v>4</v>
      </c>
      <c r="E2675" s="2" t="str">
        <f t="shared" si="331"/>
        <v>2023-4</v>
      </c>
      <c r="F2675" s="2">
        <f t="shared" si="332"/>
        <v>27</v>
      </c>
      <c r="G2675" s="2">
        <f t="shared" si="333"/>
        <v>17</v>
      </c>
      <c r="H2675" s="2">
        <f t="shared" si="334"/>
        <v>5</v>
      </c>
      <c r="I2675" s="2" cm="1">
        <f t="array" ref="I2675">_xlfn.IFNA(_xlfn.IFS(H2675=7,1,H2675=1,1),0)</f>
        <v>0</v>
      </c>
      <c r="J2675" s="2">
        <v>0</v>
      </c>
      <c r="K2675" s="2">
        <f t="shared" si="335"/>
        <v>0</v>
      </c>
      <c r="L2675" s="2">
        <f>SUMIF(E$2:E2675,E2675,K$2:K2675)</f>
        <v>3</v>
      </c>
      <c r="M2675" s="2">
        <f>IF(AND(market_calendar[[#This Row],[eq_weekly_exp_cumulative]]=3,market_calendar[[#This Row],[is_eq_weekly_exp]]=1),1,0)</f>
        <v>0</v>
      </c>
      <c r="N2675" s="2">
        <f>IF(AND(market_calendar[[#This Row],[is_eq_monthly_exp]]=1,MOD(market_calendar[[#This Row],[Month]],3)=0),1,0)</f>
        <v>0</v>
      </c>
      <c r="O2675" s="2">
        <f t="shared" si="328"/>
        <v>0</v>
      </c>
      <c r="P2675" s="2">
        <f>SUMIF(E$2:E2675,E2675,O$2:O2675)</f>
        <v>4</v>
      </c>
      <c r="Q2675" s="2">
        <f>IF(AND(market_calendar[[#This Row],[vix_weekly_exp_cumulative]]=3,market_calendar[[#This Row],[is_vix_weekly_exp]]=1),1,0)</f>
        <v>0</v>
      </c>
      <c r="R2675" s="2">
        <f>IF(AND(market_calendar[[#This Row],[is_vix_monthly_exp]]=1,MOD(market_calendar[[#This Row],[Month]],3)=0),1,0)</f>
        <v>0</v>
      </c>
    </row>
    <row r="2676" spans="1:18" x14ac:dyDescent="0.25">
      <c r="A2676">
        <v>2675</v>
      </c>
      <c r="B2676" s="1">
        <v>45044</v>
      </c>
      <c r="C2676" s="2">
        <f t="shared" si="329"/>
        <v>2023</v>
      </c>
      <c r="D2676" s="2">
        <f t="shared" si="330"/>
        <v>4</v>
      </c>
      <c r="E2676" s="2" t="str">
        <f t="shared" si="331"/>
        <v>2023-4</v>
      </c>
      <c r="F2676" s="2">
        <f t="shared" si="332"/>
        <v>28</v>
      </c>
      <c r="G2676" s="2">
        <f t="shared" si="333"/>
        <v>17</v>
      </c>
      <c r="H2676" s="2">
        <f t="shared" si="334"/>
        <v>6</v>
      </c>
      <c r="I2676" s="2" cm="1">
        <f t="array" ref="I2676">_xlfn.IFNA(_xlfn.IFS(H2676=7,1,H2676=1,1),0)</f>
        <v>0</v>
      </c>
      <c r="J2676" s="2">
        <v>0</v>
      </c>
      <c r="K2676" s="2">
        <f t="shared" si="335"/>
        <v>1</v>
      </c>
      <c r="L2676" s="2">
        <f>SUMIF(E$2:E2676,E2676,K$2:K2676)</f>
        <v>4</v>
      </c>
      <c r="M2676" s="2">
        <f>IF(AND(market_calendar[[#This Row],[eq_weekly_exp_cumulative]]=3,market_calendar[[#This Row],[is_eq_weekly_exp]]=1),1,0)</f>
        <v>0</v>
      </c>
      <c r="N2676" s="2">
        <f>IF(AND(market_calendar[[#This Row],[is_eq_monthly_exp]]=1,MOD(market_calendar[[#This Row],[Month]],3)=0),1,0)</f>
        <v>0</v>
      </c>
      <c r="O2676" s="2">
        <f t="shared" si="328"/>
        <v>0</v>
      </c>
      <c r="P2676" s="2">
        <f>SUMIF(E$2:E2676,E2676,O$2:O2676)</f>
        <v>4</v>
      </c>
      <c r="Q2676" s="2">
        <f>IF(AND(market_calendar[[#This Row],[vix_weekly_exp_cumulative]]=3,market_calendar[[#This Row],[is_vix_weekly_exp]]=1),1,0)</f>
        <v>0</v>
      </c>
      <c r="R2676" s="2">
        <f>IF(AND(market_calendar[[#This Row],[is_vix_monthly_exp]]=1,MOD(market_calendar[[#This Row],[Month]],3)=0),1,0)</f>
        <v>0</v>
      </c>
    </row>
    <row r="2677" spans="1:18" x14ac:dyDescent="0.25">
      <c r="A2677">
        <v>2676</v>
      </c>
      <c r="B2677" s="1">
        <v>45045</v>
      </c>
      <c r="C2677" s="2">
        <f t="shared" si="329"/>
        <v>2023</v>
      </c>
      <c r="D2677" s="2">
        <f t="shared" si="330"/>
        <v>4</v>
      </c>
      <c r="E2677" s="2" t="str">
        <f t="shared" si="331"/>
        <v>2023-4</v>
      </c>
      <c r="F2677" s="2">
        <f t="shared" si="332"/>
        <v>29</v>
      </c>
      <c r="G2677" s="2">
        <f t="shared" si="333"/>
        <v>17</v>
      </c>
      <c r="H2677" s="2">
        <f t="shared" si="334"/>
        <v>7</v>
      </c>
      <c r="I2677" s="2" cm="1">
        <f t="array" ref="I2677">_xlfn.IFNA(_xlfn.IFS(H2677=7,1,H2677=1,1),0)</f>
        <v>1</v>
      </c>
      <c r="J2677" s="2">
        <v>0</v>
      </c>
      <c r="K2677" s="2">
        <f t="shared" si="335"/>
        <v>0</v>
      </c>
      <c r="L2677" s="2">
        <f>SUMIF(E$2:E2677,E2677,K$2:K2677)</f>
        <v>4</v>
      </c>
      <c r="M2677" s="2">
        <f>IF(AND(market_calendar[[#This Row],[eq_weekly_exp_cumulative]]=3,market_calendar[[#This Row],[is_eq_weekly_exp]]=1),1,0)</f>
        <v>0</v>
      </c>
      <c r="N2677" s="2">
        <f>IF(AND(market_calendar[[#This Row],[is_eq_monthly_exp]]=1,MOD(market_calendar[[#This Row],[Month]],3)=0),1,0)</f>
        <v>0</v>
      </c>
      <c r="O2677" s="2">
        <f t="shared" si="328"/>
        <v>0</v>
      </c>
      <c r="P2677" s="2">
        <f>SUMIF(E$2:E2677,E2677,O$2:O2677)</f>
        <v>4</v>
      </c>
      <c r="Q2677" s="2">
        <f>IF(AND(market_calendar[[#This Row],[vix_weekly_exp_cumulative]]=3,market_calendar[[#This Row],[is_vix_weekly_exp]]=1),1,0)</f>
        <v>0</v>
      </c>
      <c r="R2677" s="2">
        <f>IF(AND(market_calendar[[#This Row],[is_vix_monthly_exp]]=1,MOD(market_calendar[[#This Row],[Month]],3)=0),1,0)</f>
        <v>0</v>
      </c>
    </row>
    <row r="2678" spans="1:18" x14ac:dyDescent="0.25">
      <c r="A2678">
        <v>2677</v>
      </c>
      <c r="B2678" s="1">
        <v>45046</v>
      </c>
      <c r="C2678" s="2">
        <f t="shared" si="329"/>
        <v>2023</v>
      </c>
      <c r="D2678" s="2">
        <f t="shared" si="330"/>
        <v>4</v>
      </c>
      <c r="E2678" s="2" t="str">
        <f t="shared" si="331"/>
        <v>2023-4</v>
      </c>
      <c r="F2678" s="2">
        <f t="shared" si="332"/>
        <v>30</v>
      </c>
      <c r="G2678" s="2">
        <f t="shared" si="333"/>
        <v>18</v>
      </c>
      <c r="H2678" s="2">
        <f t="shared" si="334"/>
        <v>1</v>
      </c>
      <c r="I2678" s="2" cm="1">
        <f t="array" ref="I2678">_xlfn.IFNA(_xlfn.IFS(H2678=7,1,H2678=1,1),0)</f>
        <v>1</v>
      </c>
      <c r="J2678" s="2">
        <v>0</v>
      </c>
      <c r="K2678" s="2">
        <f t="shared" si="335"/>
        <v>0</v>
      </c>
      <c r="L2678" s="2">
        <f>SUMIF(E$2:E2678,E2678,K$2:K2678)</f>
        <v>4</v>
      </c>
      <c r="M2678" s="2">
        <f>IF(AND(market_calendar[[#This Row],[eq_weekly_exp_cumulative]]=3,market_calendar[[#This Row],[is_eq_weekly_exp]]=1),1,0)</f>
        <v>0</v>
      </c>
      <c r="N2678" s="2">
        <f>IF(AND(market_calendar[[#This Row],[is_eq_monthly_exp]]=1,MOD(market_calendar[[#This Row],[Month]],3)=0),1,0)</f>
        <v>0</v>
      </c>
      <c r="O2678" s="2">
        <f t="shared" si="328"/>
        <v>0</v>
      </c>
      <c r="P2678" s="2">
        <f>SUMIF(E$2:E2678,E2678,O$2:O2678)</f>
        <v>4</v>
      </c>
      <c r="Q2678" s="2">
        <f>IF(AND(market_calendar[[#This Row],[vix_weekly_exp_cumulative]]=3,market_calendar[[#This Row],[is_vix_weekly_exp]]=1),1,0)</f>
        <v>0</v>
      </c>
      <c r="R2678" s="2">
        <f>IF(AND(market_calendar[[#This Row],[is_vix_monthly_exp]]=1,MOD(market_calendar[[#This Row],[Month]],3)=0),1,0)</f>
        <v>0</v>
      </c>
    </row>
    <row r="2679" spans="1:18" x14ac:dyDescent="0.25">
      <c r="A2679">
        <v>2678</v>
      </c>
      <c r="B2679" s="1">
        <v>45047</v>
      </c>
      <c r="C2679" s="2">
        <f t="shared" si="329"/>
        <v>2023</v>
      </c>
      <c r="D2679" s="2">
        <f t="shared" si="330"/>
        <v>5</v>
      </c>
      <c r="E2679" s="2" t="str">
        <f t="shared" si="331"/>
        <v>2023-5</v>
      </c>
      <c r="F2679" s="2">
        <f t="shared" si="332"/>
        <v>1</v>
      </c>
      <c r="G2679" s="2">
        <f t="shared" si="333"/>
        <v>18</v>
      </c>
      <c r="H2679" s="2">
        <f t="shared" si="334"/>
        <v>2</v>
      </c>
      <c r="I2679" s="2" cm="1">
        <f t="array" ref="I2679">_xlfn.IFNA(_xlfn.IFS(H2679=7,1,H2679=1,1),0)</f>
        <v>0</v>
      </c>
      <c r="J2679" s="2">
        <v>0</v>
      </c>
      <c r="K2679" s="2">
        <f t="shared" si="335"/>
        <v>0</v>
      </c>
      <c r="L2679" s="2">
        <f>SUMIF(E$2:E2679,E2679,K$2:K2679)</f>
        <v>0</v>
      </c>
      <c r="M2679" s="2">
        <f>IF(AND(market_calendar[[#This Row],[eq_weekly_exp_cumulative]]=3,market_calendar[[#This Row],[is_eq_weekly_exp]]=1),1,0)</f>
        <v>0</v>
      </c>
      <c r="N2679" s="2">
        <f>IF(AND(market_calendar[[#This Row],[is_eq_monthly_exp]]=1,MOD(market_calendar[[#This Row],[Month]],3)=0),1,0)</f>
        <v>0</v>
      </c>
      <c r="O2679" s="2">
        <f t="shared" si="328"/>
        <v>0</v>
      </c>
      <c r="P2679" s="2">
        <f>SUMIF(E$2:E2679,E2679,O$2:O2679)</f>
        <v>0</v>
      </c>
      <c r="Q2679" s="2">
        <f>IF(AND(market_calendar[[#This Row],[vix_weekly_exp_cumulative]]=3,market_calendar[[#This Row],[is_vix_weekly_exp]]=1),1,0)</f>
        <v>0</v>
      </c>
      <c r="R2679" s="2">
        <f>IF(AND(market_calendar[[#This Row],[is_vix_monthly_exp]]=1,MOD(market_calendar[[#This Row],[Month]],3)=0),1,0)</f>
        <v>0</v>
      </c>
    </row>
    <row r="2680" spans="1:18" x14ac:dyDescent="0.25">
      <c r="A2680">
        <v>2679</v>
      </c>
      <c r="B2680" s="1">
        <v>45048</v>
      </c>
      <c r="C2680" s="2">
        <f t="shared" si="329"/>
        <v>2023</v>
      </c>
      <c r="D2680" s="2">
        <f t="shared" si="330"/>
        <v>5</v>
      </c>
      <c r="E2680" s="2" t="str">
        <f t="shared" si="331"/>
        <v>2023-5</v>
      </c>
      <c r="F2680" s="2">
        <f t="shared" si="332"/>
        <v>2</v>
      </c>
      <c r="G2680" s="2">
        <f t="shared" si="333"/>
        <v>18</v>
      </c>
      <c r="H2680" s="2">
        <f t="shared" si="334"/>
        <v>3</v>
      </c>
      <c r="I2680" s="2" cm="1">
        <f t="array" ref="I2680">_xlfn.IFNA(_xlfn.IFS(H2680=7,1,H2680=1,1),0)</f>
        <v>0</v>
      </c>
      <c r="J2680" s="2">
        <v>0</v>
      </c>
      <c r="K2680" s="2">
        <f t="shared" si="335"/>
        <v>0</v>
      </c>
      <c r="L2680" s="2">
        <f>SUMIF(E$2:E2680,E2680,K$2:K2680)</f>
        <v>0</v>
      </c>
      <c r="M2680" s="2">
        <f>IF(AND(market_calendar[[#This Row],[eq_weekly_exp_cumulative]]=3,market_calendar[[#This Row],[is_eq_weekly_exp]]=1),1,0)</f>
        <v>0</v>
      </c>
      <c r="N2680" s="2">
        <f>IF(AND(market_calendar[[#This Row],[is_eq_monthly_exp]]=1,MOD(market_calendar[[#This Row],[Month]],3)=0),1,0)</f>
        <v>0</v>
      </c>
      <c r="O2680" s="2">
        <f t="shared" si="328"/>
        <v>1</v>
      </c>
      <c r="P2680" s="2">
        <f>SUMIF(E$2:E2680,E2680,O$2:O2680)</f>
        <v>1</v>
      </c>
      <c r="Q2680" s="2">
        <f>IF(AND(market_calendar[[#This Row],[vix_weekly_exp_cumulative]]=3,market_calendar[[#This Row],[is_vix_weekly_exp]]=1),1,0)</f>
        <v>0</v>
      </c>
      <c r="R2680" s="2">
        <f>IF(AND(market_calendar[[#This Row],[is_vix_monthly_exp]]=1,MOD(market_calendar[[#This Row],[Month]],3)=0),1,0)</f>
        <v>0</v>
      </c>
    </row>
    <row r="2681" spans="1:18" x14ac:dyDescent="0.25">
      <c r="A2681">
        <v>2680</v>
      </c>
      <c r="B2681" s="1">
        <v>45049</v>
      </c>
      <c r="C2681" s="2">
        <f t="shared" si="329"/>
        <v>2023</v>
      </c>
      <c r="D2681" s="2">
        <f t="shared" si="330"/>
        <v>5</v>
      </c>
      <c r="E2681" s="2" t="str">
        <f t="shared" si="331"/>
        <v>2023-5</v>
      </c>
      <c r="F2681" s="2">
        <f t="shared" si="332"/>
        <v>3</v>
      </c>
      <c r="G2681" s="2">
        <f t="shared" si="333"/>
        <v>18</v>
      </c>
      <c r="H2681" s="2">
        <f t="shared" si="334"/>
        <v>4</v>
      </c>
      <c r="I2681" s="2" cm="1">
        <f t="array" ref="I2681">_xlfn.IFNA(_xlfn.IFS(H2681=7,1,H2681=1,1),0)</f>
        <v>0</v>
      </c>
      <c r="J2681" s="2">
        <v>0</v>
      </c>
      <c r="K2681" s="2">
        <f t="shared" si="335"/>
        <v>0</v>
      </c>
      <c r="L2681" s="2">
        <f>SUMIF(E$2:E2681,E2681,K$2:K2681)</f>
        <v>0</v>
      </c>
      <c r="M2681" s="2">
        <f>IF(AND(market_calendar[[#This Row],[eq_weekly_exp_cumulative]]=3,market_calendar[[#This Row],[is_eq_weekly_exp]]=1),1,0)</f>
        <v>0</v>
      </c>
      <c r="N2681" s="2">
        <f>IF(AND(market_calendar[[#This Row],[is_eq_monthly_exp]]=1,MOD(market_calendar[[#This Row],[Month]],3)=0),1,0)</f>
        <v>0</v>
      </c>
      <c r="O2681" s="2">
        <f t="shared" si="328"/>
        <v>0</v>
      </c>
      <c r="P2681" s="2">
        <f>SUMIF(E$2:E2681,E2681,O$2:O2681)</f>
        <v>1</v>
      </c>
      <c r="Q2681" s="2">
        <f>IF(AND(market_calendar[[#This Row],[vix_weekly_exp_cumulative]]=3,market_calendar[[#This Row],[is_vix_weekly_exp]]=1),1,0)</f>
        <v>0</v>
      </c>
      <c r="R2681" s="2">
        <f>IF(AND(market_calendar[[#This Row],[is_vix_monthly_exp]]=1,MOD(market_calendar[[#This Row],[Month]],3)=0),1,0)</f>
        <v>0</v>
      </c>
    </row>
    <row r="2682" spans="1:18" x14ac:dyDescent="0.25">
      <c r="A2682">
        <v>2681</v>
      </c>
      <c r="B2682" s="1">
        <v>45050</v>
      </c>
      <c r="C2682" s="2">
        <f t="shared" si="329"/>
        <v>2023</v>
      </c>
      <c r="D2682" s="2">
        <f t="shared" si="330"/>
        <v>5</v>
      </c>
      <c r="E2682" s="2" t="str">
        <f t="shared" si="331"/>
        <v>2023-5</v>
      </c>
      <c r="F2682" s="2">
        <f t="shared" si="332"/>
        <v>4</v>
      </c>
      <c r="G2682" s="2">
        <f t="shared" si="333"/>
        <v>18</v>
      </c>
      <c r="H2682" s="2">
        <f t="shared" si="334"/>
        <v>5</v>
      </c>
      <c r="I2682" s="2" cm="1">
        <f t="array" ref="I2682">_xlfn.IFNA(_xlfn.IFS(H2682=7,1,H2682=1,1),0)</f>
        <v>0</v>
      </c>
      <c r="J2682" s="2">
        <v>0</v>
      </c>
      <c r="K2682" s="2">
        <f t="shared" si="335"/>
        <v>0</v>
      </c>
      <c r="L2682" s="2">
        <f>SUMIF(E$2:E2682,E2682,K$2:K2682)</f>
        <v>0</v>
      </c>
      <c r="M2682" s="2">
        <f>IF(AND(market_calendar[[#This Row],[eq_weekly_exp_cumulative]]=3,market_calendar[[#This Row],[is_eq_weekly_exp]]=1),1,0)</f>
        <v>0</v>
      </c>
      <c r="N2682" s="2">
        <f>IF(AND(market_calendar[[#This Row],[is_eq_monthly_exp]]=1,MOD(market_calendar[[#This Row],[Month]],3)=0),1,0)</f>
        <v>0</v>
      </c>
      <c r="O2682" s="2">
        <f t="shared" si="328"/>
        <v>0</v>
      </c>
      <c r="P2682" s="2">
        <f>SUMIF(E$2:E2682,E2682,O$2:O2682)</f>
        <v>1</v>
      </c>
      <c r="Q2682" s="2">
        <f>IF(AND(market_calendar[[#This Row],[vix_weekly_exp_cumulative]]=3,market_calendar[[#This Row],[is_vix_weekly_exp]]=1),1,0)</f>
        <v>0</v>
      </c>
      <c r="R2682" s="2">
        <f>IF(AND(market_calendar[[#This Row],[is_vix_monthly_exp]]=1,MOD(market_calendar[[#This Row],[Month]],3)=0),1,0)</f>
        <v>0</v>
      </c>
    </row>
    <row r="2683" spans="1:18" x14ac:dyDescent="0.25">
      <c r="A2683">
        <v>2682</v>
      </c>
      <c r="B2683" s="1">
        <v>45051</v>
      </c>
      <c r="C2683" s="2">
        <f t="shared" si="329"/>
        <v>2023</v>
      </c>
      <c r="D2683" s="2">
        <f t="shared" si="330"/>
        <v>5</v>
      </c>
      <c r="E2683" s="2" t="str">
        <f t="shared" si="331"/>
        <v>2023-5</v>
      </c>
      <c r="F2683" s="2">
        <f t="shared" si="332"/>
        <v>5</v>
      </c>
      <c r="G2683" s="2">
        <f t="shared" si="333"/>
        <v>18</v>
      </c>
      <c r="H2683" s="2">
        <f t="shared" si="334"/>
        <v>6</v>
      </c>
      <c r="I2683" s="2" cm="1">
        <f t="array" ref="I2683">_xlfn.IFNA(_xlfn.IFS(H2683=7,1,H2683=1,1),0)</f>
        <v>0</v>
      </c>
      <c r="J2683" s="2">
        <v>0</v>
      </c>
      <c r="K2683" s="2">
        <f t="shared" si="335"/>
        <v>1</v>
      </c>
      <c r="L2683" s="2">
        <f>SUMIF(E$2:E2683,E2683,K$2:K2683)</f>
        <v>1</v>
      </c>
      <c r="M2683" s="2">
        <f>IF(AND(market_calendar[[#This Row],[eq_weekly_exp_cumulative]]=3,market_calendar[[#This Row],[is_eq_weekly_exp]]=1),1,0)</f>
        <v>0</v>
      </c>
      <c r="N2683" s="2">
        <f>IF(AND(market_calendar[[#This Row],[is_eq_monthly_exp]]=1,MOD(market_calendar[[#This Row],[Month]],3)=0),1,0)</f>
        <v>0</v>
      </c>
      <c r="O2683" s="2">
        <f t="shared" si="328"/>
        <v>0</v>
      </c>
      <c r="P2683" s="2">
        <f>SUMIF(E$2:E2683,E2683,O$2:O2683)</f>
        <v>1</v>
      </c>
      <c r="Q2683" s="2">
        <f>IF(AND(market_calendar[[#This Row],[vix_weekly_exp_cumulative]]=3,market_calendar[[#This Row],[is_vix_weekly_exp]]=1),1,0)</f>
        <v>0</v>
      </c>
      <c r="R2683" s="2">
        <f>IF(AND(market_calendar[[#This Row],[is_vix_monthly_exp]]=1,MOD(market_calendar[[#This Row],[Month]],3)=0),1,0)</f>
        <v>0</v>
      </c>
    </row>
    <row r="2684" spans="1:18" x14ac:dyDescent="0.25">
      <c r="A2684">
        <v>2683</v>
      </c>
      <c r="B2684" s="1">
        <v>45052</v>
      </c>
      <c r="C2684" s="2">
        <f t="shared" si="329"/>
        <v>2023</v>
      </c>
      <c r="D2684" s="2">
        <f t="shared" si="330"/>
        <v>5</v>
      </c>
      <c r="E2684" s="2" t="str">
        <f t="shared" si="331"/>
        <v>2023-5</v>
      </c>
      <c r="F2684" s="2">
        <f t="shared" si="332"/>
        <v>6</v>
      </c>
      <c r="G2684" s="2">
        <f t="shared" si="333"/>
        <v>18</v>
      </c>
      <c r="H2684" s="2">
        <f t="shared" si="334"/>
        <v>7</v>
      </c>
      <c r="I2684" s="2" cm="1">
        <f t="array" ref="I2684">_xlfn.IFNA(_xlfn.IFS(H2684=7,1,H2684=1,1),0)</f>
        <v>1</v>
      </c>
      <c r="J2684" s="2">
        <v>0</v>
      </c>
      <c r="K2684" s="2">
        <f t="shared" si="335"/>
        <v>0</v>
      </c>
      <c r="L2684" s="2">
        <f>SUMIF(E$2:E2684,E2684,K$2:K2684)</f>
        <v>1</v>
      </c>
      <c r="M2684" s="2">
        <f>IF(AND(market_calendar[[#This Row],[eq_weekly_exp_cumulative]]=3,market_calendar[[#This Row],[is_eq_weekly_exp]]=1),1,0)</f>
        <v>0</v>
      </c>
      <c r="N2684" s="2">
        <f>IF(AND(market_calendar[[#This Row],[is_eq_monthly_exp]]=1,MOD(market_calendar[[#This Row],[Month]],3)=0),1,0)</f>
        <v>0</v>
      </c>
      <c r="O2684" s="2">
        <f t="shared" si="328"/>
        <v>0</v>
      </c>
      <c r="P2684" s="2">
        <f>SUMIF(E$2:E2684,E2684,O$2:O2684)</f>
        <v>1</v>
      </c>
      <c r="Q2684" s="2">
        <f>IF(AND(market_calendar[[#This Row],[vix_weekly_exp_cumulative]]=3,market_calendar[[#This Row],[is_vix_weekly_exp]]=1),1,0)</f>
        <v>0</v>
      </c>
      <c r="R2684" s="2">
        <f>IF(AND(market_calendar[[#This Row],[is_vix_monthly_exp]]=1,MOD(market_calendar[[#This Row],[Month]],3)=0),1,0)</f>
        <v>0</v>
      </c>
    </row>
    <row r="2685" spans="1:18" x14ac:dyDescent="0.25">
      <c r="A2685">
        <v>2684</v>
      </c>
      <c r="B2685" s="1">
        <v>45053</v>
      </c>
      <c r="C2685" s="2">
        <f t="shared" si="329"/>
        <v>2023</v>
      </c>
      <c r="D2685" s="2">
        <f t="shared" si="330"/>
        <v>5</v>
      </c>
      <c r="E2685" s="2" t="str">
        <f t="shared" si="331"/>
        <v>2023-5</v>
      </c>
      <c r="F2685" s="2">
        <f t="shared" si="332"/>
        <v>7</v>
      </c>
      <c r="G2685" s="2">
        <f t="shared" si="333"/>
        <v>19</v>
      </c>
      <c r="H2685" s="2">
        <f t="shared" si="334"/>
        <v>1</v>
      </c>
      <c r="I2685" s="2" cm="1">
        <f t="array" ref="I2685">_xlfn.IFNA(_xlfn.IFS(H2685=7,1,H2685=1,1),0)</f>
        <v>1</v>
      </c>
      <c r="J2685" s="2">
        <v>0</v>
      </c>
      <c r="K2685" s="2">
        <f t="shared" si="335"/>
        <v>0</v>
      </c>
      <c r="L2685" s="2">
        <f>SUMIF(E$2:E2685,E2685,K$2:K2685)</f>
        <v>1</v>
      </c>
      <c r="M2685" s="2">
        <f>IF(AND(market_calendar[[#This Row],[eq_weekly_exp_cumulative]]=3,market_calendar[[#This Row],[is_eq_weekly_exp]]=1),1,0)</f>
        <v>0</v>
      </c>
      <c r="N2685" s="2">
        <f>IF(AND(market_calendar[[#This Row],[is_eq_monthly_exp]]=1,MOD(market_calendar[[#This Row],[Month]],3)=0),1,0)</f>
        <v>0</v>
      </c>
      <c r="O2685" s="2">
        <f t="shared" si="328"/>
        <v>0</v>
      </c>
      <c r="P2685" s="2">
        <f>SUMIF(E$2:E2685,E2685,O$2:O2685)</f>
        <v>1</v>
      </c>
      <c r="Q2685" s="2">
        <f>IF(AND(market_calendar[[#This Row],[vix_weekly_exp_cumulative]]=3,market_calendar[[#This Row],[is_vix_weekly_exp]]=1),1,0)</f>
        <v>0</v>
      </c>
      <c r="R2685" s="2">
        <f>IF(AND(market_calendar[[#This Row],[is_vix_monthly_exp]]=1,MOD(market_calendar[[#This Row],[Month]],3)=0),1,0)</f>
        <v>0</v>
      </c>
    </row>
    <row r="2686" spans="1:18" x14ac:dyDescent="0.25">
      <c r="A2686">
        <v>2685</v>
      </c>
      <c r="B2686" s="1">
        <v>45054</v>
      </c>
      <c r="C2686" s="2">
        <f t="shared" si="329"/>
        <v>2023</v>
      </c>
      <c r="D2686" s="2">
        <f t="shared" si="330"/>
        <v>5</v>
      </c>
      <c r="E2686" s="2" t="str">
        <f t="shared" si="331"/>
        <v>2023-5</v>
      </c>
      <c r="F2686" s="2">
        <f t="shared" si="332"/>
        <v>8</v>
      </c>
      <c r="G2686" s="2">
        <f t="shared" si="333"/>
        <v>19</v>
      </c>
      <c r="H2686" s="2">
        <f t="shared" si="334"/>
        <v>2</v>
      </c>
      <c r="I2686" s="2" cm="1">
        <f t="array" ref="I2686">_xlfn.IFNA(_xlfn.IFS(H2686=7,1,H2686=1,1),0)</f>
        <v>0</v>
      </c>
      <c r="J2686" s="2">
        <v>0</v>
      </c>
      <c r="K2686" s="2">
        <f t="shared" si="335"/>
        <v>0</v>
      </c>
      <c r="L2686" s="2">
        <f>SUMIF(E$2:E2686,E2686,K$2:K2686)</f>
        <v>1</v>
      </c>
      <c r="M2686" s="2">
        <f>IF(AND(market_calendar[[#This Row],[eq_weekly_exp_cumulative]]=3,market_calendar[[#This Row],[is_eq_weekly_exp]]=1),1,0)</f>
        <v>0</v>
      </c>
      <c r="N2686" s="2">
        <f>IF(AND(market_calendar[[#This Row],[is_eq_monthly_exp]]=1,MOD(market_calendar[[#This Row],[Month]],3)=0),1,0)</f>
        <v>0</v>
      </c>
      <c r="O2686" s="2">
        <f t="shared" si="328"/>
        <v>0</v>
      </c>
      <c r="P2686" s="2">
        <f>SUMIF(E$2:E2686,E2686,O$2:O2686)</f>
        <v>1</v>
      </c>
      <c r="Q2686" s="2">
        <f>IF(AND(market_calendar[[#This Row],[vix_weekly_exp_cumulative]]=3,market_calendar[[#This Row],[is_vix_weekly_exp]]=1),1,0)</f>
        <v>0</v>
      </c>
      <c r="R2686" s="2">
        <f>IF(AND(market_calendar[[#This Row],[is_vix_monthly_exp]]=1,MOD(market_calendar[[#This Row],[Month]],3)=0),1,0)</f>
        <v>0</v>
      </c>
    </row>
    <row r="2687" spans="1:18" x14ac:dyDescent="0.25">
      <c r="A2687">
        <v>2686</v>
      </c>
      <c r="B2687" s="1">
        <v>45055</v>
      </c>
      <c r="C2687" s="2">
        <f t="shared" si="329"/>
        <v>2023</v>
      </c>
      <c r="D2687" s="2">
        <f t="shared" si="330"/>
        <v>5</v>
      </c>
      <c r="E2687" s="2" t="str">
        <f t="shared" si="331"/>
        <v>2023-5</v>
      </c>
      <c r="F2687" s="2">
        <f t="shared" si="332"/>
        <v>9</v>
      </c>
      <c r="G2687" s="2">
        <f t="shared" si="333"/>
        <v>19</v>
      </c>
      <c r="H2687" s="2">
        <f t="shared" si="334"/>
        <v>3</v>
      </c>
      <c r="I2687" s="2" cm="1">
        <f t="array" ref="I2687">_xlfn.IFNA(_xlfn.IFS(H2687=7,1,H2687=1,1),0)</f>
        <v>0</v>
      </c>
      <c r="J2687" s="2">
        <v>0</v>
      </c>
      <c r="K2687" s="2">
        <f t="shared" si="335"/>
        <v>0</v>
      </c>
      <c r="L2687" s="2">
        <f>SUMIF(E$2:E2687,E2687,K$2:K2687)</f>
        <v>1</v>
      </c>
      <c r="M2687" s="2">
        <f>IF(AND(market_calendar[[#This Row],[eq_weekly_exp_cumulative]]=3,market_calendar[[#This Row],[is_eq_weekly_exp]]=1),1,0)</f>
        <v>0</v>
      </c>
      <c r="N2687" s="2">
        <f>IF(AND(market_calendar[[#This Row],[is_eq_monthly_exp]]=1,MOD(market_calendar[[#This Row],[Month]],3)=0),1,0)</f>
        <v>0</v>
      </c>
      <c r="O2687" s="2">
        <f t="shared" si="328"/>
        <v>1</v>
      </c>
      <c r="P2687" s="2">
        <f>SUMIF(E$2:E2687,E2687,O$2:O2687)</f>
        <v>2</v>
      </c>
      <c r="Q2687" s="2">
        <f>IF(AND(market_calendar[[#This Row],[vix_weekly_exp_cumulative]]=3,market_calendar[[#This Row],[is_vix_weekly_exp]]=1),1,0)</f>
        <v>0</v>
      </c>
      <c r="R2687" s="2">
        <f>IF(AND(market_calendar[[#This Row],[is_vix_monthly_exp]]=1,MOD(market_calendar[[#This Row],[Month]],3)=0),1,0)</f>
        <v>0</v>
      </c>
    </row>
    <row r="2688" spans="1:18" x14ac:dyDescent="0.25">
      <c r="A2688">
        <v>2687</v>
      </c>
      <c r="B2688" s="1">
        <v>45056</v>
      </c>
      <c r="C2688" s="2">
        <f t="shared" si="329"/>
        <v>2023</v>
      </c>
      <c r="D2688" s="2">
        <f t="shared" si="330"/>
        <v>5</v>
      </c>
      <c r="E2688" s="2" t="str">
        <f t="shared" si="331"/>
        <v>2023-5</v>
      </c>
      <c r="F2688" s="2">
        <f t="shared" si="332"/>
        <v>10</v>
      </c>
      <c r="G2688" s="2">
        <f t="shared" si="333"/>
        <v>19</v>
      </c>
      <c r="H2688" s="2">
        <f t="shared" si="334"/>
        <v>4</v>
      </c>
      <c r="I2688" s="2" cm="1">
        <f t="array" ref="I2688">_xlfn.IFNA(_xlfn.IFS(H2688=7,1,H2688=1,1),0)</f>
        <v>0</v>
      </c>
      <c r="J2688" s="2">
        <v>0</v>
      </c>
      <c r="K2688" s="2">
        <f t="shared" si="335"/>
        <v>0</v>
      </c>
      <c r="L2688" s="2">
        <f>SUMIF(E$2:E2688,E2688,K$2:K2688)</f>
        <v>1</v>
      </c>
      <c r="M2688" s="2">
        <f>IF(AND(market_calendar[[#This Row],[eq_weekly_exp_cumulative]]=3,market_calendar[[#This Row],[is_eq_weekly_exp]]=1),1,0)</f>
        <v>0</v>
      </c>
      <c r="N2688" s="2">
        <f>IF(AND(market_calendar[[#This Row],[is_eq_monthly_exp]]=1,MOD(market_calendar[[#This Row],[Month]],3)=0),1,0)</f>
        <v>0</v>
      </c>
      <c r="O2688" s="2">
        <f t="shared" si="328"/>
        <v>0</v>
      </c>
      <c r="P2688" s="2">
        <f>SUMIF(E$2:E2688,E2688,O$2:O2688)</f>
        <v>2</v>
      </c>
      <c r="Q2688" s="2">
        <f>IF(AND(market_calendar[[#This Row],[vix_weekly_exp_cumulative]]=3,market_calendar[[#This Row],[is_vix_weekly_exp]]=1),1,0)</f>
        <v>0</v>
      </c>
      <c r="R2688" s="2">
        <f>IF(AND(market_calendar[[#This Row],[is_vix_monthly_exp]]=1,MOD(market_calendar[[#This Row],[Month]],3)=0),1,0)</f>
        <v>0</v>
      </c>
    </row>
    <row r="2689" spans="1:18" x14ac:dyDescent="0.25">
      <c r="A2689">
        <v>2688</v>
      </c>
      <c r="B2689" s="1">
        <v>45057</v>
      </c>
      <c r="C2689" s="2">
        <f t="shared" si="329"/>
        <v>2023</v>
      </c>
      <c r="D2689" s="2">
        <f t="shared" si="330"/>
        <v>5</v>
      </c>
      <c r="E2689" s="2" t="str">
        <f t="shared" si="331"/>
        <v>2023-5</v>
      </c>
      <c r="F2689" s="2">
        <f t="shared" si="332"/>
        <v>11</v>
      </c>
      <c r="G2689" s="2">
        <f t="shared" si="333"/>
        <v>19</v>
      </c>
      <c r="H2689" s="2">
        <f t="shared" si="334"/>
        <v>5</v>
      </c>
      <c r="I2689" s="2" cm="1">
        <f t="array" ref="I2689">_xlfn.IFNA(_xlfn.IFS(H2689=7,1,H2689=1,1),0)</f>
        <v>0</v>
      </c>
      <c r="J2689" s="2">
        <v>0</v>
      </c>
      <c r="K2689" s="2">
        <f t="shared" si="335"/>
        <v>0</v>
      </c>
      <c r="L2689" s="2">
        <f>SUMIF(E$2:E2689,E2689,K$2:K2689)</f>
        <v>1</v>
      </c>
      <c r="M2689" s="2">
        <f>IF(AND(market_calendar[[#This Row],[eq_weekly_exp_cumulative]]=3,market_calendar[[#This Row],[is_eq_weekly_exp]]=1),1,0)</f>
        <v>0</v>
      </c>
      <c r="N2689" s="2">
        <f>IF(AND(market_calendar[[#This Row],[is_eq_monthly_exp]]=1,MOD(market_calendar[[#This Row],[Month]],3)=0),1,0)</f>
        <v>0</v>
      </c>
      <c r="O2689" s="2">
        <f t="shared" si="328"/>
        <v>0</v>
      </c>
      <c r="P2689" s="2">
        <f>SUMIF(E$2:E2689,E2689,O$2:O2689)</f>
        <v>2</v>
      </c>
      <c r="Q2689" s="2">
        <f>IF(AND(market_calendar[[#This Row],[vix_weekly_exp_cumulative]]=3,market_calendar[[#This Row],[is_vix_weekly_exp]]=1),1,0)</f>
        <v>0</v>
      </c>
      <c r="R2689" s="2">
        <f>IF(AND(market_calendar[[#This Row],[is_vix_monthly_exp]]=1,MOD(market_calendar[[#This Row],[Month]],3)=0),1,0)</f>
        <v>0</v>
      </c>
    </row>
    <row r="2690" spans="1:18" x14ac:dyDescent="0.25">
      <c r="A2690">
        <v>2689</v>
      </c>
      <c r="B2690" s="1">
        <v>45058</v>
      </c>
      <c r="C2690" s="2">
        <f t="shared" si="329"/>
        <v>2023</v>
      </c>
      <c r="D2690" s="2">
        <f t="shared" si="330"/>
        <v>5</v>
      </c>
      <c r="E2690" s="2" t="str">
        <f t="shared" si="331"/>
        <v>2023-5</v>
      </c>
      <c r="F2690" s="2">
        <f t="shared" si="332"/>
        <v>12</v>
      </c>
      <c r="G2690" s="2">
        <f t="shared" si="333"/>
        <v>19</v>
      </c>
      <c r="H2690" s="2">
        <f t="shared" si="334"/>
        <v>6</v>
      </c>
      <c r="I2690" s="2" cm="1">
        <f t="array" ref="I2690">_xlfn.IFNA(_xlfn.IFS(H2690=7,1,H2690=1,1),0)</f>
        <v>0</v>
      </c>
      <c r="J2690" s="2">
        <v>0</v>
      </c>
      <c r="K2690" s="2">
        <f t="shared" si="335"/>
        <v>1</v>
      </c>
      <c r="L2690" s="2">
        <f>SUMIF(E$2:E2690,E2690,K$2:K2690)</f>
        <v>2</v>
      </c>
      <c r="M2690" s="2">
        <f>IF(AND(market_calendar[[#This Row],[eq_weekly_exp_cumulative]]=3,market_calendar[[#This Row],[is_eq_weekly_exp]]=1),1,0)</f>
        <v>0</v>
      </c>
      <c r="N2690" s="2">
        <f>IF(AND(market_calendar[[#This Row],[is_eq_monthly_exp]]=1,MOD(market_calendar[[#This Row],[Month]],3)=0),1,0)</f>
        <v>0</v>
      </c>
      <c r="O2690" s="2">
        <f t="shared" ref="O2690:O2753" si="336">IF(H2690=3,1,0)</f>
        <v>0</v>
      </c>
      <c r="P2690" s="2">
        <f>SUMIF(E$2:E2690,E2690,O$2:O2690)</f>
        <v>2</v>
      </c>
      <c r="Q2690" s="2">
        <f>IF(AND(market_calendar[[#This Row],[vix_weekly_exp_cumulative]]=3,market_calendar[[#This Row],[is_vix_weekly_exp]]=1),1,0)</f>
        <v>0</v>
      </c>
      <c r="R2690" s="2">
        <f>IF(AND(market_calendar[[#This Row],[is_vix_monthly_exp]]=1,MOD(market_calendar[[#This Row],[Month]],3)=0),1,0)</f>
        <v>0</v>
      </c>
    </row>
    <row r="2691" spans="1:18" x14ac:dyDescent="0.25">
      <c r="A2691">
        <v>2690</v>
      </c>
      <c r="B2691" s="1">
        <v>45059</v>
      </c>
      <c r="C2691" s="2">
        <f t="shared" ref="C2691:C2754" si="337">YEAR(B2691)</f>
        <v>2023</v>
      </c>
      <c r="D2691" s="2">
        <f t="shared" ref="D2691:D2754" si="338">MONTH(B2691)</f>
        <v>5</v>
      </c>
      <c r="E2691" s="2" t="str">
        <f t="shared" ref="E2691:E2754" si="339">_xlfn.CONCAT(YEAR(B2691),"-",MONTH(B2691))</f>
        <v>2023-5</v>
      </c>
      <c r="F2691" s="2">
        <f t="shared" ref="F2691:F2754" si="340">DAY(B2691)</f>
        <v>13</v>
      </c>
      <c r="G2691" s="2">
        <f t="shared" ref="G2691:G2754" si="341">WEEKNUM(B2691)</f>
        <v>19</v>
      </c>
      <c r="H2691" s="2">
        <f t="shared" ref="H2691:H2754" si="342">WEEKDAY(B2691)</f>
        <v>7</v>
      </c>
      <c r="I2691" s="2" cm="1">
        <f t="array" ref="I2691">_xlfn.IFNA(_xlfn.IFS(H2691=7,1,H2691=1,1),0)</f>
        <v>1</v>
      </c>
      <c r="J2691" s="2">
        <v>0</v>
      </c>
      <c r="K2691" s="2">
        <f t="shared" ref="K2691:K2754" si="343">IF(H2691=6,1,0)</f>
        <v>0</v>
      </c>
      <c r="L2691" s="2">
        <f>SUMIF(E$2:E2691,E2691,K$2:K2691)</f>
        <v>2</v>
      </c>
      <c r="M2691" s="2">
        <f>IF(AND(market_calendar[[#This Row],[eq_weekly_exp_cumulative]]=3,market_calendar[[#This Row],[is_eq_weekly_exp]]=1),1,0)</f>
        <v>0</v>
      </c>
      <c r="N2691" s="2">
        <f>IF(AND(market_calendar[[#This Row],[is_eq_monthly_exp]]=1,MOD(market_calendar[[#This Row],[Month]],3)=0),1,0)</f>
        <v>0</v>
      </c>
      <c r="O2691" s="2">
        <f t="shared" si="336"/>
        <v>0</v>
      </c>
      <c r="P2691" s="2">
        <f>SUMIF(E$2:E2691,E2691,O$2:O2691)</f>
        <v>2</v>
      </c>
      <c r="Q2691" s="2">
        <f>IF(AND(market_calendar[[#This Row],[vix_weekly_exp_cumulative]]=3,market_calendar[[#This Row],[is_vix_weekly_exp]]=1),1,0)</f>
        <v>0</v>
      </c>
      <c r="R2691" s="2">
        <f>IF(AND(market_calendar[[#This Row],[is_vix_monthly_exp]]=1,MOD(market_calendar[[#This Row],[Month]],3)=0),1,0)</f>
        <v>0</v>
      </c>
    </row>
    <row r="2692" spans="1:18" x14ac:dyDescent="0.25">
      <c r="A2692">
        <v>2691</v>
      </c>
      <c r="B2692" s="1">
        <v>45060</v>
      </c>
      <c r="C2692" s="2">
        <f t="shared" si="337"/>
        <v>2023</v>
      </c>
      <c r="D2692" s="2">
        <f t="shared" si="338"/>
        <v>5</v>
      </c>
      <c r="E2692" s="2" t="str">
        <f t="shared" si="339"/>
        <v>2023-5</v>
      </c>
      <c r="F2692" s="2">
        <f t="shared" si="340"/>
        <v>14</v>
      </c>
      <c r="G2692" s="2">
        <f t="shared" si="341"/>
        <v>20</v>
      </c>
      <c r="H2692" s="2">
        <f t="shared" si="342"/>
        <v>1</v>
      </c>
      <c r="I2692" s="2" cm="1">
        <f t="array" ref="I2692">_xlfn.IFNA(_xlfn.IFS(H2692=7,1,H2692=1,1),0)</f>
        <v>1</v>
      </c>
      <c r="J2692" s="2">
        <v>0</v>
      </c>
      <c r="K2692" s="2">
        <f t="shared" si="343"/>
        <v>0</v>
      </c>
      <c r="L2692" s="2">
        <f>SUMIF(E$2:E2692,E2692,K$2:K2692)</f>
        <v>2</v>
      </c>
      <c r="M2692" s="2">
        <f>IF(AND(market_calendar[[#This Row],[eq_weekly_exp_cumulative]]=3,market_calendar[[#This Row],[is_eq_weekly_exp]]=1),1,0)</f>
        <v>0</v>
      </c>
      <c r="N2692" s="2">
        <f>IF(AND(market_calendar[[#This Row],[is_eq_monthly_exp]]=1,MOD(market_calendar[[#This Row],[Month]],3)=0),1,0)</f>
        <v>0</v>
      </c>
      <c r="O2692" s="2">
        <f t="shared" si="336"/>
        <v>0</v>
      </c>
      <c r="P2692" s="2">
        <f>SUMIF(E$2:E2692,E2692,O$2:O2692)</f>
        <v>2</v>
      </c>
      <c r="Q2692" s="2">
        <f>IF(AND(market_calendar[[#This Row],[vix_weekly_exp_cumulative]]=3,market_calendar[[#This Row],[is_vix_weekly_exp]]=1),1,0)</f>
        <v>0</v>
      </c>
      <c r="R2692" s="2">
        <f>IF(AND(market_calendar[[#This Row],[is_vix_monthly_exp]]=1,MOD(market_calendar[[#This Row],[Month]],3)=0),1,0)</f>
        <v>0</v>
      </c>
    </row>
    <row r="2693" spans="1:18" x14ac:dyDescent="0.25">
      <c r="A2693">
        <v>2692</v>
      </c>
      <c r="B2693" s="1">
        <v>45061</v>
      </c>
      <c r="C2693" s="2">
        <f t="shared" si="337"/>
        <v>2023</v>
      </c>
      <c r="D2693" s="2">
        <f t="shared" si="338"/>
        <v>5</v>
      </c>
      <c r="E2693" s="2" t="str">
        <f t="shared" si="339"/>
        <v>2023-5</v>
      </c>
      <c r="F2693" s="2">
        <f t="shared" si="340"/>
        <v>15</v>
      </c>
      <c r="G2693" s="2">
        <f t="shared" si="341"/>
        <v>20</v>
      </c>
      <c r="H2693" s="2">
        <f t="shared" si="342"/>
        <v>2</v>
      </c>
      <c r="I2693" s="2" cm="1">
        <f t="array" ref="I2693">_xlfn.IFNA(_xlfn.IFS(H2693=7,1,H2693=1,1),0)</f>
        <v>0</v>
      </c>
      <c r="J2693" s="2">
        <v>0</v>
      </c>
      <c r="K2693" s="2">
        <f t="shared" si="343"/>
        <v>0</v>
      </c>
      <c r="L2693" s="2">
        <f>SUMIF(E$2:E2693,E2693,K$2:K2693)</f>
        <v>2</v>
      </c>
      <c r="M2693" s="2">
        <f>IF(AND(market_calendar[[#This Row],[eq_weekly_exp_cumulative]]=3,market_calendar[[#This Row],[is_eq_weekly_exp]]=1),1,0)</f>
        <v>0</v>
      </c>
      <c r="N2693" s="2">
        <f>IF(AND(market_calendar[[#This Row],[is_eq_monthly_exp]]=1,MOD(market_calendar[[#This Row],[Month]],3)=0),1,0)</f>
        <v>0</v>
      </c>
      <c r="O2693" s="2">
        <f t="shared" si="336"/>
        <v>0</v>
      </c>
      <c r="P2693" s="2">
        <f>SUMIF(E$2:E2693,E2693,O$2:O2693)</f>
        <v>2</v>
      </c>
      <c r="Q2693" s="2">
        <f>IF(AND(market_calendar[[#This Row],[vix_weekly_exp_cumulative]]=3,market_calendar[[#This Row],[is_vix_weekly_exp]]=1),1,0)</f>
        <v>0</v>
      </c>
      <c r="R2693" s="2">
        <f>IF(AND(market_calendar[[#This Row],[is_vix_monthly_exp]]=1,MOD(market_calendar[[#This Row],[Month]],3)=0),1,0)</f>
        <v>0</v>
      </c>
    </row>
    <row r="2694" spans="1:18" x14ac:dyDescent="0.25">
      <c r="A2694">
        <v>2693</v>
      </c>
      <c r="B2694" s="1">
        <v>45062</v>
      </c>
      <c r="C2694" s="2">
        <f t="shared" si="337"/>
        <v>2023</v>
      </c>
      <c r="D2694" s="2">
        <f t="shared" si="338"/>
        <v>5</v>
      </c>
      <c r="E2694" s="2" t="str">
        <f t="shared" si="339"/>
        <v>2023-5</v>
      </c>
      <c r="F2694" s="2">
        <f t="shared" si="340"/>
        <v>16</v>
      </c>
      <c r="G2694" s="2">
        <f t="shared" si="341"/>
        <v>20</v>
      </c>
      <c r="H2694" s="2">
        <f t="shared" si="342"/>
        <v>3</v>
      </c>
      <c r="I2694" s="2" cm="1">
        <f t="array" ref="I2694">_xlfn.IFNA(_xlfn.IFS(H2694=7,1,H2694=1,1),0)</f>
        <v>0</v>
      </c>
      <c r="J2694" s="2">
        <v>0</v>
      </c>
      <c r="K2694" s="2">
        <f t="shared" si="343"/>
        <v>0</v>
      </c>
      <c r="L2694" s="2">
        <f>SUMIF(E$2:E2694,E2694,K$2:K2694)</f>
        <v>2</v>
      </c>
      <c r="M2694" s="2">
        <f>IF(AND(market_calendar[[#This Row],[eq_weekly_exp_cumulative]]=3,market_calendar[[#This Row],[is_eq_weekly_exp]]=1),1,0)</f>
        <v>0</v>
      </c>
      <c r="N2694" s="2">
        <f>IF(AND(market_calendar[[#This Row],[is_eq_monthly_exp]]=1,MOD(market_calendar[[#This Row],[Month]],3)=0),1,0)</f>
        <v>0</v>
      </c>
      <c r="O2694" s="2">
        <f t="shared" si="336"/>
        <v>1</v>
      </c>
      <c r="P2694" s="2">
        <f>SUMIF(E$2:E2694,E2694,O$2:O2694)</f>
        <v>3</v>
      </c>
      <c r="Q2694" s="2">
        <f>IF(AND(market_calendar[[#This Row],[vix_weekly_exp_cumulative]]=3,market_calendar[[#This Row],[is_vix_weekly_exp]]=1),1,0)</f>
        <v>1</v>
      </c>
      <c r="R2694" s="2">
        <f>IF(AND(market_calendar[[#This Row],[is_vix_monthly_exp]]=1,MOD(market_calendar[[#This Row],[Month]],3)=0),1,0)</f>
        <v>0</v>
      </c>
    </row>
    <row r="2695" spans="1:18" x14ac:dyDescent="0.25">
      <c r="A2695">
        <v>2694</v>
      </c>
      <c r="B2695" s="1">
        <v>45063</v>
      </c>
      <c r="C2695" s="2">
        <f t="shared" si="337"/>
        <v>2023</v>
      </c>
      <c r="D2695" s="2">
        <f t="shared" si="338"/>
        <v>5</v>
      </c>
      <c r="E2695" s="2" t="str">
        <f t="shared" si="339"/>
        <v>2023-5</v>
      </c>
      <c r="F2695" s="2">
        <f t="shared" si="340"/>
        <v>17</v>
      </c>
      <c r="G2695" s="2">
        <f t="shared" si="341"/>
        <v>20</v>
      </c>
      <c r="H2695" s="2">
        <f t="shared" si="342"/>
        <v>4</v>
      </c>
      <c r="I2695" s="2" cm="1">
        <f t="array" ref="I2695">_xlfn.IFNA(_xlfn.IFS(H2695=7,1,H2695=1,1),0)</f>
        <v>0</v>
      </c>
      <c r="J2695" s="2">
        <v>0</v>
      </c>
      <c r="K2695" s="2">
        <f t="shared" si="343"/>
        <v>0</v>
      </c>
      <c r="L2695" s="2">
        <f>SUMIF(E$2:E2695,E2695,K$2:K2695)</f>
        <v>2</v>
      </c>
      <c r="M2695" s="2">
        <f>IF(AND(market_calendar[[#This Row],[eq_weekly_exp_cumulative]]=3,market_calendar[[#This Row],[is_eq_weekly_exp]]=1),1,0)</f>
        <v>0</v>
      </c>
      <c r="N2695" s="2">
        <f>IF(AND(market_calendar[[#This Row],[is_eq_monthly_exp]]=1,MOD(market_calendar[[#This Row],[Month]],3)=0),1,0)</f>
        <v>0</v>
      </c>
      <c r="O2695" s="2">
        <f t="shared" si="336"/>
        <v>0</v>
      </c>
      <c r="P2695" s="2">
        <f>SUMIF(E$2:E2695,E2695,O$2:O2695)</f>
        <v>3</v>
      </c>
      <c r="Q2695" s="2">
        <f>IF(AND(market_calendar[[#This Row],[vix_weekly_exp_cumulative]]=3,market_calendar[[#This Row],[is_vix_weekly_exp]]=1),1,0)</f>
        <v>0</v>
      </c>
      <c r="R2695" s="2">
        <f>IF(AND(market_calendar[[#This Row],[is_vix_monthly_exp]]=1,MOD(market_calendar[[#This Row],[Month]],3)=0),1,0)</f>
        <v>0</v>
      </c>
    </row>
    <row r="2696" spans="1:18" x14ac:dyDescent="0.25">
      <c r="A2696">
        <v>2695</v>
      </c>
      <c r="B2696" s="1">
        <v>45064</v>
      </c>
      <c r="C2696" s="2">
        <f t="shared" si="337"/>
        <v>2023</v>
      </c>
      <c r="D2696" s="2">
        <f t="shared" si="338"/>
        <v>5</v>
      </c>
      <c r="E2696" s="2" t="str">
        <f t="shared" si="339"/>
        <v>2023-5</v>
      </c>
      <c r="F2696" s="2">
        <f t="shared" si="340"/>
        <v>18</v>
      </c>
      <c r="G2696" s="2">
        <f t="shared" si="341"/>
        <v>20</v>
      </c>
      <c r="H2696" s="2">
        <f t="shared" si="342"/>
        <v>5</v>
      </c>
      <c r="I2696" s="2" cm="1">
        <f t="array" ref="I2696">_xlfn.IFNA(_xlfn.IFS(H2696=7,1,H2696=1,1),0)</f>
        <v>0</v>
      </c>
      <c r="J2696" s="2">
        <v>0</v>
      </c>
      <c r="K2696" s="2">
        <f t="shared" si="343"/>
        <v>0</v>
      </c>
      <c r="L2696" s="2">
        <f>SUMIF(E$2:E2696,E2696,K$2:K2696)</f>
        <v>2</v>
      </c>
      <c r="M2696" s="2">
        <f>IF(AND(market_calendar[[#This Row],[eq_weekly_exp_cumulative]]=3,market_calendar[[#This Row],[is_eq_weekly_exp]]=1),1,0)</f>
        <v>0</v>
      </c>
      <c r="N2696" s="2">
        <f>IF(AND(market_calendar[[#This Row],[is_eq_monthly_exp]]=1,MOD(market_calendar[[#This Row],[Month]],3)=0),1,0)</f>
        <v>0</v>
      </c>
      <c r="O2696" s="2">
        <f t="shared" si="336"/>
        <v>0</v>
      </c>
      <c r="P2696" s="2">
        <f>SUMIF(E$2:E2696,E2696,O$2:O2696)</f>
        <v>3</v>
      </c>
      <c r="Q2696" s="2">
        <f>IF(AND(market_calendar[[#This Row],[vix_weekly_exp_cumulative]]=3,market_calendar[[#This Row],[is_vix_weekly_exp]]=1),1,0)</f>
        <v>0</v>
      </c>
      <c r="R2696" s="2">
        <f>IF(AND(market_calendar[[#This Row],[is_vix_monthly_exp]]=1,MOD(market_calendar[[#This Row],[Month]],3)=0),1,0)</f>
        <v>0</v>
      </c>
    </row>
    <row r="2697" spans="1:18" x14ac:dyDescent="0.25">
      <c r="A2697">
        <v>2696</v>
      </c>
      <c r="B2697" s="1">
        <v>45065</v>
      </c>
      <c r="C2697" s="2">
        <f t="shared" si="337"/>
        <v>2023</v>
      </c>
      <c r="D2697" s="2">
        <f t="shared" si="338"/>
        <v>5</v>
      </c>
      <c r="E2697" s="2" t="str">
        <f t="shared" si="339"/>
        <v>2023-5</v>
      </c>
      <c r="F2697" s="2">
        <f t="shared" si="340"/>
        <v>19</v>
      </c>
      <c r="G2697" s="2">
        <f t="shared" si="341"/>
        <v>20</v>
      </c>
      <c r="H2697" s="2">
        <f t="shared" si="342"/>
        <v>6</v>
      </c>
      <c r="I2697" s="2" cm="1">
        <f t="array" ref="I2697">_xlfn.IFNA(_xlfn.IFS(H2697=7,1,H2697=1,1),0)</f>
        <v>0</v>
      </c>
      <c r="J2697" s="2">
        <v>0</v>
      </c>
      <c r="K2697" s="2">
        <f t="shared" si="343"/>
        <v>1</v>
      </c>
      <c r="L2697" s="2">
        <f>SUMIF(E$2:E2697,E2697,K$2:K2697)</f>
        <v>3</v>
      </c>
      <c r="M2697" s="2">
        <f>IF(AND(market_calendar[[#This Row],[eq_weekly_exp_cumulative]]=3,market_calendar[[#This Row],[is_eq_weekly_exp]]=1),1,0)</f>
        <v>1</v>
      </c>
      <c r="N2697" s="2">
        <f>IF(AND(market_calendar[[#This Row],[is_eq_monthly_exp]]=1,MOD(market_calendar[[#This Row],[Month]],3)=0),1,0)</f>
        <v>0</v>
      </c>
      <c r="O2697" s="2">
        <f t="shared" si="336"/>
        <v>0</v>
      </c>
      <c r="P2697" s="2">
        <f>SUMIF(E$2:E2697,E2697,O$2:O2697)</f>
        <v>3</v>
      </c>
      <c r="Q2697" s="2">
        <f>IF(AND(market_calendar[[#This Row],[vix_weekly_exp_cumulative]]=3,market_calendar[[#This Row],[is_vix_weekly_exp]]=1),1,0)</f>
        <v>0</v>
      </c>
      <c r="R2697" s="2">
        <f>IF(AND(market_calendar[[#This Row],[is_vix_monthly_exp]]=1,MOD(market_calendar[[#This Row],[Month]],3)=0),1,0)</f>
        <v>0</v>
      </c>
    </row>
    <row r="2698" spans="1:18" x14ac:dyDescent="0.25">
      <c r="A2698">
        <v>2697</v>
      </c>
      <c r="B2698" s="1">
        <v>45066</v>
      </c>
      <c r="C2698" s="2">
        <f t="shared" si="337"/>
        <v>2023</v>
      </c>
      <c r="D2698" s="2">
        <f t="shared" si="338"/>
        <v>5</v>
      </c>
      <c r="E2698" s="2" t="str">
        <f t="shared" si="339"/>
        <v>2023-5</v>
      </c>
      <c r="F2698" s="2">
        <f t="shared" si="340"/>
        <v>20</v>
      </c>
      <c r="G2698" s="2">
        <f t="shared" si="341"/>
        <v>20</v>
      </c>
      <c r="H2698" s="2">
        <f t="shared" si="342"/>
        <v>7</v>
      </c>
      <c r="I2698" s="2" cm="1">
        <f t="array" ref="I2698">_xlfn.IFNA(_xlfn.IFS(H2698=7,1,H2698=1,1),0)</f>
        <v>1</v>
      </c>
      <c r="J2698" s="2">
        <v>0</v>
      </c>
      <c r="K2698" s="2">
        <f t="shared" si="343"/>
        <v>0</v>
      </c>
      <c r="L2698" s="2">
        <f>SUMIF(E$2:E2698,E2698,K$2:K2698)</f>
        <v>3</v>
      </c>
      <c r="M2698" s="2">
        <f>IF(AND(market_calendar[[#This Row],[eq_weekly_exp_cumulative]]=3,market_calendar[[#This Row],[is_eq_weekly_exp]]=1),1,0)</f>
        <v>0</v>
      </c>
      <c r="N2698" s="2">
        <f>IF(AND(market_calendar[[#This Row],[is_eq_monthly_exp]]=1,MOD(market_calendar[[#This Row],[Month]],3)=0),1,0)</f>
        <v>0</v>
      </c>
      <c r="O2698" s="2">
        <f t="shared" si="336"/>
        <v>0</v>
      </c>
      <c r="P2698" s="2">
        <f>SUMIF(E$2:E2698,E2698,O$2:O2698)</f>
        <v>3</v>
      </c>
      <c r="Q2698" s="2">
        <f>IF(AND(market_calendar[[#This Row],[vix_weekly_exp_cumulative]]=3,market_calendar[[#This Row],[is_vix_weekly_exp]]=1),1,0)</f>
        <v>0</v>
      </c>
      <c r="R2698" s="2">
        <f>IF(AND(market_calendar[[#This Row],[is_vix_monthly_exp]]=1,MOD(market_calendar[[#This Row],[Month]],3)=0),1,0)</f>
        <v>0</v>
      </c>
    </row>
    <row r="2699" spans="1:18" x14ac:dyDescent="0.25">
      <c r="A2699">
        <v>2698</v>
      </c>
      <c r="B2699" s="1">
        <v>45067</v>
      </c>
      <c r="C2699" s="2">
        <f t="shared" si="337"/>
        <v>2023</v>
      </c>
      <c r="D2699" s="2">
        <f t="shared" si="338"/>
        <v>5</v>
      </c>
      <c r="E2699" s="2" t="str">
        <f t="shared" si="339"/>
        <v>2023-5</v>
      </c>
      <c r="F2699" s="2">
        <f t="shared" si="340"/>
        <v>21</v>
      </c>
      <c r="G2699" s="2">
        <f t="shared" si="341"/>
        <v>21</v>
      </c>
      <c r="H2699" s="2">
        <f t="shared" si="342"/>
        <v>1</v>
      </c>
      <c r="I2699" s="2" cm="1">
        <f t="array" ref="I2699">_xlfn.IFNA(_xlfn.IFS(H2699=7,1,H2699=1,1),0)</f>
        <v>1</v>
      </c>
      <c r="J2699" s="2">
        <v>0</v>
      </c>
      <c r="K2699" s="2">
        <f t="shared" si="343"/>
        <v>0</v>
      </c>
      <c r="L2699" s="2">
        <f>SUMIF(E$2:E2699,E2699,K$2:K2699)</f>
        <v>3</v>
      </c>
      <c r="M2699" s="2">
        <f>IF(AND(market_calendar[[#This Row],[eq_weekly_exp_cumulative]]=3,market_calendar[[#This Row],[is_eq_weekly_exp]]=1),1,0)</f>
        <v>0</v>
      </c>
      <c r="N2699" s="2">
        <f>IF(AND(market_calendar[[#This Row],[is_eq_monthly_exp]]=1,MOD(market_calendar[[#This Row],[Month]],3)=0),1,0)</f>
        <v>0</v>
      </c>
      <c r="O2699" s="2">
        <f t="shared" si="336"/>
        <v>0</v>
      </c>
      <c r="P2699" s="2">
        <f>SUMIF(E$2:E2699,E2699,O$2:O2699)</f>
        <v>3</v>
      </c>
      <c r="Q2699" s="2">
        <f>IF(AND(market_calendar[[#This Row],[vix_weekly_exp_cumulative]]=3,market_calendar[[#This Row],[is_vix_weekly_exp]]=1),1,0)</f>
        <v>0</v>
      </c>
      <c r="R2699" s="2">
        <f>IF(AND(market_calendar[[#This Row],[is_vix_monthly_exp]]=1,MOD(market_calendar[[#This Row],[Month]],3)=0),1,0)</f>
        <v>0</v>
      </c>
    </row>
    <row r="2700" spans="1:18" x14ac:dyDescent="0.25">
      <c r="A2700">
        <v>2699</v>
      </c>
      <c r="B2700" s="1">
        <v>45068</v>
      </c>
      <c r="C2700" s="2">
        <f t="shared" si="337"/>
        <v>2023</v>
      </c>
      <c r="D2700" s="2">
        <f t="shared" si="338"/>
        <v>5</v>
      </c>
      <c r="E2700" s="2" t="str">
        <f t="shared" si="339"/>
        <v>2023-5</v>
      </c>
      <c r="F2700" s="2">
        <f t="shared" si="340"/>
        <v>22</v>
      </c>
      <c r="G2700" s="2">
        <f t="shared" si="341"/>
        <v>21</v>
      </c>
      <c r="H2700" s="2">
        <f t="shared" si="342"/>
        <v>2</v>
      </c>
      <c r="I2700" s="2" cm="1">
        <f t="array" ref="I2700">_xlfn.IFNA(_xlfn.IFS(H2700=7,1,H2700=1,1),0)</f>
        <v>0</v>
      </c>
      <c r="J2700" s="2">
        <v>0</v>
      </c>
      <c r="K2700" s="2">
        <f t="shared" si="343"/>
        <v>0</v>
      </c>
      <c r="L2700" s="2">
        <f>SUMIF(E$2:E2700,E2700,K$2:K2700)</f>
        <v>3</v>
      </c>
      <c r="M2700" s="2">
        <f>IF(AND(market_calendar[[#This Row],[eq_weekly_exp_cumulative]]=3,market_calendar[[#This Row],[is_eq_weekly_exp]]=1),1,0)</f>
        <v>0</v>
      </c>
      <c r="N2700" s="2">
        <f>IF(AND(market_calendar[[#This Row],[is_eq_monthly_exp]]=1,MOD(market_calendar[[#This Row],[Month]],3)=0),1,0)</f>
        <v>0</v>
      </c>
      <c r="O2700" s="2">
        <f t="shared" si="336"/>
        <v>0</v>
      </c>
      <c r="P2700" s="2">
        <f>SUMIF(E$2:E2700,E2700,O$2:O2700)</f>
        <v>3</v>
      </c>
      <c r="Q2700" s="2">
        <f>IF(AND(market_calendar[[#This Row],[vix_weekly_exp_cumulative]]=3,market_calendar[[#This Row],[is_vix_weekly_exp]]=1),1,0)</f>
        <v>0</v>
      </c>
      <c r="R2700" s="2">
        <f>IF(AND(market_calendar[[#This Row],[is_vix_monthly_exp]]=1,MOD(market_calendar[[#This Row],[Month]],3)=0),1,0)</f>
        <v>0</v>
      </c>
    </row>
    <row r="2701" spans="1:18" x14ac:dyDescent="0.25">
      <c r="A2701">
        <v>2700</v>
      </c>
      <c r="B2701" s="1">
        <v>45069</v>
      </c>
      <c r="C2701" s="2">
        <f t="shared" si="337"/>
        <v>2023</v>
      </c>
      <c r="D2701" s="2">
        <f t="shared" si="338"/>
        <v>5</v>
      </c>
      <c r="E2701" s="2" t="str">
        <f t="shared" si="339"/>
        <v>2023-5</v>
      </c>
      <c r="F2701" s="2">
        <f t="shared" si="340"/>
        <v>23</v>
      </c>
      <c r="G2701" s="2">
        <f t="shared" si="341"/>
        <v>21</v>
      </c>
      <c r="H2701" s="2">
        <f t="shared" si="342"/>
        <v>3</v>
      </c>
      <c r="I2701" s="2" cm="1">
        <f t="array" ref="I2701">_xlfn.IFNA(_xlfn.IFS(H2701=7,1,H2701=1,1),0)</f>
        <v>0</v>
      </c>
      <c r="J2701" s="2">
        <v>0</v>
      </c>
      <c r="K2701" s="2">
        <f t="shared" si="343"/>
        <v>0</v>
      </c>
      <c r="L2701" s="2">
        <f>SUMIF(E$2:E2701,E2701,K$2:K2701)</f>
        <v>3</v>
      </c>
      <c r="M2701" s="2">
        <f>IF(AND(market_calendar[[#This Row],[eq_weekly_exp_cumulative]]=3,market_calendar[[#This Row],[is_eq_weekly_exp]]=1),1,0)</f>
        <v>0</v>
      </c>
      <c r="N2701" s="2">
        <f>IF(AND(market_calendar[[#This Row],[is_eq_monthly_exp]]=1,MOD(market_calendar[[#This Row],[Month]],3)=0),1,0)</f>
        <v>0</v>
      </c>
      <c r="O2701" s="2">
        <f t="shared" si="336"/>
        <v>1</v>
      </c>
      <c r="P2701" s="2">
        <f>SUMIF(E$2:E2701,E2701,O$2:O2701)</f>
        <v>4</v>
      </c>
      <c r="Q2701" s="2">
        <f>IF(AND(market_calendar[[#This Row],[vix_weekly_exp_cumulative]]=3,market_calendar[[#This Row],[is_vix_weekly_exp]]=1),1,0)</f>
        <v>0</v>
      </c>
      <c r="R2701" s="2">
        <f>IF(AND(market_calendar[[#This Row],[is_vix_monthly_exp]]=1,MOD(market_calendar[[#This Row],[Month]],3)=0),1,0)</f>
        <v>0</v>
      </c>
    </row>
    <row r="2702" spans="1:18" x14ac:dyDescent="0.25">
      <c r="A2702">
        <v>2701</v>
      </c>
      <c r="B2702" s="1">
        <v>45070</v>
      </c>
      <c r="C2702" s="2">
        <f t="shared" si="337"/>
        <v>2023</v>
      </c>
      <c r="D2702" s="2">
        <f t="shared" si="338"/>
        <v>5</v>
      </c>
      <c r="E2702" s="2" t="str">
        <f t="shared" si="339"/>
        <v>2023-5</v>
      </c>
      <c r="F2702" s="2">
        <f t="shared" si="340"/>
        <v>24</v>
      </c>
      <c r="G2702" s="2">
        <f t="shared" si="341"/>
        <v>21</v>
      </c>
      <c r="H2702" s="2">
        <f t="shared" si="342"/>
        <v>4</v>
      </c>
      <c r="I2702" s="2" cm="1">
        <f t="array" ref="I2702">_xlfn.IFNA(_xlfn.IFS(H2702=7,1,H2702=1,1),0)</f>
        <v>0</v>
      </c>
      <c r="J2702" s="2">
        <v>0</v>
      </c>
      <c r="K2702" s="2">
        <f t="shared" si="343"/>
        <v>0</v>
      </c>
      <c r="L2702" s="2">
        <f>SUMIF(E$2:E2702,E2702,K$2:K2702)</f>
        <v>3</v>
      </c>
      <c r="M2702" s="2">
        <f>IF(AND(market_calendar[[#This Row],[eq_weekly_exp_cumulative]]=3,market_calendar[[#This Row],[is_eq_weekly_exp]]=1),1,0)</f>
        <v>0</v>
      </c>
      <c r="N2702" s="2">
        <f>IF(AND(market_calendar[[#This Row],[is_eq_monthly_exp]]=1,MOD(market_calendar[[#This Row],[Month]],3)=0),1,0)</f>
        <v>0</v>
      </c>
      <c r="O2702" s="2">
        <f t="shared" si="336"/>
        <v>0</v>
      </c>
      <c r="P2702" s="2">
        <f>SUMIF(E$2:E2702,E2702,O$2:O2702)</f>
        <v>4</v>
      </c>
      <c r="Q2702" s="2">
        <f>IF(AND(market_calendar[[#This Row],[vix_weekly_exp_cumulative]]=3,market_calendar[[#This Row],[is_vix_weekly_exp]]=1),1,0)</f>
        <v>0</v>
      </c>
      <c r="R2702" s="2">
        <f>IF(AND(market_calendar[[#This Row],[is_vix_monthly_exp]]=1,MOD(market_calendar[[#This Row],[Month]],3)=0),1,0)</f>
        <v>0</v>
      </c>
    </row>
    <row r="2703" spans="1:18" x14ac:dyDescent="0.25">
      <c r="A2703">
        <v>2702</v>
      </c>
      <c r="B2703" s="1">
        <v>45071</v>
      </c>
      <c r="C2703" s="2">
        <f t="shared" si="337"/>
        <v>2023</v>
      </c>
      <c r="D2703" s="2">
        <f t="shared" si="338"/>
        <v>5</v>
      </c>
      <c r="E2703" s="2" t="str">
        <f t="shared" si="339"/>
        <v>2023-5</v>
      </c>
      <c r="F2703" s="2">
        <f t="shared" si="340"/>
        <v>25</v>
      </c>
      <c r="G2703" s="2">
        <f t="shared" si="341"/>
        <v>21</v>
      </c>
      <c r="H2703" s="2">
        <f t="shared" si="342"/>
        <v>5</v>
      </c>
      <c r="I2703" s="2" cm="1">
        <f t="array" ref="I2703">_xlfn.IFNA(_xlfn.IFS(H2703=7,1,H2703=1,1),0)</f>
        <v>0</v>
      </c>
      <c r="J2703" s="2">
        <v>0</v>
      </c>
      <c r="K2703" s="2">
        <f t="shared" si="343"/>
        <v>0</v>
      </c>
      <c r="L2703" s="2">
        <f>SUMIF(E$2:E2703,E2703,K$2:K2703)</f>
        <v>3</v>
      </c>
      <c r="M2703" s="2">
        <f>IF(AND(market_calendar[[#This Row],[eq_weekly_exp_cumulative]]=3,market_calendar[[#This Row],[is_eq_weekly_exp]]=1),1,0)</f>
        <v>0</v>
      </c>
      <c r="N2703" s="2">
        <f>IF(AND(market_calendar[[#This Row],[is_eq_monthly_exp]]=1,MOD(market_calendar[[#This Row],[Month]],3)=0),1,0)</f>
        <v>0</v>
      </c>
      <c r="O2703" s="2">
        <f t="shared" si="336"/>
        <v>0</v>
      </c>
      <c r="P2703" s="2">
        <f>SUMIF(E$2:E2703,E2703,O$2:O2703)</f>
        <v>4</v>
      </c>
      <c r="Q2703" s="2">
        <f>IF(AND(market_calendar[[#This Row],[vix_weekly_exp_cumulative]]=3,market_calendar[[#This Row],[is_vix_weekly_exp]]=1),1,0)</f>
        <v>0</v>
      </c>
      <c r="R2703" s="2">
        <f>IF(AND(market_calendar[[#This Row],[is_vix_monthly_exp]]=1,MOD(market_calendar[[#This Row],[Month]],3)=0),1,0)</f>
        <v>0</v>
      </c>
    </row>
    <row r="2704" spans="1:18" x14ac:dyDescent="0.25">
      <c r="A2704">
        <v>2703</v>
      </c>
      <c r="B2704" s="1">
        <v>45072</v>
      </c>
      <c r="C2704" s="2">
        <f t="shared" si="337"/>
        <v>2023</v>
      </c>
      <c r="D2704" s="2">
        <f t="shared" si="338"/>
        <v>5</v>
      </c>
      <c r="E2704" s="2" t="str">
        <f t="shared" si="339"/>
        <v>2023-5</v>
      </c>
      <c r="F2704" s="2">
        <f t="shared" si="340"/>
        <v>26</v>
      </c>
      <c r="G2704" s="2">
        <f t="shared" si="341"/>
        <v>21</v>
      </c>
      <c r="H2704" s="2">
        <f t="shared" si="342"/>
        <v>6</v>
      </c>
      <c r="I2704" s="2" cm="1">
        <f t="array" ref="I2704">_xlfn.IFNA(_xlfn.IFS(H2704=7,1,H2704=1,1),0)</f>
        <v>0</v>
      </c>
      <c r="J2704" s="2">
        <v>0</v>
      </c>
      <c r="K2704" s="2">
        <f t="shared" si="343"/>
        <v>1</v>
      </c>
      <c r="L2704" s="2">
        <f>SUMIF(E$2:E2704,E2704,K$2:K2704)</f>
        <v>4</v>
      </c>
      <c r="M2704" s="2">
        <f>IF(AND(market_calendar[[#This Row],[eq_weekly_exp_cumulative]]=3,market_calendar[[#This Row],[is_eq_weekly_exp]]=1),1,0)</f>
        <v>0</v>
      </c>
      <c r="N2704" s="2">
        <f>IF(AND(market_calendar[[#This Row],[is_eq_monthly_exp]]=1,MOD(market_calendar[[#This Row],[Month]],3)=0),1,0)</f>
        <v>0</v>
      </c>
      <c r="O2704" s="2">
        <f t="shared" si="336"/>
        <v>0</v>
      </c>
      <c r="P2704" s="2">
        <f>SUMIF(E$2:E2704,E2704,O$2:O2704)</f>
        <v>4</v>
      </c>
      <c r="Q2704" s="2">
        <f>IF(AND(market_calendar[[#This Row],[vix_weekly_exp_cumulative]]=3,market_calendar[[#This Row],[is_vix_weekly_exp]]=1),1,0)</f>
        <v>0</v>
      </c>
      <c r="R2704" s="2">
        <f>IF(AND(market_calendar[[#This Row],[is_vix_monthly_exp]]=1,MOD(market_calendar[[#This Row],[Month]],3)=0),1,0)</f>
        <v>0</v>
      </c>
    </row>
    <row r="2705" spans="1:18" x14ac:dyDescent="0.25">
      <c r="A2705">
        <v>2704</v>
      </c>
      <c r="B2705" s="1">
        <v>45073</v>
      </c>
      <c r="C2705" s="2">
        <f t="shared" si="337"/>
        <v>2023</v>
      </c>
      <c r="D2705" s="2">
        <f t="shared" si="338"/>
        <v>5</v>
      </c>
      <c r="E2705" s="2" t="str">
        <f t="shared" si="339"/>
        <v>2023-5</v>
      </c>
      <c r="F2705" s="2">
        <f t="shared" si="340"/>
        <v>27</v>
      </c>
      <c r="G2705" s="2">
        <f t="shared" si="341"/>
        <v>21</v>
      </c>
      <c r="H2705" s="2">
        <f t="shared" si="342"/>
        <v>7</v>
      </c>
      <c r="I2705" s="2" cm="1">
        <f t="array" ref="I2705">_xlfn.IFNA(_xlfn.IFS(H2705=7,1,H2705=1,1),0)</f>
        <v>1</v>
      </c>
      <c r="J2705" s="2">
        <v>0</v>
      </c>
      <c r="K2705" s="2">
        <f t="shared" si="343"/>
        <v>0</v>
      </c>
      <c r="L2705" s="2">
        <f>SUMIF(E$2:E2705,E2705,K$2:K2705)</f>
        <v>4</v>
      </c>
      <c r="M2705" s="2">
        <f>IF(AND(market_calendar[[#This Row],[eq_weekly_exp_cumulative]]=3,market_calendar[[#This Row],[is_eq_weekly_exp]]=1),1,0)</f>
        <v>0</v>
      </c>
      <c r="N2705" s="2">
        <f>IF(AND(market_calendar[[#This Row],[is_eq_monthly_exp]]=1,MOD(market_calendar[[#This Row],[Month]],3)=0),1,0)</f>
        <v>0</v>
      </c>
      <c r="O2705" s="2">
        <f t="shared" si="336"/>
        <v>0</v>
      </c>
      <c r="P2705" s="2">
        <f>SUMIF(E$2:E2705,E2705,O$2:O2705)</f>
        <v>4</v>
      </c>
      <c r="Q2705" s="2">
        <f>IF(AND(market_calendar[[#This Row],[vix_weekly_exp_cumulative]]=3,market_calendar[[#This Row],[is_vix_weekly_exp]]=1),1,0)</f>
        <v>0</v>
      </c>
      <c r="R2705" s="2">
        <f>IF(AND(market_calendar[[#This Row],[is_vix_monthly_exp]]=1,MOD(market_calendar[[#This Row],[Month]],3)=0),1,0)</f>
        <v>0</v>
      </c>
    </row>
    <row r="2706" spans="1:18" x14ac:dyDescent="0.25">
      <c r="A2706">
        <v>2705</v>
      </c>
      <c r="B2706" s="1">
        <v>45074</v>
      </c>
      <c r="C2706" s="2">
        <f t="shared" si="337"/>
        <v>2023</v>
      </c>
      <c r="D2706" s="2">
        <f t="shared" si="338"/>
        <v>5</v>
      </c>
      <c r="E2706" s="2" t="str">
        <f t="shared" si="339"/>
        <v>2023-5</v>
      </c>
      <c r="F2706" s="2">
        <f t="shared" si="340"/>
        <v>28</v>
      </c>
      <c r="G2706" s="2">
        <f t="shared" si="341"/>
        <v>22</v>
      </c>
      <c r="H2706" s="2">
        <f t="shared" si="342"/>
        <v>1</v>
      </c>
      <c r="I2706" s="2" cm="1">
        <f t="array" ref="I2706">_xlfn.IFNA(_xlfn.IFS(H2706=7,1,H2706=1,1),0)</f>
        <v>1</v>
      </c>
      <c r="J2706" s="2">
        <v>0</v>
      </c>
      <c r="K2706" s="2">
        <f t="shared" si="343"/>
        <v>0</v>
      </c>
      <c r="L2706" s="2">
        <f>SUMIF(E$2:E2706,E2706,K$2:K2706)</f>
        <v>4</v>
      </c>
      <c r="M2706" s="2">
        <f>IF(AND(market_calendar[[#This Row],[eq_weekly_exp_cumulative]]=3,market_calendar[[#This Row],[is_eq_weekly_exp]]=1),1,0)</f>
        <v>0</v>
      </c>
      <c r="N2706" s="2">
        <f>IF(AND(market_calendar[[#This Row],[is_eq_monthly_exp]]=1,MOD(market_calendar[[#This Row],[Month]],3)=0),1,0)</f>
        <v>0</v>
      </c>
      <c r="O2706" s="2">
        <f t="shared" si="336"/>
        <v>0</v>
      </c>
      <c r="P2706" s="2">
        <f>SUMIF(E$2:E2706,E2706,O$2:O2706)</f>
        <v>4</v>
      </c>
      <c r="Q2706" s="2">
        <f>IF(AND(market_calendar[[#This Row],[vix_weekly_exp_cumulative]]=3,market_calendar[[#This Row],[is_vix_weekly_exp]]=1),1,0)</f>
        <v>0</v>
      </c>
      <c r="R2706" s="2">
        <f>IF(AND(market_calendar[[#This Row],[is_vix_monthly_exp]]=1,MOD(market_calendar[[#This Row],[Month]],3)=0),1,0)</f>
        <v>0</v>
      </c>
    </row>
    <row r="2707" spans="1:18" x14ac:dyDescent="0.25">
      <c r="A2707">
        <v>2706</v>
      </c>
      <c r="B2707" s="1">
        <v>45075</v>
      </c>
      <c r="C2707" s="2">
        <f t="shared" si="337"/>
        <v>2023</v>
      </c>
      <c r="D2707" s="2">
        <f t="shared" si="338"/>
        <v>5</v>
      </c>
      <c r="E2707" s="2" t="str">
        <f t="shared" si="339"/>
        <v>2023-5</v>
      </c>
      <c r="F2707" s="2">
        <f t="shared" si="340"/>
        <v>29</v>
      </c>
      <c r="G2707" s="2">
        <f t="shared" si="341"/>
        <v>22</v>
      </c>
      <c r="H2707" s="2">
        <f t="shared" si="342"/>
        <v>2</v>
      </c>
      <c r="I2707" s="2" cm="1">
        <f t="array" ref="I2707">_xlfn.IFNA(_xlfn.IFS(H2707=7,1,H2707=1,1),0)</f>
        <v>0</v>
      </c>
      <c r="J2707" s="2">
        <v>0</v>
      </c>
      <c r="K2707" s="2">
        <f t="shared" si="343"/>
        <v>0</v>
      </c>
      <c r="L2707" s="2">
        <f>SUMIF(E$2:E2707,E2707,K$2:K2707)</f>
        <v>4</v>
      </c>
      <c r="M2707" s="2">
        <f>IF(AND(market_calendar[[#This Row],[eq_weekly_exp_cumulative]]=3,market_calendar[[#This Row],[is_eq_weekly_exp]]=1),1,0)</f>
        <v>0</v>
      </c>
      <c r="N2707" s="2">
        <f>IF(AND(market_calendar[[#This Row],[is_eq_monthly_exp]]=1,MOD(market_calendar[[#This Row],[Month]],3)=0),1,0)</f>
        <v>0</v>
      </c>
      <c r="O2707" s="2">
        <f t="shared" si="336"/>
        <v>0</v>
      </c>
      <c r="P2707" s="2">
        <f>SUMIF(E$2:E2707,E2707,O$2:O2707)</f>
        <v>4</v>
      </c>
      <c r="Q2707" s="2">
        <f>IF(AND(market_calendar[[#This Row],[vix_weekly_exp_cumulative]]=3,market_calendar[[#This Row],[is_vix_weekly_exp]]=1),1,0)</f>
        <v>0</v>
      </c>
      <c r="R2707" s="2">
        <f>IF(AND(market_calendar[[#This Row],[is_vix_monthly_exp]]=1,MOD(market_calendar[[#This Row],[Month]],3)=0),1,0)</f>
        <v>0</v>
      </c>
    </row>
    <row r="2708" spans="1:18" x14ac:dyDescent="0.25">
      <c r="A2708">
        <v>2707</v>
      </c>
      <c r="B2708" s="1">
        <v>45076</v>
      </c>
      <c r="C2708" s="2">
        <f t="shared" si="337"/>
        <v>2023</v>
      </c>
      <c r="D2708" s="2">
        <f t="shared" si="338"/>
        <v>5</v>
      </c>
      <c r="E2708" s="2" t="str">
        <f t="shared" si="339"/>
        <v>2023-5</v>
      </c>
      <c r="F2708" s="2">
        <f t="shared" si="340"/>
        <v>30</v>
      </c>
      <c r="G2708" s="2">
        <f t="shared" si="341"/>
        <v>22</v>
      </c>
      <c r="H2708" s="2">
        <f t="shared" si="342"/>
        <v>3</v>
      </c>
      <c r="I2708" s="2" cm="1">
        <f t="array" ref="I2708">_xlfn.IFNA(_xlfn.IFS(H2708=7,1,H2708=1,1),0)</f>
        <v>0</v>
      </c>
      <c r="J2708" s="2">
        <v>0</v>
      </c>
      <c r="K2708" s="2">
        <f t="shared" si="343"/>
        <v>0</v>
      </c>
      <c r="L2708" s="2">
        <f>SUMIF(E$2:E2708,E2708,K$2:K2708)</f>
        <v>4</v>
      </c>
      <c r="M2708" s="2">
        <f>IF(AND(market_calendar[[#This Row],[eq_weekly_exp_cumulative]]=3,market_calendar[[#This Row],[is_eq_weekly_exp]]=1),1,0)</f>
        <v>0</v>
      </c>
      <c r="N2708" s="2">
        <f>IF(AND(market_calendar[[#This Row],[is_eq_monthly_exp]]=1,MOD(market_calendar[[#This Row],[Month]],3)=0),1,0)</f>
        <v>0</v>
      </c>
      <c r="O2708" s="2">
        <f t="shared" si="336"/>
        <v>1</v>
      </c>
      <c r="P2708" s="2">
        <f>SUMIF(E$2:E2708,E2708,O$2:O2708)</f>
        <v>5</v>
      </c>
      <c r="Q2708" s="2">
        <f>IF(AND(market_calendar[[#This Row],[vix_weekly_exp_cumulative]]=3,market_calendar[[#This Row],[is_vix_weekly_exp]]=1),1,0)</f>
        <v>0</v>
      </c>
      <c r="R2708" s="2">
        <f>IF(AND(market_calendar[[#This Row],[is_vix_monthly_exp]]=1,MOD(market_calendar[[#This Row],[Month]],3)=0),1,0)</f>
        <v>0</v>
      </c>
    </row>
    <row r="2709" spans="1:18" x14ac:dyDescent="0.25">
      <c r="A2709">
        <v>2708</v>
      </c>
      <c r="B2709" s="1">
        <v>45077</v>
      </c>
      <c r="C2709" s="2">
        <f t="shared" si="337"/>
        <v>2023</v>
      </c>
      <c r="D2709" s="2">
        <f t="shared" si="338"/>
        <v>5</v>
      </c>
      <c r="E2709" s="2" t="str">
        <f t="shared" si="339"/>
        <v>2023-5</v>
      </c>
      <c r="F2709" s="2">
        <f t="shared" si="340"/>
        <v>31</v>
      </c>
      <c r="G2709" s="2">
        <f t="shared" si="341"/>
        <v>22</v>
      </c>
      <c r="H2709" s="2">
        <f t="shared" si="342"/>
        <v>4</v>
      </c>
      <c r="I2709" s="2" cm="1">
        <f t="array" ref="I2709">_xlfn.IFNA(_xlfn.IFS(H2709=7,1,H2709=1,1),0)</f>
        <v>0</v>
      </c>
      <c r="J2709" s="2">
        <v>0</v>
      </c>
      <c r="K2709" s="2">
        <f t="shared" si="343"/>
        <v>0</v>
      </c>
      <c r="L2709" s="2">
        <f>SUMIF(E$2:E2709,E2709,K$2:K2709)</f>
        <v>4</v>
      </c>
      <c r="M2709" s="2">
        <f>IF(AND(market_calendar[[#This Row],[eq_weekly_exp_cumulative]]=3,market_calendar[[#This Row],[is_eq_weekly_exp]]=1),1,0)</f>
        <v>0</v>
      </c>
      <c r="N2709" s="2">
        <f>IF(AND(market_calendar[[#This Row],[is_eq_monthly_exp]]=1,MOD(market_calendar[[#This Row],[Month]],3)=0),1,0)</f>
        <v>0</v>
      </c>
      <c r="O2709" s="2">
        <f t="shared" si="336"/>
        <v>0</v>
      </c>
      <c r="P2709" s="2">
        <f>SUMIF(E$2:E2709,E2709,O$2:O2709)</f>
        <v>5</v>
      </c>
      <c r="Q2709" s="2">
        <f>IF(AND(market_calendar[[#This Row],[vix_weekly_exp_cumulative]]=3,market_calendar[[#This Row],[is_vix_weekly_exp]]=1),1,0)</f>
        <v>0</v>
      </c>
      <c r="R2709" s="2">
        <f>IF(AND(market_calendar[[#This Row],[is_vix_monthly_exp]]=1,MOD(market_calendar[[#This Row],[Month]],3)=0),1,0)</f>
        <v>0</v>
      </c>
    </row>
    <row r="2710" spans="1:18" x14ac:dyDescent="0.25">
      <c r="A2710">
        <v>2709</v>
      </c>
      <c r="B2710" s="1">
        <v>45078</v>
      </c>
      <c r="C2710" s="2">
        <f t="shared" si="337"/>
        <v>2023</v>
      </c>
      <c r="D2710" s="2">
        <f t="shared" si="338"/>
        <v>6</v>
      </c>
      <c r="E2710" s="2" t="str">
        <f t="shared" si="339"/>
        <v>2023-6</v>
      </c>
      <c r="F2710" s="2">
        <f t="shared" si="340"/>
        <v>1</v>
      </c>
      <c r="G2710" s="2">
        <f t="shared" si="341"/>
        <v>22</v>
      </c>
      <c r="H2710" s="2">
        <f t="shared" si="342"/>
        <v>5</v>
      </c>
      <c r="I2710" s="2" cm="1">
        <f t="array" ref="I2710">_xlfn.IFNA(_xlfn.IFS(H2710=7,1,H2710=1,1),0)</f>
        <v>0</v>
      </c>
      <c r="J2710" s="2">
        <v>0</v>
      </c>
      <c r="K2710" s="2">
        <f t="shared" si="343"/>
        <v>0</v>
      </c>
      <c r="L2710" s="2">
        <f>SUMIF(E$2:E2710,E2710,K$2:K2710)</f>
        <v>0</v>
      </c>
      <c r="M2710" s="2">
        <f>IF(AND(market_calendar[[#This Row],[eq_weekly_exp_cumulative]]=3,market_calendar[[#This Row],[is_eq_weekly_exp]]=1),1,0)</f>
        <v>0</v>
      </c>
      <c r="N2710" s="2">
        <f>IF(AND(market_calendar[[#This Row],[is_eq_monthly_exp]]=1,MOD(market_calendar[[#This Row],[Month]],3)=0),1,0)</f>
        <v>0</v>
      </c>
      <c r="O2710" s="2">
        <f t="shared" si="336"/>
        <v>0</v>
      </c>
      <c r="P2710" s="2">
        <f>SUMIF(E$2:E2710,E2710,O$2:O2710)</f>
        <v>0</v>
      </c>
      <c r="Q2710" s="2">
        <f>IF(AND(market_calendar[[#This Row],[vix_weekly_exp_cumulative]]=3,market_calendar[[#This Row],[is_vix_weekly_exp]]=1),1,0)</f>
        <v>0</v>
      </c>
      <c r="R2710" s="2">
        <f>IF(AND(market_calendar[[#This Row],[is_vix_monthly_exp]]=1,MOD(market_calendar[[#This Row],[Month]],3)=0),1,0)</f>
        <v>0</v>
      </c>
    </row>
    <row r="2711" spans="1:18" x14ac:dyDescent="0.25">
      <c r="A2711">
        <v>2710</v>
      </c>
      <c r="B2711" s="1">
        <v>45079</v>
      </c>
      <c r="C2711" s="2">
        <f t="shared" si="337"/>
        <v>2023</v>
      </c>
      <c r="D2711" s="2">
        <f t="shared" si="338"/>
        <v>6</v>
      </c>
      <c r="E2711" s="2" t="str">
        <f t="shared" si="339"/>
        <v>2023-6</v>
      </c>
      <c r="F2711" s="2">
        <f t="shared" si="340"/>
        <v>2</v>
      </c>
      <c r="G2711" s="2">
        <f t="shared" si="341"/>
        <v>22</v>
      </c>
      <c r="H2711" s="2">
        <f t="shared" si="342"/>
        <v>6</v>
      </c>
      <c r="I2711" s="2" cm="1">
        <f t="array" ref="I2711">_xlfn.IFNA(_xlfn.IFS(H2711=7,1,H2711=1,1),0)</f>
        <v>0</v>
      </c>
      <c r="J2711" s="2">
        <v>0</v>
      </c>
      <c r="K2711" s="2">
        <f t="shared" si="343"/>
        <v>1</v>
      </c>
      <c r="L2711" s="2">
        <f>SUMIF(E$2:E2711,E2711,K$2:K2711)</f>
        <v>1</v>
      </c>
      <c r="M2711" s="2">
        <f>IF(AND(market_calendar[[#This Row],[eq_weekly_exp_cumulative]]=3,market_calendar[[#This Row],[is_eq_weekly_exp]]=1),1,0)</f>
        <v>0</v>
      </c>
      <c r="N2711" s="2">
        <f>IF(AND(market_calendar[[#This Row],[is_eq_monthly_exp]]=1,MOD(market_calendar[[#This Row],[Month]],3)=0),1,0)</f>
        <v>0</v>
      </c>
      <c r="O2711" s="2">
        <f t="shared" si="336"/>
        <v>0</v>
      </c>
      <c r="P2711" s="2">
        <f>SUMIF(E$2:E2711,E2711,O$2:O2711)</f>
        <v>0</v>
      </c>
      <c r="Q2711" s="2">
        <f>IF(AND(market_calendar[[#This Row],[vix_weekly_exp_cumulative]]=3,market_calendar[[#This Row],[is_vix_weekly_exp]]=1),1,0)</f>
        <v>0</v>
      </c>
      <c r="R2711" s="2">
        <f>IF(AND(market_calendar[[#This Row],[is_vix_monthly_exp]]=1,MOD(market_calendar[[#This Row],[Month]],3)=0),1,0)</f>
        <v>0</v>
      </c>
    </row>
    <row r="2712" spans="1:18" x14ac:dyDescent="0.25">
      <c r="A2712">
        <v>2711</v>
      </c>
      <c r="B2712" s="1">
        <v>45080</v>
      </c>
      <c r="C2712" s="2">
        <f t="shared" si="337"/>
        <v>2023</v>
      </c>
      <c r="D2712" s="2">
        <f t="shared" si="338"/>
        <v>6</v>
      </c>
      <c r="E2712" s="2" t="str">
        <f t="shared" si="339"/>
        <v>2023-6</v>
      </c>
      <c r="F2712" s="2">
        <f t="shared" si="340"/>
        <v>3</v>
      </c>
      <c r="G2712" s="2">
        <f t="shared" si="341"/>
        <v>22</v>
      </c>
      <c r="H2712" s="2">
        <f t="shared" si="342"/>
        <v>7</v>
      </c>
      <c r="I2712" s="2" cm="1">
        <f t="array" ref="I2712">_xlfn.IFNA(_xlfn.IFS(H2712=7,1,H2712=1,1),0)</f>
        <v>1</v>
      </c>
      <c r="J2712" s="2">
        <v>0</v>
      </c>
      <c r="K2712" s="2">
        <f t="shared" si="343"/>
        <v>0</v>
      </c>
      <c r="L2712" s="2">
        <f>SUMIF(E$2:E2712,E2712,K$2:K2712)</f>
        <v>1</v>
      </c>
      <c r="M2712" s="2">
        <f>IF(AND(market_calendar[[#This Row],[eq_weekly_exp_cumulative]]=3,market_calendar[[#This Row],[is_eq_weekly_exp]]=1),1,0)</f>
        <v>0</v>
      </c>
      <c r="N2712" s="2">
        <f>IF(AND(market_calendar[[#This Row],[is_eq_monthly_exp]]=1,MOD(market_calendar[[#This Row],[Month]],3)=0),1,0)</f>
        <v>0</v>
      </c>
      <c r="O2712" s="2">
        <f t="shared" si="336"/>
        <v>0</v>
      </c>
      <c r="P2712" s="2">
        <f>SUMIF(E$2:E2712,E2712,O$2:O2712)</f>
        <v>0</v>
      </c>
      <c r="Q2712" s="2">
        <f>IF(AND(market_calendar[[#This Row],[vix_weekly_exp_cumulative]]=3,market_calendar[[#This Row],[is_vix_weekly_exp]]=1),1,0)</f>
        <v>0</v>
      </c>
      <c r="R2712" s="2">
        <f>IF(AND(market_calendar[[#This Row],[is_vix_monthly_exp]]=1,MOD(market_calendar[[#This Row],[Month]],3)=0),1,0)</f>
        <v>0</v>
      </c>
    </row>
    <row r="2713" spans="1:18" x14ac:dyDescent="0.25">
      <c r="A2713">
        <v>2712</v>
      </c>
      <c r="B2713" s="1">
        <v>45081</v>
      </c>
      <c r="C2713" s="2">
        <f t="shared" si="337"/>
        <v>2023</v>
      </c>
      <c r="D2713" s="2">
        <f t="shared" si="338"/>
        <v>6</v>
      </c>
      <c r="E2713" s="2" t="str">
        <f t="shared" si="339"/>
        <v>2023-6</v>
      </c>
      <c r="F2713" s="2">
        <f t="shared" si="340"/>
        <v>4</v>
      </c>
      <c r="G2713" s="2">
        <f t="shared" si="341"/>
        <v>23</v>
      </c>
      <c r="H2713" s="2">
        <f t="shared" si="342"/>
        <v>1</v>
      </c>
      <c r="I2713" s="2" cm="1">
        <f t="array" ref="I2713">_xlfn.IFNA(_xlfn.IFS(H2713=7,1,H2713=1,1),0)</f>
        <v>1</v>
      </c>
      <c r="J2713" s="2">
        <v>0</v>
      </c>
      <c r="K2713" s="2">
        <f t="shared" si="343"/>
        <v>0</v>
      </c>
      <c r="L2713" s="2">
        <f>SUMIF(E$2:E2713,E2713,K$2:K2713)</f>
        <v>1</v>
      </c>
      <c r="M2713" s="2">
        <f>IF(AND(market_calendar[[#This Row],[eq_weekly_exp_cumulative]]=3,market_calendar[[#This Row],[is_eq_weekly_exp]]=1),1,0)</f>
        <v>0</v>
      </c>
      <c r="N2713" s="2">
        <f>IF(AND(market_calendar[[#This Row],[is_eq_monthly_exp]]=1,MOD(market_calendar[[#This Row],[Month]],3)=0),1,0)</f>
        <v>0</v>
      </c>
      <c r="O2713" s="2">
        <f t="shared" si="336"/>
        <v>0</v>
      </c>
      <c r="P2713" s="2">
        <f>SUMIF(E$2:E2713,E2713,O$2:O2713)</f>
        <v>0</v>
      </c>
      <c r="Q2713" s="2">
        <f>IF(AND(market_calendar[[#This Row],[vix_weekly_exp_cumulative]]=3,market_calendar[[#This Row],[is_vix_weekly_exp]]=1),1,0)</f>
        <v>0</v>
      </c>
      <c r="R2713" s="2">
        <f>IF(AND(market_calendar[[#This Row],[is_vix_monthly_exp]]=1,MOD(market_calendar[[#This Row],[Month]],3)=0),1,0)</f>
        <v>0</v>
      </c>
    </row>
    <row r="2714" spans="1:18" x14ac:dyDescent="0.25">
      <c r="A2714">
        <v>2713</v>
      </c>
      <c r="B2714" s="1">
        <v>45082</v>
      </c>
      <c r="C2714" s="2">
        <f t="shared" si="337"/>
        <v>2023</v>
      </c>
      <c r="D2714" s="2">
        <f t="shared" si="338"/>
        <v>6</v>
      </c>
      <c r="E2714" s="2" t="str">
        <f t="shared" si="339"/>
        <v>2023-6</v>
      </c>
      <c r="F2714" s="2">
        <f t="shared" si="340"/>
        <v>5</v>
      </c>
      <c r="G2714" s="2">
        <f t="shared" si="341"/>
        <v>23</v>
      </c>
      <c r="H2714" s="2">
        <f t="shared" si="342"/>
        <v>2</v>
      </c>
      <c r="I2714" s="2" cm="1">
        <f t="array" ref="I2714">_xlfn.IFNA(_xlfn.IFS(H2714=7,1,H2714=1,1),0)</f>
        <v>0</v>
      </c>
      <c r="J2714" s="2">
        <v>0</v>
      </c>
      <c r="K2714" s="2">
        <f t="shared" si="343"/>
        <v>0</v>
      </c>
      <c r="L2714" s="2">
        <f>SUMIF(E$2:E2714,E2714,K$2:K2714)</f>
        <v>1</v>
      </c>
      <c r="M2714" s="2">
        <f>IF(AND(market_calendar[[#This Row],[eq_weekly_exp_cumulative]]=3,market_calendar[[#This Row],[is_eq_weekly_exp]]=1),1,0)</f>
        <v>0</v>
      </c>
      <c r="N2714" s="2">
        <f>IF(AND(market_calendar[[#This Row],[is_eq_monthly_exp]]=1,MOD(market_calendar[[#This Row],[Month]],3)=0),1,0)</f>
        <v>0</v>
      </c>
      <c r="O2714" s="2">
        <f t="shared" si="336"/>
        <v>0</v>
      </c>
      <c r="P2714" s="2">
        <f>SUMIF(E$2:E2714,E2714,O$2:O2714)</f>
        <v>0</v>
      </c>
      <c r="Q2714" s="2">
        <f>IF(AND(market_calendar[[#This Row],[vix_weekly_exp_cumulative]]=3,market_calendar[[#This Row],[is_vix_weekly_exp]]=1),1,0)</f>
        <v>0</v>
      </c>
      <c r="R2714" s="2">
        <f>IF(AND(market_calendar[[#This Row],[is_vix_monthly_exp]]=1,MOD(market_calendar[[#This Row],[Month]],3)=0),1,0)</f>
        <v>0</v>
      </c>
    </row>
    <row r="2715" spans="1:18" x14ac:dyDescent="0.25">
      <c r="A2715">
        <v>2714</v>
      </c>
      <c r="B2715" s="1">
        <v>45083</v>
      </c>
      <c r="C2715" s="2">
        <f t="shared" si="337"/>
        <v>2023</v>
      </c>
      <c r="D2715" s="2">
        <f t="shared" si="338"/>
        <v>6</v>
      </c>
      <c r="E2715" s="2" t="str">
        <f t="shared" si="339"/>
        <v>2023-6</v>
      </c>
      <c r="F2715" s="2">
        <f t="shared" si="340"/>
        <v>6</v>
      </c>
      <c r="G2715" s="2">
        <f t="shared" si="341"/>
        <v>23</v>
      </c>
      <c r="H2715" s="2">
        <f t="shared" si="342"/>
        <v>3</v>
      </c>
      <c r="I2715" s="2" cm="1">
        <f t="array" ref="I2715">_xlfn.IFNA(_xlfn.IFS(H2715=7,1,H2715=1,1),0)</f>
        <v>0</v>
      </c>
      <c r="J2715" s="2">
        <v>0</v>
      </c>
      <c r="K2715" s="2">
        <f t="shared" si="343"/>
        <v>0</v>
      </c>
      <c r="L2715" s="2">
        <f>SUMIF(E$2:E2715,E2715,K$2:K2715)</f>
        <v>1</v>
      </c>
      <c r="M2715" s="2">
        <f>IF(AND(market_calendar[[#This Row],[eq_weekly_exp_cumulative]]=3,market_calendar[[#This Row],[is_eq_weekly_exp]]=1),1,0)</f>
        <v>0</v>
      </c>
      <c r="N2715" s="2">
        <f>IF(AND(market_calendar[[#This Row],[is_eq_monthly_exp]]=1,MOD(market_calendar[[#This Row],[Month]],3)=0),1,0)</f>
        <v>0</v>
      </c>
      <c r="O2715" s="2">
        <f t="shared" si="336"/>
        <v>1</v>
      </c>
      <c r="P2715" s="2">
        <f>SUMIF(E$2:E2715,E2715,O$2:O2715)</f>
        <v>1</v>
      </c>
      <c r="Q2715" s="2">
        <f>IF(AND(market_calendar[[#This Row],[vix_weekly_exp_cumulative]]=3,market_calendar[[#This Row],[is_vix_weekly_exp]]=1),1,0)</f>
        <v>0</v>
      </c>
      <c r="R2715" s="2">
        <f>IF(AND(market_calendar[[#This Row],[is_vix_monthly_exp]]=1,MOD(market_calendar[[#This Row],[Month]],3)=0),1,0)</f>
        <v>0</v>
      </c>
    </row>
    <row r="2716" spans="1:18" x14ac:dyDescent="0.25">
      <c r="A2716">
        <v>2715</v>
      </c>
      <c r="B2716" s="1">
        <v>45084</v>
      </c>
      <c r="C2716" s="2">
        <f t="shared" si="337"/>
        <v>2023</v>
      </c>
      <c r="D2716" s="2">
        <f t="shared" si="338"/>
        <v>6</v>
      </c>
      <c r="E2716" s="2" t="str">
        <f t="shared" si="339"/>
        <v>2023-6</v>
      </c>
      <c r="F2716" s="2">
        <f t="shared" si="340"/>
        <v>7</v>
      </c>
      <c r="G2716" s="2">
        <f t="shared" si="341"/>
        <v>23</v>
      </c>
      <c r="H2716" s="2">
        <f t="shared" si="342"/>
        <v>4</v>
      </c>
      <c r="I2716" s="2" cm="1">
        <f t="array" ref="I2716">_xlfn.IFNA(_xlfn.IFS(H2716=7,1,H2716=1,1),0)</f>
        <v>0</v>
      </c>
      <c r="J2716" s="2">
        <v>0</v>
      </c>
      <c r="K2716" s="2">
        <f t="shared" si="343"/>
        <v>0</v>
      </c>
      <c r="L2716" s="2">
        <f>SUMIF(E$2:E2716,E2716,K$2:K2716)</f>
        <v>1</v>
      </c>
      <c r="M2716" s="2">
        <f>IF(AND(market_calendar[[#This Row],[eq_weekly_exp_cumulative]]=3,market_calendar[[#This Row],[is_eq_weekly_exp]]=1),1,0)</f>
        <v>0</v>
      </c>
      <c r="N2716" s="2">
        <f>IF(AND(market_calendar[[#This Row],[is_eq_monthly_exp]]=1,MOD(market_calendar[[#This Row],[Month]],3)=0),1,0)</f>
        <v>0</v>
      </c>
      <c r="O2716" s="2">
        <f t="shared" si="336"/>
        <v>0</v>
      </c>
      <c r="P2716" s="2">
        <f>SUMIF(E$2:E2716,E2716,O$2:O2716)</f>
        <v>1</v>
      </c>
      <c r="Q2716" s="2">
        <f>IF(AND(market_calendar[[#This Row],[vix_weekly_exp_cumulative]]=3,market_calendar[[#This Row],[is_vix_weekly_exp]]=1),1,0)</f>
        <v>0</v>
      </c>
      <c r="R2716" s="2">
        <f>IF(AND(market_calendar[[#This Row],[is_vix_monthly_exp]]=1,MOD(market_calendar[[#This Row],[Month]],3)=0),1,0)</f>
        <v>0</v>
      </c>
    </row>
    <row r="2717" spans="1:18" x14ac:dyDescent="0.25">
      <c r="A2717">
        <v>2716</v>
      </c>
      <c r="B2717" s="1">
        <v>45085</v>
      </c>
      <c r="C2717" s="2">
        <f t="shared" si="337"/>
        <v>2023</v>
      </c>
      <c r="D2717" s="2">
        <f t="shared" si="338"/>
        <v>6</v>
      </c>
      <c r="E2717" s="2" t="str">
        <f t="shared" si="339"/>
        <v>2023-6</v>
      </c>
      <c r="F2717" s="2">
        <f t="shared" si="340"/>
        <v>8</v>
      </c>
      <c r="G2717" s="2">
        <f t="shared" si="341"/>
        <v>23</v>
      </c>
      <c r="H2717" s="2">
        <f t="shared" si="342"/>
        <v>5</v>
      </c>
      <c r="I2717" s="2" cm="1">
        <f t="array" ref="I2717">_xlfn.IFNA(_xlfn.IFS(H2717=7,1,H2717=1,1),0)</f>
        <v>0</v>
      </c>
      <c r="J2717" s="2">
        <v>0</v>
      </c>
      <c r="K2717" s="2">
        <f t="shared" si="343"/>
        <v>0</v>
      </c>
      <c r="L2717" s="2">
        <f>SUMIF(E$2:E2717,E2717,K$2:K2717)</f>
        <v>1</v>
      </c>
      <c r="M2717" s="2">
        <f>IF(AND(market_calendar[[#This Row],[eq_weekly_exp_cumulative]]=3,market_calendar[[#This Row],[is_eq_weekly_exp]]=1),1,0)</f>
        <v>0</v>
      </c>
      <c r="N2717" s="2">
        <f>IF(AND(market_calendar[[#This Row],[is_eq_monthly_exp]]=1,MOD(market_calendar[[#This Row],[Month]],3)=0),1,0)</f>
        <v>0</v>
      </c>
      <c r="O2717" s="2">
        <f t="shared" si="336"/>
        <v>0</v>
      </c>
      <c r="P2717" s="2">
        <f>SUMIF(E$2:E2717,E2717,O$2:O2717)</f>
        <v>1</v>
      </c>
      <c r="Q2717" s="2">
        <f>IF(AND(market_calendar[[#This Row],[vix_weekly_exp_cumulative]]=3,market_calendar[[#This Row],[is_vix_weekly_exp]]=1),1,0)</f>
        <v>0</v>
      </c>
      <c r="R2717" s="2">
        <f>IF(AND(market_calendar[[#This Row],[is_vix_monthly_exp]]=1,MOD(market_calendar[[#This Row],[Month]],3)=0),1,0)</f>
        <v>0</v>
      </c>
    </row>
    <row r="2718" spans="1:18" x14ac:dyDescent="0.25">
      <c r="A2718">
        <v>2717</v>
      </c>
      <c r="B2718" s="1">
        <v>45086</v>
      </c>
      <c r="C2718" s="2">
        <f t="shared" si="337"/>
        <v>2023</v>
      </c>
      <c r="D2718" s="2">
        <f t="shared" si="338"/>
        <v>6</v>
      </c>
      <c r="E2718" s="2" t="str">
        <f t="shared" si="339"/>
        <v>2023-6</v>
      </c>
      <c r="F2718" s="2">
        <f t="shared" si="340"/>
        <v>9</v>
      </c>
      <c r="G2718" s="2">
        <f t="shared" si="341"/>
        <v>23</v>
      </c>
      <c r="H2718" s="2">
        <f t="shared" si="342"/>
        <v>6</v>
      </c>
      <c r="I2718" s="2" cm="1">
        <f t="array" ref="I2718">_xlfn.IFNA(_xlfn.IFS(H2718=7,1,H2718=1,1),0)</f>
        <v>0</v>
      </c>
      <c r="J2718" s="2">
        <v>0</v>
      </c>
      <c r="K2718" s="2">
        <f t="shared" si="343"/>
        <v>1</v>
      </c>
      <c r="L2718" s="2">
        <f>SUMIF(E$2:E2718,E2718,K$2:K2718)</f>
        <v>2</v>
      </c>
      <c r="M2718" s="2">
        <f>IF(AND(market_calendar[[#This Row],[eq_weekly_exp_cumulative]]=3,market_calendar[[#This Row],[is_eq_weekly_exp]]=1),1,0)</f>
        <v>0</v>
      </c>
      <c r="N2718" s="2">
        <f>IF(AND(market_calendar[[#This Row],[is_eq_monthly_exp]]=1,MOD(market_calendar[[#This Row],[Month]],3)=0),1,0)</f>
        <v>0</v>
      </c>
      <c r="O2718" s="2">
        <f t="shared" si="336"/>
        <v>0</v>
      </c>
      <c r="P2718" s="2">
        <f>SUMIF(E$2:E2718,E2718,O$2:O2718)</f>
        <v>1</v>
      </c>
      <c r="Q2718" s="2">
        <f>IF(AND(market_calendar[[#This Row],[vix_weekly_exp_cumulative]]=3,market_calendar[[#This Row],[is_vix_weekly_exp]]=1),1,0)</f>
        <v>0</v>
      </c>
      <c r="R2718" s="2">
        <f>IF(AND(market_calendar[[#This Row],[is_vix_monthly_exp]]=1,MOD(market_calendar[[#This Row],[Month]],3)=0),1,0)</f>
        <v>0</v>
      </c>
    </row>
    <row r="2719" spans="1:18" x14ac:dyDescent="0.25">
      <c r="A2719">
        <v>2718</v>
      </c>
      <c r="B2719" s="1">
        <v>45087</v>
      </c>
      <c r="C2719" s="2">
        <f t="shared" si="337"/>
        <v>2023</v>
      </c>
      <c r="D2719" s="2">
        <f t="shared" si="338"/>
        <v>6</v>
      </c>
      <c r="E2719" s="2" t="str">
        <f t="shared" si="339"/>
        <v>2023-6</v>
      </c>
      <c r="F2719" s="2">
        <f t="shared" si="340"/>
        <v>10</v>
      </c>
      <c r="G2719" s="2">
        <f t="shared" si="341"/>
        <v>23</v>
      </c>
      <c r="H2719" s="2">
        <f t="shared" si="342"/>
        <v>7</v>
      </c>
      <c r="I2719" s="2" cm="1">
        <f t="array" ref="I2719">_xlfn.IFNA(_xlfn.IFS(H2719=7,1,H2719=1,1),0)</f>
        <v>1</v>
      </c>
      <c r="J2719" s="2">
        <v>0</v>
      </c>
      <c r="K2719" s="2">
        <f t="shared" si="343"/>
        <v>0</v>
      </c>
      <c r="L2719" s="2">
        <f>SUMIF(E$2:E2719,E2719,K$2:K2719)</f>
        <v>2</v>
      </c>
      <c r="M2719" s="2">
        <f>IF(AND(market_calendar[[#This Row],[eq_weekly_exp_cumulative]]=3,market_calendar[[#This Row],[is_eq_weekly_exp]]=1),1,0)</f>
        <v>0</v>
      </c>
      <c r="N2719" s="2">
        <f>IF(AND(market_calendar[[#This Row],[is_eq_monthly_exp]]=1,MOD(market_calendar[[#This Row],[Month]],3)=0),1,0)</f>
        <v>0</v>
      </c>
      <c r="O2719" s="2">
        <f t="shared" si="336"/>
        <v>0</v>
      </c>
      <c r="P2719" s="2">
        <f>SUMIF(E$2:E2719,E2719,O$2:O2719)</f>
        <v>1</v>
      </c>
      <c r="Q2719" s="2">
        <f>IF(AND(market_calendar[[#This Row],[vix_weekly_exp_cumulative]]=3,market_calendar[[#This Row],[is_vix_weekly_exp]]=1),1,0)</f>
        <v>0</v>
      </c>
      <c r="R2719" s="2">
        <f>IF(AND(market_calendar[[#This Row],[is_vix_monthly_exp]]=1,MOD(market_calendar[[#This Row],[Month]],3)=0),1,0)</f>
        <v>0</v>
      </c>
    </row>
    <row r="2720" spans="1:18" x14ac:dyDescent="0.25">
      <c r="A2720">
        <v>2719</v>
      </c>
      <c r="B2720" s="1">
        <v>45088</v>
      </c>
      <c r="C2720" s="2">
        <f t="shared" si="337"/>
        <v>2023</v>
      </c>
      <c r="D2720" s="2">
        <f t="shared" si="338"/>
        <v>6</v>
      </c>
      <c r="E2720" s="2" t="str">
        <f t="shared" si="339"/>
        <v>2023-6</v>
      </c>
      <c r="F2720" s="2">
        <f t="shared" si="340"/>
        <v>11</v>
      </c>
      <c r="G2720" s="2">
        <f t="shared" si="341"/>
        <v>24</v>
      </c>
      <c r="H2720" s="2">
        <f t="shared" si="342"/>
        <v>1</v>
      </c>
      <c r="I2720" s="2" cm="1">
        <f t="array" ref="I2720">_xlfn.IFNA(_xlfn.IFS(H2720=7,1,H2720=1,1),0)</f>
        <v>1</v>
      </c>
      <c r="J2720" s="2">
        <v>0</v>
      </c>
      <c r="K2720" s="2">
        <f t="shared" si="343"/>
        <v>0</v>
      </c>
      <c r="L2720" s="2">
        <f>SUMIF(E$2:E2720,E2720,K$2:K2720)</f>
        <v>2</v>
      </c>
      <c r="M2720" s="2">
        <f>IF(AND(market_calendar[[#This Row],[eq_weekly_exp_cumulative]]=3,market_calendar[[#This Row],[is_eq_weekly_exp]]=1),1,0)</f>
        <v>0</v>
      </c>
      <c r="N2720" s="2">
        <f>IF(AND(market_calendar[[#This Row],[is_eq_monthly_exp]]=1,MOD(market_calendar[[#This Row],[Month]],3)=0),1,0)</f>
        <v>0</v>
      </c>
      <c r="O2720" s="2">
        <f t="shared" si="336"/>
        <v>0</v>
      </c>
      <c r="P2720" s="2">
        <f>SUMIF(E$2:E2720,E2720,O$2:O2720)</f>
        <v>1</v>
      </c>
      <c r="Q2720" s="2">
        <f>IF(AND(market_calendar[[#This Row],[vix_weekly_exp_cumulative]]=3,market_calendar[[#This Row],[is_vix_weekly_exp]]=1),1,0)</f>
        <v>0</v>
      </c>
      <c r="R2720" s="2">
        <f>IF(AND(market_calendar[[#This Row],[is_vix_monthly_exp]]=1,MOD(market_calendar[[#This Row],[Month]],3)=0),1,0)</f>
        <v>0</v>
      </c>
    </row>
    <row r="2721" spans="1:18" x14ac:dyDescent="0.25">
      <c r="A2721">
        <v>2720</v>
      </c>
      <c r="B2721" s="1">
        <v>45089</v>
      </c>
      <c r="C2721" s="2">
        <f t="shared" si="337"/>
        <v>2023</v>
      </c>
      <c r="D2721" s="2">
        <f t="shared" si="338"/>
        <v>6</v>
      </c>
      <c r="E2721" s="2" t="str">
        <f t="shared" si="339"/>
        <v>2023-6</v>
      </c>
      <c r="F2721" s="2">
        <f t="shared" si="340"/>
        <v>12</v>
      </c>
      <c r="G2721" s="2">
        <f t="shared" si="341"/>
        <v>24</v>
      </c>
      <c r="H2721" s="2">
        <f t="shared" si="342"/>
        <v>2</v>
      </c>
      <c r="I2721" s="2" cm="1">
        <f t="array" ref="I2721">_xlfn.IFNA(_xlfn.IFS(H2721=7,1,H2721=1,1),0)</f>
        <v>0</v>
      </c>
      <c r="J2721" s="2">
        <v>0</v>
      </c>
      <c r="K2721" s="2">
        <f t="shared" si="343"/>
        <v>0</v>
      </c>
      <c r="L2721" s="2">
        <f>SUMIF(E$2:E2721,E2721,K$2:K2721)</f>
        <v>2</v>
      </c>
      <c r="M2721" s="2">
        <f>IF(AND(market_calendar[[#This Row],[eq_weekly_exp_cumulative]]=3,market_calendar[[#This Row],[is_eq_weekly_exp]]=1),1,0)</f>
        <v>0</v>
      </c>
      <c r="N2721" s="2">
        <f>IF(AND(market_calendar[[#This Row],[is_eq_monthly_exp]]=1,MOD(market_calendar[[#This Row],[Month]],3)=0),1,0)</f>
        <v>0</v>
      </c>
      <c r="O2721" s="2">
        <f t="shared" si="336"/>
        <v>0</v>
      </c>
      <c r="P2721" s="2">
        <f>SUMIF(E$2:E2721,E2721,O$2:O2721)</f>
        <v>1</v>
      </c>
      <c r="Q2721" s="2">
        <f>IF(AND(market_calendar[[#This Row],[vix_weekly_exp_cumulative]]=3,market_calendar[[#This Row],[is_vix_weekly_exp]]=1),1,0)</f>
        <v>0</v>
      </c>
      <c r="R2721" s="2">
        <f>IF(AND(market_calendar[[#This Row],[is_vix_monthly_exp]]=1,MOD(market_calendar[[#This Row],[Month]],3)=0),1,0)</f>
        <v>0</v>
      </c>
    </row>
    <row r="2722" spans="1:18" x14ac:dyDescent="0.25">
      <c r="A2722">
        <v>2721</v>
      </c>
      <c r="B2722" s="1">
        <v>45090</v>
      </c>
      <c r="C2722" s="2">
        <f t="shared" si="337"/>
        <v>2023</v>
      </c>
      <c r="D2722" s="2">
        <f t="shared" si="338"/>
        <v>6</v>
      </c>
      <c r="E2722" s="2" t="str">
        <f t="shared" si="339"/>
        <v>2023-6</v>
      </c>
      <c r="F2722" s="2">
        <f t="shared" si="340"/>
        <v>13</v>
      </c>
      <c r="G2722" s="2">
        <f t="shared" si="341"/>
        <v>24</v>
      </c>
      <c r="H2722" s="2">
        <f t="shared" si="342"/>
        <v>3</v>
      </c>
      <c r="I2722" s="2" cm="1">
        <f t="array" ref="I2722">_xlfn.IFNA(_xlfn.IFS(H2722=7,1,H2722=1,1),0)</f>
        <v>0</v>
      </c>
      <c r="J2722" s="2">
        <v>0</v>
      </c>
      <c r="K2722" s="2">
        <f t="shared" si="343"/>
        <v>0</v>
      </c>
      <c r="L2722" s="2">
        <f>SUMIF(E$2:E2722,E2722,K$2:K2722)</f>
        <v>2</v>
      </c>
      <c r="M2722" s="2">
        <f>IF(AND(market_calendar[[#This Row],[eq_weekly_exp_cumulative]]=3,market_calendar[[#This Row],[is_eq_weekly_exp]]=1),1,0)</f>
        <v>0</v>
      </c>
      <c r="N2722" s="2">
        <f>IF(AND(market_calendar[[#This Row],[is_eq_monthly_exp]]=1,MOD(market_calendar[[#This Row],[Month]],3)=0),1,0)</f>
        <v>0</v>
      </c>
      <c r="O2722" s="2">
        <f t="shared" si="336"/>
        <v>1</v>
      </c>
      <c r="P2722" s="2">
        <f>SUMIF(E$2:E2722,E2722,O$2:O2722)</f>
        <v>2</v>
      </c>
      <c r="Q2722" s="2">
        <f>IF(AND(market_calendar[[#This Row],[vix_weekly_exp_cumulative]]=3,market_calendar[[#This Row],[is_vix_weekly_exp]]=1),1,0)</f>
        <v>0</v>
      </c>
      <c r="R2722" s="2">
        <f>IF(AND(market_calendar[[#This Row],[is_vix_monthly_exp]]=1,MOD(market_calendar[[#This Row],[Month]],3)=0),1,0)</f>
        <v>0</v>
      </c>
    </row>
    <row r="2723" spans="1:18" x14ac:dyDescent="0.25">
      <c r="A2723">
        <v>2722</v>
      </c>
      <c r="B2723" s="1">
        <v>45091</v>
      </c>
      <c r="C2723" s="2">
        <f t="shared" si="337"/>
        <v>2023</v>
      </c>
      <c r="D2723" s="2">
        <f t="shared" si="338"/>
        <v>6</v>
      </c>
      <c r="E2723" s="2" t="str">
        <f t="shared" si="339"/>
        <v>2023-6</v>
      </c>
      <c r="F2723" s="2">
        <f t="shared" si="340"/>
        <v>14</v>
      </c>
      <c r="G2723" s="2">
        <f t="shared" si="341"/>
        <v>24</v>
      </c>
      <c r="H2723" s="2">
        <f t="shared" si="342"/>
        <v>4</v>
      </c>
      <c r="I2723" s="2" cm="1">
        <f t="array" ref="I2723">_xlfn.IFNA(_xlfn.IFS(H2723=7,1,H2723=1,1),0)</f>
        <v>0</v>
      </c>
      <c r="J2723" s="2">
        <v>0</v>
      </c>
      <c r="K2723" s="2">
        <f t="shared" si="343"/>
        <v>0</v>
      </c>
      <c r="L2723" s="2">
        <f>SUMIF(E$2:E2723,E2723,K$2:K2723)</f>
        <v>2</v>
      </c>
      <c r="M2723" s="2">
        <f>IF(AND(market_calendar[[#This Row],[eq_weekly_exp_cumulative]]=3,market_calendar[[#This Row],[is_eq_weekly_exp]]=1),1,0)</f>
        <v>0</v>
      </c>
      <c r="N2723" s="2">
        <f>IF(AND(market_calendar[[#This Row],[is_eq_monthly_exp]]=1,MOD(market_calendar[[#This Row],[Month]],3)=0),1,0)</f>
        <v>0</v>
      </c>
      <c r="O2723" s="2">
        <f t="shared" si="336"/>
        <v>0</v>
      </c>
      <c r="P2723" s="2">
        <f>SUMIF(E$2:E2723,E2723,O$2:O2723)</f>
        <v>2</v>
      </c>
      <c r="Q2723" s="2">
        <f>IF(AND(market_calendar[[#This Row],[vix_weekly_exp_cumulative]]=3,market_calendar[[#This Row],[is_vix_weekly_exp]]=1),1,0)</f>
        <v>0</v>
      </c>
      <c r="R2723" s="2">
        <f>IF(AND(market_calendar[[#This Row],[is_vix_monthly_exp]]=1,MOD(market_calendar[[#This Row],[Month]],3)=0),1,0)</f>
        <v>0</v>
      </c>
    </row>
    <row r="2724" spans="1:18" x14ac:dyDescent="0.25">
      <c r="A2724">
        <v>2723</v>
      </c>
      <c r="B2724" s="1">
        <v>45092</v>
      </c>
      <c r="C2724" s="2">
        <f t="shared" si="337"/>
        <v>2023</v>
      </c>
      <c r="D2724" s="2">
        <f t="shared" si="338"/>
        <v>6</v>
      </c>
      <c r="E2724" s="2" t="str">
        <f t="shared" si="339"/>
        <v>2023-6</v>
      </c>
      <c r="F2724" s="2">
        <f t="shared" si="340"/>
        <v>15</v>
      </c>
      <c r="G2724" s="2">
        <f t="shared" si="341"/>
        <v>24</v>
      </c>
      <c r="H2724" s="2">
        <f t="shared" si="342"/>
        <v>5</v>
      </c>
      <c r="I2724" s="2" cm="1">
        <f t="array" ref="I2724">_xlfn.IFNA(_xlfn.IFS(H2724=7,1,H2724=1,1),0)</f>
        <v>0</v>
      </c>
      <c r="J2724" s="2">
        <v>0</v>
      </c>
      <c r="K2724" s="2">
        <f t="shared" si="343"/>
        <v>0</v>
      </c>
      <c r="L2724" s="2">
        <f>SUMIF(E$2:E2724,E2724,K$2:K2724)</f>
        <v>2</v>
      </c>
      <c r="M2724" s="2">
        <f>IF(AND(market_calendar[[#This Row],[eq_weekly_exp_cumulative]]=3,market_calendar[[#This Row],[is_eq_weekly_exp]]=1),1,0)</f>
        <v>0</v>
      </c>
      <c r="N2724" s="2">
        <f>IF(AND(market_calendar[[#This Row],[is_eq_monthly_exp]]=1,MOD(market_calendar[[#This Row],[Month]],3)=0),1,0)</f>
        <v>0</v>
      </c>
      <c r="O2724" s="2">
        <f t="shared" si="336"/>
        <v>0</v>
      </c>
      <c r="P2724" s="2">
        <f>SUMIF(E$2:E2724,E2724,O$2:O2724)</f>
        <v>2</v>
      </c>
      <c r="Q2724" s="2">
        <f>IF(AND(market_calendar[[#This Row],[vix_weekly_exp_cumulative]]=3,market_calendar[[#This Row],[is_vix_weekly_exp]]=1),1,0)</f>
        <v>0</v>
      </c>
      <c r="R2724" s="2">
        <f>IF(AND(market_calendar[[#This Row],[is_vix_monthly_exp]]=1,MOD(market_calendar[[#This Row],[Month]],3)=0),1,0)</f>
        <v>0</v>
      </c>
    </row>
    <row r="2725" spans="1:18" x14ac:dyDescent="0.25">
      <c r="A2725">
        <v>2724</v>
      </c>
      <c r="B2725" s="1">
        <v>45093</v>
      </c>
      <c r="C2725" s="2">
        <f t="shared" si="337"/>
        <v>2023</v>
      </c>
      <c r="D2725" s="2">
        <f t="shared" si="338"/>
        <v>6</v>
      </c>
      <c r="E2725" s="2" t="str">
        <f t="shared" si="339"/>
        <v>2023-6</v>
      </c>
      <c r="F2725" s="2">
        <f t="shared" si="340"/>
        <v>16</v>
      </c>
      <c r="G2725" s="2">
        <f t="shared" si="341"/>
        <v>24</v>
      </c>
      <c r="H2725" s="2">
        <f t="shared" si="342"/>
        <v>6</v>
      </c>
      <c r="I2725" s="2" cm="1">
        <f t="array" ref="I2725">_xlfn.IFNA(_xlfn.IFS(H2725=7,1,H2725=1,1),0)</f>
        <v>0</v>
      </c>
      <c r="J2725" s="2">
        <v>0</v>
      </c>
      <c r="K2725" s="2">
        <f t="shared" si="343"/>
        <v>1</v>
      </c>
      <c r="L2725" s="2">
        <f>SUMIF(E$2:E2725,E2725,K$2:K2725)</f>
        <v>3</v>
      </c>
      <c r="M2725" s="2">
        <f>IF(AND(market_calendar[[#This Row],[eq_weekly_exp_cumulative]]=3,market_calendar[[#This Row],[is_eq_weekly_exp]]=1),1,0)</f>
        <v>1</v>
      </c>
      <c r="N2725" s="2">
        <f>IF(AND(market_calendar[[#This Row],[is_eq_monthly_exp]]=1,MOD(market_calendar[[#This Row],[Month]],3)=0),1,0)</f>
        <v>1</v>
      </c>
      <c r="O2725" s="2">
        <f t="shared" si="336"/>
        <v>0</v>
      </c>
      <c r="P2725" s="2">
        <f>SUMIF(E$2:E2725,E2725,O$2:O2725)</f>
        <v>2</v>
      </c>
      <c r="Q2725" s="2">
        <f>IF(AND(market_calendar[[#This Row],[vix_weekly_exp_cumulative]]=3,market_calendar[[#This Row],[is_vix_weekly_exp]]=1),1,0)</f>
        <v>0</v>
      </c>
      <c r="R2725" s="2">
        <f>IF(AND(market_calendar[[#This Row],[is_vix_monthly_exp]]=1,MOD(market_calendar[[#This Row],[Month]],3)=0),1,0)</f>
        <v>0</v>
      </c>
    </row>
    <row r="2726" spans="1:18" x14ac:dyDescent="0.25">
      <c r="A2726">
        <v>2725</v>
      </c>
      <c r="B2726" s="1">
        <v>45094</v>
      </c>
      <c r="C2726" s="2">
        <f t="shared" si="337"/>
        <v>2023</v>
      </c>
      <c r="D2726" s="2">
        <f t="shared" si="338"/>
        <v>6</v>
      </c>
      <c r="E2726" s="2" t="str">
        <f t="shared" si="339"/>
        <v>2023-6</v>
      </c>
      <c r="F2726" s="2">
        <f t="shared" si="340"/>
        <v>17</v>
      </c>
      <c r="G2726" s="2">
        <f t="shared" si="341"/>
        <v>24</v>
      </c>
      <c r="H2726" s="2">
        <f t="shared" si="342"/>
        <v>7</v>
      </c>
      <c r="I2726" s="2" cm="1">
        <f t="array" ref="I2726">_xlfn.IFNA(_xlfn.IFS(H2726=7,1,H2726=1,1),0)</f>
        <v>1</v>
      </c>
      <c r="J2726" s="2">
        <v>0</v>
      </c>
      <c r="K2726" s="2">
        <f t="shared" si="343"/>
        <v>0</v>
      </c>
      <c r="L2726" s="2">
        <f>SUMIF(E$2:E2726,E2726,K$2:K2726)</f>
        <v>3</v>
      </c>
      <c r="M2726" s="2">
        <f>IF(AND(market_calendar[[#This Row],[eq_weekly_exp_cumulative]]=3,market_calendar[[#This Row],[is_eq_weekly_exp]]=1),1,0)</f>
        <v>0</v>
      </c>
      <c r="N2726" s="2">
        <f>IF(AND(market_calendar[[#This Row],[is_eq_monthly_exp]]=1,MOD(market_calendar[[#This Row],[Month]],3)=0),1,0)</f>
        <v>0</v>
      </c>
      <c r="O2726" s="2">
        <f t="shared" si="336"/>
        <v>0</v>
      </c>
      <c r="P2726" s="2">
        <f>SUMIF(E$2:E2726,E2726,O$2:O2726)</f>
        <v>2</v>
      </c>
      <c r="Q2726" s="2">
        <f>IF(AND(market_calendar[[#This Row],[vix_weekly_exp_cumulative]]=3,market_calendar[[#This Row],[is_vix_weekly_exp]]=1),1,0)</f>
        <v>0</v>
      </c>
      <c r="R2726" s="2">
        <f>IF(AND(market_calendar[[#This Row],[is_vix_monthly_exp]]=1,MOD(market_calendar[[#This Row],[Month]],3)=0),1,0)</f>
        <v>0</v>
      </c>
    </row>
    <row r="2727" spans="1:18" x14ac:dyDescent="0.25">
      <c r="A2727">
        <v>2726</v>
      </c>
      <c r="B2727" s="1">
        <v>45095</v>
      </c>
      <c r="C2727" s="2">
        <f t="shared" si="337"/>
        <v>2023</v>
      </c>
      <c r="D2727" s="2">
        <f t="shared" si="338"/>
        <v>6</v>
      </c>
      <c r="E2727" s="2" t="str">
        <f t="shared" si="339"/>
        <v>2023-6</v>
      </c>
      <c r="F2727" s="2">
        <f t="shared" si="340"/>
        <v>18</v>
      </c>
      <c r="G2727" s="2">
        <f t="shared" si="341"/>
        <v>25</v>
      </c>
      <c r="H2727" s="2">
        <f t="shared" si="342"/>
        <v>1</v>
      </c>
      <c r="I2727" s="2" cm="1">
        <f t="array" ref="I2727">_xlfn.IFNA(_xlfn.IFS(H2727=7,1,H2727=1,1),0)</f>
        <v>1</v>
      </c>
      <c r="J2727" s="2">
        <v>0</v>
      </c>
      <c r="K2727" s="2">
        <f t="shared" si="343"/>
        <v>0</v>
      </c>
      <c r="L2727" s="2">
        <f>SUMIF(E$2:E2727,E2727,K$2:K2727)</f>
        <v>3</v>
      </c>
      <c r="M2727" s="2">
        <f>IF(AND(market_calendar[[#This Row],[eq_weekly_exp_cumulative]]=3,market_calendar[[#This Row],[is_eq_weekly_exp]]=1),1,0)</f>
        <v>0</v>
      </c>
      <c r="N2727" s="2">
        <f>IF(AND(market_calendar[[#This Row],[is_eq_monthly_exp]]=1,MOD(market_calendar[[#This Row],[Month]],3)=0),1,0)</f>
        <v>0</v>
      </c>
      <c r="O2727" s="2">
        <f t="shared" si="336"/>
        <v>0</v>
      </c>
      <c r="P2727" s="2">
        <f>SUMIF(E$2:E2727,E2727,O$2:O2727)</f>
        <v>2</v>
      </c>
      <c r="Q2727" s="2">
        <f>IF(AND(market_calendar[[#This Row],[vix_weekly_exp_cumulative]]=3,market_calendar[[#This Row],[is_vix_weekly_exp]]=1),1,0)</f>
        <v>0</v>
      </c>
      <c r="R2727" s="2">
        <f>IF(AND(market_calendar[[#This Row],[is_vix_monthly_exp]]=1,MOD(market_calendar[[#This Row],[Month]],3)=0),1,0)</f>
        <v>0</v>
      </c>
    </row>
    <row r="2728" spans="1:18" x14ac:dyDescent="0.25">
      <c r="A2728">
        <v>2727</v>
      </c>
      <c r="B2728" s="1">
        <v>45096</v>
      </c>
      <c r="C2728" s="2">
        <f t="shared" si="337"/>
        <v>2023</v>
      </c>
      <c r="D2728" s="2">
        <f t="shared" si="338"/>
        <v>6</v>
      </c>
      <c r="E2728" s="2" t="str">
        <f t="shared" si="339"/>
        <v>2023-6</v>
      </c>
      <c r="F2728" s="2">
        <f t="shared" si="340"/>
        <v>19</v>
      </c>
      <c r="G2728" s="2">
        <f t="shared" si="341"/>
        <v>25</v>
      </c>
      <c r="H2728" s="2">
        <f t="shared" si="342"/>
        <v>2</v>
      </c>
      <c r="I2728" s="2" cm="1">
        <f t="array" ref="I2728">_xlfn.IFNA(_xlfn.IFS(H2728=7,1,H2728=1,1),0)</f>
        <v>0</v>
      </c>
      <c r="J2728" s="2">
        <v>0</v>
      </c>
      <c r="K2728" s="2">
        <f t="shared" si="343"/>
        <v>0</v>
      </c>
      <c r="L2728" s="2">
        <f>SUMIF(E$2:E2728,E2728,K$2:K2728)</f>
        <v>3</v>
      </c>
      <c r="M2728" s="2">
        <f>IF(AND(market_calendar[[#This Row],[eq_weekly_exp_cumulative]]=3,market_calendar[[#This Row],[is_eq_weekly_exp]]=1),1,0)</f>
        <v>0</v>
      </c>
      <c r="N2728" s="2">
        <f>IF(AND(market_calendar[[#This Row],[is_eq_monthly_exp]]=1,MOD(market_calendar[[#This Row],[Month]],3)=0),1,0)</f>
        <v>0</v>
      </c>
      <c r="O2728" s="2">
        <f t="shared" si="336"/>
        <v>0</v>
      </c>
      <c r="P2728" s="2">
        <f>SUMIF(E$2:E2728,E2728,O$2:O2728)</f>
        <v>2</v>
      </c>
      <c r="Q2728" s="2">
        <f>IF(AND(market_calendar[[#This Row],[vix_weekly_exp_cumulative]]=3,market_calendar[[#This Row],[is_vix_weekly_exp]]=1),1,0)</f>
        <v>0</v>
      </c>
      <c r="R2728" s="2">
        <f>IF(AND(market_calendar[[#This Row],[is_vix_monthly_exp]]=1,MOD(market_calendar[[#This Row],[Month]],3)=0),1,0)</f>
        <v>0</v>
      </c>
    </row>
    <row r="2729" spans="1:18" x14ac:dyDescent="0.25">
      <c r="A2729">
        <v>2728</v>
      </c>
      <c r="B2729" s="1">
        <v>45097</v>
      </c>
      <c r="C2729" s="2">
        <f t="shared" si="337"/>
        <v>2023</v>
      </c>
      <c r="D2729" s="2">
        <f t="shared" si="338"/>
        <v>6</v>
      </c>
      <c r="E2729" s="2" t="str">
        <f t="shared" si="339"/>
        <v>2023-6</v>
      </c>
      <c r="F2729" s="2">
        <f t="shared" si="340"/>
        <v>20</v>
      </c>
      <c r="G2729" s="2">
        <f t="shared" si="341"/>
        <v>25</v>
      </c>
      <c r="H2729" s="2">
        <f t="shared" si="342"/>
        <v>3</v>
      </c>
      <c r="I2729" s="2" cm="1">
        <f t="array" ref="I2729">_xlfn.IFNA(_xlfn.IFS(H2729=7,1,H2729=1,1),0)</f>
        <v>0</v>
      </c>
      <c r="J2729" s="2">
        <v>0</v>
      </c>
      <c r="K2729" s="2">
        <f t="shared" si="343"/>
        <v>0</v>
      </c>
      <c r="L2729" s="2">
        <f>SUMIF(E$2:E2729,E2729,K$2:K2729)</f>
        <v>3</v>
      </c>
      <c r="M2729" s="2">
        <f>IF(AND(market_calendar[[#This Row],[eq_weekly_exp_cumulative]]=3,market_calendar[[#This Row],[is_eq_weekly_exp]]=1),1,0)</f>
        <v>0</v>
      </c>
      <c r="N2729" s="2">
        <f>IF(AND(market_calendar[[#This Row],[is_eq_monthly_exp]]=1,MOD(market_calendar[[#This Row],[Month]],3)=0),1,0)</f>
        <v>0</v>
      </c>
      <c r="O2729" s="2">
        <f t="shared" si="336"/>
        <v>1</v>
      </c>
      <c r="P2729" s="2">
        <f>SUMIF(E$2:E2729,E2729,O$2:O2729)</f>
        <v>3</v>
      </c>
      <c r="Q2729" s="2">
        <f>IF(AND(market_calendar[[#This Row],[vix_weekly_exp_cumulative]]=3,market_calendar[[#This Row],[is_vix_weekly_exp]]=1),1,0)</f>
        <v>1</v>
      </c>
      <c r="R2729" s="2">
        <f>IF(AND(market_calendar[[#This Row],[is_vix_monthly_exp]]=1,MOD(market_calendar[[#This Row],[Month]],3)=0),1,0)</f>
        <v>1</v>
      </c>
    </row>
    <row r="2730" spans="1:18" x14ac:dyDescent="0.25">
      <c r="A2730">
        <v>2729</v>
      </c>
      <c r="B2730" s="1">
        <v>45098</v>
      </c>
      <c r="C2730" s="2">
        <f t="shared" si="337"/>
        <v>2023</v>
      </c>
      <c r="D2730" s="2">
        <f t="shared" si="338"/>
        <v>6</v>
      </c>
      <c r="E2730" s="2" t="str">
        <f t="shared" si="339"/>
        <v>2023-6</v>
      </c>
      <c r="F2730" s="2">
        <f t="shared" si="340"/>
        <v>21</v>
      </c>
      <c r="G2730" s="2">
        <f t="shared" si="341"/>
        <v>25</v>
      </c>
      <c r="H2730" s="2">
        <f t="shared" si="342"/>
        <v>4</v>
      </c>
      <c r="I2730" s="2" cm="1">
        <f t="array" ref="I2730">_xlfn.IFNA(_xlfn.IFS(H2730=7,1,H2730=1,1),0)</f>
        <v>0</v>
      </c>
      <c r="J2730" s="2">
        <v>0</v>
      </c>
      <c r="K2730" s="2">
        <f t="shared" si="343"/>
        <v>0</v>
      </c>
      <c r="L2730" s="2">
        <f>SUMIF(E$2:E2730,E2730,K$2:K2730)</f>
        <v>3</v>
      </c>
      <c r="M2730" s="2">
        <f>IF(AND(market_calendar[[#This Row],[eq_weekly_exp_cumulative]]=3,market_calendar[[#This Row],[is_eq_weekly_exp]]=1),1,0)</f>
        <v>0</v>
      </c>
      <c r="N2730" s="2">
        <f>IF(AND(market_calendar[[#This Row],[is_eq_monthly_exp]]=1,MOD(market_calendar[[#This Row],[Month]],3)=0),1,0)</f>
        <v>0</v>
      </c>
      <c r="O2730" s="2">
        <f t="shared" si="336"/>
        <v>0</v>
      </c>
      <c r="P2730" s="2">
        <f>SUMIF(E$2:E2730,E2730,O$2:O2730)</f>
        <v>3</v>
      </c>
      <c r="Q2730" s="2">
        <f>IF(AND(market_calendar[[#This Row],[vix_weekly_exp_cumulative]]=3,market_calendar[[#This Row],[is_vix_weekly_exp]]=1),1,0)</f>
        <v>0</v>
      </c>
      <c r="R2730" s="2">
        <f>IF(AND(market_calendar[[#This Row],[is_vix_monthly_exp]]=1,MOD(market_calendar[[#This Row],[Month]],3)=0),1,0)</f>
        <v>0</v>
      </c>
    </row>
    <row r="2731" spans="1:18" x14ac:dyDescent="0.25">
      <c r="A2731">
        <v>2730</v>
      </c>
      <c r="B2731" s="1">
        <v>45099</v>
      </c>
      <c r="C2731" s="2">
        <f t="shared" si="337"/>
        <v>2023</v>
      </c>
      <c r="D2731" s="2">
        <f t="shared" si="338"/>
        <v>6</v>
      </c>
      <c r="E2731" s="2" t="str">
        <f t="shared" si="339"/>
        <v>2023-6</v>
      </c>
      <c r="F2731" s="2">
        <f t="shared" si="340"/>
        <v>22</v>
      </c>
      <c r="G2731" s="2">
        <f t="shared" si="341"/>
        <v>25</v>
      </c>
      <c r="H2731" s="2">
        <f t="shared" si="342"/>
        <v>5</v>
      </c>
      <c r="I2731" s="2" cm="1">
        <f t="array" ref="I2731">_xlfn.IFNA(_xlfn.IFS(H2731=7,1,H2731=1,1),0)</f>
        <v>0</v>
      </c>
      <c r="J2731" s="2">
        <v>0</v>
      </c>
      <c r="K2731" s="2">
        <f t="shared" si="343"/>
        <v>0</v>
      </c>
      <c r="L2731" s="2">
        <f>SUMIF(E$2:E2731,E2731,K$2:K2731)</f>
        <v>3</v>
      </c>
      <c r="M2731" s="2">
        <f>IF(AND(market_calendar[[#This Row],[eq_weekly_exp_cumulative]]=3,market_calendar[[#This Row],[is_eq_weekly_exp]]=1),1,0)</f>
        <v>0</v>
      </c>
      <c r="N2731" s="2">
        <f>IF(AND(market_calendar[[#This Row],[is_eq_monthly_exp]]=1,MOD(market_calendar[[#This Row],[Month]],3)=0),1,0)</f>
        <v>0</v>
      </c>
      <c r="O2731" s="2">
        <f t="shared" si="336"/>
        <v>0</v>
      </c>
      <c r="P2731" s="2">
        <f>SUMIF(E$2:E2731,E2731,O$2:O2731)</f>
        <v>3</v>
      </c>
      <c r="Q2731" s="2">
        <f>IF(AND(market_calendar[[#This Row],[vix_weekly_exp_cumulative]]=3,market_calendar[[#This Row],[is_vix_weekly_exp]]=1),1,0)</f>
        <v>0</v>
      </c>
      <c r="R2731" s="2">
        <f>IF(AND(market_calendar[[#This Row],[is_vix_monthly_exp]]=1,MOD(market_calendar[[#This Row],[Month]],3)=0),1,0)</f>
        <v>0</v>
      </c>
    </row>
    <row r="2732" spans="1:18" x14ac:dyDescent="0.25">
      <c r="A2732">
        <v>2731</v>
      </c>
      <c r="B2732" s="1">
        <v>45100</v>
      </c>
      <c r="C2732" s="2">
        <f t="shared" si="337"/>
        <v>2023</v>
      </c>
      <c r="D2732" s="2">
        <f t="shared" si="338"/>
        <v>6</v>
      </c>
      <c r="E2732" s="2" t="str">
        <f t="shared" si="339"/>
        <v>2023-6</v>
      </c>
      <c r="F2732" s="2">
        <f t="shared" si="340"/>
        <v>23</v>
      </c>
      <c r="G2732" s="2">
        <f t="shared" si="341"/>
        <v>25</v>
      </c>
      <c r="H2732" s="2">
        <f t="shared" si="342"/>
        <v>6</v>
      </c>
      <c r="I2732" s="2" cm="1">
        <f t="array" ref="I2732">_xlfn.IFNA(_xlfn.IFS(H2732=7,1,H2732=1,1),0)</f>
        <v>0</v>
      </c>
      <c r="J2732" s="2">
        <v>0</v>
      </c>
      <c r="K2732" s="2">
        <f t="shared" si="343"/>
        <v>1</v>
      </c>
      <c r="L2732" s="2">
        <f>SUMIF(E$2:E2732,E2732,K$2:K2732)</f>
        <v>4</v>
      </c>
      <c r="M2732" s="2">
        <f>IF(AND(market_calendar[[#This Row],[eq_weekly_exp_cumulative]]=3,market_calendar[[#This Row],[is_eq_weekly_exp]]=1),1,0)</f>
        <v>0</v>
      </c>
      <c r="N2732" s="2">
        <f>IF(AND(market_calendar[[#This Row],[is_eq_monthly_exp]]=1,MOD(market_calendar[[#This Row],[Month]],3)=0),1,0)</f>
        <v>0</v>
      </c>
      <c r="O2732" s="2">
        <f t="shared" si="336"/>
        <v>0</v>
      </c>
      <c r="P2732" s="2">
        <f>SUMIF(E$2:E2732,E2732,O$2:O2732)</f>
        <v>3</v>
      </c>
      <c r="Q2732" s="2">
        <f>IF(AND(market_calendar[[#This Row],[vix_weekly_exp_cumulative]]=3,market_calendar[[#This Row],[is_vix_weekly_exp]]=1),1,0)</f>
        <v>0</v>
      </c>
      <c r="R2732" s="2">
        <f>IF(AND(market_calendar[[#This Row],[is_vix_monthly_exp]]=1,MOD(market_calendar[[#This Row],[Month]],3)=0),1,0)</f>
        <v>0</v>
      </c>
    </row>
    <row r="2733" spans="1:18" x14ac:dyDescent="0.25">
      <c r="A2733">
        <v>2732</v>
      </c>
      <c r="B2733" s="1">
        <v>45101</v>
      </c>
      <c r="C2733" s="2">
        <f t="shared" si="337"/>
        <v>2023</v>
      </c>
      <c r="D2733" s="2">
        <f t="shared" si="338"/>
        <v>6</v>
      </c>
      <c r="E2733" s="2" t="str">
        <f t="shared" si="339"/>
        <v>2023-6</v>
      </c>
      <c r="F2733" s="2">
        <f t="shared" si="340"/>
        <v>24</v>
      </c>
      <c r="G2733" s="2">
        <f t="shared" si="341"/>
        <v>25</v>
      </c>
      <c r="H2733" s="2">
        <f t="shared" si="342"/>
        <v>7</v>
      </c>
      <c r="I2733" s="2" cm="1">
        <f t="array" ref="I2733">_xlfn.IFNA(_xlfn.IFS(H2733=7,1,H2733=1,1),0)</f>
        <v>1</v>
      </c>
      <c r="J2733" s="2">
        <v>0</v>
      </c>
      <c r="K2733" s="2">
        <f t="shared" si="343"/>
        <v>0</v>
      </c>
      <c r="L2733" s="2">
        <f>SUMIF(E$2:E2733,E2733,K$2:K2733)</f>
        <v>4</v>
      </c>
      <c r="M2733" s="2">
        <f>IF(AND(market_calendar[[#This Row],[eq_weekly_exp_cumulative]]=3,market_calendar[[#This Row],[is_eq_weekly_exp]]=1),1,0)</f>
        <v>0</v>
      </c>
      <c r="N2733" s="2">
        <f>IF(AND(market_calendar[[#This Row],[is_eq_monthly_exp]]=1,MOD(market_calendar[[#This Row],[Month]],3)=0),1,0)</f>
        <v>0</v>
      </c>
      <c r="O2733" s="2">
        <f t="shared" si="336"/>
        <v>0</v>
      </c>
      <c r="P2733" s="2">
        <f>SUMIF(E$2:E2733,E2733,O$2:O2733)</f>
        <v>3</v>
      </c>
      <c r="Q2733" s="2">
        <f>IF(AND(market_calendar[[#This Row],[vix_weekly_exp_cumulative]]=3,market_calendar[[#This Row],[is_vix_weekly_exp]]=1),1,0)</f>
        <v>0</v>
      </c>
      <c r="R2733" s="2">
        <f>IF(AND(market_calendar[[#This Row],[is_vix_monthly_exp]]=1,MOD(market_calendar[[#This Row],[Month]],3)=0),1,0)</f>
        <v>0</v>
      </c>
    </row>
    <row r="2734" spans="1:18" x14ac:dyDescent="0.25">
      <c r="A2734">
        <v>2733</v>
      </c>
      <c r="B2734" s="1">
        <v>45102</v>
      </c>
      <c r="C2734" s="2">
        <f t="shared" si="337"/>
        <v>2023</v>
      </c>
      <c r="D2734" s="2">
        <f t="shared" si="338"/>
        <v>6</v>
      </c>
      <c r="E2734" s="2" t="str">
        <f t="shared" si="339"/>
        <v>2023-6</v>
      </c>
      <c r="F2734" s="2">
        <f t="shared" si="340"/>
        <v>25</v>
      </c>
      <c r="G2734" s="2">
        <f t="shared" si="341"/>
        <v>26</v>
      </c>
      <c r="H2734" s="2">
        <f t="shared" si="342"/>
        <v>1</v>
      </c>
      <c r="I2734" s="2" cm="1">
        <f t="array" ref="I2734">_xlfn.IFNA(_xlfn.IFS(H2734=7,1,H2734=1,1),0)</f>
        <v>1</v>
      </c>
      <c r="J2734" s="2">
        <v>0</v>
      </c>
      <c r="K2734" s="2">
        <f t="shared" si="343"/>
        <v>0</v>
      </c>
      <c r="L2734" s="2">
        <f>SUMIF(E$2:E2734,E2734,K$2:K2734)</f>
        <v>4</v>
      </c>
      <c r="M2734" s="2">
        <f>IF(AND(market_calendar[[#This Row],[eq_weekly_exp_cumulative]]=3,market_calendar[[#This Row],[is_eq_weekly_exp]]=1),1,0)</f>
        <v>0</v>
      </c>
      <c r="N2734" s="2">
        <f>IF(AND(market_calendar[[#This Row],[is_eq_monthly_exp]]=1,MOD(market_calendar[[#This Row],[Month]],3)=0),1,0)</f>
        <v>0</v>
      </c>
      <c r="O2734" s="2">
        <f t="shared" si="336"/>
        <v>0</v>
      </c>
      <c r="P2734" s="2">
        <f>SUMIF(E$2:E2734,E2734,O$2:O2734)</f>
        <v>3</v>
      </c>
      <c r="Q2734" s="2">
        <f>IF(AND(market_calendar[[#This Row],[vix_weekly_exp_cumulative]]=3,market_calendar[[#This Row],[is_vix_weekly_exp]]=1),1,0)</f>
        <v>0</v>
      </c>
      <c r="R2734" s="2">
        <f>IF(AND(market_calendar[[#This Row],[is_vix_monthly_exp]]=1,MOD(market_calendar[[#This Row],[Month]],3)=0),1,0)</f>
        <v>0</v>
      </c>
    </row>
    <row r="2735" spans="1:18" x14ac:dyDescent="0.25">
      <c r="A2735">
        <v>2734</v>
      </c>
      <c r="B2735" s="1">
        <v>45103</v>
      </c>
      <c r="C2735" s="2">
        <f t="shared" si="337"/>
        <v>2023</v>
      </c>
      <c r="D2735" s="2">
        <f t="shared" si="338"/>
        <v>6</v>
      </c>
      <c r="E2735" s="2" t="str">
        <f t="shared" si="339"/>
        <v>2023-6</v>
      </c>
      <c r="F2735" s="2">
        <f t="shared" si="340"/>
        <v>26</v>
      </c>
      <c r="G2735" s="2">
        <f t="shared" si="341"/>
        <v>26</v>
      </c>
      <c r="H2735" s="2">
        <f t="shared" si="342"/>
        <v>2</v>
      </c>
      <c r="I2735" s="2" cm="1">
        <f t="array" ref="I2735">_xlfn.IFNA(_xlfn.IFS(H2735=7,1,H2735=1,1),0)</f>
        <v>0</v>
      </c>
      <c r="J2735" s="2">
        <v>0</v>
      </c>
      <c r="K2735" s="2">
        <f t="shared" si="343"/>
        <v>0</v>
      </c>
      <c r="L2735" s="2">
        <f>SUMIF(E$2:E2735,E2735,K$2:K2735)</f>
        <v>4</v>
      </c>
      <c r="M2735" s="2">
        <f>IF(AND(market_calendar[[#This Row],[eq_weekly_exp_cumulative]]=3,market_calendar[[#This Row],[is_eq_weekly_exp]]=1),1,0)</f>
        <v>0</v>
      </c>
      <c r="N2735" s="2">
        <f>IF(AND(market_calendar[[#This Row],[is_eq_monthly_exp]]=1,MOD(market_calendar[[#This Row],[Month]],3)=0),1,0)</f>
        <v>0</v>
      </c>
      <c r="O2735" s="2">
        <f t="shared" si="336"/>
        <v>0</v>
      </c>
      <c r="P2735" s="2">
        <f>SUMIF(E$2:E2735,E2735,O$2:O2735)</f>
        <v>3</v>
      </c>
      <c r="Q2735" s="2">
        <f>IF(AND(market_calendar[[#This Row],[vix_weekly_exp_cumulative]]=3,market_calendar[[#This Row],[is_vix_weekly_exp]]=1),1,0)</f>
        <v>0</v>
      </c>
      <c r="R2735" s="2">
        <f>IF(AND(market_calendar[[#This Row],[is_vix_monthly_exp]]=1,MOD(market_calendar[[#This Row],[Month]],3)=0),1,0)</f>
        <v>0</v>
      </c>
    </row>
    <row r="2736" spans="1:18" x14ac:dyDescent="0.25">
      <c r="A2736">
        <v>2735</v>
      </c>
      <c r="B2736" s="1">
        <v>45104</v>
      </c>
      <c r="C2736" s="2">
        <f t="shared" si="337"/>
        <v>2023</v>
      </c>
      <c r="D2736" s="2">
        <f t="shared" si="338"/>
        <v>6</v>
      </c>
      <c r="E2736" s="2" t="str">
        <f t="shared" si="339"/>
        <v>2023-6</v>
      </c>
      <c r="F2736" s="2">
        <f t="shared" si="340"/>
        <v>27</v>
      </c>
      <c r="G2736" s="2">
        <f t="shared" si="341"/>
        <v>26</v>
      </c>
      <c r="H2736" s="2">
        <f t="shared" si="342"/>
        <v>3</v>
      </c>
      <c r="I2736" s="2" cm="1">
        <f t="array" ref="I2736">_xlfn.IFNA(_xlfn.IFS(H2736=7,1,H2736=1,1),0)</f>
        <v>0</v>
      </c>
      <c r="J2736" s="2">
        <v>0</v>
      </c>
      <c r="K2736" s="2">
        <f t="shared" si="343"/>
        <v>0</v>
      </c>
      <c r="L2736" s="2">
        <f>SUMIF(E$2:E2736,E2736,K$2:K2736)</f>
        <v>4</v>
      </c>
      <c r="M2736" s="2">
        <f>IF(AND(market_calendar[[#This Row],[eq_weekly_exp_cumulative]]=3,market_calendar[[#This Row],[is_eq_weekly_exp]]=1),1,0)</f>
        <v>0</v>
      </c>
      <c r="N2736" s="2">
        <f>IF(AND(market_calendar[[#This Row],[is_eq_monthly_exp]]=1,MOD(market_calendar[[#This Row],[Month]],3)=0),1,0)</f>
        <v>0</v>
      </c>
      <c r="O2736" s="2">
        <f t="shared" si="336"/>
        <v>1</v>
      </c>
      <c r="P2736" s="2">
        <f>SUMIF(E$2:E2736,E2736,O$2:O2736)</f>
        <v>4</v>
      </c>
      <c r="Q2736" s="2">
        <f>IF(AND(market_calendar[[#This Row],[vix_weekly_exp_cumulative]]=3,market_calendar[[#This Row],[is_vix_weekly_exp]]=1),1,0)</f>
        <v>0</v>
      </c>
      <c r="R2736" s="2">
        <f>IF(AND(market_calendar[[#This Row],[is_vix_monthly_exp]]=1,MOD(market_calendar[[#This Row],[Month]],3)=0),1,0)</f>
        <v>0</v>
      </c>
    </row>
    <row r="2737" spans="1:18" x14ac:dyDescent="0.25">
      <c r="A2737">
        <v>2736</v>
      </c>
      <c r="B2737" s="1">
        <v>45105</v>
      </c>
      <c r="C2737" s="2">
        <f t="shared" si="337"/>
        <v>2023</v>
      </c>
      <c r="D2737" s="2">
        <f t="shared" si="338"/>
        <v>6</v>
      </c>
      <c r="E2737" s="2" t="str">
        <f t="shared" si="339"/>
        <v>2023-6</v>
      </c>
      <c r="F2737" s="2">
        <f t="shared" si="340"/>
        <v>28</v>
      </c>
      <c r="G2737" s="2">
        <f t="shared" si="341"/>
        <v>26</v>
      </c>
      <c r="H2737" s="2">
        <f t="shared" si="342"/>
        <v>4</v>
      </c>
      <c r="I2737" s="2" cm="1">
        <f t="array" ref="I2737">_xlfn.IFNA(_xlfn.IFS(H2737=7,1,H2737=1,1),0)</f>
        <v>0</v>
      </c>
      <c r="J2737" s="2">
        <v>0</v>
      </c>
      <c r="K2737" s="2">
        <f t="shared" si="343"/>
        <v>0</v>
      </c>
      <c r="L2737" s="2">
        <f>SUMIF(E$2:E2737,E2737,K$2:K2737)</f>
        <v>4</v>
      </c>
      <c r="M2737" s="2">
        <f>IF(AND(market_calendar[[#This Row],[eq_weekly_exp_cumulative]]=3,market_calendar[[#This Row],[is_eq_weekly_exp]]=1),1,0)</f>
        <v>0</v>
      </c>
      <c r="N2737" s="2">
        <f>IF(AND(market_calendar[[#This Row],[is_eq_monthly_exp]]=1,MOD(market_calendar[[#This Row],[Month]],3)=0),1,0)</f>
        <v>0</v>
      </c>
      <c r="O2737" s="2">
        <f t="shared" si="336"/>
        <v>0</v>
      </c>
      <c r="P2737" s="2">
        <f>SUMIF(E$2:E2737,E2737,O$2:O2737)</f>
        <v>4</v>
      </c>
      <c r="Q2737" s="2">
        <f>IF(AND(market_calendar[[#This Row],[vix_weekly_exp_cumulative]]=3,market_calendar[[#This Row],[is_vix_weekly_exp]]=1),1,0)</f>
        <v>0</v>
      </c>
      <c r="R2737" s="2">
        <f>IF(AND(market_calendar[[#This Row],[is_vix_monthly_exp]]=1,MOD(market_calendar[[#This Row],[Month]],3)=0),1,0)</f>
        <v>0</v>
      </c>
    </row>
    <row r="2738" spans="1:18" x14ac:dyDescent="0.25">
      <c r="A2738">
        <v>2737</v>
      </c>
      <c r="B2738" s="1">
        <v>45106</v>
      </c>
      <c r="C2738" s="2">
        <f t="shared" si="337"/>
        <v>2023</v>
      </c>
      <c r="D2738" s="2">
        <f t="shared" si="338"/>
        <v>6</v>
      </c>
      <c r="E2738" s="2" t="str">
        <f t="shared" si="339"/>
        <v>2023-6</v>
      </c>
      <c r="F2738" s="2">
        <f t="shared" si="340"/>
        <v>29</v>
      </c>
      <c r="G2738" s="2">
        <f t="shared" si="341"/>
        <v>26</v>
      </c>
      <c r="H2738" s="2">
        <f t="shared" si="342"/>
        <v>5</v>
      </c>
      <c r="I2738" s="2" cm="1">
        <f t="array" ref="I2738">_xlfn.IFNA(_xlfn.IFS(H2738=7,1,H2738=1,1),0)</f>
        <v>0</v>
      </c>
      <c r="J2738" s="2">
        <v>0</v>
      </c>
      <c r="K2738" s="2">
        <f t="shared" si="343"/>
        <v>0</v>
      </c>
      <c r="L2738" s="2">
        <f>SUMIF(E$2:E2738,E2738,K$2:K2738)</f>
        <v>4</v>
      </c>
      <c r="M2738" s="2">
        <f>IF(AND(market_calendar[[#This Row],[eq_weekly_exp_cumulative]]=3,market_calendar[[#This Row],[is_eq_weekly_exp]]=1),1,0)</f>
        <v>0</v>
      </c>
      <c r="N2738" s="2">
        <f>IF(AND(market_calendar[[#This Row],[is_eq_monthly_exp]]=1,MOD(market_calendar[[#This Row],[Month]],3)=0),1,0)</f>
        <v>0</v>
      </c>
      <c r="O2738" s="2">
        <f t="shared" si="336"/>
        <v>0</v>
      </c>
      <c r="P2738" s="2">
        <f>SUMIF(E$2:E2738,E2738,O$2:O2738)</f>
        <v>4</v>
      </c>
      <c r="Q2738" s="2">
        <f>IF(AND(market_calendar[[#This Row],[vix_weekly_exp_cumulative]]=3,market_calendar[[#This Row],[is_vix_weekly_exp]]=1),1,0)</f>
        <v>0</v>
      </c>
      <c r="R2738" s="2">
        <f>IF(AND(market_calendar[[#This Row],[is_vix_monthly_exp]]=1,MOD(market_calendar[[#This Row],[Month]],3)=0),1,0)</f>
        <v>0</v>
      </c>
    </row>
    <row r="2739" spans="1:18" x14ac:dyDescent="0.25">
      <c r="A2739">
        <v>2738</v>
      </c>
      <c r="B2739" s="1">
        <v>45107</v>
      </c>
      <c r="C2739" s="2">
        <f t="shared" si="337"/>
        <v>2023</v>
      </c>
      <c r="D2739" s="2">
        <f t="shared" si="338"/>
        <v>6</v>
      </c>
      <c r="E2739" s="2" t="str">
        <f t="shared" si="339"/>
        <v>2023-6</v>
      </c>
      <c r="F2739" s="2">
        <f t="shared" si="340"/>
        <v>30</v>
      </c>
      <c r="G2739" s="2">
        <f t="shared" si="341"/>
        <v>26</v>
      </c>
      <c r="H2739" s="2">
        <f t="shared" si="342"/>
        <v>6</v>
      </c>
      <c r="I2739" s="2" cm="1">
        <f t="array" ref="I2739">_xlfn.IFNA(_xlfn.IFS(H2739=7,1,H2739=1,1),0)</f>
        <v>0</v>
      </c>
      <c r="J2739" s="2">
        <v>0</v>
      </c>
      <c r="K2739" s="2">
        <f t="shared" si="343"/>
        <v>1</v>
      </c>
      <c r="L2739" s="2">
        <f>SUMIF(E$2:E2739,E2739,K$2:K2739)</f>
        <v>5</v>
      </c>
      <c r="M2739" s="2">
        <f>IF(AND(market_calendar[[#This Row],[eq_weekly_exp_cumulative]]=3,market_calendar[[#This Row],[is_eq_weekly_exp]]=1),1,0)</f>
        <v>0</v>
      </c>
      <c r="N2739" s="2">
        <f>IF(AND(market_calendar[[#This Row],[is_eq_monthly_exp]]=1,MOD(market_calendar[[#This Row],[Month]],3)=0),1,0)</f>
        <v>0</v>
      </c>
      <c r="O2739" s="2">
        <f t="shared" si="336"/>
        <v>0</v>
      </c>
      <c r="P2739" s="2">
        <f>SUMIF(E$2:E2739,E2739,O$2:O2739)</f>
        <v>4</v>
      </c>
      <c r="Q2739" s="2">
        <f>IF(AND(market_calendar[[#This Row],[vix_weekly_exp_cumulative]]=3,market_calendar[[#This Row],[is_vix_weekly_exp]]=1),1,0)</f>
        <v>0</v>
      </c>
      <c r="R2739" s="2">
        <f>IF(AND(market_calendar[[#This Row],[is_vix_monthly_exp]]=1,MOD(market_calendar[[#This Row],[Month]],3)=0),1,0)</f>
        <v>0</v>
      </c>
    </row>
    <row r="2740" spans="1:18" x14ac:dyDescent="0.25">
      <c r="A2740">
        <v>2739</v>
      </c>
      <c r="B2740" s="1">
        <v>45108</v>
      </c>
      <c r="C2740" s="2">
        <f t="shared" si="337"/>
        <v>2023</v>
      </c>
      <c r="D2740" s="2">
        <f t="shared" si="338"/>
        <v>7</v>
      </c>
      <c r="E2740" s="2" t="str">
        <f t="shared" si="339"/>
        <v>2023-7</v>
      </c>
      <c r="F2740" s="2">
        <f t="shared" si="340"/>
        <v>1</v>
      </c>
      <c r="G2740" s="2">
        <f t="shared" si="341"/>
        <v>26</v>
      </c>
      <c r="H2740" s="2">
        <f t="shared" si="342"/>
        <v>7</v>
      </c>
      <c r="I2740" s="2" cm="1">
        <f t="array" ref="I2740">_xlfn.IFNA(_xlfn.IFS(H2740=7,1,H2740=1,1),0)</f>
        <v>1</v>
      </c>
      <c r="J2740" s="2">
        <v>0</v>
      </c>
      <c r="K2740" s="2">
        <f t="shared" si="343"/>
        <v>0</v>
      </c>
      <c r="L2740" s="2">
        <f>SUMIF(E$2:E2740,E2740,K$2:K2740)</f>
        <v>0</v>
      </c>
      <c r="M2740" s="2">
        <f>IF(AND(market_calendar[[#This Row],[eq_weekly_exp_cumulative]]=3,market_calendar[[#This Row],[is_eq_weekly_exp]]=1),1,0)</f>
        <v>0</v>
      </c>
      <c r="N2740" s="2">
        <f>IF(AND(market_calendar[[#This Row],[is_eq_monthly_exp]]=1,MOD(market_calendar[[#This Row],[Month]],3)=0),1,0)</f>
        <v>0</v>
      </c>
      <c r="O2740" s="2">
        <f t="shared" si="336"/>
        <v>0</v>
      </c>
      <c r="P2740" s="2">
        <f>SUMIF(E$2:E2740,E2740,O$2:O2740)</f>
        <v>0</v>
      </c>
      <c r="Q2740" s="2">
        <f>IF(AND(market_calendar[[#This Row],[vix_weekly_exp_cumulative]]=3,market_calendar[[#This Row],[is_vix_weekly_exp]]=1),1,0)</f>
        <v>0</v>
      </c>
      <c r="R2740" s="2">
        <f>IF(AND(market_calendar[[#This Row],[is_vix_monthly_exp]]=1,MOD(market_calendar[[#This Row],[Month]],3)=0),1,0)</f>
        <v>0</v>
      </c>
    </row>
    <row r="2741" spans="1:18" x14ac:dyDescent="0.25">
      <c r="A2741">
        <v>2740</v>
      </c>
      <c r="B2741" s="1">
        <v>45109</v>
      </c>
      <c r="C2741" s="2">
        <f t="shared" si="337"/>
        <v>2023</v>
      </c>
      <c r="D2741" s="2">
        <f t="shared" si="338"/>
        <v>7</v>
      </c>
      <c r="E2741" s="2" t="str">
        <f t="shared" si="339"/>
        <v>2023-7</v>
      </c>
      <c r="F2741" s="2">
        <f t="shared" si="340"/>
        <v>2</v>
      </c>
      <c r="G2741" s="2">
        <f t="shared" si="341"/>
        <v>27</v>
      </c>
      <c r="H2741" s="2">
        <f t="shared" si="342"/>
        <v>1</v>
      </c>
      <c r="I2741" s="2" cm="1">
        <f t="array" ref="I2741">_xlfn.IFNA(_xlfn.IFS(H2741=7,1,H2741=1,1),0)</f>
        <v>1</v>
      </c>
      <c r="J2741" s="2">
        <v>0</v>
      </c>
      <c r="K2741" s="2">
        <f t="shared" si="343"/>
        <v>0</v>
      </c>
      <c r="L2741" s="2">
        <f>SUMIF(E$2:E2741,E2741,K$2:K2741)</f>
        <v>0</v>
      </c>
      <c r="M2741" s="2">
        <f>IF(AND(market_calendar[[#This Row],[eq_weekly_exp_cumulative]]=3,market_calendar[[#This Row],[is_eq_weekly_exp]]=1),1,0)</f>
        <v>0</v>
      </c>
      <c r="N2741" s="2">
        <f>IF(AND(market_calendar[[#This Row],[is_eq_monthly_exp]]=1,MOD(market_calendar[[#This Row],[Month]],3)=0),1,0)</f>
        <v>0</v>
      </c>
      <c r="O2741" s="2">
        <f t="shared" si="336"/>
        <v>0</v>
      </c>
      <c r="P2741" s="2">
        <f>SUMIF(E$2:E2741,E2741,O$2:O2741)</f>
        <v>0</v>
      </c>
      <c r="Q2741" s="2">
        <f>IF(AND(market_calendar[[#This Row],[vix_weekly_exp_cumulative]]=3,market_calendar[[#This Row],[is_vix_weekly_exp]]=1),1,0)</f>
        <v>0</v>
      </c>
      <c r="R2741" s="2">
        <f>IF(AND(market_calendar[[#This Row],[is_vix_monthly_exp]]=1,MOD(market_calendar[[#This Row],[Month]],3)=0),1,0)</f>
        <v>0</v>
      </c>
    </row>
    <row r="2742" spans="1:18" x14ac:dyDescent="0.25">
      <c r="A2742">
        <v>2741</v>
      </c>
      <c r="B2742" s="1">
        <v>45110</v>
      </c>
      <c r="C2742" s="2">
        <f t="shared" si="337"/>
        <v>2023</v>
      </c>
      <c r="D2742" s="2">
        <f t="shared" si="338"/>
        <v>7</v>
      </c>
      <c r="E2742" s="2" t="str">
        <f t="shared" si="339"/>
        <v>2023-7</v>
      </c>
      <c r="F2742" s="2">
        <f t="shared" si="340"/>
        <v>3</v>
      </c>
      <c r="G2742" s="2">
        <f t="shared" si="341"/>
        <v>27</v>
      </c>
      <c r="H2742" s="2">
        <f t="shared" si="342"/>
        <v>2</v>
      </c>
      <c r="I2742" s="2" cm="1">
        <f t="array" ref="I2742">_xlfn.IFNA(_xlfn.IFS(H2742=7,1,H2742=1,1),0)</f>
        <v>0</v>
      </c>
      <c r="J2742" s="2">
        <v>0</v>
      </c>
      <c r="K2742" s="2">
        <f t="shared" si="343"/>
        <v>0</v>
      </c>
      <c r="L2742" s="2">
        <f>SUMIF(E$2:E2742,E2742,K$2:K2742)</f>
        <v>0</v>
      </c>
      <c r="M2742" s="2">
        <f>IF(AND(market_calendar[[#This Row],[eq_weekly_exp_cumulative]]=3,market_calendar[[#This Row],[is_eq_weekly_exp]]=1),1,0)</f>
        <v>0</v>
      </c>
      <c r="N2742" s="2">
        <f>IF(AND(market_calendar[[#This Row],[is_eq_monthly_exp]]=1,MOD(market_calendar[[#This Row],[Month]],3)=0),1,0)</f>
        <v>0</v>
      </c>
      <c r="O2742" s="2">
        <f t="shared" si="336"/>
        <v>0</v>
      </c>
      <c r="P2742" s="2">
        <f>SUMIF(E$2:E2742,E2742,O$2:O2742)</f>
        <v>0</v>
      </c>
      <c r="Q2742" s="2">
        <f>IF(AND(market_calendar[[#This Row],[vix_weekly_exp_cumulative]]=3,market_calendar[[#This Row],[is_vix_weekly_exp]]=1),1,0)</f>
        <v>0</v>
      </c>
      <c r="R2742" s="2">
        <f>IF(AND(market_calendar[[#This Row],[is_vix_monthly_exp]]=1,MOD(market_calendar[[#This Row],[Month]],3)=0),1,0)</f>
        <v>0</v>
      </c>
    </row>
    <row r="2743" spans="1:18" x14ac:dyDescent="0.25">
      <c r="A2743">
        <v>2742</v>
      </c>
      <c r="B2743" s="1">
        <v>45111</v>
      </c>
      <c r="C2743" s="2">
        <f t="shared" si="337"/>
        <v>2023</v>
      </c>
      <c r="D2743" s="2">
        <f t="shared" si="338"/>
        <v>7</v>
      </c>
      <c r="E2743" s="2" t="str">
        <f t="shared" si="339"/>
        <v>2023-7</v>
      </c>
      <c r="F2743" s="2">
        <f t="shared" si="340"/>
        <v>4</v>
      </c>
      <c r="G2743" s="2">
        <f t="shared" si="341"/>
        <v>27</v>
      </c>
      <c r="H2743" s="2">
        <f t="shared" si="342"/>
        <v>3</v>
      </c>
      <c r="I2743" s="2" cm="1">
        <f t="array" ref="I2743">_xlfn.IFNA(_xlfn.IFS(H2743=7,1,H2743=1,1),0)</f>
        <v>0</v>
      </c>
      <c r="J2743" s="2">
        <v>0</v>
      </c>
      <c r="K2743" s="2">
        <f t="shared" si="343"/>
        <v>0</v>
      </c>
      <c r="L2743" s="2">
        <f>SUMIF(E$2:E2743,E2743,K$2:K2743)</f>
        <v>0</v>
      </c>
      <c r="M2743" s="2">
        <f>IF(AND(market_calendar[[#This Row],[eq_weekly_exp_cumulative]]=3,market_calendar[[#This Row],[is_eq_weekly_exp]]=1),1,0)</f>
        <v>0</v>
      </c>
      <c r="N2743" s="2">
        <f>IF(AND(market_calendar[[#This Row],[is_eq_monthly_exp]]=1,MOD(market_calendar[[#This Row],[Month]],3)=0),1,0)</f>
        <v>0</v>
      </c>
      <c r="O2743" s="2">
        <f t="shared" si="336"/>
        <v>1</v>
      </c>
      <c r="P2743" s="2">
        <f>SUMIF(E$2:E2743,E2743,O$2:O2743)</f>
        <v>1</v>
      </c>
      <c r="Q2743" s="2">
        <f>IF(AND(market_calendar[[#This Row],[vix_weekly_exp_cumulative]]=3,market_calendar[[#This Row],[is_vix_weekly_exp]]=1),1,0)</f>
        <v>0</v>
      </c>
      <c r="R2743" s="2">
        <f>IF(AND(market_calendar[[#This Row],[is_vix_monthly_exp]]=1,MOD(market_calendar[[#This Row],[Month]],3)=0),1,0)</f>
        <v>0</v>
      </c>
    </row>
    <row r="2744" spans="1:18" x14ac:dyDescent="0.25">
      <c r="A2744">
        <v>2743</v>
      </c>
      <c r="B2744" s="1">
        <v>45112</v>
      </c>
      <c r="C2744" s="2">
        <f t="shared" si="337"/>
        <v>2023</v>
      </c>
      <c r="D2744" s="2">
        <f t="shared" si="338"/>
        <v>7</v>
      </c>
      <c r="E2744" s="2" t="str">
        <f t="shared" si="339"/>
        <v>2023-7</v>
      </c>
      <c r="F2744" s="2">
        <f t="shared" si="340"/>
        <v>5</v>
      </c>
      <c r="G2744" s="2">
        <f t="shared" si="341"/>
        <v>27</v>
      </c>
      <c r="H2744" s="2">
        <f t="shared" si="342"/>
        <v>4</v>
      </c>
      <c r="I2744" s="2" cm="1">
        <f t="array" ref="I2744">_xlfn.IFNA(_xlfn.IFS(H2744=7,1,H2744=1,1),0)</f>
        <v>0</v>
      </c>
      <c r="J2744" s="2">
        <v>0</v>
      </c>
      <c r="K2744" s="2">
        <f t="shared" si="343"/>
        <v>0</v>
      </c>
      <c r="L2744" s="2">
        <f>SUMIF(E$2:E2744,E2744,K$2:K2744)</f>
        <v>0</v>
      </c>
      <c r="M2744" s="2">
        <f>IF(AND(market_calendar[[#This Row],[eq_weekly_exp_cumulative]]=3,market_calendar[[#This Row],[is_eq_weekly_exp]]=1),1,0)</f>
        <v>0</v>
      </c>
      <c r="N2744" s="2">
        <f>IF(AND(market_calendar[[#This Row],[is_eq_monthly_exp]]=1,MOD(market_calendar[[#This Row],[Month]],3)=0),1,0)</f>
        <v>0</v>
      </c>
      <c r="O2744" s="2">
        <f t="shared" si="336"/>
        <v>0</v>
      </c>
      <c r="P2744" s="2">
        <f>SUMIF(E$2:E2744,E2744,O$2:O2744)</f>
        <v>1</v>
      </c>
      <c r="Q2744" s="2">
        <f>IF(AND(market_calendar[[#This Row],[vix_weekly_exp_cumulative]]=3,market_calendar[[#This Row],[is_vix_weekly_exp]]=1),1,0)</f>
        <v>0</v>
      </c>
      <c r="R2744" s="2">
        <f>IF(AND(market_calendar[[#This Row],[is_vix_monthly_exp]]=1,MOD(market_calendar[[#This Row],[Month]],3)=0),1,0)</f>
        <v>0</v>
      </c>
    </row>
    <row r="2745" spans="1:18" x14ac:dyDescent="0.25">
      <c r="A2745">
        <v>2744</v>
      </c>
      <c r="B2745" s="1">
        <v>45113</v>
      </c>
      <c r="C2745" s="2">
        <f t="shared" si="337"/>
        <v>2023</v>
      </c>
      <c r="D2745" s="2">
        <f t="shared" si="338"/>
        <v>7</v>
      </c>
      <c r="E2745" s="2" t="str">
        <f t="shared" si="339"/>
        <v>2023-7</v>
      </c>
      <c r="F2745" s="2">
        <f t="shared" si="340"/>
        <v>6</v>
      </c>
      <c r="G2745" s="2">
        <f t="shared" si="341"/>
        <v>27</v>
      </c>
      <c r="H2745" s="2">
        <f t="shared" si="342"/>
        <v>5</v>
      </c>
      <c r="I2745" s="2" cm="1">
        <f t="array" ref="I2745">_xlfn.IFNA(_xlfn.IFS(H2745=7,1,H2745=1,1),0)</f>
        <v>0</v>
      </c>
      <c r="J2745" s="2">
        <v>0</v>
      </c>
      <c r="K2745" s="2">
        <f t="shared" si="343"/>
        <v>0</v>
      </c>
      <c r="L2745" s="2">
        <f>SUMIF(E$2:E2745,E2745,K$2:K2745)</f>
        <v>0</v>
      </c>
      <c r="M2745" s="2">
        <f>IF(AND(market_calendar[[#This Row],[eq_weekly_exp_cumulative]]=3,market_calendar[[#This Row],[is_eq_weekly_exp]]=1),1,0)</f>
        <v>0</v>
      </c>
      <c r="N2745" s="2">
        <f>IF(AND(market_calendar[[#This Row],[is_eq_monthly_exp]]=1,MOD(market_calendar[[#This Row],[Month]],3)=0),1,0)</f>
        <v>0</v>
      </c>
      <c r="O2745" s="2">
        <f t="shared" si="336"/>
        <v>0</v>
      </c>
      <c r="P2745" s="2">
        <f>SUMIF(E$2:E2745,E2745,O$2:O2745)</f>
        <v>1</v>
      </c>
      <c r="Q2745" s="2">
        <f>IF(AND(market_calendar[[#This Row],[vix_weekly_exp_cumulative]]=3,market_calendar[[#This Row],[is_vix_weekly_exp]]=1),1,0)</f>
        <v>0</v>
      </c>
      <c r="R2745" s="2">
        <f>IF(AND(market_calendar[[#This Row],[is_vix_monthly_exp]]=1,MOD(market_calendar[[#This Row],[Month]],3)=0),1,0)</f>
        <v>0</v>
      </c>
    </row>
    <row r="2746" spans="1:18" x14ac:dyDescent="0.25">
      <c r="A2746">
        <v>2745</v>
      </c>
      <c r="B2746" s="1">
        <v>45114</v>
      </c>
      <c r="C2746" s="2">
        <f t="shared" si="337"/>
        <v>2023</v>
      </c>
      <c r="D2746" s="2">
        <f t="shared" si="338"/>
        <v>7</v>
      </c>
      <c r="E2746" s="2" t="str">
        <f t="shared" si="339"/>
        <v>2023-7</v>
      </c>
      <c r="F2746" s="2">
        <f t="shared" si="340"/>
        <v>7</v>
      </c>
      <c r="G2746" s="2">
        <f t="shared" si="341"/>
        <v>27</v>
      </c>
      <c r="H2746" s="2">
        <f t="shared" si="342"/>
        <v>6</v>
      </c>
      <c r="I2746" s="2" cm="1">
        <f t="array" ref="I2746">_xlfn.IFNA(_xlfn.IFS(H2746=7,1,H2746=1,1),0)</f>
        <v>0</v>
      </c>
      <c r="J2746" s="2">
        <v>0</v>
      </c>
      <c r="K2746" s="2">
        <f t="shared" si="343"/>
        <v>1</v>
      </c>
      <c r="L2746" s="2">
        <f>SUMIF(E$2:E2746,E2746,K$2:K2746)</f>
        <v>1</v>
      </c>
      <c r="M2746" s="2">
        <f>IF(AND(market_calendar[[#This Row],[eq_weekly_exp_cumulative]]=3,market_calendar[[#This Row],[is_eq_weekly_exp]]=1),1,0)</f>
        <v>0</v>
      </c>
      <c r="N2746" s="2">
        <f>IF(AND(market_calendar[[#This Row],[is_eq_monthly_exp]]=1,MOD(market_calendar[[#This Row],[Month]],3)=0),1,0)</f>
        <v>0</v>
      </c>
      <c r="O2746" s="2">
        <f t="shared" si="336"/>
        <v>0</v>
      </c>
      <c r="P2746" s="2">
        <f>SUMIF(E$2:E2746,E2746,O$2:O2746)</f>
        <v>1</v>
      </c>
      <c r="Q2746" s="2">
        <f>IF(AND(market_calendar[[#This Row],[vix_weekly_exp_cumulative]]=3,market_calendar[[#This Row],[is_vix_weekly_exp]]=1),1,0)</f>
        <v>0</v>
      </c>
      <c r="R2746" s="2">
        <f>IF(AND(market_calendar[[#This Row],[is_vix_monthly_exp]]=1,MOD(market_calendar[[#This Row],[Month]],3)=0),1,0)</f>
        <v>0</v>
      </c>
    </row>
    <row r="2747" spans="1:18" x14ac:dyDescent="0.25">
      <c r="A2747">
        <v>2746</v>
      </c>
      <c r="B2747" s="1">
        <v>45115</v>
      </c>
      <c r="C2747" s="2">
        <f t="shared" si="337"/>
        <v>2023</v>
      </c>
      <c r="D2747" s="2">
        <f t="shared" si="338"/>
        <v>7</v>
      </c>
      <c r="E2747" s="2" t="str">
        <f t="shared" si="339"/>
        <v>2023-7</v>
      </c>
      <c r="F2747" s="2">
        <f t="shared" si="340"/>
        <v>8</v>
      </c>
      <c r="G2747" s="2">
        <f t="shared" si="341"/>
        <v>27</v>
      </c>
      <c r="H2747" s="2">
        <f t="shared" si="342"/>
        <v>7</v>
      </c>
      <c r="I2747" s="2" cm="1">
        <f t="array" ref="I2747">_xlfn.IFNA(_xlfn.IFS(H2747=7,1,H2747=1,1),0)</f>
        <v>1</v>
      </c>
      <c r="J2747" s="2">
        <v>0</v>
      </c>
      <c r="K2747" s="2">
        <f t="shared" si="343"/>
        <v>0</v>
      </c>
      <c r="L2747" s="2">
        <f>SUMIF(E$2:E2747,E2747,K$2:K2747)</f>
        <v>1</v>
      </c>
      <c r="M2747" s="2">
        <f>IF(AND(market_calendar[[#This Row],[eq_weekly_exp_cumulative]]=3,market_calendar[[#This Row],[is_eq_weekly_exp]]=1),1,0)</f>
        <v>0</v>
      </c>
      <c r="N2747" s="2">
        <f>IF(AND(market_calendar[[#This Row],[is_eq_monthly_exp]]=1,MOD(market_calendar[[#This Row],[Month]],3)=0),1,0)</f>
        <v>0</v>
      </c>
      <c r="O2747" s="2">
        <f t="shared" si="336"/>
        <v>0</v>
      </c>
      <c r="P2747" s="2">
        <f>SUMIF(E$2:E2747,E2747,O$2:O2747)</f>
        <v>1</v>
      </c>
      <c r="Q2747" s="2">
        <f>IF(AND(market_calendar[[#This Row],[vix_weekly_exp_cumulative]]=3,market_calendar[[#This Row],[is_vix_weekly_exp]]=1),1,0)</f>
        <v>0</v>
      </c>
      <c r="R2747" s="2">
        <f>IF(AND(market_calendar[[#This Row],[is_vix_monthly_exp]]=1,MOD(market_calendar[[#This Row],[Month]],3)=0),1,0)</f>
        <v>0</v>
      </c>
    </row>
    <row r="2748" spans="1:18" x14ac:dyDescent="0.25">
      <c r="A2748">
        <v>2747</v>
      </c>
      <c r="B2748" s="1">
        <v>45116</v>
      </c>
      <c r="C2748" s="2">
        <f t="shared" si="337"/>
        <v>2023</v>
      </c>
      <c r="D2748" s="2">
        <f t="shared" si="338"/>
        <v>7</v>
      </c>
      <c r="E2748" s="2" t="str">
        <f t="shared" si="339"/>
        <v>2023-7</v>
      </c>
      <c r="F2748" s="2">
        <f t="shared" si="340"/>
        <v>9</v>
      </c>
      <c r="G2748" s="2">
        <f t="shared" si="341"/>
        <v>28</v>
      </c>
      <c r="H2748" s="2">
        <f t="shared" si="342"/>
        <v>1</v>
      </c>
      <c r="I2748" s="2" cm="1">
        <f t="array" ref="I2748">_xlfn.IFNA(_xlfn.IFS(H2748=7,1,H2748=1,1),0)</f>
        <v>1</v>
      </c>
      <c r="J2748" s="2">
        <v>0</v>
      </c>
      <c r="K2748" s="2">
        <f t="shared" si="343"/>
        <v>0</v>
      </c>
      <c r="L2748" s="2">
        <f>SUMIF(E$2:E2748,E2748,K$2:K2748)</f>
        <v>1</v>
      </c>
      <c r="M2748" s="2">
        <f>IF(AND(market_calendar[[#This Row],[eq_weekly_exp_cumulative]]=3,market_calendar[[#This Row],[is_eq_weekly_exp]]=1),1,0)</f>
        <v>0</v>
      </c>
      <c r="N2748" s="2">
        <f>IF(AND(market_calendar[[#This Row],[is_eq_monthly_exp]]=1,MOD(market_calendar[[#This Row],[Month]],3)=0),1,0)</f>
        <v>0</v>
      </c>
      <c r="O2748" s="2">
        <f t="shared" si="336"/>
        <v>0</v>
      </c>
      <c r="P2748" s="2">
        <f>SUMIF(E$2:E2748,E2748,O$2:O2748)</f>
        <v>1</v>
      </c>
      <c r="Q2748" s="2">
        <f>IF(AND(market_calendar[[#This Row],[vix_weekly_exp_cumulative]]=3,market_calendar[[#This Row],[is_vix_weekly_exp]]=1),1,0)</f>
        <v>0</v>
      </c>
      <c r="R2748" s="2">
        <f>IF(AND(market_calendar[[#This Row],[is_vix_monthly_exp]]=1,MOD(market_calendar[[#This Row],[Month]],3)=0),1,0)</f>
        <v>0</v>
      </c>
    </row>
    <row r="2749" spans="1:18" x14ac:dyDescent="0.25">
      <c r="A2749">
        <v>2748</v>
      </c>
      <c r="B2749" s="1">
        <v>45117</v>
      </c>
      <c r="C2749" s="2">
        <f t="shared" si="337"/>
        <v>2023</v>
      </c>
      <c r="D2749" s="2">
        <f t="shared" si="338"/>
        <v>7</v>
      </c>
      <c r="E2749" s="2" t="str">
        <f t="shared" si="339"/>
        <v>2023-7</v>
      </c>
      <c r="F2749" s="2">
        <f t="shared" si="340"/>
        <v>10</v>
      </c>
      <c r="G2749" s="2">
        <f t="shared" si="341"/>
        <v>28</v>
      </c>
      <c r="H2749" s="2">
        <f t="shared" si="342"/>
        <v>2</v>
      </c>
      <c r="I2749" s="2" cm="1">
        <f t="array" ref="I2749">_xlfn.IFNA(_xlfn.IFS(H2749=7,1,H2749=1,1),0)</f>
        <v>0</v>
      </c>
      <c r="J2749" s="2">
        <v>0</v>
      </c>
      <c r="K2749" s="2">
        <f t="shared" si="343"/>
        <v>0</v>
      </c>
      <c r="L2749" s="2">
        <f>SUMIF(E$2:E2749,E2749,K$2:K2749)</f>
        <v>1</v>
      </c>
      <c r="M2749" s="2">
        <f>IF(AND(market_calendar[[#This Row],[eq_weekly_exp_cumulative]]=3,market_calendar[[#This Row],[is_eq_weekly_exp]]=1),1,0)</f>
        <v>0</v>
      </c>
      <c r="N2749" s="2">
        <f>IF(AND(market_calendar[[#This Row],[is_eq_monthly_exp]]=1,MOD(market_calendar[[#This Row],[Month]],3)=0),1,0)</f>
        <v>0</v>
      </c>
      <c r="O2749" s="2">
        <f t="shared" si="336"/>
        <v>0</v>
      </c>
      <c r="P2749" s="2">
        <f>SUMIF(E$2:E2749,E2749,O$2:O2749)</f>
        <v>1</v>
      </c>
      <c r="Q2749" s="2">
        <f>IF(AND(market_calendar[[#This Row],[vix_weekly_exp_cumulative]]=3,market_calendar[[#This Row],[is_vix_weekly_exp]]=1),1,0)</f>
        <v>0</v>
      </c>
      <c r="R2749" s="2">
        <f>IF(AND(market_calendar[[#This Row],[is_vix_monthly_exp]]=1,MOD(market_calendar[[#This Row],[Month]],3)=0),1,0)</f>
        <v>0</v>
      </c>
    </row>
    <row r="2750" spans="1:18" x14ac:dyDescent="0.25">
      <c r="A2750">
        <v>2749</v>
      </c>
      <c r="B2750" s="1">
        <v>45118</v>
      </c>
      <c r="C2750" s="2">
        <f t="shared" si="337"/>
        <v>2023</v>
      </c>
      <c r="D2750" s="2">
        <f t="shared" si="338"/>
        <v>7</v>
      </c>
      <c r="E2750" s="2" t="str">
        <f t="shared" si="339"/>
        <v>2023-7</v>
      </c>
      <c r="F2750" s="2">
        <f t="shared" si="340"/>
        <v>11</v>
      </c>
      <c r="G2750" s="2">
        <f t="shared" si="341"/>
        <v>28</v>
      </c>
      <c r="H2750" s="2">
        <f t="shared" si="342"/>
        <v>3</v>
      </c>
      <c r="I2750" s="2" cm="1">
        <f t="array" ref="I2750">_xlfn.IFNA(_xlfn.IFS(H2750=7,1,H2750=1,1),0)</f>
        <v>0</v>
      </c>
      <c r="J2750" s="2">
        <v>0</v>
      </c>
      <c r="K2750" s="2">
        <f t="shared" si="343"/>
        <v>0</v>
      </c>
      <c r="L2750" s="2">
        <f>SUMIF(E$2:E2750,E2750,K$2:K2750)</f>
        <v>1</v>
      </c>
      <c r="M2750" s="2">
        <f>IF(AND(market_calendar[[#This Row],[eq_weekly_exp_cumulative]]=3,market_calendar[[#This Row],[is_eq_weekly_exp]]=1),1,0)</f>
        <v>0</v>
      </c>
      <c r="N2750" s="2">
        <f>IF(AND(market_calendar[[#This Row],[is_eq_monthly_exp]]=1,MOD(market_calendar[[#This Row],[Month]],3)=0),1,0)</f>
        <v>0</v>
      </c>
      <c r="O2750" s="2">
        <f t="shared" si="336"/>
        <v>1</v>
      </c>
      <c r="P2750" s="2">
        <f>SUMIF(E$2:E2750,E2750,O$2:O2750)</f>
        <v>2</v>
      </c>
      <c r="Q2750" s="2">
        <f>IF(AND(market_calendar[[#This Row],[vix_weekly_exp_cumulative]]=3,market_calendar[[#This Row],[is_vix_weekly_exp]]=1),1,0)</f>
        <v>0</v>
      </c>
      <c r="R2750" s="2">
        <f>IF(AND(market_calendar[[#This Row],[is_vix_monthly_exp]]=1,MOD(market_calendar[[#This Row],[Month]],3)=0),1,0)</f>
        <v>0</v>
      </c>
    </row>
    <row r="2751" spans="1:18" x14ac:dyDescent="0.25">
      <c r="A2751">
        <v>2750</v>
      </c>
      <c r="B2751" s="1">
        <v>45119</v>
      </c>
      <c r="C2751" s="2">
        <f t="shared" si="337"/>
        <v>2023</v>
      </c>
      <c r="D2751" s="2">
        <f t="shared" si="338"/>
        <v>7</v>
      </c>
      <c r="E2751" s="2" t="str">
        <f t="shared" si="339"/>
        <v>2023-7</v>
      </c>
      <c r="F2751" s="2">
        <f t="shared" si="340"/>
        <v>12</v>
      </c>
      <c r="G2751" s="2">
        <f t="shared" si="341"/>
        <v>28</v>
      </c>
      <c r="H2751" s="2">
        <f t="shared" si="342"/>
        <v>4</v>
      </c>
      <c r="I2751" s="2" cm="1">
        <f t="array" ref="I2751">_xlfn.IFNA(_xlfn.IFS(H2751=7,1,H2751=1,1),0)</f>
        <v>0</v>
      </c>
      <c r="J2751" s="2">
        <v>0</v>
      </c>
      <c r="K2751" s="2">
        <f t="shared" si="343"/>
        <v>0</v>
      </c>
      <c r="L2751" s="2">
        <f>SUMIF(E$2:E2751,E2751,K$2:K2751)</f>
        <v>1</v>
      </c>
      <c r="M2751" s="2">
        <f>IF(AND(market_calendar[[#This Row],[eq_weekly_exp_cumulative]]=3,market_calendar[[#This Row],[is_eq_weekly_exp]]=1),1,0)</f>
        <v>0</v>
      </c>
      <c r="N2751" s="2">
        <f>IF(AND(market_calendar[[#This Row],[is_eq_monthly_exp]]=1,MOD(market_calendar[[#This Row],[Month]],3)=0),1,0)</f>
        <v>0</v>
      </c>
      <c r="O2751" s="2">
        <f t="shared" si="336"/>
        <v>0</v>
      </c>
      <c r="P2751" s="2">
        <f>SUMIF(E$2:E2751,E2751,O$2:O2751)</f>
        <v>2</v>
      </c>
      <c r="Q2751" s="2">
        <f>IF(AND(market_calendar[[#This Row],[vix_weekly_exp_cumulative]]=3,market_calendar[[#This Row],[is_vix_weekly_exp]]=1),1,0)</f>
        <v>0</v>
      </c>
      <c r="R2751" s="2">
        <f>IF(AND(market_calendar[[#This Row],[is_vix_monthly_exp]]=1,MOD(market_calendar[[#This Row],[Month]],3)=0),1,0)</f>
        <v>0</v>
      </c>
    </row>
    <row r="2752" spans="1:18" x14ac:dyDescent="0.25">
      <c r="A2752">
        <v>2751</v>
      </c>
      <c r="B2752" s="1">
        <v>45120</v>
      </c>
      <c r="C2752" s="2">
        <f t="shared" si="337"/>
        <v>2023</v>
      </c>
      <c r="D2752" s="2">
        <f t="shared" si="338"/>
        <v>7</v>
      </c>
      <c r="E2752" s="2" t="str">
        <f t="shared" si="339"/>
        <v>2023-7</v>
      </c>
      <c r="F2752" s="2">
        <f t="shared" si="340"/>
        <v>13</v>
      </c>
      <c r="G2752" s="2">
        <f t="shared" si="341"/>
        <v>28</v>
      </c>
      <c r="H2752" s="2">
        <f t="shared" si="342"/>
        <v>5</v>
      </c>
      <c r="I2752" s="2" cm="1">
        <f t="array" ref="I2752">_xlfn.IFNA(_xlfn.IFS(H2752=7,1,H2752=1,1),0)</f>
        <v>0</v>
      </c>
      <c r="J2752" s="2">
        <v>0</v>
      </c>
      <c r="K2752" s="2">
        <f t="shared" si="343"/>
        <v>0</v>
      </c>
      <c r="L2752" s="2">
        <f>SUMIF(E$2:E2752,E2752,K$2:K2752)</f>
        <v>1</v>
      </c>
      <c r="M2752" s="2">
        <f>IF(AND(market_calendar[[#This Row],[eq_weekly_exp_cumulative]]=3,market_calendar[[#This Row],[is_eq_weekly_exp]]=1),1,0)</f>
        <v>0</v>
      </c>
      <c r="N2752" s="2">
        <f>IF(AND(market_calendar[[#This Row],[is_eq_monthly_exp]]=1,MOD(market_calendar[[#This Row],[Month]],3)=0),1,0)</f>
        <v>0</v>
      </c>
      <c r="O2752" s="2">
        <f t="shared" si="336"/>
        <v>0</v>
      </c>
      <c r="P2752" s="2">
        <f>SUMIF(E$2:E2752,E2752,O$2:O2752)</f>
        <v>2</v>
      </c>
      <c r="Q2752" s="2">
        <f>IF(AND(market_calendar[[#This Row],[vix_weekly_exp_cumulative]]=3,market_calendar[[#This Row],[is_vix_weekly_exp]]=1),1,0)</f>
        <v>0</v>
      </c>
      <c r="R2752" s="2">
        <f>IF(AND(market_calendar[[#This Row],[is_vix_monthly_exp]]=1,MOD(market_calendar[[#This Row],[Month]],3)=0),1,0)</f>
        <v>0</v>
      </c>
    </row>
    <row r="2753" spans="1:18" x14ac:dyDescent="0.25">
      <c r="A2753">
        <v>2752</v>
      </c>
      <c r="B2753" s="1">
        <v>45121</v>
      </c>
      <c r="C2753" s="2">
        <f t="shared" si="337"/>
        <v>2023</v>
      </c>
      <c r="D2753" s="2">
        <f t="shared" si="338"/>
        <v>7</v>
      </c>
      <c r="E2753" s="2" t="str">
        <f t="shared" si="339"/>
        <v>2023-7</v>
      </c>
      <c r="F2753" s="2">
        <f t="shared" si="340"/>
        <v>14</v>
      </c>
      <c r="G2753" s="2">
        <f t="shared" si="341"/>
        <v>28</v>
      </c>
      <c r="H2753" s="2">
        <f t="shared" si="342"/>
        <v>6</v>
      </c>
      <c r="I2753" s="2" cm="1">
        <f t="array" ref="I2753">_xlfn.IFNA(_xlfn.IFS(H2753=7,1,H2753=1,1),0)</f>
        <v>0</v>
      </c>
      <c r="J2753" s="2">
        <v>0</v>
      </c>
      <c r="K2753" s="2">
        <f t="shared" si="343"/>
        <v>1</v>
      </c>
      <c r="L2753" s="2">
        <f>SUMIF(E$2:E2753,E2753,K$2:K2753)</f>
        <v>2</v>
      </c>
      <c r="M2753" s="2">
        <f>IF(AND(market_calendar[[#This Row],[eq_weekly_exp_cumulative]]=3,market_calendar[[#This Row],[is_eq_weekly_exp]]=1),1,0)</f>
        <v>0</v>
      </c>
      <c r="N2753" s="2">
        <f>IF(AND(market_calendar[[#This Row],[is_eq_monthly_exp]]=1,MOD(market_calendar[[#This Row],[Month]],3)=0),1,0)</f>
        <v>0</v>
      </c>
      <c r="O2753" s="2">
        <f t="shared" si="336"/>
        <v>0</v>
      </c>
      <c r="P2753" s="2">
        <f>SUMIF(E$2:E2753,E2753,O$2:O2753)</f>
        <v>2</v>
      </c>
      <c r="Q2753" s="2">
        <f>IF(AND(market_calendar[[#This Row],[vix_weekly_exp_cumulative]]=3,market_calendar[[#This Row],[is_vix_weekly_exp]]=1),1,0)</f>
        <v>0</v>
      </c>
      <c r="R2753" s="2">
        <f>IF(AND(market_calendar[[#This Row],[is_vix_monthly_exp]]=1,MOD(market_calendar[[#This Row],[Month]],3)=0),1,0)</f>
        <v>0</v>
      </c>
    </row>
    <row r="2754" spans="1:18" x14ac:dyDescent="0.25">
      <c r="A2754">
        <v>2753</v>
      </c>
      <c r="B2754" s="1">
        <v>45122</v>
      </c>
      <c r="C2754" s="2">
        <f t="shared" si="337"/>
        <v>2023</v>
      </c>
      <c r="D2754" s="2">
        <f t="shared" si="338"/>
        <v>7</v>
      </c>
      <c r="E2754" s="2" t="str">
        <f t="shared" si="339"/>
        <v>2023-7</v>
      </c>
      <c r="F2754" s="2">
        <f t="shared" si="340"/>
        <v>15</v>
      </c>
      <c r="G2754" s="2">
        <f t="shared" si="341"/>
        <v>28</v>
      </c>
      <c r="H2754" s="2">
        <f t="shared" si="342"/>
        <v>7</v>
      </c>
      <c r="I2754" s="2" cm="1">
        <f t="array" ref="I2754">_xlfn.IFNA(_xlfn.IFS(H2754=7,1,H2754=1,1),0)</f>
        <v>1</v>
      </c>
      <c r="J2754" s="2">
        <v>0</v>
      </c>
      <c r="K2754" s="2">
        <f t="shared" si="343"/>
        <v>0</v>
      </c>
      <c r="L2754" s="2">
        <f>SUMIF(E$2:E2754,E2754,K$2:K2754)</f>
        <v>2</v>
      </c>
      <c r="M2754" s="2">
        <f>IF(AND(market_calendar[[#This Row],[eq_weekly_exp_cumulative]]=3,market_calendar[[#This Row],[is_eq_weekly_exp]]=1),1,0)</f>
        <v>0</v>
      </c>
      <c r="N2754" s="2">
        <f>IF(AND(market_calendar[[#This Row],[is_eq_monthly_exp]]=1,MOD(market_calendar[[#This Row],[Month]],3)=0),1,0)</f>
        <v>0</v>
      </c>
      <c r="O2754" s="2">
        <f t="shared" ref="O2754:O2817" si="344">IF(H2754=3,1,0)</f>
        <v>0</v>
      </c>
      <c r="P2754" s="2">
        <f>SUMIF(E$2:E2754,E2754,O$2:O2754)</f>
        <v>2</v>
      </c>
      <c r="Q2754" s="2">
        <f>IF(AND(market_calendar[[#This Row],[vix_weekly_exp_cumulative]]=3,market_calendar[[#This Row],[is_vix_weekly_exp]]=1),1,0)</f>
        <v>0</v>
      </c>
      <c r="R2754" s="2">
        <f>IF(AND(market_calendar[[#This Row],[is_vix_monthly_exp]]=1,MOD(market_calendar[[#This Row],[Month]],3)=0),1,0)</f>
        <v>0</v>
      </c>
    </row>
    <row r="2755" spans="1:18" x14ac:dyDescent="0.25">
      <c r="A2755">
        <v>2754</v>
      </c>
      <c r="B2755" s="1">
        <v>45123</v>
      </c>
      <c r="C2755" s="2">
        <f t="shared" ref="C2755:C2818" si="345">YEAR(B2755)</f>
        <v>2023</v>
      </c>
      <c r="D2755" s="2">
        <f t="shared" ref="D2755:D2818" si="346">MONTH(B2755)</f>
        <v>7</v>
      </c>
      <c r="E2755" s="2" t="str">
        <f t="shared" ref="E2755:E2818" si="347">_xlfn.CONCAT(YEAR(B2755),"-",MONTH(B2755))</f>
        <v>2023-7</v>
      </c>
      <c r="F2755" s="2">
        <f t="shared" ref="F2755:F2818" si="348">DAY(B2755)</f>
        <v>16</v>
      </c>
      <c r="G2755" s="2">
        <f t="shared" ref="G2755:G2818" si="349">WEEKNUM(B2755)</f>
        <v>29</v>
      </c>
      <c r="H2755" s="2">
        <f t="shared" ref="H2755:H2818" si="350">WEEKDAY(B2755)</f>
        <v>1</v>
      </c>
      <c r="I2755" s="2" cm="1">
        <f t="array" ref="I2755">_xlfn.IFNA(_xlfn.IFS(H2755=7,1,H2755=1,1),0)</f>
        <v>1</v>
      </c>
      <c r="J2755" s="2">
        <v>0</v>
      </c>
      <c r="K2755" s="2">
        <f t="shared" ref="K2755:K2818" si="351">IF(H2755=6,1,0)</f>
        <v>0</v>
      </c>
      <c r="L2755" s="2">
        <f>SUMIF(E$2:E2755,E2755,K$2:K2755)</f>
        <v>2</v>
      </c>
      <c r="M2755" s="2">
        <f>IF(AND(market_calendar[[#This Row],[eq_weekly_exp_cumulative]]=3,market_calendar[[#This Row],[is_eq_weekly_exp]]=1),1,0)</f>
        <v>0</v>
      </c>
      <c r="N2755" s="2">
        <f>IF(AND(market_calendar[[#This Row],[is_eq_monthly_exp]]=1,MOD(market_calendar[[#This Row],[Month]],3)=0),1,0)</f>
        <v>0</v>
      </c>
      <c r="O2755" s="2">
        <f t="shared" si="344"/>
        <v>0</v>
      </c>
      <c r="P2755" s="2">
        <f>SUMIF(E$2:E2755,E2755,O$2:O2755)</f>
        <v>2</v>
      </c>
      <c r="Q2755" s="2">
        <f>IF(AND(market_calendar[[#This Row],[vix_weekly_exp_cumulative]]=3,market_calendar[[#This Row],[is_vix_weekly_exp]]=1),1,0)</f>
        <v>0</v>
      </c>
      <c r="R2755" s="2">
        <f>IF(AND(market_calendar[[#This Row],[is_vix_monthly_exp]]=1,MOD(market_calendar[[#This Row],[Month]],3)=0),1,0)</f>
        <v>0</v>
      </c>
    </row>
    <row r="2756" spans="1:18" x14ac:dyDescent="0.25">
      <c r="A2756">
        <v>2755</v>
      </c>
      <c r="B2756" s="1">
        <v>45124</v>
      </c>
      <c r="C2756" s="2">
        <f t="shared" si="345"/>
        <v>2023</v>
      </c>
      <c r="D2756" s="2">
        <f t="shared" si="346"/>
        <v>7</v>
      </c>
      <c r="E2756" s="2" t="str">
        <f t="shared" si="347"/>
        <v>2023-7</v>
      </c>
      <c r="F2756" s="2">
        <f t="shared" si="348"/>
        <v>17</v>
      </c>
      <c r="G2756" s="2">
        <f t="shared" si="349"/>
        <v>29</v>
      </c>
      <c r="H2756" s="2">
        <f t="shared" si="350"/>
        <v>2</v>
      </c>
      <c r="I2756" s="2" cm="1">
        <f t="array" ref="I2756">_xlfn.IFNA(_xlfn.IFS(H2756=7,1,H2756=1,1),0)</f>
        <v>0</v>
      </c>
      <c r="J2756" s="2">
        <v>0</v>
      </c>
      <c r="K2756" s="2">
        <f t="shared" si="351"/>
        <v>0</v>
      </c>
      <c r="L2756" s="2">
        <f>SUMIF(E$2:E2756,E2756,K$2:K2756)</f>
        <v>2</v>
      </c>
      <c r="M2756" s="2">
        <f>IF(AND(market_calendar[[#This Row],[eq_weekly_exp_cumulative]]=3,market_calendar[[#This Row],[is_eq_weekly_exp]]=1),1,0)</f>
        <v>0</v>
      </c>
      <c r="N2756" s="2">
        <f>IF(AND(market_calendar[[#This Row],[is_eq_monthly_exp]]=1,MOD(market_calendar[[#This Row],[Month]],3)=0),1,0)</f>
        <v>0</v>
      </c>
      <c r="O2756" s="2">
        <f t="shared" si="344"/>
        <v>0</v>
      </c>
      <c r="P2756" s="2">
        <f>SUMIF(E$2:E2756,E2756,O$2:O2756)</f>
        <v>2</v>
      </c>
      <c r="Q2756" s="2">
        <f>IF(AND(market_calendar[[#This Row],[vix_weekly_exp_cumulative]]=3,market_calendar[[#This Row],[is_vix_weekly_exp]]=1),1,0)</f>
        <v>0</v>
      </c>
      <c r="R2756" s="2">
        <f>IF(AND(market_calendar[[#This Row],[is_vix_monthly_exp]]=1,MOD(market_calendar[[#This Row],[Month]],3)=0),1,0)</f>
        <v>0</v>
      </c>
    </row>
    <row r="2757" spans="1:18" x14ac:dyDescent="0.25">
      <c r="A2757">
        <v>2756</v>
      </c>
      <c r="B2757" s="1">
        <v>45125</v>
      </c>
      <c r="C2757" s="2">
        <f t="shared" si="345"/>
        <v>2023</v>
      </c>
      <c r="D2757" s="2">
        <f t="shared" si="346"/>
        <v>7</v>
      </c>
      <c r="E2757" s="2" t="str">
        <f t="shared" si="347"/>
        <v>2023-7</v>
      </c>
      <c r="F2757" s="2">
        <f t="shared" si="348"/>
        <v>18</v>
      </c>
      <c r="G2757" s="2">
        <f t="shared" si="349"/>
        <v>29</v>
      </c>
      <c r="H2757" s="2">
        <f t="shared" si="350"/>
        <v>3</v>
      </c>
      <c r="I2757" s="2" cm="1">
        <f t="array" ref="I2757">_xlfn.IFNA(_xlfn.IFS(H2757=7,1,H2757=1,1),0)</f>
        <v>0</v>
      </c>
      <c r="J2757" s="2">
        <v>0</v>
      </c>
      <c r="K2757" s="2">
        <f t="shared" si="351"/>
        <v>0</v>
      </c>
      <c r="L2757" s="2">
        <f>SUMIF(E$2:E2757,E2757,K$2:K2757)</f>
        <v>2</v>
      </c>
      <c r="M2757" s="2">
        <f>IF(AND(market_calendar[[#This Row],[eq_weekly_exp_cumulative]]=3,market_calendar[[#This Row],[is_eq_weekly_exp]]=1),1,0)</f>
        <v>0</v>
      </c>
      <c r="N2757" s="2">
        <f>IF(AND(market_calendar[[#This Row],[is_eq_monthly_exp]]=1,MOD(market_calendar[[#This Row],[Month]],3)=0),1,0)</f>
        <v>0</v>
      </c>
      <c r="O2757" s="2">
        <f t="shared" si="344"/>
        <v>1</v>
      </c>
      <c r="P2757" s="2">
        <f>SUMIF(E$2:E2757,E2757,O$2:O2757)</f>
        <v>3</v>
      </c>
      <c r="Q2757" s="2">
        <f>IF(AND(market_calendar[[#This Row],[vix_weekly_exp_cumulative]]=3,market_calendar[[#This Row],[is_vix_weekly_exp]]=1),1,0)</f>
        <v>1</v>
      </c>
      <c r="R2757" s="2">
        <f>IF(AND(market_calendar[[#This Row],[is_vix_monthly_exp]]=1,MOD(market_calendar[[#This Row],[Month]],3)=0),1,0)</f>
        <v>0</v>
      </c>
    </row>
    <row r="2758" spans="1:18" x14ac:dyDescent="0.25">
      <c r="A2758">
        <v>2757</v>
      </c>
      <c r="B2758" s="1">
        <v>45126</v>
      </c>
      <c r="C2758" s="2">
        <f t="shared" si="345"/>
        <v>2023</v>
      </c>
      <c r="D2758" s="2">
        <f t="shared" si="346"/>
        <v>7</v>
      </c>
      <c r="E2758" s="2" t="str">
        <f t="shared" si="347"/>
        <v>2023-7</v>
      </c>
      <c r="F2758" s="2">
        <f t="shared" si="348"/>
        <v>19</v>
      </c>
      <c r="G2758" s="2">
        <f t="shared" si="349"/>
        <v>29</v>
      </c>
      <c r="H2758" s="2">
        <f t="shared" si="350"/>
        <v>4</v>
      </c>
      <c r="I2758" s="2" cm="1">
        <f t="array" ref="I2758">_xlfn.IFNA(_xlfn.IFS(H2758=7,1,H2758=1,1),0)</f>
        <v>0</v>
      </c>
      <c r="J2758" s="2">
        <v>0</v>
      </c>
      <c r="K2758" s="2">
        <f t="shared" si="351"/>
        <v>0</v>
      </c>
      <c r="L2758" s="2">
        <f>SUMIF(E$2:E2758,E2758,K$2:K2758)</f>
        <v>2</v>
      </c>
      <c r="M2758" s="2">
        <f>IF(AND(market_calendar[[#This Row],[eq_weekly_exp_cumulative]]=3,market_calendar[[#This Row],[is_eq_weekly_exp]]=1),1,0)</f>
        <v>0</v>
      </c>
      <c r="N2758" s="2">
        <f>IF(AND(market_calendar[[#This Row],[is_eq_monthly_exp]]=1,MOD(market_calendar[[#This Row],[Month]],3)=0),1,0)</f>
        <v>0</v>
      </c>
      <c r="O2758" s="2">
        <f t="shared" si="344"/>
        <v>0</v>
      </c>
      <c r="P2758" s="2">
        <f>SUMIF(E$2:E2758,E2758,O$2:O2758)</f>
        <v>3</v>
      </c>
      <c r="Q2758" s="2">
        <f>IF(AND(market_calendar[[#This Row],[vix_weekly_exp_cumulative]]=3,market_calendar[[#This Row],[is_vix_weekly_exp]]=1),1,0)</f>
        <v>0</v>
      </c>
      <c r="R2758" s="2">
        <f>IF(AND(market_calendar[[#This Row],[is_vix_monthly_exp]]=1,MOD(market_calendar[[#This Row],[Month]],3)=0),1,0)</f>
        <v>0</v>
      </c>
    </row>
    <row r="2759" spans="1:18" x14ac:dyDescent="0.25">
      <c r="A2759">
        <v>2758</v>
      </c>
      <c r="B2759" s="1">
        <v>45127</v>
      </c>
      <c r="C2759" s="2">
        <f t="shared" si="345"/>
        <v>2023</v>
      </c>
      <c r="D2759" s="2">
        <f t="shared" si="346"/>
        <v>7</v>
      </c>
      <c r="E2759" s="2" t="str">
        <f t="shared" si="347"/>
        <v>2023-7</v>
      </c>
      <c r="F2759" s="2">
        <f t="shared" si="348"/>
        <v>20</v>
      </c>
      <c r="G2759" s="2">
        <f t="shared" si="349"/>
        <v>29</v>
      </c>
      <c r="H2759" s="2">
        <f t="shared" si="350"/>
        <v>5</v>
      </c>
      <c r="I2759" s="2" cm="1">
        <f t="array" ref="I2759">_xlfn.IFNA(_xlfn.IFS(H2759=7,1,H2759=1,1),0)</f>
        <v>0</v>
      </c>
      <c r="J2759" s="2">
        <v>0</v>
      </c>
      <c r="K2759" s="2">
        <f t="shared" si="351"/>
        <v>0</v>
      </c>
      <c r="L2759" s="2">
        <f>SUMIF(E$2:E2759,E2759,K$2:K2759)</f>
        <v>2</v>
      </c>
      <c r="M2759" s="2">
        <f>IF(AND(market_calendar[[#This Row],[eq_weekly_exp_cumulative]]=3,market_calendar[[#This Row],[is_eq_weekly_exp]]=1),1,0)</f>
        <v>0</v>
      </c>
      <c r="N2759" s="2">
        <f>IF(AND(market_calendar[[#This Row],[is_eq_monthly_exp]]=1,MOD(market_calendar[[#This Row],[Month]],3)=0),1,0)</f>
        <v>0</v>
      </c>
      <c r="O2759" s="2">
        <f t="shared" si="344"/>
        <v>0</v>
      </c>
      <c r="P2759" s="2">
        <f>SUMIF(E$2:E2759,E2759,O$2:O2759)</f>
        <v>3</v>
      </c>
      <c r="Q2759" s="2">
        <f>IF(AND(market_calendar[[#This Row],[vix_weekly_exp_cumulative]]=3,market_calendar[[#This Row],[is_vix_weekly_exp]]=1),1,0)</f>
        <v>0</v>
      </c>
      <c r="R2759" s="2">
        <f>IF(AND(market_calendar[[#This Row],[is_vix_monthly_exp]]=1,MOD(market_calendar[[#This Row],[Month]],3)=0),1,0)</f>
        <v>0</v>
      </c>
    </row>
    <row r="2760" spans="1:18" x14ac:dyDescent="0.25">
      <c r="A2760">
        <v>2759</v>
      </c>
      <c r="B2760" s="1">
        <v>45128</v>
      </c>
      <c r="C2760" s="2">
        <f t="shared" si="345"/>
        <v>2023</v>
      </c>
      <c r="D2760" s="2">
        <f t="shared" si="346"/>
        <v>7</v>
      </c>
      <c r="E2760" s="2" t="str">
        <f t="shared" si="347"/>
        <v>2023-7</v>
      </c>
      <c r="F2760" s="2">
        <f t="shared" si="348"/>
        <v>21</v>
      </c>
      <c r="G2760" s="2">
        <f t="shared" si="349"/>
        <v>29</v>
      </c>
      <c r="H2760" s="2">
        <f t="shared" si="350"/>
        <v>6</v>
      </c>
      <c r="I2760" s="2" cm="1">
        <f t="array" ref="I2760">_xlfn.IFNA(_xlfn.IFS(H2760=7,1,H2760=1,1),0)</f>
        <v>0</v>
      </c>
      <c r="J2760" s="2">
        <v>0</v>
      </c>
      <c r="K2760" s="2">
        <f t="shared" si="351"/>
        <v>1</v>
      </c>
      <c r="L2760" s="2">
        <f>SUMIF(E$2:E2760,E2760,K$2:K2760)</f>
        <v>3</v>
      </c>
      <c r="M2760" s="2">
        <f>IF(AND(market_calendar[[#This Row],[eq_weekly_exp_cumulative]]=3,market_calendar[[#This Row],[is_eq_weekly_exp]]=1),1,0)</f>
        <v>1</v>
      </c>
      <c r="N2760" s="2">
        <f>IF(AND(market_calendar[[#This Row],[is_eq_monthly_exp]]=1,MOD(market_calendar[[#This Row],[Month]],3)=0),1,0)</f>
        <v>0</v>
      </c>
      <c r="O2760" s="2">
        <f t="shared" si="344"/>
        <v>0</v>
      </c>
      <c r="P2760" s="2">
        <f>SUMIF(E$2:E2760,E2760,O$2:O2760)</f>
        <v>3</v>
      </c>
      <c r="Q2760" s="2">
        <f>IF(AND(market_calendar[[#This Row],[vix_weekly_exp_cumulative]]=3,market_calendar[[#This Row],[is_vix_weekly_exp]]=1),1,0)</f>
        <v>0</v>
      </c>
      <c r="R2760" s="2">
        <f>IF(AND(market_calendar[[#This Row],[is_vix_monthly_exp]]=1,MOD(market_calendar[[#This Row],[Month]],3)=0),1,0)</f>
        <v>0</v>
      </c>
    </row>
    <row r="2761" spans="1:18" x14ac:dyDescent="0.25">
      <c r="A2761">
        <v>2760</v>
      </c>
      <c r="B2761" s="1">
        <v>45129</v>
      </c>
      <c r="C2761" s="2">
        <f t="shared" si="345"/>
        <v>2023</v>
      </c>
      <c r="D2761" s="2">
        <f t="shared" si="346"/>
        <v>7</v>
      </c>
      <c r="E2761" s="2" t="str">
        <f t="shared" si="347"/>
        <v>2023-7</v>
      </c>
      <c r="F2761" s="2">
        <f t="shared" si="348"/>
        <v>22</v>
      </c>
      <c r="G2761" s="2">
        <f t="shared" si="349"/>
        <v>29</v>
      </c>
      <c r="H2761" s="2">
        <f t="shared" si="350"/>
        <v>7</v>
      </c>
      <c r="I2761" s="2" cm="1">
        <f t="array" ref="I2761">_xlfn.IFNA(_xlfn.IFS(H2761=7,1,H2761=1,1),0)</f>
        <v>1</v>
      </c>
      <c r="J2761" s="2">
        <v>0</v>
      </c>
      <c r="K2761" s="2">
        <f t="shared" si="351"/>
        <v>0</v>
      </c>
      <c r="L2761" s="2">
        <f>SUMIF(E$2:E2761,E2761,K$2:K2761)</f>
        <v>3</v>
      </c>
      <c r="M2761" s="2">
        <f>IF(AND(market_calendar[[#This Row],[eq_weekly_exp_cumulative]]=3,market_calendar[[#This Row],[is_eq_weekly_exp]]=1),1,0)</f>
        <v>0</v>
      </c>
      <c r="N2761" s="2">
        <f>IF(AND(market_calendar[[#This Row],[is_eq_monthly_exp]]=1,MOD(market_calendar[[#This Row],[Month]],3)=0),1,0)</f>
        <v>0</v>
      </c>
      <c r="O2761" s="2">
        <f t="shared" si="344"/>
        <v>0</v>
      </c>
      <c r="P2761" s="2">
        <f>SUMIF(E$2:E2761,E2761,O$2:O2761)</f>
        <v>3</v>
      </c>
      <c r="Q2761" s="2">
        <f>IF(AND(market_calendar[[#This Row],[vix_weekly_exp_cumulative]]=3,market_calendar[[#This Row],[is_vix_weekly_exp]]=1),1,0)</f>
        <v>0</v>
      </c>
      <c r="R2761" s="2">
        <f>IF(AND(market_calendar[[#This Row],[is_vix_monthly_exp]]=1,MOD(market_calendar[[#This Row],[Month]],3)=0),1,0)</f>
        <v>0</v>
      </c>
    </row>
    <row r="2762" spans="1:18" x14ac:dyDescent="0.25">
      <c r="A2762">
        <v>2761</v>
      </c>
      <c r="B2762" s="1">
        <v>45130</v>
      </c>
      <c r="C2762" s="2">
        <f t="shared" si="345"/>
        <v>2023</v>
      </c>
      <c r="D2762" s="2">
        <f t="shared" si="346"/>
        <v>7</v>
      </c>
      <c r="E2762" s="2" t="str">
        <f t="shared" si="347"/>
        <v>2023-7</v>
      </c>
      <c r="F2762" s="2">
        <f t="shared" si="348"/>
        <v>23</v>
      </c>
      <c r="G2762" s="2">
        <f t="shared" si="349"/>
        <v>30</v>
      </c>
      <c r="H2762" s="2">
        <f t="shared" si="350"/>
        <v>1</v>
      </c>
      <c r="I2762" s="2" cm="1">
        <f t="array" ref="I2762">_xlfn.IFNA(_xlfn.IFS(H2762=7,1,H2762=1,1),0)</f>
        <v>1</v>
      </c>
      <c r="J2762" s="2">
        <v>0</v>
      </c>
      <c r="K2762" s="2">
        <f t="shared" si="351"/>
        <v>0</v>
      </c>
      <c r="L2762" s="2">
        <f>SUMIF(E$2:E2762,E2762,K$2:K2762)</f>
        <v>3</v>
      </c>
      <c r="M2762" s="2">
        <f>IF(AND(market_calendar[[#This Row],[eq_weekly_exp_cumulative]]=3,market_calendar[[#This Row],[is_eq_weekly_exp]]=1),1,0)</f>
        <v>0</v>
      </c>
      <c r="N2762" s="2">
        <f>IF(AND(market_calendar[[#This Row],[is_eq_monthly_exp]]=1,MOD(market_calendar[[#This Row],[Month]],3)=0),1,0)</f>
        <v>0</v>
      </c>
      <c r="O2762" s="2">
        <f t="shared" si="344"/>
        <v>0</v>
      </c>
      <c r="P2762" s="2">
        <f>SUMIF(E$2:E2762,E2762,O$2:O2762)</f>
        <v>3</v>
      </c>
      <c r="Q2762" s="2">
        <f>IF(AND(market_calendar[[#This Row],[vix_weekly_exp_cumulative]]=3,market_calendar[[#This Row],[is_vix_weekly_exp]]=1),1,0)</f>
        <v>0</v>
      </c>
      <c r="R2762" s="2">
        <f>IF(AND(market_calendar[[#This Row],[is_vix_monthly_exp]]=1,MOD(market_calendar[[#This Row],[Month]],3)=0),1,0)</f>
        <v>0</v>
      </c>
    </row>
    <row r="2763" spans="1:18" x14ac:dyDescent="0.25">
      <c r="A2763">
        <v>2762</v>
      </c>
      <c r="B2763" s="1">
        <v>45131</v>
      </c>
      <c r="C2763" s="2">
        <f t="shared" si="345"/>
        <v>2023</v>
      </c>
      <c r="D2763" s="2">
        <f t="shared" si="346"/>
        <v>7</v>
      </c>
      <c r="E2763" s="2" t="str">
        <f t="shared" si="347"/>
        <v>2023-7</v>
      </c>
      <c r="F2763" s="2">
        <f t="shared" si="348"/>
        <v>24</v>
      </c>
      <c r="G2763" s="2">
        <f t="shared" si="349"/>
        <v>30</v>
      </c>
      <c r="H2763" s="2">
        <f t="shared" si="350"/>
        <v>2</v>
      </c>
      <c r="I2763" s="2" cm="1">
        <f t="array" ref="I2763">_xlfn.IFNA(_xlfn.IFS(H2763=7,1,H2763=1,1),0)</f>
        <v>0</v>
      </c>
      <c r="J2763" s="2">
        <v>0</v>
      </c>
      <c r="K2763" s="2">
        <f t="shared" si="351"/>
        <v>0</v>
      </c>
      <c r="L2763" s="2">
        <f>SUMIF(E$2:E2763,E2763,K$2:K2763)</f>
        <v>3</v>
      </c>
      <c r="M2763" s="2">
        <f>IF(AND(market_calendar[[#This Row],[eq_weekly_exp_cumulative]]=3,market_calendar[[#This Row],[is_eq_weekly_exp]]=1),1,0)</f>
        <v>0</v>
      </c>
      <c r="N2763" s="2">
        <f>IF(AND(market_calendar[[#This Row],[is_eq_monthly_exp]]=1,MOD(market_calendar[[#This Row],[Month]],3)=0),1,0)</f>
        <v>0</v>
      </c>
      <c r="O2763" s="2">
        <f t="shared" si="344"/>
        <v>0</v>
      </c>
      <c r="P2763" s="2">
        <f>SUMIF(E$2:E2763,E2763,O$2:O2763)</f>
        <v>3</v>
      </c>
      <c r="Q2763" s="2">
        <f>IF(AND(market_calendar[[#This Row],[vix_weekly_exp_cumulative]]=3,market_calendar[[#This Row],[is_vix_weekly_exp]]=1),1,0)</f>
        <v>0</v>
      </c>
      <c r="R2763" s="2">
        <f>IF(AND(market_calendar[[#This Row],[is_vix_monthly_exp]]=1,MOD(market_calendar[[#This Row],[Month]],3)=0),1,0)</f>
        <v>0</v>
      </c>
    </row>
    <row r="2764" spans="1:18" x14ac:dyDescent="0.25">
      <c r="A2764">
        <v>2763</v>
      </c>
      <c r="B2764" s="1">
        <v>45132</v>
      </c>
      <c r="C2764" s="2">
        <f t="shared" si="345"/>
        <v>2023</v>
      </c>
      <c r="D2764" s="2">
        <f t="shared" si="346"/>
        <v>7</v>
      </c>
      <c r="E2764" s="2" t="str">
        <f t="shared" si="347"/>
        <v>2023-7</v>
      </c>
      <c r="F2764" s="2">
        <f t="shared" si="348"/>
        <v>25</v>
      </c>
      <c r="G2764" s="2">
        <f t="shared" si="349"/>
        <v>30</v>
      </c>
      <c r="H2764" s="2">
        <f t="shared" si="350"/>
        <v>3</v>
      </c>
      <c r="I2764" s="2" cm="1">
        <f t="array" ref="I2764">_xlfn.IFNA(_xlfn.IFS(H2764=7,1,H2764=1,1),0)</f>
        <v>0</v>
      </c>
      <c r="J2764" s="2">
        <v>0</v>
      </c>
      <c r="K2764" s="2">
        <f t="shared" si="351"/>
        <v>0</v>
      </c>
      <c r="L2764" s="2">
        <f>SUMIF(E$2:E2764,E2764,K$2:K2764)</f>
        <v>3</v>
      </c>
      <c r="M2764" s="2">
        <f>IF(AND(market_calendar[[#This Row],[eq_weekly_exp_cumulative]]=3,market_calendar[[#This Row],[is_eq_weekly_exp]]=1),1,0)</f>
        <v>0</v>
      </c>
      <c r="N2764" s="2">
        <f>IF(AND(market_calendar[[#This Row],[is_eq_monthly_exp]]=1,MOD(market_calendar[[#This Row],[Month]],3)=0),1,0)</f>
        <v>0</v>
      </c>
      <c r="O2764" s="2">
        <f t="shared" si="344"/>
        <v>1</v>
      </c>
      <c r="P2764" s="2">
        <f>SUMIF(E$2:E2764,E2764,O$2:O2764)</f>
        <v>4</v>
      </c>
      <c r="Q2764" s="2">
        <f>IF(AND(market_calendar[[#This Row],[vix_weekly_exp_cumulative]]=3,market_calendar[[#This Row],[is_vix_weekly_exp]]=1),1,0)</f>
        <v>0</v>
      </c>
      <c r="R2764" s="2">
        <f>IF(AND(market_calendar[[#This Row],[is_vix_monthly_exp]]=1,MOD(market_calendar[[#This Row],[Month]],3)=0),1,0)</f>
        <v>0</v>
      </c>
    </row>
    <row r="2765" spans="1:18" x14ac:dyDescent="0.25">
      <c r="A2765">
        <v>2764</v>
      </c>
      <c r="B2765" s="1">
        <v>45133</v>
      </c>
      <c r="C2765" s="2">
        <f t="shared" si="345"/>
        <v>2023</v>
      </c>
      <c r="D2765" s="2">
        <f t="shared" si="346"/>
        <v>7</v>
      </c>
      <c r="E2765" s="2" t="str">
        <f t="shared" si="347"/>
        <v>2023-7</v>
      </c>
      <c r="F2765" s="2">
        <f t="shared" si="348"/>
        <v>26</v>
      </c>
      <c r="G2765" s="2">
        <f t="shared" si="349"/>
        <v>30</v>
      </c>
      <c r="H2765" s="2">
        <f t="shared" si="350"/>
        <v>4</v>
      </c>
      <c r="I2765" s="2" cm="1">
        <f t="array" ref="I2765">_xlfn.IFNA(_xlfn.IFS(H2765=7,1,H2765=1,1),0)</f>
        <v>0</v>
      </c>
      <c r="J2765" s="2">
        <v>0</v>
      </c>
      <c r="K2765" s="2">
        <f t="shared" si="351"/>
        <v>0</v>
      </c>
      <c r="L2765" s="2">
        <f>SUMIF(E$2:E2765,E2765,K$2:K2765)</f>
        <v>3</v>
      </c>
      <c r="M2765" s="2">
        <f>IF(AND(market_calendar[[#This Row],[eq_weekly_exp_cumulative]]=3,market_calendar[[#This Row],[is_eq_weekly_exp]]=1),1,0)</f>
        <v>0</v>
      </c>
      <c r="N2765" s="2">
        <f>IF(AND(market_calendar[[#This Row],[is_eq_monthly_exp]]=1,MOD(market_calendar[[#This Row],[Month]],3)=0),1,0)</f>
        <v>0</v>
      </c>
      <c r="O2765" s="2">
        <f t="shared" si="344"/>
        <v>0</v>
      </c>
      <c r="P2765" s="2">
        <f>SUMIF(E$2:E2765,E2765,O$2:O2765)</f>
        <v>4</v>
      </c>
      <c r="Q2765" s="2">
        <f>IF(AND(market_calendar[[#This Row],[vix_weekly_exp_cumulative]]=3,market_calendar[[#This Row],[is_vix_weekly_exp]]=1),1,0)</f>
        <v>0</v>
      </c>
      <c r="R2765" s="2">
        <f>IF(AND(market_calendar[[#This Row],[is_vix_monthly_exp]]=1,MOD(market_calendar[[#This Row],[Month]],3)=0),1,0)</f>
        <v>0</v>
      </c>
    </row>
    <row r="2766" spans="1:18" x14ac:dyDescent="0.25">
      <c r="A2766">
        <v>2765</v>
      </c>
      <c r="B2766" s="1">
        <v>45134</v>
      </c>
      <c r="C2766" s="2">
        <f t="shared" si="345"/>
        <v>2023</v>
      </c>
      <c r="D2766" s="2">
        <f t="shared" si="346"/>
        <v>7</v>
      </c>
      <c r="E2766" s="2" t="str">
        <f t="shared" si="347"/>
        <v>2023-7</v>
      </c>
      <c r="F2766" s="2">
        <f t="shared" si="348"/>
        <v>27</v>
      </c>
      <c r="G2766" s="2">
        <f t="shared" si="349"/>
        <v>30</v>
      </c>
      <c r="H2766" s="2">
        <f t="shared" si="350"/>
        <v>5</v>
      </c>
      <c r="I2766" s="2" cm="1">
        <f t="array" ref="I2766">_xlfn.IFNA(_xlfn.IFS(H2766=7,1,H2766=1,1),0)</f>
        <v>0</v>
      </c>
      <c r="J2766" s="2">
        <v>0</v>
      </c>
      <c r="K2766" s="2">
        <f t="shared" si="351"/>
        <v>0</v>
      </c>
      <c r="L2766" s="2">
        <f>SUMIF(E$2:E2766,E2766,K$2:K2766)</f>
        <v>3</v>
      </c>
      <c r="M2766" s="2">
        <f>IF(AND(market_calendar[[#This Row],[eq_weekly_exp_cumulative]]=3,market_calendar[[#This Row],[is_eq_weekly_exp]]=1),1,0)</f>
        <v>0</v>
      </c>
      <c r="N2766" s="2">
        <f>IF(AND(market_calendar[[#This Row],[is_eq_monthly_exp]]=1,MOD(market_calendar[[#This Row],[Month]],3)=0),1,0)</f>
        <v>0</v>
      </c>
      <c r="O2766" s="2">
        <f t="shared" si="344"/>
        <v>0</v>
      </c>
      <c r="P2766" s="2">
        <f>SUMIF(E$2:E2766,E2766,O$2:O2766)</f>
        <v>4</v>
      </c>
      <c r="Q2766" s="2">
        <f>IF(AND(market_calendar[[#This Row],[vix_weekly_exp_cumulative]]=3,market_calendar[[#This Row],[is_vix_weekly_exp]]=1),1,0)</f>
        <v>0</v>
      </c>
      <c r="R2766" s="2">
        <f>IF(AND(market_calendar[[#This Row],[is_vix_monthly_exp]]=1,MOD(market_calendar[[#This Row],[Month]],3)=0),1,0)</f>
        <v>0</v>
      </c>
    </row>
    <row r="2767" spans="1:18" x14ac:dyDescent="0.25">
      <c r="A2767">
        <v>2766</v>
      </c>
      <c r="B2767" s="1">
        <v>45135</v>
      </c>
      <c r="C2767" s="2">
        <f t="shared" si="345"/>
        <v>2023</v>
      </c>
      <c r="D2767" s="2">
        <f t="shared" si="346"/>
        <v>7</v>
      </c>
      <c r="E2767" s="2" t="str">
        <f t="shared" si="347"/>
        <v>2023-7</v>
      </c>
      <c r="F2767" s="2">
        <f t="shared" si="348"/>
        <v>28</v>
      </c>
      <c r="G2767" s="2">
        <f t="shared" si="349"/>
        <v>30</v>
      </c>
      <c r="H2767" s="2">
        <f t="shared" si="350"/>
        <v>6</v>
      </c>
      <c r="I2767" s="2" cm="1">
        <f t="array" ref="I2767">_xlfn.IFNA(_xlfn.IFS(H2767=7,1,H2767=1,1),0)</f>
        <v>0</v>
      </c>
      <c r="J2767" s="2">
        <v>0</v>
      </c>
      <c r="K2767" s="2">
        <f t="shared" si="351"/>
        <v>1</v>
      </c>
      <c r="L2767" s="2">
        <f>SUMIF(E$2:E2767,E2767,K$2:K2767)</f>
        <v>4</v>
      </c>
      <c r="M2767" s="2">
        <f>IF(AND(market_calendar[[#This Row],[eq_weekly_exp_cumulative]]=3,market_calendar[[#This Row],[is_eq_weekly_exp]]=1),1,0)</f>
        <v>0</v>
      </c>
      <c r="N2767" s="2">
        <f>IF(AND(market_calendar[[#This Row],[is_eq_monthly_exp]]=1,MOD(market_calendar[[#This Row],[Month]],3)=0),1,0)</f>
        <v>0</v>
      </c>
      <c r="O2767" s="2">
        <f t="shared" si="344"/>
        <v>0</v>
      </c>
      <c r="P2767" s="2">
        <f>SUMIF(E$2:E2767,E2767,O$2:O2767)</f>
        <v>4</v>
      </c>
      <c r="Q2767" s="2">
        <f>IF(AND(market_calendar[[#This Row],[vix_weekly_exp_cumulative]]=3,market_calendar[[#This Row],[is_vix_weekly_exp]]=1),1,0)</f>
        <v>0</v>
      </c>
      <c r="R2767" s="2">
        <f>IF(AND(market_calendar[[#This Row],[is_vix_monthly_exp]]=1,MOD(market_calendar[[#This Row],[Month]],3)=0),1,0)</f>
        <v>0</v>
      </c>
    </row>
    <row r="2768" spans="1:18" x14ac:dyDescent="0.25">
      <c r="A2768">
        <v>2767</v>
      </c>
      <c r="B2768" s="1">
        <v>45136</v>
      </c>
      <c r="C2768" s="2">
        <f t="shared" si="345"/>
        <v>2023</v>
      </c>
      <c r="D2768" s="2">
        <f t="shared" si="346"/>
        <v>7</v>
      </c>
      <c r="E2768" s="2" t="str">
        <f t="shared" si="347"/>
        <v>2023-7</v>
      </c>
      <c r="F2768" s="2">
        <f t="shared" si="348"/>
        <v>29</v>
      </c>
      <c r="G2768" s="2">
        <f t="shared" si="349"/>
        <v>30</v>
      </c>
      <c r="H2768" s="2">
        <f t="shared" si="350"/>
        <v>7</v>
      </c>
      <c r="I2768" s="2" cm="1">
        <f t="array" ref="I2768">_xlfn.IFNA(_xlfn.IFS(H2768=7,1,H2768=1,1),0)</f>
        <v>1</v>
      </c>
      <c r="J2768" s="2">
        <v>0</v>
      </c>
      <c r="K2768" s="2">
        <f t="shared" si="351"/>
        <v>0</v>
      </c>
      <c r="L2768" s="2">
        <f>SUMIF(E$2:E2768,E2768,K$2:K2768)</f>
        <v>4</v>
      </c>
      <c r="M2768" s="2">
        <f>IF(AND(market_calendar[[#This Row],[eq_weekly_exp_cumulative]]=3,market_calendar[[#This Row],[is_eq_weekly_exp]]=1),1,0)</f>
        <v>0</v>
      </c>
      <c r="N2768" s="2">
        <f>IF(AND(market_calendar[[#This Row],[is_eq_monthly_exp]]=1,MOD(market_calendar[[#This Row],[Month]],3)=0),1,0)</f>
        <v>0</v>
      </c>
      <c r="O2768" s="2">
        <f t="shared" si="344"/>
        <v>0</v>
      </c>
      <c r="P2768" s="2">
        <f>SUMIF(E$2:E2768,E2768,O$2:O2768)</f>
        <v>4</v>
      </c>
      <c r="Q2768" s="2">
        <f>IF(AND(market_calendar[[#This Row],[vix_weekly_exp_cumulative]]=3,market_calendar[[#This Row],[is_vix_weekly_exp]]=1),1,0)</f>
        <v>0</v>
      </c>
      <c r="R2768" s="2">
        <f>IF(AND(market_calendar[[#This Row],[is_vix_monthly_exp]]=1,MOD(market_calendar[[#This Row],[Month]],3)=0),1,0)</f>
        <v>0</v>
      </c>
    </row>
    <row r="2769" spans="1:18" x14ac:dyDescent="0.25">
      <c r="A2769">
        <v>2768</v>
      </c>
      <c r="B2769" s="1">
        <v>45137</v>
      </c>
      <c r="C2769" s="2">
        <f t="shared" si="345"/>
        <v>2023</v>
      </c>
      <c r="D2769" s="2">
        <f t="shared" si="346"/>
        <v>7</v>
      </c>
      <c r="E2769" s="2" t="str">
        <f t="shared" si="347"/>
        <v>2023-7</v>
      </c>
      <c r="F2769" s="2">
        <f t="shared" si="348"/>
        <v>30</v>
      </c>
      <c r="G2769" s="2">
        <f t="shared" si="349"/>
        <v>31</v>
      </c>
      <c r="H2769" s="2">
        <f t="shared" si="350"/>
        <v>1</v>
      </c>
      <c r="I2769" s="2" cm="1">
        <f t="array" ref="I2769">_xlfn.IFNA(_xlfn.IFS(H2769=7,1,H2769=1,1),0)</f>
        <v>1</v>
      </c>
      <c r="J2769" s="2">
        <v>0</v>
      </c>
      <c r="K2769" s="2">
        <f t="shared" si="351"/>
        <v>0</v>
      </c>
      <c r="L2769" s="2">
        <f>SUMIF(E$2:E2769,E2769,K$2:K2769)</f>
        <v>4</v>
      </c>
      <c r="M2769" s="2">
        <f>IF(AND(market_calendar[[#This Row],[eq_weekly_exp_cumulative]]=3,market_calendar[[#This Row],[is_eq_weekly_exp]]=1),1,0)</f>
        <v>0</v>
      </c>
      <c r="N2769" s="2">
        <f>IF(AND(market_calendar[[#This Row],[is_eq_monthly_exp]]=1,MOD(market_calendar[[#This Row],[Month]],3)=0),1,0)</f>
        <v>0</v>
      </c>
      <c r="O2769" s="2">
        <f t="shared" si="344"/>
        <v>0</v>
      </c>
      <c r="P2769" s="2">
        <f>SUMIF(E$2:E2769,E2769,O$2:O2769)</f>
        <v>4</v>
      </c>
      <c r="Q2769" s="2">
        <f>IF(AND(market_calendar[[#This Row],[vix_weekly_exp_cumulative]]=3,market_calendar[[#This Row],[is_vix_weekly_exp]]=1),1,0)</f>
        <v>0</v>
      </c>
      <c r="R2769" s="2">
        <f>IF(AND(market_calendar[[#This Row],[is_vix_monthly_exp]]=1,MOD(market_calendar[[#This Row],[Month]],3)=0),1,0)</f>
        <v>0</v>
      </c>
    </row>
    <row r="2770" spans="1:18" x14ac:dyDescent="0.25">
      <c r="A2770">
        <v>2769</v>
      </c>
      <c r="B2770" s="1">
        <v>45138</v>
      </c>
      <c r="C2770" s="2">
        <f t="shared" si="345"/>
        <v>2023</v>
      </c>
      <c r="D2770" s="2">
        <f t="shared" si="346"/>
        <v>7</v>
      </c>
      <c r="E2770" s="2" t="str">
        <f t="shared" si="347"/>
        <v>2023-7</v>
      </c>
      <c r="F2770" s="2">
        <f t="shared" si="348"/>
        <v>31</v>
      </c>
      <c r="G2770" s="2">
        <f t="shared" si="349"/>
        <v>31</v>
      </c>
      <c r="H2770" s="2">
        <f t="shared" si="350"/>
        <v>2</v>
      </c>
      <c r="I2770" s="2" cm="1">
        <f t="array" ref="I2770">_xlfn.IFNA(_xlfn.IFS(H2770=7,1,H2770=1,1),0)</f>
        <v>0</v>
      </c>
      <c r="J2770" s="2">
        <v>0</v>
      </c>
      <c r="K2770" s="2">
        <f t="shared" si="351"/>
        <v>0</v>
      </c>
      <c r="L2770" s="2">
        <f>SUMIF(E$2:E2770,E2770,K$2:K2770)</f>
        <v>4</v>
      </c>
      <c r="M2770" s="2">
        <f>IF(AND(market_calendar[[#This Row],[eq_weekly_exp_cumulative]]=3,market_calendar[[#This Row],[is_eq_weekly_exp]]=1),1,0)</f>
        <v>0</v>
      </c>
      <c r="N2770" s="2">
        <f>IF(AND(market_calendar[[#This Row],[is_eq_monthly_exp]]=1,MOD(market_calendar[[#This Row],[Month]],3)=0),1,0)</f>
        <v>0</v>
      </c>
      <c r="O2770" s="2">
        <f t="shared" si="344"/>
        <v>0</v>
      </c>
      <c r="P2770" s="2">
        <f>SUMIF(E$2:E2770,E2770,O$2:O2770)</f>
        <v>4</v>
      </c>
      <c r="Q2770" s="2">
        <f>IF(AND(market_calendar[[#This Row],[vix_weekly_exp_cumulative]]=3,market_calendar[[#This Row],[is_vix_weekly_exp]]=1),1,0)</f>
        <v>0</v>
      </c>
      <c r="R2770" s="2">
        <f>IF(AND(market_calendar[[#This Row],[is_vix_monthly_exp]]=1,MOD(market_calendar[[#This Row],[Month]],3)=0),1,0)</f>
        <v>0</v>
      </c>
    </row>
    <row r="2771" spans="1:18" x14ac:dyDescent="0.25">
      <c r="A2771">
        <v>2770</v>
      </c>
      <c r="B2771" s="1">
        <v>45139</v>
      </c>
      <c r="C2771" s="2">
        <f t="shared" si="345"/>
        <v>2023</v>
      </c>
      <c r="D2771" s="2">
        <f t="shared" si="346"/>
        <v>8</v>
      </c>
      <c r="E2771" s="2" t="str">
        <f t="shared" si="347"/>
        <v>2023-8</v>
      </c>
      <c r="F2771" s="2">
        <f t="shared" si="348"/>
        <v>1</v>
      </c>
      <c r="G2771" s="2">
        <f t="shared" si="349"/>
        <v>31</v>
      </c>
      <c r="H2771" s="2">
        <f t="shared" si="350"/>
        <v>3</v>
      </c>
      <c r="I2771" s="2" cm="1">
        <f t="array" ref="I2771">_xlfn.IFNA(_xlfn.IFS(H2771=7,1,H2771=1,1),0)</f>
        <v>0</v>
      </c>
      <c r="J2771" s="2">
        <v>0</v>
      </c>
      <c r="K2771" s="2">
        <f t="shared" si="351"/>
        <v>0</v>
      </c>
      <c r="L2771" s="2">
        <f>SUMIF(E$2:E2771,E2771,K$2:K2771)</f>
        <v>0</v>
      </c>
      <c r="M2771" s="2">
        <f>IF(AND(market_calendar[[#This Row],[eq_weekly_exp_cumulative]]=3,market_calendar[[#This Row],[is_eq_weekly_exp]]=1),1,0)</f>
        <v>0</v>
      </c>
      <c r="N2771" s="2">
        <f>IF(AND(market_calendar[[#This Row],[is_eq_monthly_exp]]=1,MOD(market_calendar[[#This Row],[Month]],3)=0),1,0)</f>
        <v>0</v>
      </c>
      <c r="O2771" s="2">
        <f t="shared" si="344"/>
        <v>1</v>
      </c>
      <c r="P2771" s="2">
        <f>SUMIF(E$2:E2771,E2771,O$2:O2771)</f>
        <v>1</v>
      </c>
      <c r="Q2771" s="2">
        <f>IF(AND(market_calendar[[#This Row],[vix_weekly_exp_cumulative]]=3,market_calendar[[#This Row],[is_vix_weekly_exp]]=1),1,0)</f>
        <v>0</v>
      </c>
      <c r="R2771" s="2">
        <f>IF(AND(market_calendar[[#This Row],[is_vix_monthly_exp]]=1,MOD(market_calendar[[#This Row],[Month]],3)=0),1,0)</f>
        <v>0</v>
      </c>
    </row>
    <row r="2772" spans="1:18" x14ac:dyDescent="0.25">
      <c r="A2772">
        <v>2771</v>
      </c>
      <c r="B2772" s="1">
        <v>45140</v>
      </c>
      <c r="C2772" s="2">
        <f t="shared" si="345"/>
        <v>2023</v>
      </c>
      <c r="D2772" s="2">
        <f t="shared" si="346"/>
        <v>8</v>
      </c>
      <c r="E2772" s="2" t="str">
        <f t="shared" si="347"/>
        <v>2023-8</v>
      </c>
      <c r="F2772" s="2">
        <f t="shared" si="348"/>
        <v>2</v>
      </c>
      <c r="G2772" s="2">
        <f t="shared" si="349"/>
        <v>31</v>
      </c>
      <c r="H2772" s="2">
        <f t="shared" si="350"/>
        <v>4</v>
      </c>
      <c r="I2772" s="2" cm="1">
        <f t="array" ref="I2772">_xlfn.IFNA(_xlfn.IFS(H2772=7,1,H2772=1,1),0)</f>
        <v>0</v>
      </c>
      <c r="J2772" s="2">
        <v>0</v>
      </c>
      <c r="K2772" s="2">
        <f t="shared" si="351"/>
        <v>0</v>
      </c>
      <c r="L2772" s="2">
        <f>SUMIF(E$2:E2772,E2772,K$2:K2772)</f>
        <v>0</v>
      </c>
      <c r="M2772" s="2">
        <f>IF(AND(market_calendar[[#This Row],[eq_weekly_exp_cumulative]]=3,market_calendar[[#This Row],[is_eq_weekly_exp]]=1),1,0)</f>
        <v>0</v>
      </c>
      <c r="N2772" s="2">
        <f>IF(AND(market_calendar[[#This Row],[is_eq_monthly_exp]]=1,MOD(market_calendar[[#This Row],[Month]],3)=0),1,0)</f>
        <v>0</v>
      </c>
      <c r="O2772" s="2">
        <f t="shared" si="344"/>
        <v>0</v>
      </c>
      <c r="P2772" s="2">
        <f>SUMIF(E$2:E2772,E2772,O$2:O2772)</f>
        <v>1</v>
      </c>
      <c r="Q2772" s="2">
        <f>IF(AND(market_calendar[[#This Row],[vix_weekly_exp_cumulative]]=3,market_calendar[[#This Row],[is_vix_weekly_exp]]=1),1,0)</f>
        <v>0</v>
      </c>
      <c r="R2772" s="2">
        <f>IF(AND(market_calendar[[#This Row],[is_vix_monthly_exp]]=1,MOD(market_calendar[[#This Row],[Month]],3)=0),1,0)</f>
        <v>0</v>
      </c>
    </row>
    <row r="2773" spans="1:18" x14ac:dyDescent="0.25">
      <c r="A2773">
        <v>2772</v>
      </c>
      <c r="B2773" s="1">
        <v>45141</v>
      </c>
      <c r="C2773" s="2">
        <f t="shared" si="345"/>
        <v>2023</v>
      </c>
      <c r="D2773" s="2">
        <f t="shared" si="346"/>
        <v>8</v>
      </c>
      <c r="E2773" s="2" t="str">
        <f t="shared" si="347"/>
        <v>2023-8</v>
      </c>
      <c r="F2773" s="2">
        <f t="shared" si="348"/>
        <v>3</v>
      </c>
      <c r="G2773" s="2">
        <f t="shared" si="349"/>
        <v>31</v>
      </c>
      <c r="H2773" s="2">
        <f t="shared" si="350"/>
        <v>5</v>
      </c>
      <c r="I2773" s="2" cm="1">
        <f t="array" ref="I2773">_xlfn.IFNA(_xlfn.IFS(H2773=7,1,H2773=1,1),0)</f>
        <v>0</v>
      </c>
      <c r="J2773" s="2">
        <v>0</v>
      </c>
      <c r="K2773" s="2">
        <f t="shared" si="351"/>
        <v>0</v>
      </c>
      <c r="L2773" s="2">
        <f>SUMIF(E$2:E2773,E2773,K$2:K2773)</f>
        <v>0</v>
      </c>
      <c r="M2773" s="2">
        <f>IF(AND(market_calendar[[#This Row],[eq_weekly_exp_cumulative]]=3,market_calendar[[#This Row],[is_eq_weekly_exp]]=1),1,0)</f>
        <v>0</v>
      </c>
      <c r="N2773" s="2">
        <f>IF(AND(market_calendar[[#This Row],[is_eq_monthly_exp]]=1,MOD(market_calendar[[#This Row],[Month]],3)=0),1,0)</f>
        <v>0</v>
      </c>
      <c r="O2773" s="2">
        <f t="shared" si="344"/>
        <v>0</v>
      </c>
      <c r="P2773" s="2">
        <f>SUMIF(E$2:E2773,E2773,O$2:O2773)</f>
        <v>1</v>
      </c>
      <c r="Q2773" s="2">
        <f>IF(AND(market_calendar[[#This Row],[vix_weekly_exp_cumulative]]=3,market_calendar[[#This Row],[is_vix_weekly_exp]]=1),1,0)</f>
        <v>0</v>
      </c>
      <c r="R2773" s="2">
        <f>IF(AND(market_calendar[[#This Row],[is_vix_monthly_exp]]=1,MOD(market_calendar[[#This Row],[Month]],3)=0),1,0)</f>
        <v>0</v>
      </c>
    </row>
    <row r="2774" spans="1:18" x14ac:dyDescent="0.25">
      <c r="A2774">
        <v>2773</v>
      </c>
      <c r="B2774" s="1">
        <v>45142</v>
      </c>
      <c r="C2774" s="2">
        <f t="shared" si="345"/>
        <v>2023</v>
      </c>
      <c r="D2774" s="2">
        <f t="shared" si="346"/>
        <v>8</v>
      </c>
      <c r="E2774" s="2" t="str">
        <f t="shared" si="347"/>
        <v>2023-8</v>
      </c>
      <c r="F2774" s="2">
        <f t="shared" si="348"/>
        <v>4</v>
      </c>
      <c r="G2774" s="2">
        <f t="shared" si="349"/>
        <v>31</v>
      </c>
      <c r="H2774" s="2">
        <f t="shared" si="350"/>
        <v>6</v>
      </c>
      <c r="I2774" s="2" cm="1">
        <f t="array" ref="I2774">_xlfn.IFNA(_xlfn.IFS(H2774=7,1,H2774=1,1),0)</f>
        <v>0</v>
      </c>
      <c r="J2774" s="2">
        <v>0</v>
      </c>
      <c r="K2774" s="2">
        <f t="shared" si="351"/>
        <v>1</v>
      </c>
      <c r="L2774" s="2">
        <f>SUMIF(E$2:E2774,E2774,K$2:K2774)</f>
        <v>1</v>
      </c>
      <c r="M2774" s="2">
        <f>IF(AND(market_calendar[[#This Row],[eq_weekly_exp_cumulative]]=3,market_calendar[[#This Row],[is_eq_weekly_exp]]=1),1,0)</f>
        <v>0</v>
      </c>
      <c r="N2774" s="2">
        <f>IF(AND(market_calendar[[#This Row],[is_eq_monthly_exp]]=1,MOD(market_calendar[[#This Row],[Month]],3)=0),1,0)</f>
        <v>0</v>
      </c>
      <c r="O2774" s="2">
        <f t="shared" si="344"/>
        <v>0</v>
      </c>
      <c r="P2774" s="2">
        <f>SUMIF(E$2:E2774,E2774,O$2:O2774)</f>
        <v>1</v>
      </c>
      <c r="Q2774" s="2">
        <f>IF(AND(market_calendar[[#This Row],[vix_weekly_exp_cumulative]]=3,market_calendar[[#This Row],[is_vix_weekly_exp]]=1),1,0)</f>
        <v>0</v>
      </c>
      <c r="R2774" s="2">
        <f>IF(AND(market_calendar[[#This Row],[is_vix_monthly_exp]]=1,MOD(market_calendar[[#This Row],[Month]],3)=0),1,0)</f>
        <v>0</v>
      </c>
    </row>
    <row r="2775" spans="1:18" x14ac:dyDescent="0.25">
      <c r="A2775">
        <v>2774</v>
      </c>
      <c r="B2775" s="1">
        <v>45143</v>
      </c>
      <c r="C2775" s="2">
        <f t="shared" si="345"/>
        <v>2023</v>
      </c>
      <c r="D2775" s="2">
        <f t="shared" si="346"/>
        <v>8</v>
      </c>
      <c r="E2775" s="2" t="str">
        <f t="shared" si="347"/>
        <v>2023-8</v>
      </c>
      <c r="F2775" s="2">
        <f t="shared" si="348"/>
        <v>5</v>
      </c>
      <c r="G2775" s="2">
        <f t="shared" si="349"/>
        <v>31</v>
      </c>
      <c r="H2775" s="2">
        <f t="shared" si="350"/>
        <v>7</v>
      </c>
      <c r="I2775" s="2" cm="1">
        <f t="array" ref="I2775">_xlfn.IFNA(_xlfn.IFS(H2775=7,1,H2775=1,1),0)</f>
        <v>1</v>
      </c>
      <c r="J2775" s="2">
        <v>0</v>
      </c>
      <c r="K2775" s="2">
        <f t="shared" si="351"/>
        <v>0</v>
      </c>
      <c r="L2775" s="2">
        <f>SUMIF(E$2:E2775,E2775,K$2:K2775)</f>
        <v>1</v>
      </c>
      <c r="M2775" s="2">
        <f>IF(AND(market_calendar[[#This Row],[eq_weekly_exp_cumulative]]=3,market_calendar[[#This Row],[is_eq_weekly_exp]]=1),1,0)</f>
        <v>0</v>
      </c>
      <c r="N2775" s="2">
        <f>IF(AND(market_calendar[[#This Row],[is_eq_monthly_exp]]=1,MOD(market_calendar[[#This Row],[Month]],3)=0),1,0)</f>
        <v>0</v>
      </c>
      <c r="O2775" s="2">
        <f t="shared" si="344"/>
        <v>0</v>
      </c>
      <c r="P2775" s="2">
        <f>SUMIF(E$2:E2775,E2775,O$2:O2775)</f>
        <v>1</v>
      </c>
      <c r="Q2775" s="2">
        <f>IF(AND(market_calendar[[#This Row],[vix_weekly_exp_cumulative]]=3,market_calendar[[#This Row],[is_vix_weekly_exp]]=1),1,0)</f>
        <v>0</v>
      </c>
      <c r="R2775" s="2">
        <f>IF(AND(market_calendar[[#This Row],[is_vix_monthly_exp]]=1,MOD(market_calendar[[#This Row],[Month]],3)=0),1,0)</f>
        <v>0</v>
      </c>
    </row>
    <row r="2776" spans="1:18" x14ac:dyDescent="0.25">
      <c r="A2776">
        <v>2775</v>
      </c>
      <c r="B2776" s="1">
        <v>45144</v>
      </c>
      <c r="C2776" s="2">
        <f t="shared" si="345"/>
        <v>2023</v>
      </c>
      <c r="D2776" s="2">
        <f t="shared" si="346"/>
        <v>8</v>
      </c>
      <c r="E2776" s="2" t="str">
        <f t="shared" si="347"/>
        <v>2023-8</v>
      </c>
      <c r="F2776" s="2">
        <f t="shared" si="348"/>
        <v>6</v>
      </c>
      <c r="G2776" s="2">
        <f t="shared" si="349"/>
        <v>32</v>
      </c>
      <c r="H2776" s="2">
        <f t="shared" si="350"/>
        <v>1</v>
      </c>
      <c r="I2776" s="2" cm="1">
        <f t="array" ref="I2776">_xlfn.IFNA(_xlfn.IFS(H2776=7,1,H2776=1,1),0)</f>
        <v>1</v>
      </c>
      <c r="J2776" s="2">
        <v>0</v>
      </c>
      <c r="K2776" s="2">
        <f t="shared" si="351"/>
        <v>0</v>
      </c>
      <c r="L2776" s="2">
        <f>SUMIF(E$2:E2776,E2776,K$2:K2776)</f>
        <v>1</v>
      </c>
      <c r="M2776" s="2">
        <f>IF(AND(market_calendar[[#This Row],[eq_weekly_exp_cumulative]]=3,market_calendar[[#This Row],[is_eq_weekly_exp]]=1),1,0)</f>
        <v>0</v>
      </c>
      <c r="N2776" s="2">
        <f>IF(AND(market_calendar[[#This Row],[is_eq_monthly_exp]]=1,MOD(market_calendar[[#This Row],[Month]],3)=0),1,0)</f>
        <v>0</v>
      </c>
      <c r="O2776" s="2">
        <f t="shared" si="344"/>
        <v>0</v>
      </c>
      <c r="P2776" s="2">
        <f>SUMIF(E$2:E2776,E2776,O$2:O2776)</f>
        <v>1</v>
      </c>
      <c r="Q2776" s="2">
        <f>IF(AND(market_calendar[[#This Row],[vix_weekly_exp_cumulative]]=3,market_calendar[[#This Row],[is_vix_weekly_exp]]=1),1,0)</f>
        <v>0</v>
      </c>
      <c r="R2776" s="2">
        <f>IF(AND(market_calendar[[#This Row],[is_vix_monthly_exp]]=1,MOD(market_calendar[[#This Row],[Month]],3)=0),1,0)</f>
        <v>0</v>
      </c>
    </row>
    <row r="2777" spans="1:18" x14ac:dyDescent="0.25">
      <c r="A2777">
        <v>2776</v>
      </c>
      <c r="B2777" s="1">
        <v>45145</v>
      </c>
      <c r="C2777" s="2">
        <f t="shared" si="345"/>
        <v>2023</v>
      </c>
      <c r="D2777" s="2">
        <f t="shared" si="346"/>
        <v>8</v>
      </c>
      <c r="E2777" s="2" t="str">
        <f t="shared" si="347"/>
        <v>2023-8</v>
      </c>
      <c r="F2777" s="2">
        <f t="shared" si="348"/>
        <v>7</v>
      </c>
      <c r="G2777" s="2">
        <f t="shared" si="349"/>
        <v>32</v>
      </c>
      <c r="H2777" s="2">
        <f t="shared" si="350"/>
        <v>2</v>
      </c>
      <c r="I2777" s="2" cm="1">
        <f t="array" ref="I2777">_xlfn.IFNA(_xlfn.IFS(H2777=7,1,H2777=1,1),0)</f>
        <v>0</v>
      </c>
      <c r="J2777" s="2">
        <v>0</v>
      </c>
      <c r="K2777" s="2">
        <f t="shared" si="351"/>
        <v>0</v>
      </c>
      <c r="L2777" s="2">
        <f>SUMIF(E$2:E2777,E2777,K$2:K2777)</f>
        <v>1</v>
      </c>
      <c r="M2777" s="2">
        <f>IF(AND(market_calendar[[#This Row],[eq_weekly_exp_cumulative]]=3,market_calendar[[#This Row],[is_eq_weekly_exp]]=1),1,0)</f>
        <v>0</v>
      </c>
      <c r="N2777" s="2">
        <f>IF(AND(market_calendar[[#This Row],[is_eq_monthly_exp]]=1,MOD(market_calendar[[#This Row],[Month]],3)=0),1,0)</f>
        <v>0</v>
      </c>
      <c r="O2777" s="2">
        <f t="shared" si="344"/>
        <v>0</v>
      </c>
      <c r="P2777" s="2">
        <f>SUMIF(E$2:E2777,E2777,O$2:O2777)</f>
        <v>1</v>
      </c>
      <c r="Q2777" s="2">
        <f>IF(AND(market_calendar[[#This Row],[vix_weekly_exp_cumulative]]=3,market_calendar[[#This Row],[is_vix_weekly_exp]]=1),1,0)</f>
        <v>0</v>
      </c>
      <c r="R2777" s="2">
        <f>IF(AND(market_calendar[[#This Row],[is_vix_monthly_exp]]=1,MOD(market_calendar[[#This Row],[Month]],3)=0),1,0)</f>
        <v>0</v>
      </c>
    </row>
    <row r="2778" spans="1:18" x14ac:dyDescent="0.25">
      <c r="A2778">
        <v>2777</v>
      </c>
      <c r="B2778" s="1">
        <v>45146</v>
      </c>
      <c r="C2778" s="2">
        <f t="shared" si="345"/>
        <v>2023</v>
      </c>
      <c r="D2778" s="2">
        <f t="shared" si="346"/>
        <v>8</v>
      </c>
      <c r="E2778" s="2" t="str">
        <f t="shared" si="347"/>
        <v>2023-8</v>
      </c>
      <c r="F2778" s="2">
        <f t="shared" si="348"/>
        <v>8</v>
      </c>
      <c r="G2778" s="2">
        <f t="shared" si="349"/>
        <v>32</v>
      </c>
      <c r="H2778" s="2">
        <f t="shared" si="350"/>
        <v>3</v>
      </c>
      <c r="I2778" s="2" cm="1">
        <f t="array" ref="I2778">_xlfn.IFNA(_xlfn.IFS(H2778=7,1,H2778=1,1),0)</f>
        <v>0</v>
      </c>
      <c r="J2778" s="2">
        <v>0</v>
      </c>
      <c r="K2778" s="2">
        <f t="shared" si="351"/>
        <v>0</v>
      </c>
      <c r="L2778" s="2">
        <f>SUMIF(E$2:E2778,E2778,K$2:K2778)</f>
        <v>1</v>
      </c>
      <c r="M2778" s="2">
        <f>IF(AND(market_calendar[[#This Row],[eq_weekly_exp_cumulative]]=3,market_calendar[[#This Row],[is_eq_weekly_exp]]=1),1,0)</f>
        <v>0</v>
      </c>
      <c r="N2778" s="2">
        <f>IF(AND(market_calendar[[#This Row],[is_eq_monthly_exp]]=1,MOD(market_calendar[[#This Row],[Month]],3)=0),1,0)</f>
        <v>0</v>
      </c>
      <c r="O2778" s="2">
        <f t="shared" si="344"/>
        <v>1</v>
      </c>
      <c r="P2778" s="2">
        <f>SUMIF(E$2:E2778,E2778,O$2:O2778)</f>
        <v>2</v>
      </c>
      <c r="Q2778" s="2">
        <f>IF(AND(market_calendar[[#This Row],[vix_weekly_exp_cumulative]]=3,market_calendar[[#This Row],[is_vix_weekly_exp]]=1),1,0)</f>
        <v>0</v>
      </c>
      <c r="R2778" s="2">
        <f>IF(AND(market_calendar[[#This Row],[is_vix_monthly_exp]]=1,MOD(market_calendar[[#This Row],[Month]],3)=0),1,0)</f>
        <v>0</v>
      </c>
    </row>
    <row r="2779" spans="1:18" x14ac:dyDescent="0.25">
      <c r="A2779">
        <v>2778</v>
      </c>
      <c r="B2779" s="1">
        <v>45147</v>
      </c>
      <c r="C2779" s="2">
        <f t="shared" si="345"/>
        <v>2023</v>
      </c>
      <c r="D2779" s="2">
        <f t="shared" si="346"/>
        <v>8</v>
      </c>
      <c r="E2779" s="2" t="str">
        <f t="shared" si="347"/>
        <v>2023-8</v>
      </c>
      <c r="F2779" s="2">
        <f t="shared" si="348"/>
        <v>9</v>
      </c>
      <c r="G2779" s="2">
        <f t="shared" si="349"/>
        <v>32</v>
      </c>
      <c r="H2779" s="2">
        <f t="shared" si="350"/>
        <v>4</v>
      </c>
      <c r="I2779" s="2" cm="1">
        <f t="array" ref="I2779">_xlfn.IFNA(_xlfn.IFS(H2779=7,1,H2779=1,1),0)</f>
        <v>0</v>
      </c>
      <c r="J2779" s="2">
        <v>0</v>
      </c>
      <c r="K2779" s="2">
        <f t="shared" si="351"/>
        <v>0</v>
      </c>
      <c r="L2779" s="2">
        <f>SUMIF(E$2:E2779,E2779,K$2:K2779)</f>
        <v>1</v>
      </c>
      <c r="M2779" s="2">
        <f>IF(AND(market_calendar[[#This Row],[eq_weekly_exp_cumulative]]=3,market_calendar[[#This Row],[is_eq_weekly_exp]]=1),1,0)</f>
        <v>0</v>
      </c>
      <c r="N2779" s="2">
        <f>IF(AND(market_calendar[[#This Row],[is_eq_monthly_exp]]=1,MOD(market_calendar[[#This Row],[Month]],3)=0),1,0)</f>
        <v>0</v>
      </c>
      <c r="O2779" s="2">
        <f t="shared" si="344"/>
        <v>0</v>
      </c>
      <c r="P2779" s="2">
        <f>SUMIF(E$2:E2779,E2779,O$2:O2779)</f>
        <v>2</v>
      </c>
      <c r="Q2779" s="2">
        <f>IF(AND(market_calendar[[#This Row],[vix_weekly_exp_cumulative]]=3,market_calendar[[#This Row],[is_vix_weekly_exp]]=1),1,0)</f>
        <v>0</v>
      </c>
      <c r="R2779" s="2">
        <f>IF(AND(market_calendar[[#This Row],[is_vix_monthly_exp]]=1,MOD(market_calendar[[#This Row],[Month]],3)=0),1,0)</f>
        <v>0</v>
      </c>
    </row>
    <row r="2780" spans="1:18" x14ac:dyDescent="0.25">
      <c r="A2780">
        <v>2779</v>
      </c>
      <c r="B2780" s="1">
        <v>45148</v>
      </c>
      <c r="C2780" s="2">
        <f t="shared" si="345"/>
        <v>2023</v>
      </c>
      <c r="D2780" s="2">
        <f t="shared" si="346"/>
        <v>8</v>
      </c>
      <c r="E2780" s="2" t="str">
        <f t="shared" si="347"/>
        <v>2023-8</v>
      </c>
      <c r="F2780" s="2">
        <f t="shared" si="348"/>
        <v>10</v>
      </c>
      <c r="G2780" s="2">
        <f t="shared" si="349"/>
        <v>32</v>
      </c>
      <c r="H2780" s="2">
        <f t="shared" si="350"/>
        <v>5</v>
      </c>
      <c r="I2780" s="2" cm="1">
        <f t="array" ref="I2780">_xlfn.IFNA(_xlfn.IFS(H2780=7,1,H2780=1,1),0)</f>
        <v>0</v>
      </c>
      <c r="J2780" s="2">
        <v>0</v>
      </c>
      <c r="K2780" s="2">
        <f t="shared" si="351"/>
        <v>0</v>
      </c>
      <c r="L2780" s="2">
        <f>SUMIF(E$2:E2780,E2780,K$2:K2780)</f>
        <v>1</v>
      </c>
      <c r="M2780" s="2">
        <f>IF(AND(market_calendar[[#This Row],[eq_weekly_exp_cumulative]]=3,market_calendar[[#This Row],[is_eq_weekly_exp]]=1),1,0)</f>
        <v>0</v>
      </c>
      <c r="N2780" s="2">
        <f>IF(AND(market_calendar[[#This Row],[is_eq_monthly_exp]]=1,MOD(market_calendar[[#This Row],[Month]],3)=0),1,0)</f>
        <v>0</v>
      </c>
      <c r="O2780" s="2">
        <f t="shared" si="344"/>
        <v>0</v>
      </c>
      <c r="P2780" s="2">
        <f>SUMIF(E$2:E2780,E2780,O$2:O2780)</f>
        <v>2</v>
      </c>
      <c r="Q2780" s="2">
        <f>IF(AND(market_calendar[[#This Row],[vix_weekly_exp_cumulative]]=3,market_calendar[[#This Row],[is_vix_weekly_exp]]=1),1,0)</f>
        <v>0</v>
      </c>
      <c r="R2780" s="2">
        <f>IF(AND(market_calendar[[#This Row],[is_vix_monthly_exp]]=1,MOD(market_calendar[[#This Row],[Month]],3)=0),1,0)</f>
        <v>0</v>
      </c>
    </row>
    <row r="2781" spans="1:18" x14ac:dyDescent="0.25">
      <c r="A2781">
        <v>2780</v>
      </c>
      <c r="B2781" s="1">
        <v>45149</v>
      </c>
      <c r="C2781" s="2">
        <f t="shared" si="345"/>
        <v>2023</v>
      </c>
      <c r="D2781" s="2">
        <f t="shared" si="346"/>
        <v>8</v>
      </c>
      <c r="E2781" s="2" t="str">
        <f t="shared" si="347"/>
        <v>2023-8</v>
      </c>
      <c r="F2781" s="2">
        <f t="shared" si="348"/>
        <v>11</v>
      </c>
      <c r="G2781" s="2">
        <f t="shared" si="349"/>
        <v>32</v>
      </c>
      <c r="H2781" s="2">
        <f t="shared" si="350"/>
        <v>6</v>
      </c>
      <c r="I2781" s="2" cm="1">
        <f t="array" ref="I2781">_xlfn.IFNA(_xlfn.IFS(H2781=7,1,H2781=1,1),0)</f>
        <v>0</v>
      </c>
      <c r="J2781" s="2">
        <v>0</v>
      </c>
      <c r="K2781" s="2">
        <f t="shared" si="351"/>
        <v>1</v>
      </c>
      <c r="L2781" s="2">
        <f>SUMIF(E$2:E2781,E2781,K$2:K2781)</f>
        <v>2</v>
      </c>
      <c r="M2781" s="2">
        <f>IF(AND(market_calendar[[#This Row],[eq_weekly_exp_cumulative]]=3,market_calendar[[#This Row],[is_eq_weekly_exp]]=1),1,0)</f>
        <v>0</v>
      </c>
      <c r="N2781" s="2">
        <f>IF(AND(market_calendar[[#This Row],[is_eq_monthly_exp]]=1,MOD(market_calendar[[#This Row],[Month]],3)=0),1,0)</f>
        <v>0</v>
      </c>
      <c r="O2781" s="2">
        <f t="shared" si="344"/>
        <v>0</v>
      </c>
      <c r="P2781" s="2">
        <f>SUMIF(E$2:E2781,E2781,O$2:O2781)</f>
        <v>2</v>
      </c>
      <c r="Q2781" s="2">
        <f>IF(AND(market_calendar[[#This Row],[vix_weekly_exp_cumulative]]=3,market_calendar[[#This Row],[is_vix_weekly_exp]]=1),1,0)</f>
        <v>0</v>
      </c>
      <c r="R2781" s="2">
        <f>IF(AND(market_calendar[[#This Row],[is_vix_monthly_exp]]=1,MOD(market_calendar[[#This Row],[Month]],3)=0),1,0)</f>
        <v>0</v>
      </c>
    </row>
    <row r="2782" spans="1:18" x14ac:dyDescent="0.25">
      <c r="A2782">
        <v>2781</v>
      </c>
      <c r="B2782" s="1">
        <v>45150</v>
      </c>
      <c r="C2782" s="2">
        <f t="shared" si="345"/>
        <v>2023</v>
      </c>
      <c r="D2782" s="2">
        <f t="shared" si="346"/>
        <v>8</v>
      </c>
      <c r="E2782" s="2" t="str">
        <f t="shared" si="347"/>
        <v>2023-8</v>
      </c>
      <c r="F2782" s="2">
        <f t="shared" si="348"/>
        <v>12</v>
      </c>
      <c r="G2782" s="2">
        <f t="shared" si="349"/>
        <v>32</v>
      </c>
      <c r="H2782" s="2">
        <f t="shared" si="350"/>
        <v>7</v>
      </c>
      <c r="I2782" s="2" cm="1">
        <f t="array" ref="I2782">_xlfn.IFNA(_xlfn.IFS(H2782=7,1,H2782=1,1),0)</f>
        <v>1</v>
      </c>
      <c r="J2782" s="2">
        <v>0</v>
      </c>
      <c r="K2782" s="2">
        <f t="shared" si="351"/>
        <v>0</v>
      </c>
      <c r="L2782" s="2">
        <f>SUMIF(E$2:E2782,E2782,K$2:K2782)</f>
        <v>2</v>
      </c>
      <c r="M2782" s="2">
        <f>IF(AND(market_calendar[[#This Row],[eq_weekly_exp_cumulative]]=3,market_calendar[[#This Row],[is_eq_weekly_exp]]=1),1,0)</f>
        <v>0</v>
      </c>
      <c r="N2782" s="2">
        <f>IF(AND(market_calendar[[#This Row],[is_eq_monthly_exp]]=1,MOD(market_calendar[[#This Row],[Month]],3)=0),1,0)</f>
        <v>0</v>
      </c>
      <c r="O2782" s="2">
        <f t="shared" si="344"/>
        <v>0</v>
      </c>
      <c r="P2782" s="2">
        <f>SUMIF(E$2:E2782,E2782,O$2:O2782)</f>
        <v>2</v>
      </c>
      <c r="Q2782" s="2">
        <f>IF(AND(market_calendar[[#This Row],[vix_weekly_exp_cumulative]]=3,market_calendar[[#This Row],[is_vix_weekly_exp]]=1),1,0)</f>
        <v>0</v>
      </c>
      <c r="R2782" s="2">
        <f>IF(AND(market_calendar[[#This Row],[is_vix_monthly_exp]]=1,MOD(market_calendar[[#This Row],[Month]],3)=0),1,0)</f>
        <v>0</v>
      </c>
    </row>
    <row r="2783" spans="1:18" x14ac:dyDescent="0.25">
      <c r="A2783">
        <v>2782</v>
      </c>
      <c r="B2783" s="1">
        <v>45151</v>
      </c>
      <c r="C2783" s="2">
        <f t="shared" si="345"/>
        <v>2023</v>
      </c>
      <c r="D2783" s="2">
        <f t="shared" si="346"/>
        <v>8</v>
      </c>
      <c r="E2783" s="2" t="str">
        <f t="shared" si="347"/>
        <v>2023-8</v>
      </c>
      <c r="F2783" s="2">
        <f t="shared" si="348"/>
        <v>13</v>
      </c>
      <c r="G2783" s="2">
        <f t="shared" si="349"/>
        <v>33</v>
      </c>
      <c r="H2783" s="2">
        <f t="shared" si="350"/>
        <v>1</v>
      </c>
      <c r="I2783" s="2" cm="1">
        <f t="array" ref="I2783">_xlfn.IFNA(_xlfn.IFS(H2783=7,1,H2783=1,1),0)</f>
        <v>1</v>
      </c>
      <c r="J2783" s="2">
        <v>0</v>
      </c>
      <c r="K2783" s="2">
        <f t="shared" si="351"/>
        <v>0</v>
      </c>
      <c r="L2783" s="2">
        <f>SUMIF(E$2:E2783,E2783,K$2:K2783)</f>
        <v>2</v>
      </c>
      <c r="M2783" s="2">
        <f>IF(AND(market_calendar[[#This Row],[eq_weekly_exp_cumulative]]=3,market_calendar[[#This Row],[is_eq_weekly_exp]]=1),1,0)</f>
        <v>0</v>
      </c>
      <c r="N2783" s="2">
        <f>IF(AND(market_calendar[[#This Row],[is_eq_monthly_exp]]=1,MOD(market_calendar[[#This Row],[Month]],3)=0),1,0)</f>
        <v>0</v>
      </c>
      <c r="O2783" s="2">
        <f t="shared" si="344"/>
        <v>0</v>
      </c>
      <c r="P2783" s="2">
        <f>SUMIF(E$2:E2783,E2783,O$2:O2783)</f>
        <v>2</v>
      </c>
      <c r="Q2783" s="2">
        <f>IF(AND(market_calendar[[#This Row],[vix_weekly_exp_cumulative]]=3,market_calendar[[#This Row],[is_vix_weekly_exp]]=1),1,0)</f>
        <v>0</v>
      </c>
      <c r="R2783" s="2">
        <f>IF(AND(market_calendar[[#This Row],[is_vix_monthly_exp]]=1,MOD(market_calendar[[#This Row],[Month]],3)=0),1,0)</f>
        <v>0</v>
      </c>
    </row>
    <row r="2784" spans="1:18" x14ac:dyDescent="0.25">
      <c r="A2784">
        <v>2783</v>
      </c>
      <c r="B2784" s="1">
        <v>45152</v>
      </c>
      <c r="C2784" s="2">
        <f t="shared" si="345"/>
        <v>2023</v>
      </c>
      <c r="D2784" s="2">
        <f t="shared" si="346"/>
        <v>8</v>
      </c>
      <c r="E2784" s="2" t="str">
        <f t="shared" si="347"/>
        <v>2023-8</v>
      </c>
      <c r="F2784" s="2">
        <f t="shared" si="348"/>
        <v>14</v>
      </c>
      <c r="G2784" s="2">
        <f t="shared" si="349"/>
        <v>33</v>
      </c>
      <c r="H2784" s="2">
        <f t="shared" si="350"/>
        <v>2</v>
      </c>
      <c r="I2784" s="2" cm="1">
        <f t="array" ref="I2784">_xlfn.IFNA(_xlfn.IFS(H2784=7,1,H2784=1,1),0)</f>
        <v>0</v>
      </c>
      <c r="J2784" s="2">
        <v>0</v>
      </c>
      <c r="K2784" s="2">
        <f t="shared" si="351"/>
        <v>0</v>
      </c>
      <c r="L2784" s="2">
        <f>SUMIF(E$2:E2784,E2784,K$2:K2784)</f>
        <v>2</v>
      </c>
      <c r="M2784" s="2">
        <f>IF(AND(market_calendar[[#This Row],[eq_weekly_exp_cumulative]]=3,market_calendar[[#This Row],[is_eq_weekly_exp]]=1),1,0)</f>
        <v>0</v>
      </c>
      <c r="N2784" s="2">
        <f>IF(AND(market_calendar[[#This Row],[is_eq_monthly_exp]]=1,MOD(market_calendar[[#This Row],[Month]],3)=0),1,0)</f>
        <v>0</v>
      </c>
      <c r="O2784" s="2">
        <f t="shared" si="344"/>
        <v>0</v>
      </c>
      <c r="P2784" s="2">
        <f>SUMIF(E$2:E2784,E2784,O$2:O2784)</f>
        <v>2</v>
      </c>
      <c r="Q2784" s="2">
        <f>IF(AND(market_calendar[[#This Row],[vix_weekly_exp_cumulative]]=3,market_calendar[[#This Row],[is_vix_weekly_exp]]=1),1,0)</f>
        <v>0</v>
      </c>
      <c r="R2784" s="2">
        <f>IF(AND(market_calendar[[#This Row],[is_vix_monthly_exp]]=1,MOD(market_calendar[[#This Row],[Month]],3)=0),1,0)</f>
        <v>0</v>
      </c>
    </row>
    <row r="2785" spans="1:18" x14ac:dyDescent="0.25">
      <c r="A2785">
        <v>2784</v>
      </c>
      <c r="B2785" s="1">
        <v>45153</v>
      </c>
      <c r="C2785" s="2">
        <f t="shared" si="345"/>
        <v>2023</v>
      </c>
      <c r="D2785" s="2">
        <f t="shared" si="346"/>
        <v>8</v>
      </c>
      <c r="E2785" s="2" t="str">
        <f t="shared" si="347"/>
        <v>2023-8</v>
      </c>
      <c r="F2785" s="2">
        <f t="shared" si="348"/>
        <v>15</v>
      </c>
      <c r="G2785" s="2">
        <f t="shared" si="349"/>
        <v>33</v>
      </c>
      <c r="H2785" s="2">
        <f t="shared" si="350"/>
        <v>3</v>
      </c>
      <c r="I2785" s="2" cm="1">
        <f t="array" ref="I2785">_xlfn.IFNA(_xlfn.IFS(H2785=7,1,H2785=1,1),0)</f>
        <v>0</v>
      </c>
      <c r="J2785" s="2">
        <v>0</v>
      </c>
      <c r="K2785" s="2">
        <f t="shared" si="351"/>
        <v>0</v>
      </c>
      <c r="L2785" s="2">
        <f>SUMIF(E$2:E2785,E2785,K$2:K2785)</f>
        <v>2</v>
      </c>
      <c r="M2785" s="2">
        <f>IF(AND(market_calendar[[#This Row],[eq_weekly_exp_cumulative]]=3,market_calendar[[#This Row],[is_eq_weekly_exp]]=1),1,0)</f>
        <v>0</v>
      </c>
      <c r="N2785" s="2">
        <f>IF(AND(market_calendar[[#This Row],[is_eq_monthly_exp]]=1,MOD(market_calendar[[#This Row],[Month]],3)=0),1,0)</f>
        <v>0</v>
      </c>
      <c r="O2785" s="2">
        <f t="shared" si="344"/>
        <v>1</v>
      </c>
      <c r="P2785" s="2">
        <f>SUMIF(E$2:E2785,E2785,O$2:O2785)</f>
        <v>3</v>
      </c>
      <c r="Q2785" s="2">
        <f>IF(AND(market_calendar[[#This Row],[vix_weekly_exp_cumulative]]=3,market_calendar[[#This Row],[is_vix_weekly_exp]]=1),1,0)</f>
        <v>1</v>
      </c>
      <c r="R2785" s="2">
        <f>IF(AND(market_calendar[[#This Row],[is_vix_monthly_exp]]=1,MOD(market_calendar[[#This Row],[Month]],3)=0),1,0)</f>
        <v>0</v>
      </c>
    </row>
    <row r="2786" spans="1:18" x14ac:dyDescent="0.25">
      <c r="A2786">
        <v>2785</v>
      </c>
      <c r="B2786" s="1">
        <v>45154</v>
      </c>
      <c r="C2786" s="2">
        <f t="shared" si="345"/>
        <v>2023</v>
      </c>
      <c r="D2786" s="2">
        <f t="shared" si="346"/>
        <v>8</v>
      </c>
      <c r="E2786" s="2" t="str">
        <f t="shared" si="347"/>
        <v>2023-8</v>
      </c>
      <c r="F2786" s="2">
        <f t="shared" si="348"/>
        <v>16</v>
      </c>
      <c r="G2786" s="2">
        <f t="shared" si="349"/>
        <v>33</v>
      </c>
      <c r="H2786" s="2">
        <f t="shared" si="350"/>
        <v>4</v>
      </c>
      <c r="I2786" s="2" cm="1">
        <f t="array" ref="I2786">_xlfn.IFNA(_xlfn.IFS(H2786=7,1,H2786=1,1),0)</f>
        <v>0</v>
      </c>
      <c r="J2786" s="2">
        <v>0</v>
      </c>
      <c r="K2786" s="2">
        <f t="shared" si="351"/>
        <v>0</v>
      </c>
      <c r="L2786" s="2">
        <f>SUMIF(E$2:E2786,E2786,K$2:K2786)</f>
        <v>2</v>
      </c>
      <c r="M2786" s="2">
        <f>IF(AND(market_calendar[[#This Row],[eq_weekly_exp_cumulative]]=3,market_calendar[[#This Row],[is_eq_weekly_exp]]=1),1,0)</f>
        <v>0</v>
      </c>
      <c r="N2786" s="2">
        <f>IF(AND(market_calendar[[#This Row],[is_eq_monthly_exp]]=1,MOD(market_calendar[[#This Row],[Month]],3)=0),1,0)</f>
        <v>0</v>
      </c>
      <c r="O2786" s="2">
        <f t="shared" si="344"/>
        <v>0</v>
      </c>
      <c r="P2786" s="2">
        <f>SUMIF(E$2:E2786,E2786,O$2:O2786)</f>
        <v>3</v>
      </c>
      <c r="Q2786" s="2">
        <f>IF(AND(market_calendar[[#This Row],[vix_weekly_exp_cumulative]]=3,market_calendar[[#This Row],[is_vix_weekly_exp]]=1),1,0)</f>
        <v>0</v>
      </c>
      <c r="R2786" s="2">
        <f>IF(AND(market_calendar[[#This Row],[is_vix_monthly_exp]]=1,MOD(market_calendar[[#This Row],[Month]],3)=0),1,0)</f>
        <v>0</v>
      </c>
    </row>
    <row r="2787" spans="1:18" x14ac:dyDescent="0.25">
      <c r="A2787">
        <v>2786</v>
      </c>
      <c r="B2787" s="1">
        <v>45155</v>
      </c>
      <c r="C2787" s="2">
        <f t="shared" si="345"/>
        <v>2023</v>
      </c>
      <c r="D2787" s="2">
        <f t="shared" si="346"/>
        <v>8</v>
      </c>
      <c r="E2787" s="2" t="str">
        <f t="shared" si="347"/>
        <v>2023-8</v>
      </c>
      <c r="F2787" s="2">
        <f t="shared" si="348"/>
        <v>17</v>
      </c>
      <c r="G2787" s="2">
        <f t="shared" si="349"/>
        <v>33</v>
      </c>
      <c r="H2787" s="2">
        <f t="shared" si="350"/>
        <v>5</v>
      </c>
      <c r="I2787" s="2" cm="1">
        <f t="array" ref="I2787">_xlfn.IFNA(_xlfn.IFS(H2787=7,1,H2787=1,1),0)</f>
        <v>0</v>
      </c>
      <c r="J2787" s="2">
        <v>0</v>
      </c>
      <c r="K2787" s="2">
        <f t="shared" si="351"/>
        <v>0</v>
      </c>
      <c r="L2787" s="2">
        <f>SUMIF(E$2:E2787,E2787,K$2:K2787)</f>
        <v>2</v>
      </c>
      <c r="M2787" s="2">
        <f>IF(AND(market_calendar[[#This Row],[eq_weekly_exp_cumulative]]=3,market_calendar[[#This Row],[is_eq_weekly_exp]]=1),1,0)</f>
        <v>0</v>
      </c>
      <c r="N2787" s="2">
        <f>IF(AND(market_calendar[[#This Row],[is_eq_monthly_exp]]=1,MOD(market_calendar[[#This Row],[Month]],3)=0),1,0)</f>
        <v>0</v>
      </c>
      <c r="O2787" s="2">
        <f t="shared" si="344"/>
        <v>0</v>
      </c>
      <c r="P2787" s="2">
        <f>SUMIF(E$2:E2787,E2787,O$2:O2787)</f>
        <v>3</v>
      </c>
      <c r="Q2787" s="2">
        <f>IF(AND(market_calendar[[#This Row],[vix_weekly_exp_cumulative]]=3,market_calendar[[#This Row],[is_vix_weekly_exp]]=1),1,0)</f>
        <v>0</v>
      </c>
      <c r="R2787" s="2">
        <f>IF(AND(market_calendar[[#This Row],[is_vix_monthly_exp]]=1,MOD(market_calendar[[#This Row],[Month]],3)=0),1,0)</f>
        <v>0</v>
      </c>
    </row>
    <row r="2788" spans="1:18" x14ac:dyDescent="0.25">
      <c r="A2788">
        <v>2787</v>
      </c>
      <c r="B2788" s="1">
        <v>45156</v>
      </c>
      <c r="C2788" s="2">
        <f t="shared" si="345"/>
        <v>2023</v>
      </c>
      <c r="D2788" s="2">
        <f t="shared" si="346"/>
        <v>8</v>
      </c>
      <c r="E2788" s="2" t="str">
        <f t="shared" si="347"/>
        <v>2023-8</v>
      </c>
      <c r="F2788" s="2">
        <f t="shared" si="348"/>
        <v>18</v>
      </c>
      <c r="G2788" s="2">
        <f t="shared" si="349"/>
        <v>33</v>
      </c>
      <c r="H2788" s="2">
        <f t="shared" si="350"/>
        <v>6</v>
      </c>
      <c r="I2788" s="2" cm="1">
        <f t="array" ref="I2788">_xlfn.IFNA(_xlfn.IFS(H2788=7,1,H2788=1,1),0)</f>
        <v>0</v>
      </c>
      <c r="J2788" s="2">
        <v>0</v>
      </c>
      <c r="K2788" s="2">
        <f t="shared" si="351"/>
        <v>1</v>
      </c>
      <c r="L2788" s="2">
        <f>SUMIF(E$2:E2788,E2788,K$2:K2788)</f>
        <v>3</v>
      </c>
      <c r="M2788" s="2">
        <f>IF(AND(market_calendar[[#This Row],[eq_weekly_exp_cumulative]]=3,market_calendar[[#This Row],[is_eq_weekly_exp]]=1),1,0)</f>
        <v>1</v>
      </c>
      <c r="N2788" s="2">
        <f>IF(AND(market_calendar[[#This Row],[is_eq_monthly_exp]]=1,MOD(market_calendar[[#This Row],[Month]],3)=0),1,0)</f>
        <v>0</v>
      </c>
      <c r="O2788" s="2">
        <f t="shared" si="344"/>
        <v>0</v>
      </c>
      <c r="P2788" s="2">
        <f>SUMIF(E$2:E2788,E2788,O$2:O2788)</f>
        <v>3</v>
      </c>
      <c r="Q2788" s="2">
        <f>IF(AND(market_calendar[[#This Row],[vix_weekly_exp_cumulative]]=3,market_calendar[[#This Row],[is_vix_weekly_exp]]=1),1,0)</f>
        <v>0</v>
      </c>
      <c r="R2788" s="2">
        <f>IF(AND(market_calendar[[#This Row],[is_vix_monthly_exp]]=1,MOD(market_calendar[[#This Row],[Month]],3)=0),1,0)</f>
        <v>0</v>
      </c>
    </row>
    <row r="2789" spans="1:18" x14ac:dyDescent="0.25">
      <c r="A2789">
        <v>2788</v>
      </c>
      <c r="B2789" s="1">
        <v>45157</v>
      </c>
      <c r="C2789" s="2">
        <f t="shared" si="345"/>
        <v>2023</v>
      </c>
      <c r="D2789" s="2">
        <f t="shared" si="346"/>
        <v>8</v>
      </c>
      <c r="E2789" s="2" t="str">
        <f t="shared" si="347"/>
        <v>2023-8</v>
      </c>
      <c r="F2789" s="2">
        <f t="shared" si="348"/>
        <v>19</v>
      </c>
      <c r="G2789" s="2">
        <f t="shared" si="349"/>
        <v>33</v>
      </c>
      <c r="H2789" s="2">
        <f t="shared" si="350"/>
        <v>7</v>
      </c>
      <c r="I2789" s="2" cm="1">
        <f t="array" ref="I2789">_xlfn.IFNA(_xlfn.IFS(H2789=7,1,H2789=1,1),0)</f>
        <v>1</v>
      </c>
      <c r="J2789" s="2">
        <v>0</v>
      </c>
      <c r="K2789" s="2">
        <f t="shared" si="351"/>
        <v>0</v>
      </c>
      <c r="L2789" s="2">
        <f>SUMIF(E$2:E2789,E2789,K$2:K2789)</f>
        <v>3</v>
      </c>
      <c r="M2789" s="2">
        <f>IF(AND(market_calendar[[#This Row],[eq_weekly_exp_cumulative]]=3,market_calendar[[#This Row],[is_eq_weekly_exp]]=1),1,0)</f>
        <v>0</v>
      </c>
      <c r="N2789" s="2">
        <f>IF(AND(market_calendar[[#This Row],[is_eq_monthly_exp]]=1,MOD(market_calendar[[#This Row],[Month]],3)=0),1,0)</f>
        <v>0</v>
      </c>
      <c r="O2789" s="2">
        <f t="shared" si="344"/>
        <v>0</v>
      </c>
      <c r="P2789" s="2">
        <f>SUMIF(E$2:E2789,E2789,O$2:O2789)</f>
        <v>3</v>
      </c>
      <c r="Q2789" s="2">
        <f>IF(AND(market_calendar[[#This Row],[vix_weekly_exp_cumulative]]=3,market_calendar[[#This Row],[is_vix_weekly_exp]]=1),1,0)</f>
        <v>0</v>
      </c>
      <c r="R2789" s="2">
        <f>IF(AND(market_calendar[[#This Row],[is_vix_monthly_exp]]=1,MOD(market_calendar[[#This Row],[Month]],3)=0),1,0)</f>
        <v>0</v>
      </c>
    </row>
    <row r="2790" spans="1:18" x14ac:dyDescent="0.25">
      <c r="A2790">
        <v>2789</v>
      </c>
      <c r="B2790" s="1">
        <v>45158</v>
      </c>
      <c r="C2790" s="2">
        <f t="shared" si="345"/>
        <v>2023</v>
      </c>
      <c r="D2790" s="2">
        <f t="shared" si="346"/>
        <v>8</v>
      </c>
      <c r="E2790" s="2" t="str">
        <f t="shared" si="347"/>
        <v>2023-8</v>
      </c>
      <c r="F2790" s="2">
        <f t="shared" si="348"/>
        <v>20</v>
      </c>
      <c r="G2790" s="2">
        <f t="shared" si="349"/>
        <v>34</v>
      </c>
      <c r="H2790" s="2">
        <f t="shared" si="350"/>
        <v>1</v>
      </c>
      <c r="I2790" s="2" cm="1">
        <f t="array" ref="I2790">_xlfn.IFNA(_xlfn.IFS(H2790=7,1,H2790=1,1),0)</f>
        <v>1</v>
      </c>
      <c r="J2790" s="2">
        <v>0</v>
      </c>
      <c r="K2790" s="2">
        <f t="shared" si="351"/>
        <v>0</v>
      </c>
      <c r="L2790" s="2">
        <f>SUMIF(E$2:E2790,E2790,K$2:K2790)</f>
        <v>3</v>
      </c>
      <c r="M2790" s="2">
        <f>IF(AND(market_calendar[[#This Row],[eq_weekly_exp_cumulative]]=3,market_calendar[[#This Row],[is_eq_weekly_exp]]=1),1,0)</f>
        <v>0</v>
      </c>
      <c r="N2790" s="2">
        <f>IF(AND(market_calendar[[#This Row],[is_eq_monthly_exp]]=1,MOD(market_calendar[[#This Row],[Month]],3)=0),1,0)</f>
        <v>0</v>
      </c>
      <c r="O2790" s="2">
        <f t="shared" si="344"/>
        <v>0</v>
      </c>
      <c r="P2790" s="2">
        <f>SUMIF(E$2:E2790,E2790,O$2:O2790)</f>
        <v>3</v>
      </c>
      <c r="Q2790" s="2">
        <f>IF(AND(market_calendar[[#This Row],[vix_weekly_exp_cumulative]]=3,market_calendar[[#This Row],[is_vix_weekly_exp]]=1),1,0)</f>
        <v>0</v>
      </c>
      <c r="R2790" s="2">
        <f>IF(AND(market_calendar[[#This Row],[is_vix_monthly_exp]]=1,MOD(market_calendar[[#This Row],[Month]],3)=0),1,0)</f>
        <v>0</v>
      </c>
    </row>
    <row r="2791" spans="1:18" x14ac:dyDescent="0.25">
      <c r="A2791">
        <v>2790</v>
      </c>
      <c r="B2791" s="1">
        <v>45159</v>
      </c>
      <c r="C2791" s="2">
        <f t="shared" si="345"/>
        <v>2023</v>
      </c>
      <c r="D2791" s="2">
        <f t="shared" si="346"/>
        <v>8</v>
      </c>
      <c r="E2791" s="2" t="str">
        <f t="shared" si="347"/>
        <v>2023-8</v>
      </c>
      <c r="F2791" s="2">
        <f t="shared" si="348"/>
        <v>21</v>
      </c>
      <c r="G2791" s="2">
        <f t="shared" si="349"/>
        <v>34</v>
      </c>
      <c r="H2791" s="2">
        <f t="shared" si="350"/>
        <v>2</v>
      </c>
      <c r="I2791" s="2" cm="1">
        <f t="array" ref="I2791">_xlfn.IFNA(_xlfn.IFS(H2791=7,1,H2791=1,1),0)</f>
        <v>0</v>
      </c>
      <c r="J2791" s="2">
        <v>0</v>
      </c>
      <c r="K2791" s="2">
        <f t="shared" si="351"/>
        <v>0</v>
      </c>
      <c r="L2791" s="2">
        <f>SUMIF(E$2:E2791,E2791,K$2:K2791)</f>
        <v>3</v>
      </c>
      <c r="M2791" s="2">
        <f>IF(AND(market_calendar[[#This Row],[eq_weekly_exp_cumulative]]=3,market_calendar[[#This Row],[is_eq_weekly_exp]]=1),1,0)</f>
        <v>0</v>
      </c>
      <c r="N2791" s="2">
        <f>IF(AND(market_calendar[[#This Row],[is_eq_monthly_exp]]=1,MOD(market_calendar[[#This Row],[Month]],3)=0),1,0)</f>
        <v>0</v>
      </c>
      <c r="O2791" s="2">
        <f t="shared" si="344"/>
        <v>0</v>
      </c>
      <c r="P2791" s="2">
        <f>SUMIF(E$2:E2791,E2791,O$2:O2791)</f>
        <v>3</v>
      </c>
      <c r="Q2791" s="2">
        <f>IF(AND(market_calendar[[#This Row],[vix_weekly_exp_cumulative]]=3,market_calendar[[#This Row],[is_vix_weekly_exp]]=1),1,0)</f>
        <v>0</v>
      </c>
      <c r="R2791" s="2">
        <f>IF(AND(market_calendar[[#This Row],[is_vix_monthly_exp]]=1,MOD(market_calendar[[#This Row],[Month]],3)=0),1,0)</f>
        <v>0</v>
      </c>
    </row>
    <row r="2792" spans="1:18" x14ac:dyDescent="0.25">
      <c r="A2792">
        <v>2791</v>
      </c>
      <c r="B2792" s="1">
        <v>45160</v>
      </c>
      <c r="C2792" s="2">
        <f t="shared" si="345"/>
        <v>2023</v>
      </c>
      <c r="D2792" s="2">
        <f t="shared" si="346"/>
        <v>8</v>
      </c>
      <c r="E2792" s="2" t="str">
        <f t="shared" si="347"/>
        <v>2023-8</v>
      </c>
      <c r="F2792" s="2">
        <f t="shared" si="348"/>
        <v>22</v>
      </c>
      <c r="G2792" s="2">
        <f t="shared" si="349"/>
        <v>34</v>
      </c>
      <c r="H2792" s="2">
        <f t="shared" si="350"/>
        <v>3</v>
      </c>
      <c r="I2792" s="2" cm="1">
        <f t="array" ref="I2792">_xlfn.IFNA(_xlfn.IFS(H2792=7,1,H2792=1,1),0)</f>
        <v>0</v>
      </c>
      <c r="J2792" s="2">
        <v>0</v>
      </c>
      <c r="K2792" s="2">
        <f t="shared" si="351"/>
        <v>0</v>
      </c>
      <c r="L2792" s="2">
        <f>SUMIF(E$2:E2792,E2792,K$2:K2792)</f>
        <v>3</v>
      </c>
      <c r="M2792" s="2">
        <f>IF(AND(market_calendar[[#This Row],[eq_weekly_exp_cumulative]]=3,market_calendar[[#This Row],[is_eq_weekly_exp]]=1),1,0)</f>
        <v>0</v>
      </c>
      <c r="N2792" s="2">
        <f>IF(AND(market_calendar[[#This Row],[is_eq_monthly_exp]]=1,MOD(market_calendar[[#This Row],[Month]],3)=0),1,0)</f>
        <v>0</v>
      </c>
      <c r="O2792" s="2">
        <f t="shared" si="344"/>
        <v>1</v>
      </c>
      <c r="P2792" s="2">
        <f>SUMIF(E$2:E2792,E2792,O$2:O2792)</f>
        <v>4</v>
      </c>
      <c r="Q2792" s="2">
        <f>IF(AND(market_calendar[[#This Row],[vix_weekly_exp_cumulative]]=3,market_calendar[[#This Row],[is_vix_weekly_exp]]=1),1,0)</f>
        <v>0</v>
      </c>
      <c r="R2792" s="2">
        <f>IF(AND(market_calendar[[#This Row],[is_vix_monthly_exp]]=1,MOD(market_calendar[[#This Row],[Month]],3)=0),1,0)</f>
        <v>0</v>
      </c>
    </row>
    <row r="2793" spans="1:18" x14ac:dyDescent="0.25">
      <c r="A2793">
        <v>2792</v>
      </c>
      <c r="B2793" s="1">
        <v>45161</v>
      </c>
      <c r="C2793" s="2">
        <f t="shared" si="345"/>
        <v>2023</v>
      </c>
      <c r="D2793" s="2">
        <f t="shared" si="346"/>
        <v>8</v>
      </c>
      <c r="E2793" s="2" t="str">
        <f t="shared" si="347"/>
        <v>2023-8</v>
      </c>
      <c r="F2793" s="2">
        <f t="shared" si="348"/>
        <v>23</v>
      </c>
      <c r="G2793" s="2">
        <f t="shared" si="349"/>
        <v>34</v>
      </c>
      <c r="H2793" s="2">
        <f t="shared" si="350"/>
        <v>4</v>
      </c>
      <c r="I2793" s="2" cm="1">
        <f t="array" ref="I2793">_xlfn.IFNA(_xlfn.IFS(H2793=7,1,H2793=1,1),0)</f>
        <v>0</v>
      </c>
      <c r="J2793" s="2">
        <v>0</v>
      </c>
      <c r="K2793" s="2">
        <f t="shared" si="351"/>
        <v>0</v>
      </c>
      <c r="L2793" s="2">
        <f>SUMIF(E$2:E2793,E2793,K$2:K2793)</f>
        <v>3</v>
      </c>
      <c r="M2793" s="2">
        <f>IF(AND(market_calendar[[#This Row],[eq_weekly_exp_cumulative]]=3,market_calendar[[#This Row],[is_eq_weekly_exp]]=1),1,0)</f>
        <v>0</v>
      </c>
      <c r="N2793" s="2">
        <f>IF(AND(market_calendar[[#This Row],[is_eq_monthly_exp]]=1,MOD(market_calendar[[#This Row],[Month]],3)=0),1,0)</f>
        <v>0</v>
      </c>
      <c r="O2793" s="2">
        <f t="shared" si="344"/>
        <v>0</v>
      </c>
      <c r="P2793" s="2">
        <f>SUMIF(E$2:E2793,E2793,O$2:O2793)</f>
        <v>4</v>
      </c>
      <c r="Q2793" s="2">
        <f>IF(AND(market_calendar[[#This Row],[vix_weekly_exp_cumulative]]=3,market_calendar[[#This Row],[is_vix_weekly_exp]]=1),1,0)</f>
        <v>0</v>
      </c>
      <c r="R2793" s="2">
        <f>IF(AND(market_calendar[[#This Row],[is_vix_monthly_exp]]=1,MOD(market_calendar[[#This Row],[Month]],3)=0),1,0)</f>
        <v>0</v>
      </c>
    </row>
    <row r="2794" spans="1:18" x14ac:dyDescent="0.25">
      <c r="A2794">
        <v>2793</v>
      </c>
      <c r="B2794" s="1">
        <v>45162</v>
      </c>
      <c r="C2794" s="2">
        <f t="shared" si="345"/>
        <v>2023</v>
      </c>
      <c r="D2794" s="2">
        <f t="shared" si="346"/>
        <v>8</v>
      </c>
      <c r="E2794" s="2" t="str">
        <f t="shared" si="347"/>
        <v>2023-8</v>
      </c>
      <c r="F2794" s="2">
        <f t="shared" si="348"/>
        <v>24</v>
      </c>
      <c r="G2794" s="2">
        <f t="shared" si="349"/>
        <v>34</v>
      </c>
      <c r="H2794" s="2">
        <f t="shared" si="350"/>
        <v>5</v>
      </c>
      <c r="I2794" s="2" cm="1">
        <f t="array" ref="I2794">_xlfn.IFNA(_xlfn.IFS(H2794=7,1,H2794=1,1),0)</f>
        <v>0</v>
      </c>
      <c r="J2794" s="2">
        <v>0</v>
      </c>
      <c r="K2794" s="2">
        <f t="shared" si="351"/>
        <v>0</v>
      </c>
      <c r="L2794" s="2">
        <f>SUMIF(E$2:E2794,E2794,K$2:K2794)</f>
        <v>3</v>
      </c>
      <c r="M2794" s="2">
        <f>IF(AND(market_calendar[[#This Row],[eq_weekly_exp_cumulative]]=3,market_calendar[[#This Row],[is_eq_weekly_exp]]=1),1,0)</f>
        <v>0</v>
      </c>
      <c r="N2794" s="2">
        <f>IF(AND(market_calendar[[#This Row],[is_eq_monthly_exp]]=1,MOD(market_calendar[[#This Row],[Month]],3)=0),1,0)</f>
        <v>0</v>
      </c>
      <c r="O2794" s="2">
        <f t="shared" si="344"/>
        <v>0</v>
      </c>
      <c r="P2794" s="2">
        <f>SUMIF(E$2:E2794,E2794,O$2:O2794)</f>
        <v>4</v>
      </c>
      <c r="Q2794" s="2">
        <f>IF(AND(market_calendar[[#This Row],[vix_weekly_exp_cumulative]]=3,market_calendar[[#This Row],[is_vix_weekly_exp]]=1),1,0)</f>
        <v>0</v>
      </c>
      <c r="R2794" s="2">
        <f>IF(AND(market_calendar[[#This Row],[is_vix_monthly_exp]]=1,MOD(market_calendar[[#This Row],[Month]],3)=0),1,0)</f>
        <v>0</v>
      </c>
    </row>
    <row r="2795" spans="1:18" x14ac:dyDescent="0.25">
      <c r="A2795">
        <v>2794</v>
      </c>
      <c r="B2795" s="1">
        <v>45163</v>
      </c>
      <c r="C2795" s="2">
        <f t="shared" si="345"/>
        <v>2023</v>
      </c>
      <c r="D2795" s="2">
        <f t="shared" si="346"/>
        <v>8</v>
      </c>
      <c r="E2795" s="2" t="str">
        <f t="shared" si="347"/>
        <v>2023-8</v>
      </c>
      <c r="F2795" s="2">
        <f t="shared" si="348"/>
        <v>25</v>
      </c>
      <c r="G2795" s="2">
        <f t="shared" si="349"/>
        <v>34</v>
      </c>
      <c r="H2795" s="2">
        <f t="shared" si="350"/>
        <v>6</v>
      </c>
      <c r="I2795" s="2" cm="1">
        <f t="array" ref="I2795">_xlfn.IFNA(_xlfn.IFS(H2795=7,1,H2795=1,1),0)</f>
        <v>0</v>
      </c>
      <c r="J2795" s="2">
        <v>0</v>
      </c>
      <c r="K2795" s="2">
        <f t="shared" si="351"/>
        <v>1</v>
      </c>
      <c r="L2795" s="2">
        <f>SUMIF(E$2:E2795,E2795,K$2:K2795)</f>
        <v>4</v>
      </c>
      <c r="M2795" s="2">
        <f>IF(AND(market_calendar[[#This Row],[eq_weekly_exp_cumulative]]=3,market_calendar[[#This Row],[is_eq_weekly_exp]]=1),1,0)</f>
        <v>0</v>
      </c>
      <c r="N2795" s="2">
        <f>IF(AND(market_calendar[[#This Row],[is_eq_monthly_exp]]=1,MOD(market_calendar[[#This Row],[Month]],3)=0),1,0)</f>
        <v>0</v>
      </c>
      <c r="O2795" s="2">
        <f t="shared" si="344"/>
        <v>0</v>
      </c>
      <c r="P2795" s="2">
        <f>SUMIF(E$2:E2795,E2795,O$2:O2795)</f>
        <v>4</v>
      </c>
      <c r="Q2795" s="2">
        <f>IF(AND(market_calendar[[#This Row],[vix_weekly_exp_cumulative]]=3,market_calendar[[#This Row],[is_vix_weekly_exp]]=1),1,0)</f>
        <v>0</v>
      </c>
      <c r="R2795" s="2">
        <f>IF(AND(market_calendar[[#This Row],[is_vix_monthly_exp]]=1,MOD(market_calendar[[#This Row],[Month]],3)=0),1,0)</f>
        <v>0</v>
      </c>
    </row>
    <row r="2796" spans="1:18" x14ac:dyDescent="0.25">
      <c r="A2796">
        <v>2795</v>
      </c>
      <c r="B2796" s="1">
        <v>45164</v>
      </c>
      <c r="C2796" s="2">
        <f t="shared" si="345"/>
        <v>2023</v>
      </c>
      <c r="D2796" s="2">
        <f t="shared" si="346"/>
        <v>8</v>
      </c>
      <c r="E2796" s="2" t="str">
        <f t="shared" si="347"/>
        <v>2023-8</v>
      </c>
      <c r="F2796" s="2">
        <f t="shared" si="348"/>
        <v>26</v>
      </c>
      <c r="G2796" s="2">
        <f t="shared" si="349"/>
        <v>34</v>
      </c>
      <c r="H2796" s="2">
        <f t="shared" si="350"/>
        <v>7</v>
      </c>
      <c r="I2796" s="2" cm="1">
        <f t="array" ref="I2796">_xlfn.IFNA(_xlfn.IFS(H2796=7,1,H2796=1,1),0)</f>
        <v>1</v>
      </c>
      <c r="J2796" s="2">
        <v>0</v>
      </c>
      <c r="K2796" s="2">
        <f t="shared" si="351"/>
        <v>0</v>
      </c>
      <c r="L2796" s="2">
        <f>SUMIF(E$2:E2796,E2796,K$2:K2796)</f>
        <v>4</v>
      </c>
      <c r="M2796" s="2">
        <f>IF(AND(market_calendar[[#This Row],[eq_weekly_exp_cumulative]]=3,market_calendar[[#This Row],[is_eq_weekly_exp]]=1),1,0)</f>
        <v>0</v>
      </c>
      <c r="N2796" s="2">
        <f>IF(AND(market_calendar[[#This Row],[is_eq_monthly_exp]]=1,MOD(market_calendar[[#This Row],[Month]],3)=0),1,0)</f>
        <v>0</v>
      </c>
      <c r="O2796" s="2">
        <f t="shared" si="344"/>
        <v>0</v>
      </c>
      <c r="P2796" s="2">
        <f>SUMIF(E$2:E2796,E2796,O$2:O2796)</f>
        <v>4</v>
      </c>
      <c r="Q2796" s="2">
        <f>IF(AND(market_calendar[[#This Row],[vix_weekly_exp_cumulative]]=3,market_calendar[[#This Row],[is_vix_weekly_exp]]=1),1,0)</f>
        <v>0</v>
      </c>
      <c r="R2796" s="2">
        <f>IF(AND(market_calendar[[#This Row],[is_vix_monthly_exp]]=1,MOD(market_calendar[[#This Row],[Month]],3)=0),1,0)</f>
        <v>0</v>
      </c>
    </row>
    <row r="2797" spans="1:18" x14ac:dyDescent="0.25">
      <c r="A2797">
        <v>2796</v>
      </c>
      <c r="B2797" s="1">
        <v>45165</v>
      </c>
      <c r="C2797" s="2">
        <f t="shared" si="345"/>
        <v>2023</v>
      </c>
      <c r="D2797" s="2">
        <f t="shared" si="346"/>
        <v>8</v>
      </c>
      <c r="E2797" s="2" t="str">
        <f t="shared" si="347"/>
        <v>2023-8</v>
      </c>
      <c r="F2797" s="2">
        <f t="shared" si="348"/>
        <v>27</v>
      </c>
      <c r="G2797" s="2">
        <f t="shared" si="349"/>
        <v>35</v>
      </c>
      <c r="H2797" s="2">
        <f t="shared" si="350"/>
        <v>1</v>
      </c>
      <c r="I2797" s="2" cm="1">
        <f t="array" ref="I2797">_xlfn.IFNA(_xlfn.IFS(H2797=7,1,H2797=1,1),0)</f>
        <v>1</v>
      </c>
      <c r="J2797" s="2">
        <v>0</v>
      </c>
      <c r="K2797" s="2">
        <f t="shared" si="351"/>
        <v>0</v>
      </c>
      <c r="L2797" s="2">
        <f>SUMIF(E$2:E2797,E2797,K$2:K2797)</f>
        <v>4</v>
      </c>
      <c r="M2797" s="2">
        <f>IF(AND(market_calendar[[#This Row],[eq_weekly_exp_cumulative]]=3,market_calendar[[#This Row],[is_eq_weekly_exp]]=1),1,0)</f>
        <v>0</v>
      </c>
      <c r="N2797" s="2">
        <f>IF(AND(market_calendar[[#This Row],[is_eq_monthly_exp]]=1,MOD(market_calendar[[#This Row],[Month]],3)=0),1,0)</f>
        <v>0</v>
      </c>
      <c r="O2797" s="2">
        <f t="shared" si="344"/>
        <v>0</v>
      </c>
      <c r="P2797" s="2">
        <f>SUMIF(E$2:E2797,E2797,O$2:O2797)</f>
        <v>4</v>
      </c>
      <c r="Q2797" s="2">
        <f>IF(AND(market_calendar[[#This Row],[vix_weekly_exp_cumulative]]=3,market_calendar[[#This Row],[is_vix_weekly_exp]]=1),1,0)</f>
        <v>0</v>
      </c>
      <c r="R2797" s="2">
        <f>IF(AND(market_calendar[[#This Row],[is_vix_monthly_exp]]=1,MOD(market_calendar[[#This Row],[Month]],3)=0),1,0)</f>
        <v>0</v>
      </c>
    </row>
    <row r="2798" spans="1:18" x14ac:dyDescent="0.25">
      <c r="A2798">
        <v>2797</v>
      </c>
      <c r="B2798" s="1">
        <v>45166</v>
      </c>
      <c r="C2798" s="2">
        <f t="shared" si="345"/>
        <v>2023</v>
      </c>
      <c r="D2798" s="2">
        <f t="shared" si="346"/>
        <v>8</v>
      </c>
      <c r="E2798" s="2" t="str">
        <f t="shared" si="347"/>
        <v>2023-8</v>
      </c>
      <c r="F2798" s="2">
        <f t="shared" si="348"/>
        <v>28</v>
      </c>
      <c r="G2798" s="2">
        <f t="shared" si="349"/>
        <v>35</v>
      </c>
      <c r="H2798" s="2">
        <f t="shared" si="350"/>
        <v>2</v>
      </c>
      <c r="I2798" s="2" cm="1">
        <f t="array" ref="I2798">_xlfn.IFNA(_xlfn.IFS(H2798=7,1,H2798=1,1),0)</f>
        <v>0</v>
      </c>
      <c r="J2798" s="2">
        <v>0</v>
      </c>
      <c r="K2798" s="2">
        <f t="shared" si="351"/>
        <v>0</v>
      </c>
      <c r="L2798" s="2">
        <f>SUMIF(E$2:E2798,E2798,K$2:K2798)</f>
        <v>4</v>
      </c>
      <c r="M2798" s="2">
        <f>IF(AND(market_calendar[[#This Row],[eq_weekly_exp_cumulative]]=3,market_calendar[[#This Row],[is_eq_weekly_exp]]=1),1,0)</f>
        <v>0</v>
      </c>
      <c r="N2798" s="2">
        <f>IF(AND(market_calendar[[#This Row],[is_eq_monthly_exp]]=1,MOD(market_calendar[[#This Row],[Month]],3)=0),1,0)</f>
        <v>0</v>
      </c>
      <c r="O2798" s="2">
        <f t="shared" si="344"/>
        <v>0</v>
      </c>
      <c r="P2798" s="2">
        <f>SUMIF(E$2:E2798,E2798,O$2:O2798)</f>
        <v>4</v>
      </c>
      <c r="Q2798" s="2">
        <f>IF(AND(market_calendar[[#This Row],[vix_weekly_exp_cumulative]]=3,market_calendar[[#This Row],[is_vix_weekly_exp]]=1),1,0)</f>
        <v>0</v>
      </c>
      <c r="R2798" s="2">
        <f>IF(AND(market_calendar[[#This Row],[is_vix_monthly_exp]]=1,MOD(market_calendar[[#This Row],[Month]],3)=0),1,0)</f>
        <v>0</v>
      </c>
    </row>
    <row r="2799" spans="1:18" x14ac:dyDescent="0.25">
      <c r="A2799">
        <v>2798</v>
      </c>
      <c r="B2799" s="1">
        <v>45167</v>
      </c>
      <c r="C2799" s="2">
        <f t="shared" si="345"/>
        <v>2023</v>
      </c>
      <c r="D2799" s="2">
        <f t="shared" si="346"/>
        <v>8</v>
      </c>
      <c r="E2799" s="2" t="str">
        <f t="shared" si="347"/>
        <v>2023-8</v>
      </c>
      <c r="F2799" s="2">
        <f t="shared" si="348"/>
        <v>29</v>
      </c>
      <c r="G2799" s="2">
        <f t="shared" si="349"/>
        <v>35</v>
      </c>
      <c r="H2799" s="2">
        <f t="shared" si="350"/>
        <v>3</v>
      </c>
      <c r="I2799" s="2" cm="1">
        <f t="array" ref="I2799">_xlfn.IFNA(_xlfn.IFS(H2799=7,1,H2799=1,1),0)</f>
        <v>0</v>
      </c>
      <c r="J2799" s="2">
        <v>0</v>
      </c>
      <c r="K2799" s="2">
        <f t="shared" si="351"/>
        <v>0</v>
      </c>
      <c r="L2799" s="2">
        <f>SUMIF(E$2:E2799,E2799,K$2:K2799)</f>
        <v>4</v>
      </c>
      <c r="M2799" s="2">
        <f>IF(AND(market_calendar[[#This Row],[eq_weekly_exp_cumulative]]=3,market_calendar[[#This Row],[is_eq_weekly_exp]]=1),1,0)</f>
        <v>0</v>
      </c>
      <c r="N2799" s="2">
        <f>IF(AND(market_calendar[[#This Row],[is_eq_monthly_exp]]=1,MOD(market_calendar[[#This Row],[Month]],3)=0),1,0)</f>
        <v>0</v>
      </c>
      <c r="O2799" s="2">
        <f t="shared" si="344"/>
        <v>1</v>
      </c>
      <c r="P2799" s="2">
        <f>SUMIF(E$2:E2799,E2799,O$2:O2799)</f>
        <v>5</v>
      </c>
      <c r="Q2799" s="2">
        <f>IF(AND(market_calendar[[#This Row],[vix_weekly_exp_cumulative]]=3,market_calendar[[#This Row],[is_vix_weekly_exp]]=1),1,0)</f>
        <v>0</v>
      </c>
      <c r="R2799" s="2">
        <f>IF(AND(market_calendar[[#This Row],[is_vix_monthly_exp]]=1,MOD(market_calendar[[#This Row],[Month]],3)=0),1,0)</f>
        <v>0</v>
      </c>
    </row>
    <row r="2800" spans="1:18" x14ac:dyDescent="0.25">
      <c r="A2800">
        <v>2799</v>
      </c>
      <c r="B2800" s="1">
        <v>45168</v>
      </c>
      <c r="C2800" s="2">
        <f t="shared" si="345"/>
        <v>2023</v>
      </c>
      <c r="D2800" s="2">
        <f t="shared" si="346"/>
        <v>8</v>
      </c>
      <c r="E2800" s="2" t="str">
        <f t="shared" si="347"/>
        <v>2023-8</v>
      </c>
      <c r="F2800" s="2">
        <f t="shared" si="348"/>
        <v>30</v>
      </c>
      <c r="G2800" s="2">
        <f t="shared" si="349"/>
        <v>35</v>
      </c>
      <c r="H2800" s="2">
        <f t="shared" si="350"/>
        <v>4</v>
      </c>
      <c r="I2800" s="2" cm="1">
        <f t="array" ref="I2800">_xlfn.IFNA(_xlfn.IFS(H2800=7,1,H2800=1,1),0)</f>
        <v>0</v>
      </c>
      <c r="J2800" s="2">
        <v>0</v>
      </c>
      <c r="K2800" s="2">
        <f t="shared" si="351"/>
        <v>0</v>
      </c>
      <c r="L2800" s="2">
        <f>SUMIF(E$2:E2800,E2800,K$2:K2800)</f>
        <v>4</v>
      </c>
      <c r="M2800" s="2">
        <f>IF(AND(market_calendar[[#This Row],[eq_weekly_exp_cumulative]]=3,market_calendar[[#This Row],[is_eq_weekly_exp]]=1),1,0)</f>
        <v>0</v>
      </c>
      <c r="N2800" s="2">
        <f>IF(AND(market_calendar[[#This Row],[is_eq_monthly_exp]]=1,MOD(market_calendar[[#This Row],[Month]],3)=0),1,0)</f>
        <v>0</v>
      </c>
      <c r="O2800" s="2">
        <f t="shared" si="344"/>
        <v>0</v>
      </c>
      <c r="P2800" s="2">
        <f>SUMIF(E$2:E2800,E2800,O$2:O2800)</f>
        <v>5</v>
      </c>
      <c r="Q2800" s="2">
        <f>IF(AND(market_calendar[[#This Row],[vix_weekly_exp_cumulative]]=3,market_calendar[[#This Row],[is_vix_weekly_exp]]=1),1,0)</f>
        <v>0</v>
      </c>
      <c r="R2800" s="2">
        <f>IF(AND(market_calendar[[#This Row],[is_vix_monthly_exp]]=1,MOD(market_calendar[[#This Row],[Month]],3)=0),1,0)</f>
        <v>0</v>
      </c>
    </row>
    <row r="2801" spans="1:18" x14ac:dyDescent="0.25">
      <c r="A2801">
        <v>2800</v>
      </c>
      <c r="B2801" s="1">
        <v>45169</v>
      </c>
      <c r="C2801" s="2">
        <f t="shared" si="345"/>
        <v>2023</v>
      </c>
      <c r="D2801" s="2">
        <f t="shared" si="346"/>
        <v>8</v>
      </c>
      <c r="E2801" s="2" t="str">
        <f t="shared" si="347"/>
        <v>2023-8</v>
      </c>
      <c r="F2801" s="2">
        <f t="shared" si="348"/>
        <v>31</v>
      </c>
      <c r="G2801" s="2">
        <f t="shared" si="349"/>
        <v>35</v>
      </c>
      <c r="H2801" s="2">
        <f t="shared" si="350"/>
        <v>5</v>
      </c>
      <c r="I2801" s="2" cm="1">
        <f t="array" ref="I2801">_xlfn.IFNA(_xlfn.IFS(H2801=7,1,H2801=1,1),0)</f>
        <v>0</v>
      </c>
      <c r="J2801" s="2">
        <v>0</v>
      </c>
      <c r="K2801" s="2">
        <f t="shared" si="351"/>
        <v>0</v>
      </c>
      <c r="L2801" s="2">
        <f>SUMIF(E$2:E2801,E2801,K$2:K2801)</f>
        <v>4</v>
      </c>
      <c r="M2801" s="2">
        <f>IF(AND(market_calendar[[#This Row],[eq_weekly_exp_cumulative]]=3,market_calendar[[#This Row],[is_eq_weekly_exp]]=1),1,0)</f>
        <v>0</v>
      </c>
      <c r="N2801" s="2">
        <f>IF(AND(market_calendar[[#This Row],[is_eq_monthly_exp]]=1,MOD(market_calendar[[#This Row],[Month]],3)=0),1,0)</f>
        <v>0</v>
      </c>
      <c r="O2801" s="2">
        <f t="shared" si="344"/>
        <v>0</v>
      </c>
      <c r="P2801" s="2">
        <f>SUMIF(E$2:E2801,E2801,O$2:O2801)</f>
        <v>5</v>
      </c>
      <c r="Q2801" s="2">
        <f>IF(AND(market_calendar[[#This Row],[vix_weekly_exp_cumulative]]=3,market_calendar[[#This Row],[is_vix_weekly_exp]]=1),1,0)</f>
        <v>0</v>
      </c>
      <c r="R2801" s="2">
        <f>IF(AND(market_calendar[[#This Row],[is_vix_monthly_exp]]=1,MOD(market_calendar[[#This Row],[Month]],3)=0),1,0)</f>
        <v>0</v>
      </c>
    </row>
    <row r="2802" spans="1:18" x14ac:dyDescent="0.25">
      <c r="A2802">
        <v>2801</v>
      </c>
      <c r="B2802" s="1">
        <v>45170</v>
      </c>
      <c r="C2802" s="2">
        <f t="shared" si="345"/>
        <v>2023</v>
      </c>
      <c r="D2802" s="2">
        <f t="shared" si="346"/>
        <v>9</v>
      </c>
      <c r="E2802" s="2" t="str">
        <f t="shared" si="347"/>
        <v>2023-9</v>
      </c>
      <c r="F2802" s="2">
        <f t="shared" si="348"/>
        <v>1</v>
      </c>
      <c r="G2802" s="2">
        <f t="shared" si="349"/>
        <v>35</v>
      </c>
      <c r="H2802" s="2">
        <f t="shared" si="350"/>
        <v>6</v>
      </c>
      <c r="I2802" s="2" cm="1">
        <f t="array" ref="I2802">_xlfn.IFNA(_xlfn.IFS(H2802=7,1,H2802=1,1),0)</f>
        <v>0</v>
      </c>
      <c r="J2802" s="2">
        <v>0</v>
      </c>
      <c r="K2802" s="2">
        <f t="shared" si="351"/>
        <v>1</v>
      </c>
      <c r="L2802" s="2">
        <f>SUMIF(E$2:E2802,E2802,K$2:K2802)</f>
        <v>1</v>
      </c>
      <c r="M2802" s="2">
        <f>IF(AND(market_calendar[[#This Row],[eq_weekly_exp_cumulative]]=3,market_calendar[[#This Row],[is_eq_weekly_exp]]=1),1,0)</f>
        <v>0</v>
      </c>
      <c r="N2802" s="2">
        <f>IF(AND(market_calendar[[#This Row],[is_eq_monthly_exp]]=1,MOD(market_calendar[[#This Row],[Month]],3)=0),1,0)</f>
        <v>0</v>
      </c>
      <c r="O2802" s="2">
        <f t="shared" si="344"/>
        <v>0</v>
      </c>
      <c r="P2802" s="2">
        <f>SUMIF(E$2:E2802,E2802,O$2:O2802)</f>
        <v>0</v>
      </c>
      <c r="Q2802" s="2">
        <f>IF(AND(market_calendar[[#This Row],[vix_weekly_exp_cumulative]]=3,market_calendar[[#This Row],[is_vix_weekly_exp]]=1),1,0)</f>
        <v>0</v>
      </c>
      <c r="R2802" s="2">
        <f>IF(AND(market_calendar[[#This Row],[is_vix_monthly_exp]]=1,MOD(market_calendar[[#This Row],[Month]],3)=0),1,0)</f>
        <v>0</v>
      </c>
    </row>
    <row r="2803" spans="1:18" x14ac:dyDescent="0.25">
      <c r="A2803">
        <v>2802</v>
      </c>
      <c r="B2803" s="1">
        <v>45171</v>
      </c>
      <c r="C2803" s="2">
        <f t="shared" si="345"/>
        <v>2023</v>
      </c>
      <c r="D2803" s="2">
        <f t="shared" si="346"/>
        <v>9</v>
      </c>
      <c r="E2803" s="2" t="str">
        <f t="shared" si="347"/>
        <v>2023-9</v>
      </c>
      <c r="F2803" s="2">
        <f t="shared" si="348"/>
        <v>2</v>
      </c>
      <c r="G2803" s="2">
        <f t="shared" si="349"/>
        <v>35</v>
      </c>
      <c r="H2803" s="2">
        <f t="shared" si="350"/>
        <v>7</v>
      </c>
      <c r="I2803" s="2" cm="1">
        <f t="array" ref="I2803">_xlfn.IFNA(_xlfn.IFS(H2803=7,1,H2803=1,1),0)</f>
        <v>1</v>
      </c>
      <c r="J2803" s="2">
        <v>0</v>
      </c>
      <c r="K2803" s="2">
        <f t="shared" si="351"/>
        <v>0</v>
      </c>
      <c r="L2803" s="2">
        <f>SUMIF(E$2:E2803,E2803,K$2:K2803)</f>
        <v>1</v>
      </c>
      <c r="M2803" s="2">
        <f>IF(AND(market_calendar[[#This Row],[eq_weekly_exp_cumulative]]=3,market_calendar[[#This Row],[is_eq_weekly_exp]]=1),1,0)</f>
        <v>0</v>
      </c>
      <c r="N2803" s="2">
        <f>IF(AND(market_calendar[[#This Row],[is_eq_monthly_exp]]=1,MOD(market_calendar[[#This Row],[Month]],3)=0),1,0)</f>
        <v>0</v>
      </c>
      <c r="O2803" s="2">
        <f t="shared" si="344"/>
        <v>0</v>
      </c>
      <c r="P2803" s="2">
        <f>SUMIF(E$2:E2803,E2803,O$2:O2803)</f>
        <v>0</v>
      </c>
      <c r="Q2803" s="2">
        <f>IF(AND(market_calendar[[#This Row],[vix_weekly_exp_cumulative]]=3,market_calendar[[#This Row],[is_vix_weekly_exp]]=1),1,0)</f>
        <v>0</v>
      </c>
      <c r="R2803" s="2">
        <f>IF(AND(market_calendar[[#This Row],[is_vix_monthly_exp]]=1,MOD(market_calendar[[#This Row],[Month]],3)=0),1,0)</f>
        <v>0</v>
      </c>
    </row>
    <row r="2804" spans="1:18" x14ac:dyDescent="0.25">
      <c r="A2804">
        <v>2803</v>
      </c>
      <c r="B2804" s="1">
        <v>45172</v>
      </c>
      <c r="C2804" s="2">
        <f t="shared" si="345"/>
        <v>2023</v>
      </c>
      <c r="D2804" s="2">
        <f t="shared" si="346"/>
        <v>9</v>
      </c>
      <c r="E2804" s="2" t="str">
        <f t="shared" si="347"/>
        <v>2023-9</v>
      </c>
      <c r="F2804" s="2">
        <f t="shared" si="348"/>
        <v>3</v>
      </c>
      <c r="G2804" s="2">
        <f t="shared" si="349"/>
        <v>36</v>
      </c>
      <c r="H2804" s="2">
        <f t="shared" si="350"/>
        <v>1</v>
      </c>
      <c r="I2804" s="2" cm="1">
        <f t="array" ref="I2804">_xlfn.IFNA(_xlfn.IFS(H2804=7,1,H2804=1,1),0)</f>
        <v>1</v>
      </c>
      <c r="J2804" s="2">
        <v>0</v>
      </c>
      <c r="K2804" s="2">
        <f t="shared" si="351"/>
        <v>0</v>
      </c>
      <c r="L2804" s="2">
        <f>SUMIF(E$2:E2804,E2804,K$2:K2804)</f>
        <v>1</v>
      </c>
      <c r="M2804" s="2">
        <f>IF(AND(market_calendar[[#This Row],[eq_weekly_exp_cumulative]]=3,market_calendar[[#This Row],[is_eq_weekly_exp]]=1),1,0)</f>
        <v>0</v>
      </c>
      <c r="N2804" s="2">
        <f>IF(AND(market_calendar[[#This Row],[is_eq_monthly_exp]]=1,MOD(market_calendar[[#This Row],[Month]],3)=0),1,0)</f>
        <v>0</v>
      </c>
      <c r="O2804" s="2">
        <f t="shared" si="344"/>
        <v>0</v>
      </c>
      <c r="P2804" s="2">
        <f>SUMIF(E$2:E2804,E2804,O$2:O2804)</f>
        <v>0</v>
      </c>
      <c r="Q2804" s="2">
        <f>IF(AND(market_calendar[[#This Row],[vix_weekly_exp_cumulative]]=3,market_calendar[[#This Row],[is_vix_weekly_exp]]=1),1,0)</f>
        <v>0</v>
      </c>
      <c r="R2804" s="2">
        <f>IF(AND(market_calendar[[#This Row],[is_vix_monthly_exp]]=1,MOD(market_calendar[[#This Row],[Month]],3)=0),1,0)</f>
        <v>0</v>
      </c>
    </row>
    <row r="2805" spans="1:18" x14ac:dyDescent="0.25">
      <c r="A2805">
        <v>2804</v>
      </c>
      <c r="B2805" s="1">
        <v>45173</v>
      </c>
      <c r="C2805" s="2">
        <f t="shared" si="345"/>
        <v>2023</v>
      </c>
      <c r="D2805" s="2">
        <f t="shared" si="346"/>
        <v>9</v>
      </c>
      <c r="E2805" s="2" t="str">
        <f t="shared" si="347"/>
        <v>2023-9</v>
      </c>
      <c r="F2805" s="2">
        <f t="shared" si="348"/>
        <v>4</v>
      </c>
      <c r="G2805" s="2">
        <f t="shared" si="349"/>
        <v>36</v>
      </c>
      <c r="H2805" s="2">
        <f t="shared" si="350"/>
        <v>2</v>
      </c>
      <c r="I2805" s="2" cm="1">
        <f t="array" ref="I2805">_xlfn.IFNA(_xlfn.IFS(H2805=7,1,H2805=1,1),0)</f>
        <v>0</v>
      </c>
      <c r="J2805" s="2">
        <v>0</v>
      </c>
      <c r="K2805" s="2">
        <f t="shared" si="351"/>
        <v>0</v>
      </c>
      <c r="L2805" s="2">
        <f>SUMIF(E$2:E2805,E2805,K$2:K2805)</f>
        <v>1</v>
      </c>
      <c r="M2805" s="2">
        <f>IF(AND(market_calendar[[#This Row],[eq_weekly_exp_cumulative]]=3,market_calendar[[#This Row],[is_eq_weekly_exp]]=1),1,0)</f>
        <v>0</v>
      </c>
      <c r="N2805" s="2">
        <f>IF(AND(market_calendar[[#This Row],[is_eq_monthly_exp]]=1,MOD(market_calendar[[#This Row],[Month]],3)=0),1,0)</f>
        <v>0</v>
      </c>
      <c r="O2805" s="2">
        <f t="shared" si="344"/>
        <v>0</v>
      </c>
      <c r="P2805" s="2">
        <f>SUMIF(E$2:E2805,E2805,O$2:O2805)</f>
        <v>0</v>
      </c>
      <c r="Q2805" s="2">
        <f>IF(AND(market_calendar[[#This Row],[vix_weekly_exp_cumulative]]=3,market_calendar[[#This Row],[is_vix_weekly_exp]]=1),1,0)</f>
        <v>0</v>
      </c>
      <c r="R2805" s="2">
        <f>IF(AND(market_calendar[[#This Row],[is_vix_monthly_exp]]=1,MOD(market_calendar[[#This Row],[Month]],3)=0),1,0)</f>
        <v>0</v>
      </c>
    </row>
    <row r="2806" spans="1:18" x14ac:dyDescent="0.25">
      <c r="A2806">
        <v>2805</v>
      </c>
      <c r="B2806" s="1">
        <v>45174</v>
      </c>
      <c r="C2806" s="2">
        <f t="shared" si="345"/>
        <v>2023</v>
      </c>
      <c r="D2806" s="2">
        <f t="shared" si="346"/>
        <v>9</v>
      </c>
      <c r="E2806" s="2" t="str">
        <f t="shared" si="347"/>
        <v>2023-9</v>
      </c>
      <c r="F2806" s="2">
        <f t="shared" si="348"/>
        <v>5</v>
      </c>
      <c r="G2806" s="2">
        <f t="shared" si="349"/>
        <v>36</v>
      </c>
      <c r="H2806" s="2">
        <f t="shared" si="350"/>
        <v>3</v>
      </c>
      <c r="I2806" s="2" cm="1">
        <f t="array" ref="I2806">_xlfn.IFNA(_xlfn.IFS(H2806=7,1,H2806=1,1),0)</f>
        <v>0</v>
      </c>
      <c r="J2806" s="2">
        <v>0</v>
      </c>
      <c r="K2806" s="2">
        <f t="shared" si="351"/>
        <v>0</v>
      </c>
      <c r="L2806" s="2">
        <f>SUMIF(E$2:E2806,E2806,K$2:K2806)</f>
        <v>1</v>
      </c>
      <c r="M2806" s="2">
        <f>IF(AND(market_calendar[[#This Row],[eq_weekly_exp_cumulative]]=3,market_calendar[[#This Row],[is_eq_weekly_exp]]=1),1,0)</f>
        <v>0</v>
      </c>
      <c r="N2806" s="2">
        <f>IF(AND(market_calendar[[#This Row],[is_eq_monthly_exp]]=1,MOD(market_calendar[[#This Row],[Month]],3)=0),1,0)</f>
        <v>0</v>
      </c>
      <c r="O2806" s="2">
        <f t="shared" si="344"/>
        <v>1</v>
      </c>
      <c r="P2806" s="2">
        <f>SUMIF(E$2:E2806,E2806,O$2:O2806)</f>
        <v>1</v>
      </c>
      <c r="Q2806" s="2">
        <f>IF(AND(market_calendar[[#This Row],[vix_weekly_exp_cumulative]]=3,market_calendar[[#This Row],[is_vix_weekly_exp]]=1),1,0)</f>
        <v>0</v>
      </c>
      <c r="R2806" s="2">
        <f>IF(AND(market_calendar[[#This Row],[is_vix_monthly_exp]]=1,MOD(market_calendar[[#This Row],[Month]],3)=0),1,0)</f>
        <v>0</v>
      </c>
    </row>
    <row r="2807" spans="1:18" x14ac:dyDescent="0.25">
      <c r="A2807">
        <v>2806</v>
      </c>
      <c r="B2807" s="1">
        <v>45175</v>
      </c>
      <c r="C2807" s="2">
        <f t="shared" si="345"/>
        <v>2023</v>
      </c>
      <c r="D2807" s="2">
        <f t="shared" si="346"/>
        <v>9</v>
      </c>
      <c r="E2807" s="2" t="str">
        <f t="shared" si="347"/>
        <v>2023-9</v>
      </c>
      <c r="F2807" s="2">
        <f t="shared" si="348"/>
        <v>6</v>
      </c>
      <c r="G2807" s="2">
        <f t="shared" si="349"/>
        <v>36</v>
      </c>
      <c r="H2807" s="2">
        <f t="shared" si="350"/>
        <v>4</v>
      </c>
      <c r="I2807" s="2" cm="1">
        <f t="array" ref="I2807">_xlfn.IFNA(_xlfn.IFS(H2807=7,1,H2807=1,1),0)</f>
        <v>0</v>
      </c>
      <c r="J2807" s="2">
        <v>0</v>
      </c>
      <c r="K2807" s="2">
        <f t="shared" si="351"/>
        <v>0</v>
      </c>
      <c r="L2807" s="2">
        <f>SUMIF(E$2:E2807,E2807,K$2:K2807)</f>
        <v>1</v>
      </c>
      <c r="M2807" s="2">
        <f>IF(AND(market_calendar[[#This Row],[eq_weekly_exp_cumulative]]=3,market_calendar[[#This Row],[is_eq_weekly_exp]]=1),1,0)</f>
        <v>0</v>
      </c>
      <c r="N2807" s="2">
        <f>IF(AND(market_calendar[[#This Row],[is_eq_monthly_exp]]=1,MOD(market_calendar[[#This Row],[Month]],3)=0),1,0)</f>
        <v>0</v>
      </c>
      <c r="O2807" s="2">
        <f t="shared" si="344"/>
        <v>0</v>
      </c>
      <c r="P2807" s="2">
        <f>SUMIF(E$2:E2807,E2807,O$2:O2807)</f>
        <v>1</v>
      </c>
      <c r="Q2807" s="2">
        <f>IF(AND(market_calendar[[#This Row],[vix_weekly_exp_cumulative]]=3,market_calendar[[#This Row],[is_vix_weekly_exp]]=1),1,0)</f>
        <v>0</v>
      </c>
      <c r="R2807" s="2">
        <f>IF(AND(market_calendar[[#This Row],[is_vix_monthly_exp]]=1,MOD(market_calendar[[#This Row],[Month]],3)=0),1,0)</f>
        <v>0</v>
      </c>
    </row>
    <row r="2808" spans="1:18" x14ac:dyDescent="0.25">
      <c r="A2808">
        <v>2807</v>
      </c>
      <c r="B2808" s="1">
        <v>45176</v>
      </c>
      <c r="C2808" s="2">
        <f t="shared" si="345"/>
        <v>2023</v>
      </c>
      <c r="D2808" s="2">
        <f t="shared" si="346"/>
        <v>9</v>
      </c>
      <c r="E2808" s="2" t="str">
        <f t="shared" si="347"/>
        <v>2023-9</v>
      </c>
      <c r="F2808" s="2">
        <f t="shared" si="348"/>
        <v>7</v>
      </c>
      <c r="G2808" s="2">
        <f t="shared" si="349"/>
        <v>36</v>
      </c>
      <c r="H2808" s="2">
        <f t="shared" si="350"/>
        <v>5</v>
      </c>
      <c r="I2808" s="2" cm="1">
        <f t="array" ref="I2808">_xlfn.IFNA(_xlfn.IFS(H2808=7,1,H2808=1,1),0)</f>
        <v>0</v>
      </c>
      <c r="J2808" s="2">
        <v>0</v>
      </c>
      <c r="K2808" s="2">
        <f t="shared" si="351"/>
        <v>0</v>
      </c>
      <c r="L2808" s="2">
        <f>SUMIF(E$2:E2808,E2808,K$2:K2808)</f>
        <v>1</v>
      </c>
      <c r="M2808" s="2">
        <f>IF(AND(market_calendar[[#This Row],[eq_weekly_exp_cumulative]]=3,market_calendar[[#This Row],[is_eq_weekly_exp]]=1),1,0)</f>
        <v>0</v>
      </c>
      <c r="N2808" s="2">
        <f>IF(AND(market_calendar[[#This Row],[is_eq_monthly_exp]]=1,MOD(market_calendar[[#This Row],[Month]],3)=0),1,0)</f>
        <v>0</v>
      </c>
      <c r="O2808" s="2">
        <f t="shared" si="344"/>
        <v>0</v>
      </c>
      <c r="P2808" s="2">
        <f>SUMIF(E$2:E2808,E2808,O$2:O2808)</f>
        <v>1</v>
      </c>
      <c r="Q2808" s="2">
        <f>IF(AND(market_calendar[[#This Row],[vix_weekly_exp_cumulative]]=3,market_calendar[[#This Row],[is_vix_weekly_exp]]=1),1,0)</f>
        <v>0</v>
      </c>
      <c r="R2808" s="2">
        <f>IF(AND(market_calendar[[#This Row],[is_vix_monthly_exp]]=1,MOD(market_calendar[[#This Row],[Month]],3)=0),1,0)</f>
        <v>0</v>
      </c>
    </row>
    <row r="2809" spans="1:18" x14ac:dyDescent="0.25">
      <c r="A2809">
        <v>2808</v>
      </c>
      <c r="B2809" s="1">
        <v>45177</v>
      </c>
      <c r="C2809" s="2">
        <f t="shared" si="345"/>
        <v>2023</v>
      </c>
      <c r="D2809" s="2">
        <f t="shared" si="346"/>
        <v>9</v>
      </c>
      <c r="E2809" s="2" t="str">
        <f t="shared" si="347"/>
        <v>2023-9</v>
      </c>
      <c r="F2809" s="2">
        <f t="shared" si="348"/>
        <v>8</v>
      </c>
      <c r="G2809" s="2">
        <f t="shared" si="349"/>
        <v>36</v>
      </c>
      <c r="H2809" s="2">
        <f t="shared" si="350"/>
        <v>6</v>
      </c>
      <c r="I2809" s="2" cm="1">
        <f t="array" ref="I2809">_xlfn.IFNA(_xlfn.IFS(H2809=7,1,H2809=1,1),0)</f>
        <v>0</v>
      </c>
      <c r="J2809" s="2">
        <v>0</v>
      </c>
      <c r="K2809" s="2">
        <f t="shared" si="351"/>
        <v>1</v>
      </c>
      <c r="L2809" s="2">
        <f>SUMIF(E$2:E2809,E2809,K$2:K2809)</f>
        <v>2</v>
      </c>
      <c r="M2809" s="2">
        <f>IF(AND(market_calendar[[#This Row],[eq_weekly_exp_cumulative]]=3,market_calendar[[#This Row],[is_eq_weekly_exp]]=1),1,0)</f>
        <v>0</v>
      </c>
      <c r="N2809" s="2">
        <f>IF(AND(market_calendar[[#This Row],[is_eq_monthly_exp]]=1,MOD(market_calendar[[#This Row],[Month]],3)=0),1,0)</f>
        <v>0</v>
      </c>
      <c r="O2809" s="2">
        <f t="shared" si="344"/>
        <v>0</v>
      </c>
      <c r="P2809" s="2">
        <f>SUMIF(E$2:E2809,E2809,O$2:O2809)</f>
        <v>1</v>
      </c>
      <c r="Q2809" s="2">
        <f>IF(AND(market_calendar[[#This Row],[vix_weekly_exp_cumulative]]=3,market_calendar[[#This Row],[is_vix_weekly_exp]]=1),1,0)</f>
        <v>0</v>
      </c>
      <c r="R2809" s="2">
        <f>IF(AND(market_calendar[[#This Row],[is_vix_monthly_exp]]=1,MOD(market_calendar[[#This Row],[Month]],3)=0),1,0)</f>
        <v>0</v>
      </c>
    </row>
    <row r="2810" spans="1:18" x14ac:dyDescent="0.25">
      <c r="A2810">
        <v>2809</v>
      </c>
      <c r="B2810" s="1">
        <v>45178</v>
      </c>
      <c r="C2810" s="2">
        <f t="shared" si="345"/>
        <v>2023</v>
      </c>
      <c r="D2810" s="2">
        <f t="shared" si="346"/>
        <v>9</v>
      </c>
      <c r="E2810" s="2" t="str">
        <f t="shared" si="347"/>
        <v>2023-9</v>
      </c>
      <c r="F2810" s="2">
        <f t="shared" si="348"/>
        <v>9</v>
      </c>
      <c r="G2810" s="2">
        <f t="shared" si="349"/>
        <v>36</v>
      </c>
      <c r="H2810" s="2">
        <f t="shared" si="350"/>
        <v>7</v>
      </c>
      <c r="I2810" s="2" cm="1">
        <f t="array" ref="I2810">_xlfn.IFNA(_xlfn.IFS(H2810=7,1,H2810=1,1),0)</f>
        <v>1</v>
      </c>
      <c r="J2810" s="2">
        <v>0</v>
      </c>
      <c r="K2810" s="2">
        <f t="shared" si="351"/>
        <v>0</v>
      </c>
      <c r="L2810" s="2">
        <f>SUMIF(E$2:E2810,E2810,K$2:K2810)</f>
        <v>2</v>
      </c>
      <c r="M2810" s="2">
        <f>IF(AND(market_calendar[[#This Row],[eq_weekly_exp_cumulative]]=3,market_calendar[[#This Row],[is_eq_weekly_exp]]=1),1,0)</f>
        <v>0</v>
      </c>
      <c r="N2810" s="2">
        <f>IF(AND(market_calendar[[#This Row],[is_eq_monthly_exp]]=1,MOD(market_calendar[[#This Row],[Month]],3)=0),1,0)</f>
        <v>0</v>
      </c>
      <c r="O2810" s="2">
        <f t="shared" si="344"/>
        <v>0</v>
      </c>
      <c r="P2810" s="2">
        <f>SUMIF(E$2:E2810,E2810,O$2:O2810)</f>
        <v>1</v>
      </c>
      <c r="Q2810" s="2">
        <f>IF(AND(market_calendar[[#This Row],[vix_weekly_exp_cumulative]]=3,market_calendar[[#This Row],[is_vix_weekly_exp]]=1),1,0)</f>
        <v>0</v>
      </c>
      <c r="R2810" s="2">
        <f>IF(AND(market_calendar[[#This Row],[is_vix_monthly_exp]]=1,MOD(market_calendar[[#This Row],[Month]],3)=0),1,0)</f>
        <v>0</v>
      </c>
    </row>
    <row r="2811" spans="1:18" x14ac:dyDescent="0.25">
      <c r="A2811">
        <v>2810</v>
      </c>
      <c r="B2811" s="1">
        <v>45179</v>
      </c>
      <c r="C2811" s="2">
        <f t="shared" si="345"/>
        <v>2023</v>
      </c>
      <c r="D2811" s="2">
        <f t="shared" si="346"/>
        <v>9</v>
      </c>
      <c r="E2811" s="2" t="str">
        <f t="shared" si="347"/>
        <v>2023-9</v>
      </c>
      <c r="F2811" s="2">
        <f t="shared" si="348"/>
        <v>10</v>
      </c>
      <c r="G2811" s="2">
        <f t="shared" si="349"/>
        <v>37</v>
      </c>
      <c r="H2811" s="2">
        <f t="shared" si="350"/>
        <v>1</v>
      </c>
      <c r="I2811" s="2" cm="1">
        <f t="array" ref="I2811">_xlfn.IFNA(_xlfn.IFS(H2811=7,1,H2811=1,1),0)</f>
        <v>1</v>
      </c>
      <c r="J2811" s="2">
        <v>0</v>
      </c>
      <c r="K2811" s="2">
        <f t="shared" si="351"/>
        <v>0</v>
      </c>
      <c r="L2811" s="2">
        <f>SUMIF(E$2:E2811,E2811,K$2:K2811)</f>
        <v>2</v>
      </c>
      <c r="M2811" s="2">
        <f>IF(AND(market_calendar[[#This Row],[eq_weekly_exp_cumulative]]=3,market_calendar[[#This Row],[is_eq_weekly_exp]]=1),1,0)</f>
        <v>0</v>
      </c>
      <c r="N2811" s="2">
        <f>IF(AND(market_calendar[[#This Row],[is_eq_monthly_exp]]=1,MOD(market_calendar[[#This Row],[Month]],3)=0),1,0)</f>
        <v>0</v>
      </c>
      <c r="O2811" s="2">
        <f t="shared" si="344"/>
        <v>0</v>
      </c>
      <c r="P2811" s="2">
        <f>SUMIF(E$2:E2811,E2811,O$2:O2811)</f>
        <v>1</v>
      </c>
      <c r="Q2811" s="2">
        <f>IF(AND(market_calendar[[#This Row],[vix_weekly_exp_cumulative]]=3,market_calendar[[#This Row],[is_vix_weekly_exp]]=1),1,0)</f>
        <v>0</v>
      </c>
      <c r="R2811" s="2">
        <f>IF(AND(market_calendar[[#This Row],[is_vix_monthly_exp]]=1,MOD(market_calendar[[#This Row],[Month]],3)=0),1,0)</f>
        <v>0</v>
      </c>
    </row>
    <row r="2812" spans="1:18" x14ac:dyDescent="0.25">
      <c r="A2812">
        <v>2811</v>
      </c>
      <c r="B2812" s="1">
        <v>45180</v>
      </c>
      <c r="C2812" s="2">
        <f t="shared" si="345"/>
        <v>2023</v>
      </c>
      <c r="D2812" s="2">
        <f t="shared" si="346"/>
        <v>9</v>
      </c>
      <c r="E2812" s="2" t="str">
        <f t="shared" si="347"/>
        <v>2023-9</v>
      </c>
      <c r="F2812" s="2">
        <f t="shared" si="348"/>
        <v>11</v>
      </c>
      <c r="G2812" s="2">
        <f t="shared" si="349"/>
        <v>37</v>
      </c>
      <c r="H2812" s="2">
        <f t="shared" si="350"/>
        <v>2</v>
      </c>
      <c r="I2812" s="2" cm="1">
        <f t="array" ref="I2812">_xlfn.IFNA(_xlfn.IFS(H2812=7,1,H2812=1,1),0)</f>
        <v>0</v>
      </c>
      <c r="J2812" s="2">
        <v>0</v>
      </c>
      <c r="K2812" s="2">
        <f t="shared" si="351"/>
        <v>0</v>
      </c>
      <c r="L2812" s="2">
        <f>SUMIF(E$2:E2812,E2812,K$2:K2812)</f>
        <v>2</v>
      </c>
      <c r="M2812" s="2">
        <f>IF(AND(market_calendar[[#This Row],[eq_weekly_exp_cumulative]]=3,market_calendar[[#This Row],[is_eq_weekly_exp]]=1),1,0)</f>
        <v>0</v>
      </c>
      <c r="N2812" s="2">
        <f>IF(AND(market_calendar[[#This Row],[is_eq_monthly_exp]]=1,MOD(market_calendar[[#This Row],[Month]],3)=0),1,0)</f>
        <v>0</v>
      </c>
      <c r="O2812" s="2">
        <f t="shared" si="344"/>
        <v>0</v>
      </c>
      <c r="P2812" s="2">
        <f>SUMIF(E$2:E2812,E2812,O$2:O2812)</f>
        <v>1</v>
      </c>
      <c r="Q2812" s="2">
        <f>IF(AND(market_calendar[[#This Row],[vix_weekly_exp_cumulative]]=3,market_calendar[[#This Row],[is_vix_weekly_exp]]=1),1,0)</f>
        <v>0</v>
      </c>
      <c r="R2812" s="2">
        <f>IF(AND(market_calendar[[#This Row],[is_vix_monthly_exp]]=1,MOD(market_calendar[[#This Row],[Month]],3)=0),1,0)</f>
        <v>0</v>
      </c>
    </row>
    <row r="2813" spans="1:18" x14ac:dyDescent="0.25">
      <c r="A2813">
        <v>2812</v>
      </c>
      <c r="B2813" s="1">
        <v>45181</v>
      </c>
      <c r="C2813" s="2">
        <f t="shared" si="345"/>
        <v>2023</v>
      </c>
      <c r="D2813" s="2">
        <f t="shared" si="346"/>
        <v>9</v>
      </c>
      <c r="E2813" s="2" t="str">
        <f t="shared" si="347"/>
        <v>2023-9</v>
      </c>
      <c r="F2813" s="2">
        <f t="shared" si="348"/>
        <v>12</v>
      </c>
      <c r="G2813" s="2">
        <f t="shared" si="349"/>
        <v>37</v>
      </c>
      <c r="H2813" s="2">
        <f t="shared" si="350"/>
        <v>3</v>
      </c>
      <c r="I2813" s="2" cm="1">
        <f t="array" ref="I2813">_xlfn.IFNA(_xlfn.IFS(H2813=7,1,H2813=1,1),0)</f>
        <v>0</v>
      </c>
      <c r="J2813" s="2">
        <v>0</v>
      </c>
      <c r="K2813" s="2">
        <f t="shared" si="351"/>
        <v>0</v>
      </c>
      <c r="L2813" s="2">
        <f>SUMIF(E$2:E2813,E2813,K$2:K2813)</f>
        <v>2</v>
      </c>
      <c r="M2813" s="2">
        <f>IF(AND(market_calendar[[#This Row],[eq_weekly_exp_cumulative]]=3,market_calendar[[#This Row],[is_eq_weekly_exp]]=1),1,0)</f>
        <v>0</v>
      </c>
      <c r="N2813" s="2">
        <f>IF(AND(market_calendar[[#This Row],[is_eq_monthly_exp]]=1,MOD(market_calendar[[#This Row],[Month]],3)=0),1,0)</f>
        <v>0</v>
      </c>
      <c r="O2813" s="2">
        <f t="shared" si="344"/>
        <v>1</v>
      </c>
      <c r="P2813" s="2">
        <f>SUMIF(E$2:E2813,E2813,O$2:O2813)</f>
        <v>2</v>
      </c>
      <c r="Q2813" s="2">
        <f>IF(AND(market_calendar[[#This Row],[vix_weekly_exp_cumulative]]=3,market_calendar[[#This Row],[is_vix_weekly_exp]]=1),1,0)</f>
        <v>0</v>
      </c>
      <c r="R2813" s="2">
        <f>IF(AND(market_calendar[[#This Row],[is_vix_monthly_exp]]=1,MOD(market_calendar[[#This Row],[Month]],3)=0),1,0)</f>
        <v>0</v>
      </c>
    </row>
    <row r="2814" spans="1:18" x14ac:dyDescent="0.25">
      <c r="A2814">
        <v>2813</v>
      </c>
      <c r="B2814" s="1">
        <v>45182</v>
      </c>
      <c r="C2814" s="2">
        <f t="shared" si="345"/>
        <v>2023</v>
      </c>
      <c r="D2814" s="2">
        <f t="shared" si="346"/>
        <v>9</v>
      </c>
      <c r="E2814" s="2" t="str">
        <f t="shared" si="347"/>
        <v>2023-9</v>
      </c>
      <c r="F2814" s="2">
        <f t="shared" si="348"/>
        <v>13</v>
      </c>
      <c r="G2814" s="2">
        <f t="shared" si="349"/>
        <v>37</v>
      </c>
      <c r="H2814" s="2">
        <f t="shared" si="350"/>
        <v>4</v>
      </c>
      <c r="I2814" s="2" cm="1">
        <f t="array" ref="I2814">_xlfn.IFNA(_xlfn.IFS(H2814=7,1,H2814=1,1),0)</f>
        <v>0</v>
      </c>
      <c r="J2814" s="2">
        <v>0</v>
      </c>
      <c r="K2814" s="2">
        <f t="shared" si="351"/>
        <v>0</v>
      </c>
      <c r="L2814" s="2">
        <f>SUMIF(E$2:E2814,E2814,K$2:K2814)</f>
        <v>2</v>
      </c>
      <c r="M2814" s="2">
        <f>IF(AND(market_calendar[[#This Row],[eq_weekly_exp_cumulative]]=3,market_calendar[[#This Row],[is_eq_weekly_exp]]=1),1,0)</f>
        <v>0</v>
      </c>
      <c r="N2814" s="2">
        <f>IF(AND(market_calendar[[#This Row],[is_eq_monthly_exp]]=1,MOD(market_calendar[[#This Row],[Month]],3)=0),1,0)</f>
        <v>0</v>
      </c>
      <c r="O2814" s="2">
        <f t="shared" si="344"/>
        <v>0</v>
      </c>
      <c r="P2814" s="2">
        <f>SUMIF(E$2:E2814,E2814,O$2:O2814)</f>
        <v>2</v>
      </c>
      <c r="Q2814" s="2">
        <f>IF(AND(market_calendar[[#This Row],[vix_weekly_exp_cumulative]]=3,market_calendar[[#This Row],[is_vix_weekly_exp]]=1),1,0)</f>
        <v>0</v>
      </c>
      <c r="R2814" s="2">
        <f>IF(AND(market_calendar[[#This Row],[is_vix_monthly_exp]]=1,MOD(market_calendar[[#This Row],[Month]],3)=0),1,0)</f>
        <v>0</v>
      </c>
    </row>
    <row r="2815" spans="1:18" x14ac:dyDescent="0.25">
      <c r="A2815">
        <v>2814</v>
      </c>
      <c r="B2815" s="1">
        <v>45183</v>
      </c>
      <c r="C2815" s="2">
        <f t="shared" si="345"/>
        <v>2023</v>
      </c>
      <c r="D2815" s="2">
        <f t="shared" si="346"/>
        <v>9</v>
      </c>
      <c r="E2815" s="2" t="str">
        <f t="shared" si="347"/>
        <v>2023-9</v>
      </c>
      <c r="F2815" s="2">
        <f t="shared" si="348"/>
        <v>14</v>
      </c>
      <c r="G2815" s="2">
        <f t="shared" si="349"/>
        <v>37</v>
      </c>
      <c r="H2815" s="2">
        <f t="shared" si="350"/>
        <v>5</v>
      </c>
      <c r="I2815" s="2" cm="1">
        <f t="array" ref="I2815">_xlfn.IFNA(_xlfn.IFS(H2815=7,1,H2815=1,1),0)</f>
        <v>0</v>
      </c>
      <c r="J2815" s="2">
        <v>0</v>
      </c>
      <c r="K2815" s="2">
        <f t="shared" si="351"/>
        <v>0</v>
      </c>
      <c r="L2815" s="2">
        <f>SUMIF(E$2:E2815,E2815,K$2:K2815)</f>
        <v>2</v>
      </c>
      <c r="M2815" s="2">
        <f>IF(AND(market_calendar[[#This Row],[eq_weekly_exp_cumulative]]=3,market_calendar[[#This Row],[is_eq_weekly_exp]]=1),1,0)</f>
        <v>0</v>
      </c>
      <c r="N2815" s="2">
        <f>IF(AND(market_calendar[[#This Row],[is_eq_monthly_exp]]=1,MOD(market_calendar[[#This Row],[Month]],3)=0),1,0)</f>
        <v>0</v>
      </c>
      <c r="O2815" s="2">
        <f t="shared" si="344"/>
        <v>0</v>
      </c>
      <c r="P2815" s="2">
        <f>SUMIF(E$2:E2815,E2815,O$2:O2815)</f>
        <v>2</v>
      </c>
      <c r="Q2815" s="2">
        <f>IF(AND(market_calendar[[#This Row],[vix_weekly_exp_cumulative]]=3,market_calendar[[#This Row],[is_vix_weekly_exp]]=1),1,0)</f>
        <v>0</v>
      </c>
      <c r="R2815" s="2">
        <f>IF(AND(market_calendar[[#This Row],[is_vix_monthly_exp]]=1,MOD(market_calendar[[#This Row],[Month]],3)=0),1,0)</f>
        <v>0</v>
      </c>
    </row>
    <row r="2816" spans="1:18" x14ac:dyDescent="0.25">
      <c r="A2816">
        <v>2815</v>
      </c>
      <c r="B2816" s="1">
        <v>45184</v>
      </c>
      <c r="C2816" s="2">
        <f t="shared" si="345"/>
        <v>2023</v>
      </c>
      <c r="D2816" s="2">
        <f t="shared" si="346"/>
        <v>9</v>
      </c>
      <c r="E2816" s="2" t="str">
        <f t="shared" si="347"/>
        <v>2023-9</v>
      </c>
      <c r="F2816" s="2">
        <f t="shared" si="348"/>
        <v>15</v>
      </c>
      <c r="G2816" s="2">
        <f t="shared" si="349"/>
        <v>37</v>
      </c>
      <c r="H2816" s="2">
        <f t="shared" si="350"/>
        <v>6</v>
      </c>
      <c r="I2816" s="2" cm="1">
        <f t="array" ref="I2816">_xlfn.IFNA(_xlfn.IFS(H2816=7,1,H2816=1,1),0)</f>
        <v>0</v>
      </c>
      <c r="J2816" s="2">
        <v>0</v>
      </c>
      <c r="K2816" s="2">
        <f t="shared" si="351"/>
        <v>1</v>
      </c>
      <c r="L2816" s="2">
        <f>SUMIF(E$2:E2816,E2816,K$2:K2816)</f>
        <v>3</v>
      </c>
      <c r="M2816" s="2">
        <f>IF(AND(market_calendar[[#This Row],[eq_weekly_exp_cumulative]]=3,market_calendar[[#This Row],[is_eq_weekly_exp]]=1),1,0)</f>
        <v>1</v>
      </c>
      <c r="N2816" s="2">
        <f>IF(AND(market_calendar[[#This Row],[is_eq_monthly_exp]]=1,MOD(market_calendar[[#This Row],[Month]],3)=0),1,0)</f>
        <v>1</v>
      </c>
      <c r="O2816" s="2">
        <f t="shared" si="344"/>
        <v>0</v>
      </c>
      <c r="P2816" s="2">
        <f>SUMIF(E$2:E2816,E2816,O$2:O2816)</f>
        <v>2</v>
      </c>
      <c r="Q2816" s="2">
        <f>IF(AND(market_calendar[[#This Row],[vix_weekly_exp_cumulative]]=3,market_calendar[[#This Row],[is_vix_weekly_exp]]=1),1,0)</f>
        <v>0</v>
      </c>
      <c r="R2816" s="2">
        <f>IF(AND(market_calendar[[#This Row],[is_vix_monthly_exp]]=1,MOD(market_calendar[[#This Row],[Month]],3)=0),1,0)</f>
        <v>0</v>
      </c>
    </row>
    <row r="2817" spans="1:18" x14ac:dyDescent="0.25">
      <c r="A2817">
        <v>2816</v>
      </c>
      <c r="B2817" s="1">
        <v>45185</v>
      </c>
      <c r="C2817" s="2">
        <f t="shared" si="345"/>
        <v>2023</v>
      </c>
      <c r="D2817" s="2">
        <f t="shared" si="346"/>
        <v>9</v>
      </c>
      <c r="E2817" s="2" t="str">
        <f t="shared" si="347"/>
        <v>2023-9</v>
      </c>
      <c r="F2817" s="2">
        <f t="shared" si="348"/>
        <v>16</v>
      </c>
      <c r="G2817" s="2">
        <f t="shared" si="349"/>
        <v>37</v>
      </c>
      <c r="H2817" s="2">
        <f t="shared" si="350"/>
        <v>7</v>
      </c>
      <c r="I2817" s="2" cm="1">
        <f t="array" ref="I2817">_xlfn.IFNA(_xlfn.IFS(H2817=7,1,H2817=1,1),0)</f>
        <v>1</v>
      </c>
      <c r="J2817" s="2">
        <v>0</v>
      </c>
      <c r="K2817" s="2">
        <f t="shared" si="351"/>
        <v>0</v>
      </c>
      <c r="L2817" s="2">
        <f>SUMIF(E$2:E2817,E2817,K$2:K2817)</f>
        <v>3</v>
      </c>
      <c r="M2817" s="2">
        <f>IF(AND(market_calendar[[#This Row],[eq_weekly_exp_cumulative]]=3,market_calendar[[#This Row],[is_eq_weekly_exp]]=1),1,0)</f>
        <v>0</v>
      </c>
      <c r="N2817" s="2">
        <f>IF(AND(market_calendar[[#This Row],[is_eq_monthly_exp]]=1,MOD(market_calendar[[#This Row],[Month]],3)=0),1,0)</f>
        <v>0</v>
      </c>
      <c r="O2817" s="2">
        <f t="shared" si="344"/>
        <v>0</v>
      </c>
      <c r="P2817" s="2">
        <f>SUMIF(E$2:E2817,E2817,O$2:O2817)</f>
        <v>2</v>
      </c>
      <c r="Q2817" s="2">
        <f>IF(AND(market_calendar[[#This Row],[vix_weekly_exp_cumulative]]=3,market_calendar[[#This Row],[is_vix_weekly_exp]]=1),1,0)</f>
        <v>0</v>
      </c>
      <c r="R2817" s="2">
        <f>IF(AND(market_calendar[[#This Row],[is_vix_monthly_exp]]=1,MOD(market_calendar[[#This Row],[Month]],3)=0),1,0)</f>
        <v>0</v>
      </c>
    </row>
    <row r="2818" spans="1:18" x14ac:dyDescent="0.25">
      <c r="A2818">
        <v>2817</v>
      </c>
      <c r="B2818" s="1">
        <v>45186</v>
      </c>
      <c r="C2818" s="2">
        <f t="shared" si="345"/>
        <v>2023</v>
      </c>
      <c r="D2818" s="2">
        <f t="shared" si="346"/>
        <v>9</v>
      </c>
      <c r="E2818" s="2" t="str">
        <f t="shared" si="347"/>
        <v>2023-9</v>
      </c>
      <c r="F2818" s="2">
        <f t="shared" si="348"/>
        <v>17</v>
      </c>
      <c r="G2818" s="2">
        <f t="shared" si="349"/>
        <v>38</v>
      </c>
      <c r="H2818" s="2">
        <f t="shared" si="350"/>
        <v>1</v>
      </c>
      <c r="I2818" s="2" cm="1">
        <f t="array" ref="I2818">_xlfn.IFNA(_xlfn.IFS(H2818=7,1,H2818=1,1),0)</f>
        <v>1</v>
      </c>
      <c r="J2818" s="2">
        <v>0</v>
      </c>
      <c r="K2818" s="2">
        <f t="shared" si="351"/>
        <v>0</v>
      </c>
      <c r="L2818" s="2">
        <f>SUMIF(E$2:E2818,E2818,K$2:K2818)</f>
        <v>3</v>
      </c>
      <c r="M2818" s="2">
        <f>IF(AND(market_calendar[[#This Row],[eq_weekly_exp_cumulative]]=3,market_calendar[[#This Row],[is_eq_weekly_exp]]=1),1,0)</f>
        <v>0</v>
      </c>
      <c r="N2818" s="2">
        <f>IF(AND(market_calendar[[#This Row],[is_eq_monthly_exp]]=1,MOD(market_calendar[[#This Row],[Month]],3)=0),1,0)</f>
        <v>0</v>
      </c>
      <c r="O2818" s="2">
        <f t="shared" ref="O2818:O2881" si="352">IF(H2818=3,1,0)</f>
        <v>0</v>
      </c>
      <c r="P2818" s="2">
        <f>SUMIF(E$2:E2818,E2818,O$2:O2818)</f>
        <v>2</v>
      </c>
      <c r="Q2818" s="2">
        <f>IF(AND(market_calendar[[#This Row],[vix_weekly_exp_cumulative]]=3,market_calendar[[#This Row],[is_vix_weekly_exp]]=1),1,0)</f>
        <v>0</v>
      </c>
      <c r="R2818" s="2">
        <f>IF(AND(market_calendar[[#This Row],[is_vix_monthly_exp]]=1,MOD(market_calendar[[#This Row],[Month]],3)=0),1,0)</f>
        <v>0</v>
      </c>
    </row>
    <row r="2819" spans="1:18" x14ac:dyDescent="0.25">
      <c r="A2819">
        <v>2818</v>
      </c>
      <c r="B2819" s="1">
        <v>45187</v>
      </c>
      <c r="C2819" s="2">
        <f t="shared" ref="C2819:C2882" si="353">YEAR(B2819)</f>
        <v>2023</v>
      </c>
      <c r="D2819" s="2">
        <f t="shared" ref="D2819:D2882" si="354">MONTH(B2819)</f>
        <v>9</v>
      </c>
      <c r="E2819" s="2" t="str">
        <f t="shared" ref="E2819:E2882" si="355">_xlfn.CONCAT(YEAR(B2819),"-",MONTH(B2819))</f>
        <v>2023-9</v>
      </c>
      <c r="F2819" s="2">
        <f t="shared" ref="F2819:F2882" si="356">DAY(B2819)</f>
        <v>18</v>
      </c>
      <c r="G2819" s="2">
        <f t="shared" ref="G2819:G2882" si="357">WEEKNUM(B2819)</f>
        <v>38</v>
      </c>
      <c r="H2819" s="2">
        <f t="shared" ref="H2819:H2882" si="358">WEEKDAY(B2819)</f>
        <v>2</v>
      </c>
      <c r="I2819" s="2" cm="1">
        <f t="array" ref="I2819">_xlfn.IFNA(_xlfn.IFS(H2819=7,1,H2819=1,1),0)</f>
        <v>0</v>
      </c>
      <c r="J2819" s="2">
        <v>0</v>
      </c>
      <c r="K2819" s="2">
        <f t="shared" ref="K2819:K2882" si="359">IF(H2819=6,1,0)</f>
        <v>0</v>
      </c>
      <c r="L2819" s="2">
        <f>SUMIF(E$2:E2819,E2819,K$2:K2819)</f>
        <v>3</v>
      </c>
      <c r="M2819" s="2">
        <f>IF(AND(market_calendar[[#This Row],[eq_weekly_exp_cumulative]]=3,market_calendar[[#This Row],[is_eq_weekly_exp]]=1),1,0)</f>
        <v>0</v>
      </c>
      <c r="N2819" s="2">
        <f>IF(AND(market_calendar[[#This Row],[is_eq_monthly_exp]]=1,MOD(market_calendar[[#This Row],[Month]],3)=0),1,0)</f>
        <v>0</v>
      </c>
      <c r="O2819" s="2">
        <f t="shared" si="352"/>
        <v>0</v>
      </c>
      <c r="P2819" s="2">
        <f>SUMIF(E$2:E2819,E2819,O$2:O2819)</f>
        <v>2</v>
      </c>
      <c r="Q2819" s="2">
        <f>IF(AND(market_calendar[[#This Row],[vix_weekly_exp_cumulative]]=3,market_calendar[[#This Row],[is_vix_weekly_exp]]=1),1,0)</f>
        <v>0</v>
      </c>
      <c r="R2819" s="2">
        <f>IF(AND(market_calendar[[#This Row],[is_vix_monthly_exp]]=1,MOD(market_calendar[[#This Row],[Month]],3)=0),1,0)</f>
        <v>0</v>
      </c>
    </row>
    <row r="2820" spans="1:18" x14ac:dyDescent="0.25">
      <c r="A2820">
        <v>2819</v>
      </c>
      <c r="B2820" s="1">
        <v>45188</v>
      </c>
      <c r="C2820" s="2">
        <f t="shared" si="353"/>
        <v>2023</v>
      </c>
      <c r="D2820" s="2">
        <f t="shared" si="354"/>
        <v>9</v>
      </c>
      <c r="E2820" s="2" t="str">
        <f t="shared" si="355"/>
        <v>2023-9</v>
      </c>
      <c r="F2820" s="2">
        <f t="shared" si="356"/>
        <v>19</v>
      </c>
      <c r="G2820" s="2">
        <f t="shared" si="357"/>
        <v>38</v>
      </c>
      <c r="H2820" s="2">
        <f t="shared" si="358"/>
        <v>3</v>
      </c>
      <c r="I2820" s="2" cm="1">
        <f t="array" ref="I2820">_xlfn.IFNA(_xlfn.IFS(H2820=7,1,H2820=1,1),0)</f>
        <v>0</v>
      </c>
      <c r="J2820" s="2">
        <v>0</v>
      </c>
      <c r="K2820" s="2">
        <f t="shared" si="359"/>
        <v>0</v>
      </c>
      <c r="L2820" s="2">
        <f>SUMIF(E$2:E2820,E2820,K$2:K2820)</f>
        <v>3</v>
      </c>
      <c r="M2820" s="2">
        <f>IF(AND(market_calendar[[#This Row],[eq_weekly_exp_cumulative]]=3,market_calendar[[#This Row],[is_eq_weekly_exp]]=1),1,0)</f>
        <v>0</v>
      </c>
      <c r="N2820" s="2">
        <f>IF(AND(market_calendar[[#This Row],[is_eq_monthly_exp]]=1,MOD(market_calendar[[#This Row],[Month]],3)=0),1,0)</f>
        <v>0</v>
      </c>
      <c r="O2820" s="2">
        <f t="shared" si="352"/>
        <v>1</v>
      </c>
      <c r="P2820" s="2">
        <f>SUMIF(E$2:E2820,E2820,O$2:O2820)</f>
        <v>3</v>
      </c>
      <c r="Q2820" s="2">
        <f>IF(AND(market_calendar[[#This Row],[vix_weekly_exp_cumulative]]=3,market_calendar[[#This Row],[is_vix_weekly_exp]]=1),1,0)</f>
        <v>1</v>
      </c>
      <c r="R2820" s="2">
        <f>IF(AND(market_calendar[[#This Row],[is_vix_monthly_exp]]=1,MOD(market_calendar[[#This Row],[Month]],3)=0),1,0)</f>
        <v>1</v>
      </c>
    </row>
    <row r="2821" spans="1:18" x14ac:dyDescent="0.25">
      <c r="A2821">
        <v>2820</v>
      </c>
      <c r="B2821" s="1">
        <v>45189</v>
      </c>
      <c r="C2821" s="2">
        <f t="shared" si="353"/>
        <v>2023</v>
      </c>
      <c r="D2821" s="2">
        <f t="shared" si="354"/>
        <v>9</v>
      </c>
      <c r="E2821" s="2" t="str">
        <f t="shared" si="355"/>
        <v>2023-9</v>
      </c>
      <c r="F2821" s="2">
        <f t="shared" si="356"/>
        <v>20</v>
      </c>
      <c r="G2821" s="2">
        <f t="shared" si="357"/>
        <v>38</v>
      </c>
      <c r="H2821" s="2">
        <f t="shared" si="358"/>
        <v>4</v>
      </c>
      <c r="I2821" s="2" cm="1">
        <f t="array" ref="I2821">_xlfn.IFNA(_xlfn.IFS(H2821=7,1,H2821=1,1),0)</f>
        <v>0</v>
      </c>
      <c r="J2821" s="2">
        <v>0</v>
      </c>
      <c r="K2821" s="2">
        <f t="shared" si="359"/>
        <v>0</v>
      </c>
      <c r="L2821" s="2">
        <f>SUMIF(E$2:E2821,E2821,K$2:K2821)</f>
        <v>3</v>
      </c>
      <c r="M2821" s="2">
        <f>IF(AND(market_calendar[[#This Row],[eq_weekly_exp_cumulative]]=3,market_calendar[[#This Row],[is_eq_weekly_exp]]=1),1,0)</f>
        <v>0</v>
      </c>
      <c r="N2821" s="2">
        <f>IF(AND(market_calendar[[#This Row],[is_eq_monthly_exp]]=1,MOD(market_calendar[[#This Row],[Month]],3)=0),1,0)</f>
        <v>0</v>
      </c>
      <c r="O2821" s="2">
        <f t="shared" si="352"/>
        <v>0</v>
      </c>
      <c r="P2821" s="2">
        <f>SUMIF(E$2:E2821,E2821,O$2:O2821)</f>
        <v>3</v>
      </c>
      <c r="Q2821" s="2">
        <f>IF(AND(market_calendar[[#This Row],[vix_weekly_exp_cumulative]]=3,market_calendar[[#This Row],[is_vix_weekly_exp]]=1),1,0)</f>
        <v>0</v>
      </c>
      <c r="R2821" s="2">
        <f>IF(AND(market_calendar[[#This Row],[is_vix_monthly_exp]]=1,MOD(market_calendar[[#This Row],[Month]],3)=0),1,0)</f>
        <v>0</v>
      </c>
    </row>
    <row r="2822" spans="1:18" x14ac:dyDescent="0.25">
      <c r="A2822">
        <v>2821</v>
      </c>
      <c r="B2822" s="1">
        <v>45190</v>
      </c>
      <c r="C2822" s="2">
        <f t="shared" si="353"/>
        <v>2023</v>
      </c>
      <c r="D2822" s="2">
        <f t="shared" si="354"/>
        <v>9</v>
      </c>
      <c r="E2822" s="2" t="str">
        <f t="shared" si="355"/>
        <v>2023-9</v>
      </c>
      <c r="F2822" s="2">
        <f t="shared" si="356"/>
        <v>21</v>
      </c>
      <c r="G2822" s="2">
        <f t="shared" si="357"/>
        <v>38</v>
      </c>
      <c r="H2822" s="2">
        <f t="shared" si="358"/>
        <v>5</v>
      </c>
      <c r="I2822" s="2" cm="1">
        <f t="array" ref="I2822">_xlfn.IFNA(_xlfn.IFS(H2822=7,1,H2822=1,1),0)</f>
        <v>0</v>
      </c>
      <c r="J2822" s="2">
        <v>0</v>
      </c>
      <c r="K2822" s="2">
        <f t="shared" si="359"/>
        <v>0</v>
      </c>
      <c r="L2822" s="2">
        <f>SUMIF(E$2:E2822,E2822,K$2:K2822)</f>
        <v>3</v>
      </c>
      <c r="M2822" s="2">
        <f>IF(AND(market_calendar[[#This Row],[eq_weekly_exp_cumulative]]=3,market_calendar[[#This Row],[is_eq_weekly_exp]]=1),1,0)</f>
        <v>0</v>
      </c>
      <c r="N2822" s="2">
        <f>IF(AND(market_calendar[[#This Row],[is_eq_monthly_exp]]=1,MOD(market_calendar[[#This Row],[Month]],3)=0),1,0)</f>
        <v>0</v>
      </c>
      <c r="O2822" s="2">
        <f t="shared" si="352"/>
        <v>0</v>
      </c>
      <c r="P2822" s="2">
        <f>SUMIF(E$2:E2822,E2822,O$2:O2822)</f>
        <v>3</v>
      </c>
      <c r="Q2822" s="2">
        <f>IF(AND(market_calendar[[#This Row],[vix_weekly_exp_cumulative]]=3,market_calendar[[#This Row],[is_vix_weekly_exp]]=1),1,0)</f>
        <v>0</v>
      </c>
      <c r="R2822" s="2">
        <f>IF(AND(market_calendar[[#This Row],[is_vix_monthly_exp]]=1,MOD(market_calendar[[#This Row],[Month]],3)=0),1,0)</f>
        <v>0</v>
      </c>
    </row>
    <row r="2823" spans="1:18" x14ac:dyDescent="0.25">
      <c r="A2823">
        <v>2822</v>
      </c>
      <c r="B2823" s="1">
        <v>45191</v>
      </c>
      <c r="C2823" s="2">
        <f t="shared" si="353"/>
        <v>2023</v>
      </c>
      <c r="D2823" s="2">
        <f t="shared" si="354"/>
        <v>9</v>
      </c>
      <c r="E2823" s="2" t="str">
        <f t="shared" si="355"/>
        <v>2023-9</v>
      </c>
      <c r="F2823" s="2">
        <f t="shared" si="356"/>
        <v>22</v>
      </c>
      <c r="G2823" s="2">
        <f t="shared" si="357"/>
        <v>38</v>
      </c>
      <c r="H2823" s="2">
        <f t="shared" si="358"/>
        <v>6</v>
      </c>
      <c r="I2823" s="2" cm="1">
        <f t="array" ref="I2823">_xlfn.IFNA(_xlfn.IFS(H2823=7,1,H2823=1,1),0)</f>
        <v>0</v>
      </c>
      <c r="J2823" s="2">
        <v>0</v>
      </c>
      <c r="K2823" s="2">
        <f t="shared" si="359"/>
        <v>1</v>
      </c>
      <c r="L2823" s="2">
        <f>SUMIF(E$2:E2823,E2823,K$2:K2823)</f>
        <v>4</v>
      </c>
      <c r="M2823" s="2">
        <f>IF(AND(market_calendar[[#This Row],[eq_weekly_exp_cumulative]]=3,market_calendar[[#This Row],[is_eq_weekly_exp]]=1),1,0)</f>
        <v>0</v>
      </c>
      <c r="N2823" s="2">
        <f>IF(AND(market_calendar[[#This Row],[is_eq_monthly_exp]]=1,MOD(market_calendar[[#This Row],[Month]],3)=0),1,0)</f>
        <v>0</v>
      </c>
      <c r="O2823" s="2">
        <f t="shared" si="352"/>
        <v>0</v>
      </c>
      <c r="P2823" s="2">
        <f>SUMIF(E$2:E2823,E2823,O$2:O2823)</f>
        <v>3</v>
      </c>
      <c r="Q2823" s="2">
        <f>IF(AND(market_calendar[[#This Row],[vix_weekly_exp_cumulative]]=3,market_calendar[[#This Row],[is_vix_weekly_exp]]=1),1,0)</f>
        <v>0</v>
      </c>
      <c r="R2823" s="2">
        <f>IF(AND(market_calendar[[#This Row],[is_vix_monthly_exp]]=1,MOD(market_calendar[[#This Row],[Month]],3)=0),1,0)</f>
        <v>0</v>
      </c>
    </row>
    <row r="2824" spans="1:18" x14ac:dyDescent="0.25">
      <c r="A2824">
        <v>2823</v>
      </c>
      <c r="B2824" s="1">
        <v>45192</v>
      </c>
      <c r="C2824" s="2">
        <f t="shared" si="353"/>
        <v>2023</v>
      </c>
      <c r="D2824" s="2">
        <f t="shared" si="354"/>
        <v>9</v>
      </c>
      <c r="E2824" s="2" t="str">
        <f t="shared" si="355"/>
        <v>2023-9</v>
      </c>
      <c r="F2824" s="2">
        <f t="shared" si="356"/>
        <v>23</v>
      </c>
      <c r="G2824" s="2">
        <f t="shared" si="357"/>
        <v>38</v>
      </c>
      <c r="H2824" s="2">
        <f t="shared" si="358"/>
        <v>7</v>
      </c>
      <c r="I2824" s="2" cm="1">
        <f t="array" ref="I2824">_xlfn.IFNA(_xlfn.IFS(H2824=7,1,H2824=1,1),0)</f>
        <v>1</v>
      </c>
      <c r="J2824" s="2">
        <v>0</v>
      </c>
      <c r="K2824" s="2">
        <f t="shared" si="359"/>
        <v>0</v>
      </c>
      <c r="L2824" s="2">
        <f>SUMIF(E$2:E2824,E2824,K$2:K2824)</f>
        <v>4</v>
      </c>
      <c r="M2824" s="2">
        <f>IF(AND(market_calendar[[#This Row],[eq_weekly_exp_cumulative]]=3,market_calendar[[#This Row],[is_eq_weekly_exp]]=1),1,0)</f>
        <v>0</v>
      </c>
      <c r="N2824" s="2">
        <f>IF(AND(market_calendar[[#This Row],[is_eq_monthly_exp]]=1,MOD(market_calendar[[#This Row],[Month]],3)=0),1,0)</f>
        <v>0</v>
      </c>
      <c r="O2824" s="2">
        <f t="shared" si="352"/>
        <v>0</v>
      </c>
      <c r="P2824" s="2">
        <f>SUMIF(E$2:E2824,E2824,O$2:O2824)</f>
        <v>3</v>
      </c>
      <c r="Q2824" s="2">
        <f>IF(AND(market_calendar[[#This Row],[vix_weekly_exp_cumulative]]=3,market_calendar[[#This Row],[is_vix_weekly_exp]]=1),1,0)</f>
        <v>0</v>
      </c>
      <c r="R2824" s="2">
        <f>IF(AND(market_calendar[[#This Row],[is_vix_monthly_exp]]=1,MOD(market_calendar[[#This Row],[Month]],3)=0),1,0)</f>
        <v>0</v>
      </c>
    </row>
    <row r="2825" spans="1:18" x14ac:dyDescent="0.25">
      <c r="A2825">
        <v>2824</v>
      </c>
      <c r="B2825" s="1">
        <v>45193</v>
      </c>
      <c r="C2825" s="2">
        <f t="shared" si="353"/>
        <v>2023</v>
      </c>
      <c r="D2825" s="2">
        <f t="shared" si="354"/>
        <v>9</v>
      </c>
      <c r="E2825" s="2" t="str">
        <f t="shared" si="355"/>
        <v>2023-9</v>
      </c>
      <c r="F2825" s="2">
        <f t="shared" si="356"/>
        <v>24</v>
      </c>
      <c r="G2825" s="2">
        <f t="shared" si="357"/>
        <v>39</v>
      </c>
      <c r="H2825" s="2">
        <f t="shared" si="358"/>
        <v>1</v>
      </c>
      <c r="I2825" s="2" cm="1">
        <f t="array" ref="I2825">_xlfn.IFNA(_xlfn.IFS(H2825=7,1,H2825=1,1),0)</f>
        <v>1</v>
      </c>
      <c r="J2825" s="2">
        <v>0</v>
      </c>
      <c r="K2825" s="2">
        <f t="shared" si="359"/>
        <v>0</v>
      </c>
      <c r="L2825" s="2">
        <f>SUMIF(E$2:E2825,E2825,K$2:K2825)</f>
        <v>4</v>
      </c>
      <c r="M2825" s="2">
        <f>IF(AND(market_calendar[[#This Row],[eq_weekly_exp_cumulative]]=3,market_calendar[[#This Row],[is_eq_weekly_exp]]=1),1,0)</f>
        <v>0</v>
      </c>
      <c r="N2825" s="2">
        <f>IF(AND(market_calendar[[#This Row],[is_eq_monthly_exp]]=1,MOD(market_calendar[[#This Row],[Month]],3)=0),1,0)</f>
        <v>0</v>
      </c>
      <c r="O2825" s="2">
        <f t="shared" si="352"/>
        <v>0</v>
      </c>
      <c r="P2825" s="2">
        <f>SUMIF(E$2:E2825,E2825,O$2:O2825)</f>
        <v>3</v>
      </c>
      <c r="Q2825" s="2">
        <f>IF(AND(market_calendar[[#This Row],[vix_weekly_exp_cumulative]]=3,market_calendar[[#This Row],[is_vix_weekly_exp]]=1),1,0)</f>
        <v>0</v>
      </c>
      <c r="R2825" s="2">
        <f>IF(AND(market_calendar[[#This Row],[is_vix_monthly_exp]]=1,MOD(market_calendar[[#This Row],[Month]],3)=0),1,0)</f>
        <v>0</v>
      </c>
    </row>
    <row r="2826" spans="1:18" x14ac:dyDescent="0.25">
      <c r="A2826">
        <v>2825</v>
      </c>
      <c r="B2826" s="1">
        <v>45194</v>
      </c>
      <c r="C2826" s="2">
        <f t="shared" si="353"/>
        <v>2023</v>
      </c>
      <c r="D2826" s="2">
        <f t="shared" si="354"/>
        <v>9</v>
      </c>
      <c r="E2826" s="2" t="str">
        <f t="shared" si="355"/>
        <v>2023-9</v>
      </c>
      <c r="F2826" s="2">
        <f t="shared" si="356"/>
        <v>25</v>
      </c>
      <c r="G2826" s="2">
        <f t="shared" si="357"/>
        <v>39</v>
      </c>
      <c r="H2826" s="2">
        <f t="shared" si="358"/>
        <v>2</v>
      </c>
      <c r="I2826" s="2" cm="1">
        <f t="array" ref="I2826">_xlfn.IFNA(_xlfn.IFS(H2826=7,1,H2826=1,1),0)</f>
        <v>0</v>
      </c>
      <c r="J2826" s="2">
        <v>0</v>
      </c>
      <c r="K2826" s="2">
        <f t="shared" si="359"/>
        <v>0</v>
      </c>
      <c r="L2826" s="2">
        <f>SUMIF(E$2:E2826,E2826,K$2:K2826)</f>
        <v>4</v>
      </c>
      <c r="M2826" s="2">
        <f>IF(AND(market_calendar[[#This Row],[eq_weekly_exp_cumulative]]=3,market_calendar[[#This Row],[is_eq_weekly_exp]]=1),1,0)</f>
        <v>0</v>
      </c>
      <c r="N2826" s="2">
        <f>IF(AND(market_calendar[[#This Row],[is_eq_monthly_exp]]=1,MOD(market_calendar[[#This Row],[Month]],3)=0),1,0)</f>
        <v>0</v>
      </c>
      <c r="O2826" s="2">
        <f t="shared" si="352"/>
        <v>0</v>
      </c>
      <c r="P2826" s="2">
        <f>SUMIF(E$2:E2826,E2826,O$2:O2826)</f>
        <v>3</v>
      </c>
      <c r="Q2826" s="2">
        <f>IF(AND(market_calendar[[#This Row],[vix_weekly_exp_cumulative]]=3,market_calendar[[#This Row],[is_vix_weekly_exp]]=1),1,0)</f>
        <v>0</v>
      </c>
      <c r="R2826" s="2">
        <f>IF(AND(market_calendar[[#This Row],[is_vix_monthly_exp]]=1,MOD(market_calendar[[#This Row],[Month]],3)=0),1,0)</f>
        <v>0</v>
      </c>
    </row>
    <row r="2827" spans="1:18" x14ac:dyDescent="0.25">
      <c r="A2827">
        <v>2826</v>
      </c>
      <c r="B2827" s="1">
        <v>45195</v>
      </c>
      <c r="C2827" s="2">
        <f t="shared" si="353"/>
        <v>2023</v>
      </c>
      <c r="D2827" s="2">
        <f t="shared" si="354"/>
        <v>9</v>
      </c>
      <c r="E2827" s="2" t="str">
        <f t="shared" si="355"/>
        <v>2023-9</v>
      </c>
      <c r="F2827" s="2">
        <f t="shared" si="356"/>
        <v>26</v>
      </c>
      <c r="G2827" s="2">
        <f t="shared" si="357"/>
        <v>39</v>
      </c>
      <c r="H2827" s="2">
        <f t="shared" si="358"/>
        <v>3</v>
      </c>
      <c r="I2827" s="2" cm="1">
        <f t="array" ref="I2827">_xlfn.IFNA(_xlfn.IFS(H2827=7,1,H2827=1,1),0)</f>
        <v>0</v>
      </c>
      <c r="J2827" s="2">
        <v>0</v>
      </c>
      <c r="K2827" s="2">
        <f t="shared" si="359"/>
        <v>0</v>
      </c>
      <c r="L2827" s="2">
        <f>SUMIF(E$2:E2827,E2827,K$2:K2827)</f>
        <v>4</v>
      </c>
      <c r="M2827" s="2">
        <f>IF(AND(market_calendar[[#This Row],[eq_weekly_exp_cumulative]]=3,market_calendar[[#This Row],[is_eq_weekly_exp]]=1),1,0)</f>
        <v>0</v>
      </c>
      <c r="N2827" s="2">
        <f>IF(AND(market_calendar[[#This Row],[is_eq_monthly_exp]]=1,MOD(market_calendar[[#This Row],[Month]],3)=0),1,0)</f>
        <v>0</v>
      </c>
      <c r="O2827" s="2">
        <f t="shared" si="352"/>
        <v>1</v>
      </c>
      <c r="P2827" s="2">
        <f>SUMIF(E$2:E2827,E2827,O$2:O2827)</f>
        <v>4</v>
      </c>
      <c r="Q2827" s="2">
        <f>IF(AND(market_calendar[[#This Row],[vix_weekly_exp_cumulative]]=3,market_calendar[[#This Row],[is_vix_weekly_exp]]=1),1,0)</f>
        <v>0</v>
      </c>
      <c r="R2827" s="2">
        <f>IF(AND(market_calendar[[#This Row],[is_vix_monthly_exp]]=1,MOD(market_calendar[[#This Row],[Month]],3)=0),1,0)</f>
        <v>0</v>
      </c>
    </row>
    <row r="2828" spans="1:18" x14ac:dyDescent="0.25">
      <c r="A2828">
        <v>2827</v>
      </c>
      <c r="B2828" s="1">
        <v>45196</v>
      </c>
      <c r="C2828" s="2">
        <f t="shared" si="353"/>
        <v>2023</v>
      </c>
      <c r="D2828" s="2">
        <f t="shared" si="354"/>
        <v>9</v>
      </c>
      <c r="E2828" s="2" t="str">
        <f t="shared" si="355"/>
        <v>2023-9</v>
      </c>
      <c r="F2828" s="2">
        <f t="shared" si="356"/>
        <v>27</v>
      </c>
      <c r="G2828" s="2">
        <f t="shared" si="357"/>
        <v>39</v>
      </c>
      <c r="H2828" s="2">
        <f t="shared" si="358"/>
        <v>4</v>
      </c>
      <c r="I2828" s="2" cm="1">
        <f t="array" ref="I2828">_xlfn.IFNA(_xlfn.IFS(H2828=7,1,H2828=1,1),0)</f>
        <v>0</v>
      </c>
      <c r="J2828" s="2">
        <v>0</v>
      </c>
      <c r="K2828" s="2">
        <f t="shared" si="359"/>
        <v>0</v>
      </c>
      <c r="L2828" s="2">
        <f>SUMIF(E$2:E2828,E2828,K$2:K2828)</f>
        <v>4</v>
      </c>
      <c r="M2828" s="2">
        <f>IF(AND(market_calendar[[#This Row],[eq_weekly_exp_cumulative]]=3,market_calendar[[#This Row],[is_eq_weekly_exp]]=1),1,0)</f>
        <v>0</v>
      </c>
      <c r="N2828" s="2">
        <f>IF(AND(market_calendar[[#This Row],[is_eq_monthly_exp]]=1,MOD(market_calendar[[#This Row],[Month]],3)=0),1,0)</f>
        <v>0</v>
      </c>
      <c r="O2828" s="2">
        <f t="shared" si="352"/>
        <v>0</v>
      </c>
      <c r="P2828" s="2">
        <f>SUMIF(E$2:E2828,E2828,O$2:O2828)</f>
        <v>4</v>
      </c>
      <c r="Q2828" s="2">
        <f>IF(AND(market_calendar[[#This Row],[vix_weekly_exp_cumulative]]=3,market_calendar[[#This Row],[is_vix_weekly_exp]]=1),1,0)</f>
        <v>0</v>
      </c>
      <c r="R2828" s="2">
        <f>IF(AND(market_calendar[[#This Row],[is_vix_monthly_exp]]=1,MOD(market_calendar[[#This Row],[Month]],3)=0),1,0)</f>
        <v>0</v>
      </c>
    </row>
    <row r="2829" spans="1:18" x14ac:dyDescent="0.25">
      <c r="A2829">
        <v>2828</v>
      </c>
      <c r="B2829" s="1">
        <v>45197</v>
      </c>
      <c r="C2829" s="2">
        <f t="shared" si="353"/>
        <v>2023</v>
      </c>
      <c r="D2829" s="2">
        <f t="shared" si="354"/>
        <v>9</v>
      </c>
      <c r="E2829" s="2" t="str">
        <f t="shared" si="355"/>
        <v>2023-9</v>
      </c>
      <c r="F2829" s="2">
        <f t="shared" si="356"/>
        <v>28</v>
      </c>
      <c r="G2829" s="2">
        <f t="shared" si="357"/>
        <v>39</v>
      </c>
      <c r="H2829" s="2">
        <f t="shared" si="358"/>
        <v>5</v>
      </c>
      <c r="I2829" s="2" cm="1">
        <f t="array" ref="I2829">_xlfn.IFNA(_xlfn.IFS(H2829=7,1,H2829=1,1),0)</f>
        <v>0</v>
      </c>
      <c r="J2829" s="2">
        <v>0</v>
      </c>
      <c r="K2829" s="2">
        <f t="shared" si="359"/>
        <v>0</v>
      </c>
      <c r="L2829" s="2">
        <f>SUMIF(E$2:E2829,E2829,K$2:K2829)</f>
        <v>4</v>
      </c>
      <c r="M2829" s="2">
        <f>IF(AND(market_calendar[[#This Row],[eq_weekly_exp_cumulative]]=3,market_calendar[[#This Row],[is_eq_weekly_exp]]=1),1,0)</f>
        <v>0</v>
      </c>
      <c r="N2829" s="2">
        <f>IF(AND(market_calendar[[#This Row],[is_eq_monthly_exp]]=1,MOD(market_calendar[[#This Row],[Month]],3)=0),1,0)</f>
        <v>0</v>
      </c>
      <c r="O2829" s="2">
        <f t="shared" si="352"/>
        <v>0</v>
      </c>
      <c r="P2829" s="2">
        <f>SUMIF(E$2:E2829,E2829,O$2:O2829)</f>
        <v>4</v>
      </c>
      <c r="Q2829" s="2">
        <f>IF(AND(market_calendar[[#This Row],[vix_weekly_exp_cumulative]]=3,market_calendar[[#This Row],[is_vix_weekly_exp]]=1),1,0)</f>
        <v>0</v>
      </c>
      <c r="R2829" s="2">
        <f>IF(AND(market_calendar[[#This Row],[is_vix_monthly_exp]]=1,MOD(market_calendar[[#This Row],[Month]],3)=0),1,0)</f>
        <v>0</v>
      </c>
    </row>
    <row r="2830" spans="1:18" x14ac:dyDescent="0.25">
      <c r="A2830">
        <v>2829</v>
      </c>
      <c r="B2830" s="1">
        <v>45198</v>
      </c>
      <c r="C2830" s="2">
        <f t="shared" si="353"/>
        <v>2023</v>
      </c>
      <c r="D2830" s="2">
        <f t="shared" si="354"/>
        <v>9</v>
      </c>
      <c r="E2830" s="2" t="str">
        <f t="shared" si="355"/>
        <v>2023-9</v>
      </c>
      <c r="F2830" s="2">
        <f t="shared" si="356"/>
        <v>29</v>
      </c>
      <c r="G2830" s="2">
        <f t="shared" si="357"/>
        <v>39</v>
      </c>
      <c r="H2830" s="2">
        <f t="shared" si="358"/>
        <v>6</v>
      </c>
      <c r="I2830" s="2" cm="1">
        <f t="array" ref="I2830">_xlfn.IFNA(_xlfn.IFS(H2830=7,1,H2830=1,1),0)</f>
        <v>0</v>
      </c>
      <c r="J2830" s="2">
        <v>0</v>
      </c>
      <c r="K2830" s="2">
        <f t="shared" si="359"/>
        <v>1</v>
      </c>
      <c r="L2830" s="2">
        <f>SUMIF(E$2:E2830,E2830,K$2:K2830)</f>
        <v>5</v>
      </c>
      <c r="M2830" s="2">
        <f>IF(AND(market_calendar[[#This Row],[eq_weekly_exp_cumulative]]=3,market_calendar[[#This Row],[is_eq_weekly_exp]]=1),1,0)</f>
        <v>0</v>
      </c>
      <c r="N2830" s="2">
        <f>IF(AND(market_calendar[[#This Row],[is_eq_monthly_exp]]=1,MOD(market_calendar[[#This Row],[Month]],3)=0),1,0)</f>
        <v>0</v>
      </c>
      <c r="O2830" s="2">
        <f t="shared" si="352"/>
        <v>0</v>
      </c>
      <c r="P2830" s="2">
        <f>SUMIF(E$2:E2830,E2830,O$2:O2830)</f>
        <v>4</v>
      </c>
      <c r="Q2830" s="2">
        <f>IF(AND(market_calendar[[#This Row],[vix_weekly_exp_cumulative]]=3,market_calendar[[#This Row],[is_vix_weekly_exp]]=1),1,0)</f>
        <v>0</v>
      </c>
      <c r="R2830" s="2">
        <f>IF(AND(market_calendar[[#This Row],[is_vix_monthly_exp]]=1,MOD(market_calendar[[#This Row],[Month]],3)=0),1,0)</f>
        <v>0</v>
      </c>
    </row>
    <row r="2831" spans="1:18" x14ac:dyDescent="0.25">
      <c r="A2831">
        <v>2830</v>
      </c>
      <c r="B2831" s="1">
        <v>45199</v>
      </c>
      <c r="C2831" s="2">
        <f t="shared" si="353"/>
        <v>2023</v>
      </c>
      <c r="D2831" s="2">
        <f t="shared" si="354"/>
        <v>9</v>
      </c>
      <c r="E2831" s="2" t="str">
        <f t="shared" si="355"/>
        <v>2023-9</v>
      </c>
      <c r="F2831" s="2">
        <f t="shared" si="356"/>
        <v>30</v>
      </c>
      <c r="G2831" s="2">
        <f t="shared" si="357"/>
        <v>39</v>
      </c>
      <c r="H2831" s="2">
        <f t="shared" si="358"/>
        <v>7</v>
      </c>
      <c r="I2831" s="2" cm="1">
        <f t="array" ref="I2831">_xlfn.IFNA(_xlfn.IFS(H2831=7,1,H2831=1,1),0)</f>
        <v>1</v>
      </c>
      <c r="J2831" s="2">
        <v>0</v>
      </c>
      <c r="K2831" s="2">
        <f t="shared" si="359"/>
        <v>0</v>
      </c>
      <c r="L2831" s="2">
        <f>SUMIF(E$2:E2831,E2831,K$2:K2831)</f>
        <v>5</v>
      </c>
      <c r="M2831" s="2">
        <f>IF(AND(market_calendar[[#This Row],[eq_weekly_exp_cumulative]]=3,market_calendar[[#This Row],[is_eq_weekly_exp]]=1),1,0)</f>
        <v>0</v>
      </c>
      <c r="N2831" s="2">
        <f>IF(AND(market_calendar[[#This Row],[is_eq_monthly_exp]]=1,MOD(market_calendar[[#This Row],[Month]],3)=0),1,0)</f>
        <v>0</v>
      </c>
      <c r="O2831" s="2">
        <f t="shared" si="352"/>
        <v>0</v>
      </c>
      <c r="P2831" s="2">
        <f>SUMIF(E$2:E2831,E2831,O$2:O2831)</f>
        <v>4</v>
      </c>
      <c r="Q2831" s="2">
        <f>IF(AND(market_calendar[[#This Row],[vix_weekly_exp_cumulative]]=3,market_calendar[[#This Row],[is_vix_weekly_exp]]=1),1,0)</f>
        <v>0</v>
      </c>
      <c r="R2831" s="2">
        <f>IF(AND(market_calendar[[#This Row],[is_vix_monthly_exp]]=1,MOD(market_calendar[[#This Row],[Month]],3)=0),1,0)</f>
        <v>0</v>
      </c>
    </row>
    <row r="2832" spans="1:18" x14ac:dyDescent="0.25">
      <c r="A2832">
        <v>2831</v>
      </c>
      <c r="B2832" s="1">
        <v>45200</v>
      </c>
      <c r="C2832" s="2">
        <f t="shared" si="353"/>
        <v>2023</v>
      </c>
      <c r="D2832" s="2">
        <f t="shared" si="354"/>
        <v>10</v>
      </c>
      <c r="E2832" s="2" t="str">
        <f t="shared" si="355"/>
        <v>2023-10</v>
      </c>
      <c r="F2832" s="2">
        <f t="shared" si="356"/>
        <v>1</v>
      </c>
      <c r="G2832" s="2">
        <f t="shared" si="357"/>
        <v>40</v>
      </c>
      <c r="H2832" s="2">
        <f t="shared" si="358"/>
        <v>1</v>
      </c>
      <c r="I2832" s="2" cm="1">
        <f t="array" ref="I2832">_xlfn.IFNA(_xlfn.IFS(H2832=7,1,H2832=1,1),0)</f>
        <v>1</v>
      </c>
      <c r="J2832" s="2">
        <v>0</v>
      </c>
      <c r="K2832" s="2">
        <f t="shared" si="359"/>
        <v>0</v>
      </c>
      <c r="L2832" s="2">
        <f>SUMIF(E$2:E2832,E2832,K$2:K2832)</f>
        <v>0</v>
      </c>
      <c r="M2832" s="2">
        <f>IF(AND(market_calendar[[#This Row],[eq_weekly_exp_cumulative]]=3,market_calendar[[#This Row],[is_eq_weekly_exp]]=1),1,0)</f>
        <v>0</v>
      </c>
      <c r="N2832" s="2">
        <f>IF(AND(market_calendar[[#This Row],[is_eq_monthly_exp]]=1,MOD(market_calendar[[#This Row],[Month]],3)=0),1,0)</f>
        <v>0</v>
      </c>
      <c r="O2832" s="2">
        <f t="shared" si="352"/>
        <v>0</v>
      </c>
      <c r="P2832" s="2">
        <f>SUMIF(E$2:E2832,E2832,O$2:O2832)</f>
        <v>0</v>
      </c>
      <c r="Q2832" s="2">
        <f>IF(AND(market_calendar[[#This Row],[vix_weekly_exp_cumulative]]=3,market_calendar[[#This Row],[is_vix_weekly_exp]]=1),1,0)</f>
        <v>0</v>
      </c>
      <c r="R2832" s="2">
        <f>IF(AND(market_calendar[[#This Row],[is_vix_monthly_exp]]=1,MOD(market_calendar[[#This Row],[Month]],3)=0),1,0)</f>
        <v>0</v>
      </c>
    </row>
    <row r="2833" spans="1:18" x14ac:dyDescent="0.25">
      <c r="A2833">
        <v>2832</v>
      </c>
      <c r="B2833" s="1">
        <v>45201</v>
      </c>
      <c r="C2833" s="2">
        <f t="shared" si="353"/>
        <v>2023</v>
      </c>
      <c r="D2833" s="2">
        <f t="shared" si="354"/>
        <v>10</v>
      </c>
      <c r="E2833" s="2" t="str">
        <f t="shared" si="355"/>
        <v>2023-10</v>
      </c>
      <c r="F2833" s="2">
        <f t="shared" si="356"/>
        <v>2</v>
      </c>
      <c r="G2833" s="2">
        <f t="shared" si="357"/>
        <v>40</v>
      </c>
      <c r="H2833" s="2">
        <f t="shared" si="358"/>
        <v>2</v>
      </c>
      <c r="I2833" s="2" cm="1">
        <f t="array" ref="I2833">_xlfn.IFNA(_xlfn.IFS(H2833=7,1,H2833=1,1),0)</f>
        <v>0</v>
      </c>
      <c r="J2833" s="2">
        <v>0</v>
      </c>
      <c r="K2833" s="2">
        <f t="shared" si="359"/>
        <v>0</v>
      </c>
      <c r="L2833" s="2">
        <f>SUMIF(E$2:E2833,E2833,K$2:K2833)</f>
        <v>0</v>
      </c>
      <c r="M2833" s="2">
        <f>IF(AND(market_calendar[[#This Row],[eq_weekly_exp_cumulative]]=3,market_calendar[[#This Row],[is_eq_weekly_exp]]=1),1,0)</f>
        <v>0</v>
      </c>
      <c r="N2833" s="2">
        <f>IF(AND(market_calendar[[#This Row],[is_eq_monthly_exp]]=1,MOD(market_calendar[[#This Row],[Month]],3)=0),1,0)</f>
        <v>0</v>
      </c>
      <c r="O2833" s="2">
        <f t="shared" si="352"/>
        <v>0</v>
      </c>
      <c r="P2833" s="2">
        <f>SUMIF(E$2:E2833,E2833,O$2:O2833)</f>
        <v>0</v>
      </c>
      <c r="Q2833" s="2">
        <f>IF(AND(market_calendar[[#This Row],[vix_weekly_exp_cumulative]]=3,market_calendar[[#This Row],[is_vix_weekly_exp]]=1),1,0)</f>
        <v>0</v>
      </c>
      <c r="R2833" s="2">
        <f>IF(AND(market_calendar[[#This Row],[is_vix_monthly_exp]]=1,MOD(market_calendar[[#This Row],[Month]],3)=0),1,0)</f>
        <v>0</v>
      </c>
    </row>
    <row r="2834" spans="1:18" x14ac:dyDescent="0.25">
      <c r="A2834">
        <v>2833</v>
      </c>
      <c r="B2834" s="1">
        <v>45202</v>
      </c>
      <c r="C2834" s="2">
        <f t="shared" si="353"/>
        <v>2023</v>
      </c>
      <c r="D2834" s="2">
        <f t="shared" si="354"/>
        <v>10</v>
      </c>
      <c r="E2834" s="2" t="str">
        <f t="shared" si="355"/>
        <v>2023-10</v>
      </c>
      <c r="F2834" s="2">
        <f t="shared" si="356"/>
        <v>3</v>
      </c>
      <c r="G2834" s="2">
        <f t="shared" si="357"/>
        <v>40</v>
      </c>
      <c r="H2834" s="2">
        <f t="shared" si="358"/>
        <v>3</v>
      </c>
      <c r="I2834" s="2" cm="1">
        <f t="array" ref="I2834">_xlfn.IFNA(_xlfn.IFS(H2834=7,1,H2834=1,1),0)</f>
        <v>0</v>
      </c>
      <c r="J2834" s="2">
        <v>0</v>
      </c>
      <c r="K2834" s="2">
        <f t="shared" si="359"/>
        <v>0</v>
      </c>
      <c r="L2834" s="2">
        <f>SUMIF(E$2:E2834,E2834,K$2:K2834)</f>
        <v>0</v>
      </c>
      <c r="M2834" s="2">
        <f>IF(AND(market_calendar[[#This Row],[eq_weekly_exp_cumulative]]=3,market_calendar[[#This Row],[is_eq_weekly_exp]]=1),1,0)</f>
        <v>0</v>
      </c>
      <c r="N2834" s="2">
        <f>IF(AND(market_calendar[[#This Row],[is_eq_monthly_exp]]=1,MOD(market_calendar[[#This Row],[Month]],3)=0),1,0)</f>
        <v>0</v>
      </c>
      <c r="O2834" s="2">
        <f t="shared" si="352"/>
        <v>1</v>
      </c>
      <c r="P2834" s="2">
        <f>SUMIF(E$2:E2834,E2834,O$2:O2834)</f>
        <v>1</v>
      </c>
      <c r="Q2834" s="2">
        <f>IF(AND(market_calendar[[#This Row],[vix_weekly_exp_cumulative]]=3,market_calendar[[#This Row],[is_vix_weekly_exp]]=1),1,0)</f>
        <v>0</v>
      </c>
      <c r="R2834" s="2">
        <f>IF(AND(market_calendar[[#This Row],[is_vix_monthly_exp]]=1,MOD(market_calendar[[#This Row],[Month]],3)=0),1,0)</f>
        <v>0</v>
      </c>
    </row>
    <row r="2835" spans="1:18" x14ac:dyDescent="0.25">
      <c r="A2835">
        <v>2834</v>
      </c>
      <c r="B2835" s="1">
        <v>45203</v>
      </c>
      <c r="C2835" s="2">
        <f t="shared" si="353"/>
        <v>2023</v>
      </c>
      <c r="D2835" s="2">
        <f t="shared" si="354"/>
        <v>10</v>
      </c>
      <c r="E2835" s="2" t="str">
        <f t="shared" si="355"/>
        <v>2023-10</v>
      </c>
      <c r="F2835" s="2">
        <f t="shared" si="356"/>
        <v>4</v>
      </c>
      <c r="G2835" s="2">
        <f t="shared" si="357"/>
        <v>40</v>
      </c>
      <c r="H2835" s="2">
        <f t="shared" si="358"/>
        <v>4</v>
      </c>
      <c r="I2835" s="2" cm="1">
        <f t="array" ref="I2835">_xlfn.IFNA(_xlfn.IFS(H2835=7,1,H2835=1,1),0)</f>
        <v>0</v>
      </c>
      <c r="J2835" s="2">
        <v>0</v>
      </c>
      <c r="K2835" s="2">
        <f t="shared" si="359"/>
        <v>0</v>
      </c>
      <c r="L2835" s="2">
        <f>SUMIF(E$2:E2835,E2835,K$2:K2835)</f>
        <v>0</v>
      </c>
      <c r="M2835" s="2">
        <f>IF(AND(market_calendar[[#This Row],[eq_weekly_exp_cumulative]]=3,market_calendar[[#This Row],[is_eq_weekly_exp]]=1),1,0)</f>
        <v>0</v>
      </c>
      <c r="N2835" s="2">
        <f>IF(AND(market_calendar[[#This Row],[is_eq_monthly_exp]]=1,MOD(market_calendar[[#This Row],[Month]],3)=0),1,0)</f>
        <v>0</v>
      </c>
      <c r="O2835" s="2">
        <f t="shared" si="352"/>
        <v>0</v>
      </c>
      <c r="P2835" s="2">
        <f>SUMIF(E$2:E2835,E2835,O$2:O2835)</f>
        <v>1</v>
      </c>
      <c r="Q2835" s="2">
        <f>IF(AND(market_calendar[[#This Row],[vix_weekly_exp_cumulative]]=3,market_calendar[[#This Row],[is_vix_weekly_exp]]=1),1,0)</f>
        <v>0</v>
      </c>
      <c r="R2835" s="2">
        <f>IF(AND(market_calendar[[#This Row],[is_vix_monthly_exp]]=1,MOD(market_calendar[[#This Row],[Month]],3)=0),1,0)</f>
        <v>0</v>
      </c>
    </row>
    <row r="2836" spans="1:18" x14ac:dyDescent="0.25">
      <c r="A2836">
        <v>2835</v>
      </c>
      <c r="B2836" s="1">
        <v>45204</v>
      </c>
      <c r="C2836" s="2">
        <f t="shared" si="353"/>
        <v>2023</v>
      </c>
      <c r="D2836" s="2">
        <f t="shared" si="354"/>
        <v>10</v>
      </c>
      <c r="E2836" s="2" t="str">
        <f t="shared" si="355"/>
        <v>2023-10</v>
      </c>
      <c r="F2836" s="2">
        <f t="shared" si="356"/>
        <v>5</v>
      </c>
      <c r="G2836" s="2">
        <f t="shared" si="357"/>
        <v>40</v>
      </c>
      <c r="H2836" s="2">
        <f t="shared" si="358"/>
        <v>5</v>
      </c>
      <c r="I2836" s="2" cm="1">
        <f t="array" ref="I2836">_xlfn.IFNA(_xlfn.IFS(H2836=7,1,H2836=1,1),0)</f>
        <v>0</v>
      </c>
      <c r="J2836" s="2">
        <v>0</v>
      </c>
      <c r="K2836" s="2">
        <f t="shared" si="359"/>
        <v>0</v>
      </c>
      <c r="L2836" s="2">
        <f>SUMIF(E$2:E2836,E2836,K$2:K2836)</f>
        <v>0</v>
      </c>
      <c r="M2836" s="2">
        <f>IF(AND(market_calendar[[#This Row],[eq_weekly_exp_cumulative]]=3,market_calendar[[#This Row],[is_eq_weekly_exp]]=1),1,0)</f>
        <v>0</v>
      </c>
      <c r="N2836" s="2">
        <f>IF(AND(market_calendar[[#This Row],[is_eq_monthly_exp]]=1,MOD(market_calendar[[#This Row],[Month]],3)=0),1,0)</f>
        <v>0</v>
      </c>
      <c r="O2836" s="2">
        <f t="shared" si="352"/>
        <v>0</v>
      </c>
      <c r="P2836" s="2">
        <f>SUMIF(E$2:E2836,E2836,O$2:O2836)</f>
        <v>1</v>
      </c>
      <c r="Q2836" s="2">
        <f>IF(AND(market_calendar[[#This Row],[vix_weekly_exp_cumulative]]=3,market_calendar[[#This Row],[is_vix_weekly_exp]]=1),1,0)</f>
        <v>0</v>
      </c>
      <c r="R2836" s="2">
        <f>IF(AND(market_calendar[[#This Row],[is_vix_monthly_exp]]=1,MOD(market_calendar[[#This Row],[Month]],3)=0),1,0)</f>
        <v>0</v>
      </c>
    </row>
    <row r="2837" spans="1:18" x14ac:dyDescent="0.25">
      <c r="A2837">
        <v>2836</v>
      </c>
      <c r="B2837" s="1">
        <v>45205</v>
      </c>
      <c r="C2837" s="2">
        <f t="shared" si="353"/>
        <v>2023</v>
      </c>
      <c r="D2837" s="2">
        <f t="shared" si="354"/>
        <v>10</v>
      </c>
      <c r="E2837" s="2" t="str">
        <f t="shared" si="355"/>
        <v>2023-10</v>
      </c>
      <c r="F2837" s="2">
        <f t="shared" si="356"/>
        <v>6</v>
      </c>
      <c r="G2837" s="2">
        <f t="shared" si="357"/>
        <v>40</v>
      </c>
      <c r="H2837" s="2">
        <f t="shared" si="358"/>
        <v>6</v>
      </c>
      <c r="I2837" s="2" cm="1">
        <f t="array" ref="I2837">_xlfn.IFNA(_xlfn.IFS(H2837=7,1,H2837=1,1),0)</f>
        <v>0</v>
      </c>
      <c r="J2837" s="2">
        <v>0</v>
      </c>
      <c r="K2837" s="2">
        <f t="shared" si="359"/>
        <v>1</v>
      </c>
      <c r="L2837" s="2">
        <f>SUMIF(E$2:E2837,E2837,K$2:K2837)</f>
        <v>1</v>
      </c>
      <c r="M2837" s="2">
        <f>IF(AND(market_calendar[[#This Row],[eq_weekly_exp_cumulative]]=3,market_calendar[[#This Row],[is_eq_weekly_exp]]=1),1,0)</f>
        <v>0</v>
      </c>
      <c r="N2837" s="2">
        <f>IF(AND(market_calendar[[#This Row],[is_eq_monthly_exp]]=1,MOD(market_calendar[[#This Row],[Month]],3)=0),1,0)</f>
        <v>0</v>
      </c>
      <c r="O2837" s="2">
        <f t="shared" si="352"/>
        <v>0</v>
      </c>
      <c r="P2837" s="2">
        <f>SUMIF(E$2:E2837,E2837,O$2:O2837)</f>
        <v>1</v>
      </c>
      <c r="Q2837" s="2">
        <f>IF(AND(market_calendar[[#This Row],[vix_weekly_exp_cumulative]]=3,market_calendar[[#This Row],[is_vix_weekly_exp]]=1),1,0)</f>
        <v>0</v>
      </c>
      <c r="R2837" s="2">
        <f>IF(AND(market_calendar[[#This Row],[is_vix_monthly_exp]]=1,MOD(market_calendar[[#This Row],[Month]],3)=0),1,0)</f>
        <v>0</v>
      </c>
    </row>
    <row r="2838" spans="1:18" x14ac:dyDescent="0.25">
      <c r="A2838">
        <v>2837</v>
      </c>
      <c r="B2838" s="1">
        <v>45206</v>
      </c>
      <c r="C2838" s="2">
        <f t="shared" si="353"/>
        <v>2023</v>
      </c>
      <c r="D2838" s="2">
        <f t="shared" si="354"/>
        <v>10</v>
      </c>
      <c r="E2838" s="2" t="str">
        <f t="shared" si="355"/>
        <v>2023-10</v>
      </c>
      <c r="F2838" s="2">
        <f t="shared" si="356"/>
        <v>7</v>
      </c>
      <c r="G2838" s="2">
        <f t="shared" si="357"/>
        <v>40</v>
      </c>
      <c r="H2838" s="2">
        <f t="shared" si="358"/>
        <v>7</v>
      </c>
      <c r="I2838" s="2" cm="1">
        <f t="array" ref="I2838">_xlfn.IFNA(_xlfn.IFS(H2838=7,1,H2838=1,1),0)</f>
        <v>1</v>
      </c>
      <c r="J2838" s="2">
        <v>0</v>
      </c>
      <c r="K2838" s="2">
        <f t="shared" si="359"/>
        <v>0</v>
      </c>
      <c r="L2838" s="2">
        <f>SUMIF(E$2:E2838,E2838,K$2:K2838)</f>
        <v>1</v>
      </c>
      <c r="M2838" s="2">
        <f>IF(AND(market_calendar[[#This Row],[eq_weekly_exp_cumulative]]=3,market_calendar[[#This Row],[is_eq_weekly_exp]]=1),1,0)</f>
        <v>0</v>
      </c>
      <c r="N2838" s="2">
        <f>IF(AND(market_calendar[[#This Row],[is_eq_monthly_exp]]=1,MOD(market_calendar[[#This Row],[Month]],3)=0),1,0)</f>
        <v>0</v>
      </c>
      <c r="O2838" s="2">
        <f t="shared" si="352"/>
        <v>0</v>
      </c>
      <c r="P2838" s="2">
        <f>SUMIF(E$2:E2838,E2838,O$2:O2838)</f>
        <v>1</v>
      </c>
      <c r="Q2838" s="2">
        <f>IF(AND(market_calendar[[#This Row],[vix_weekly_exp_cumulative]]=3,market_calendar[[#This Row],[is_vix_weekly_exp]]=1),1,0)</f>
        <v>0</v>
      </c>
      <c r="R2838" s="2">
        <f>IF(AND(market_calendar[[#This Row],[is_vix_monthly_exp]]=1,MOD(market_calendar[[#This Row],[Month]],3)=0),1,0)</f>
        <v>0</v>
      </c>
    </row>
    <row r="2839" spans="1:18" x14ac:dyDescent="0.25">
      <c r="A2839">
        <v>2838</v>
      </c>
      <c r="B2839" s="1">
        <v>45207</v>
      </c>
      <c r="C2839" s="2">
        <f t="shared" si="353"/>
        <v>2023</v>
      </c>
      <c r="D2839" s="2">
        <f t="shared" si="354"/>
        <v>10</v>
      </c>
      <c r="E2839" s="2" t="str">
        <f t="shared" si="355"/>
        <v>2023-10</v>
      </c>
      <c r="F2839" s="2">
        <f t="shared" si="356"/>
        <v>8</v>
      </c>
      <c r="G2839" s="2">
        <f t="shared" si="357"/>
        <v>41</v>
      </c>
      <c r="H2839" s="2">
        <f t="shared" si="358"/>
        <v>1</v>
      </c>
      <c r="I2839" s="2" cm="1">
        <f t="array" ref="I2839">_xlfn.IFNA(_xlfn.IFS(H2839=7,1,H2839=1,1),0)</f>
        <v>1</v>
      </c>
      <c r="J2839" s="2">
        <v>0</v>
      </c>
      <c r="K2839" s="2">
        <f t="shared" si="359"/>
        <v>0</v>
      </c>
      <c r="L2839" s="2">
        <f>SUMIF(E$2:E2839,E2839,K$2:K2839)</f>
        <v>1</v>
      </c>
      <c r="M2839" s="2">
        <f>IF(AND(market_calendar[[#This Row],[eq_weekly_exp_cumulative]]=3,market_calendar[[#This Row],[is_eq_weekly_exp]]=1),1,0)</f>
        <v>0</v>
      </c>
      <c r="N2839" s="2">
        <f>IF(AND(market_calendar[[#This Row],[is_eq_monthly_exp]]=1,MOD(market_calendar[[#This Row],[Month]],3)=0),1,0)</f>
        <v>0</v>
      </c>
      <c r="O2839" s="2">
        <f t="shared" si="352"/>
        <v>0</v>
      </c>
      <c r="P2839" s="2">
        <f>SUMIF(E$2:E2839,E2839,O$2:O2839)</f>
        <v>1</v>
      </c>
      <c r="Q2839" s="2">
        <f>IF(AND(market_calendar[[#This Row],[vix_weekly_exp_cumulative]]=3,market_calendar[[#This Row],[is_vix_weekly_exp]]=1),1,0)</f>
        <v>0</v>
      </c>
      <c r="R2839" s="2">
        <f>IF(AND(market_calendar[[#This Row],[is_vix_monthly_exp]]=1,MOD(market_calendar[[#This Row],[Month]],3)=0),1,0)</f>
        <v>0</v>
      </c>
    </row>
    <row r="2840" spans="1:18" x14ac:dyDescent="0.25">
      <c r="A2840">
        <v>2839</v>
      </c>
      <c r="B2840" s="1">
        <v>45208</v>
      </c>
      <c r="C2840" s="2">
        <f t="shared" si="353"/>
        <v>2023</v>
      </c>
      <c r="D2840" s="2">
        <f t="shared" si="354"/>
        <v>10</v>
      </c>
      <c r="E2840" s="2" t="str">
        <f t="shared" si="355"/>
        <v>2023-10</v>
      </c>
      <c r="F2840" s="2">
        <f t="shared" si="356"/>
        <v>9</v>
      </c>
      <c r="G2840" s="2">
        <f t="shared" si="357"/>
        <v>41</v>
      </c>
      <c r="H2840" s="2">
        <f t="shared" si="358"/>
        <v>2</v>
      </c>
      <c r="I2840" s="2" cm="1">
        <f t="array" ref="I2840">_xlfn.IFNA(_xlfn.IFS(H2840=7,1,H2840=1,1),0)</f>
        <v>0</v>
      </c>
      <c r="J2840" s="2">
        <v>0</v>
      </c>
      <c r="K2840" s="2">
        <f t="shared" si="359"/>
        <v>0</v>
      </c>
      <c r="L2840" s="2">
        <f>SUMIF(E$2:E2840,E2840,K$2:K2840)</f>
        <v>1</v>
      </c>
      <c r="M2840" s="2">
        <f>IF(AND(market_calendar[[#This Row],[eq_weekly_exp_cumulative]]=3,market_calendar[[#This Row],[is_eq_weekly_exp]]=1),1,0)</f>
        <v>0</v>
      </c>
      <c r="N2840" s="2">
        <f>IF(AND(market_calendar[[#This Row],[is_eq_monthly_exp]]=1,MOD(market_calendar[[#This Row],[Month]],3)=0),1,0)</f>
        <v>0</v>
      </c>
      <c r="O2840" s="2">
        <f t="shared" si="352"/>
        <v>0</v>
      </c>
      <c r="P2840" s="2">
        <f>SUMIF(E$2:E2840,E2840,O$2:O2840)</f>
        <v>1</v>
      </c>
      <c r="Q2840" s="2">
        <f>IF(AND(market_calendar[[#This Row],[vix_weekly_exp_cumulative]]=3,market_calendar[[#This Row],[is_vix_weekly_exp]]=1),1,0)</f>
        <v>0</v>
      </c>
      <c r="R2840" s="2">
        <f>IF(AND(market_calendar[[#This Row],[is_vix_monthly_exp]]=1,MOD(market_calendar[[#This Row],[Month]],3)=0),1,0)</f>
        <v>0</v>
      </c>
    </row>
    <row r="2841" spans="1:18" x14ac:dyDescent="0.25">
      <c r="A2841">
        <v>2840</v>
      </c>
      <c r="B2841" s="1">
        <v>45209</v>
      </c>
      <c r="C2841" s="2">
        <f t="shared" si="353"/>
        <v>2023</v>
      </c>
      <c r="D2841" s="2">
        <f t="shared" si="354"/>
        <v>10</v>
      </c>
      <c r="E2841" s="2" t="str">
        <f t="shared" si="355"/>
        <v>2023-10</v>
      </c>
      <c r="F2841" s="2">
        <f t="shared" si="356"/>
        <v>10</v>
      </c>
      <c r="G2841" s="2">
        <f t="shared" si="357"/>
        <v>41</v>
      </c>
      <c r="H2841" s="2">
        <f t="shared" si="358"/>
        <v>3</v>
      </c>
      <c r="I2841" s="2" cm="1">
        <f t="array" ref="I2841">_xlfn.IFNA(_xlfn.IFS(H2841=7,1,H2841=1,1),0)</f>
        <v>0</v>
      </c>
      <c r="J2841" s="2">
        <v>0</v>
      </c>
      <c r="K2841" s="2">
        <f t="shared" si="359"/>
        <v>0</v>
      </c>
      <c r="L2841" s="2">
        <f>SUMIF(E$2:E2841,E2841,K$2:K2841)</f>
        <v>1</v>
      </c>
      <c r="M2841" s="2">
        <f>IF(AND(market_calendar[[#This Row],[eq_weekly_exp_cumulative]]=3,market_calendar[[#This Row],[is_eq_weekly_exp]]=1),1,0)</f>
        <v>0</v>
      </c>
      <c r="N2841" s="2">
        <f>IF(AND(market_calendar[[#This Row],[is_eq_monthly_exp]]=1,MOD(market_calendar[[#This Row],[Month]],3)=0),1,0)</f>
        <v>0</v>
      </c>
      <c r="O2841" s="2">
        <f t="shared" si="352"/>
        <v>1</v>
      </c>
      <c r="P2841" s="2">
        <f>SUMIF(E$2:E2841,E2841,O$2:O2841)</f>
        <v>2</v>
      </c>
      <c r="Q2841" s="2">
        <f>IF(AND(market_calendar[[#This Row],[vix_weekly_exp_cumulative]]=3,market_calendar[[#This Row],[is_vix_weekly_exp]]=1),1,0)</f>
        <v>0</v>
      </c>
      <c r="R2841" s="2">
        <f>IF(AND(market_calendar[[#This Row],[is_vix_monthly_exp]]=1,MOD(market_calendar[[#This Row],[Month]],3)=0),1,0)</f>
        <v>0</v>
      </c>
    </row>
    <row r="2842" spans="1:18" x14ac:dyDescent="0.25">
      <c r="A2842">
        <v>2841</v>
      </c>
      <c r="B2842" s="1">
        <v>45210</v>
      </c>
      <c r="C2842" s="2">
        <f t="shared" si="353"/>
        <v>2023</v>
      </c>
      <c r="D2842" s="2">
        <f t="shared" si="354"/>
        <v>10</v>
      </c>
      <c r="E2842" s="2" t="str">
        <f t="shared" si="355"/>
        <v>2023-10</v>
      </c>
      <c r="F2842" s="2">
        <f t="shared" si="356"/>
        <v>11</v>
      </c>
      <c r="G2842" s="2">
        <f t="shared" si="357"/>
        <v>41</v>
      </c>
      <c r="H2842" s="2">
        <f t="shared" si="358"/>
        <v>4</v>
      </c>
      <c r="I2842" s="2" cm="1">
        <f t="array" ref="I2842">_xlfn.IFNA(_xlfn.IFS(H2842=7,1,H2842=1,1),0)</f>
        <v>0</v>
      </c>
      <c r="J2842" s="2">
        <v>0</v>
      </c>
      <c r="K2842" s="2">
        <f t="shared" si="359"/>
        <v>0</v>
      </c>
      <c r="L2842" s="2">
        <f>SUMIF(E$2:E2842,E2842,K$2:K2842)</f>
        <v>1</v>
      </c>
      <c r="M2842" s="2">
        <f>IF(AND(market_calendar[[#This Row],[eq_weekly_exp_cumulative]]=3,market_calendar[[#This Row],[is_eq_weekly_exp]]=1),1,0)</f>
        <v>0</v>
      </c>
      <c r="N2842" s="2">
        <f>IF(AND(market_calendar[[#This Row],[is_eq_monthly_exp]]=1,MOD(market_calendar[[#This Row],[Month]],3)=0),1,0)</f>
        <v>0</v>
      </c>
      <c r="O2842" s="2">
        <f t="shared" si="352"/>
        <v>0</v>
      </c>
      <c r="P2842" s="2">
        <f>SUMIF(E$2:E2842,E2842,O$2:O2842)</f>
        <v>2</v>
      </c>
      <c r="Q2842" s="2">
        <f>IF(AND(market_calendar[[#This Row],[vix_weekly_exp_cumulative]]=3,market_calendar[[#This Row],[is_vix_weekly_exp]]=1),1,0)</f>
        <v>0</v>
      </c>
      <c r="R2842" s="2">
        <f>IF(AND(market_calendar[[#This Row],[is_vix_monthly_exp]]=1,MOD(market_calendar[[#This Row],[Month]],3)=0),1,0)</f>
        <v>0</v>
      </c>
    </row>
    <row r="2843" spans="1:18" x14ac:dyDescent="0.25">
      <c r="A2843">
        <v>2842</v>
      </c>
      <c r="B2843" s="1">
        <v>45211</v>
      </c>
      <c r="C2843" s="2">
        <f t="shared" si="353"/>
        <v>2023</v>
      </c>
      <c r="D2843" s="2">
        <f t="shared" si="354"/>
        <v>10</v>
      </c>
      <c r="E2843" s="2" t="str">
        <f t="shared" si="355"/>
        <v>2023-10</v>
      </c>
      <c r="F2843" s="2">
        <f t="shared" si="356"/>
        <v>12</v>
      </c>
      <c r="G2843" s="2">
        <f t="shared" si="357"/>
        <v>41</v>
      </c>
      <c r="H2843" s="2">
        <f t="shared" si="358"/>
        <v>5</v>
      </c>
      <c r="I2843" s="2" cm="1">
        <f t="array" ref="I2843">_xlfn.IFNA(_xlfn.IFS(H2843=7,1,H2843=1,1),0)</f>
        <v>0</v>
      </c>
      <c r="J2843" s="2">
        <v>0</v>
      </c>
      <c r="K2843" s="2">
        <f t="shared" si="359"/>
        <v>0</v>
      </c>
      <c r="L2843" s="2">
        <f>SUMIF(E$2:E2843,E2843,K$2:K2843)</f>
        <v>1</v>
      </c>
      <c r="M2843" s="2">
        <f>IF(AND(market_calendar[[#This Row],[eq_weekly_exp_cumulative]]=3,market_calendar[[#This Row],[is_eq_weekly_exp]]=1),1,0)</f>
        <v>0</v>
      </c>
      <c r="N2843" s="2">
        <f>IF(AND(market_calendar[[#This Row],[is_eq_monthly_exp]]=1,MOD(market_calendar[[#This Row],[Month]],3)=0),1,0)</f>
        <v>0</v>
      </c>
      <c r="O2843" s="2">
        <f t="shared" si="352"/>
        <v>0</v>
      </c>
      <c r="P2843" s="2">
        <f>SUMIF(E$2:E2843,E2843,O$2:O2843)</f>
        <v>2</v>
      </c>
      <c r="Q2843" s="2">
        <f>IF(AND(market_calendar[[#This Row],[vix_weekly_exp_cumulative]]=3,market_calendar[[#This Row],[is_vix_weekly_exp]]=1),1,0)</f>
        <v>0</v>
      </c>
      <c r="R2843" s="2">
        <f>IF(AND(market_calendar[[#This Row],[is_vix_monthly_exp]]=1,MOD(market_calendar[[#This Row],[Month]],3)=0),1,0)</f>
        <v>0</v>
      </c>
    </row>
    <row r="2844" spans="1:18" x14ac:dyDescent="0.25">
      <c r="A2844">
        <v>2843</v>
      </c>
      <c r="B2844" s="1">
        <v>45212</v>
      </c>
      <c r="C2844" s="2">
        <f t="shared" si="353"/>
        <v>2023</v>
      </c>
      <c r="D2844" s="2">
        <f t="shared" si="354"/>
        <v>10</v>
      </c>
      <c r="E2844" s="2" t="str">
        <f t="shared" si="355"/>
        <v>2023-10</v>
      </c>
      <c r="F2844" s="2">
        <f t="shared" si="356"/>
        <v>13</v>
      </c>
      <c r="G2844" s="2">
        <f t="shared" si="357"/>
        <v>41</v>
      </c>
      <c r="H2844" s="2">
        <f t="shared" si="358"/>
        <v>6</v>
      </c>
      <c r="I2844" s="2" cm="1">
        <f t="array" ref="I2844">_xlfn.IFNA(_xlfn.IFS(H2844=7,1,H2844=1,1),0)</f>
        <v>0</v>
      </c>
      <c r="J2844" s="2">
        <v>0</v>
      </c>
      <c r="K2844" s="2">
        <f t="shared" si="359"/>
        <v>1</v>
      </c>
      <c r="L2844" s="2">
        <f>SUMIF(E$2:E2844,E2844,K$2:K2844)</f>
        <v>2</v>
      </c>
      <c r="M2844" s="2">
        <f>IF(AND(market_calendar[[#This Row],[eq_weekly_exp_cumulative]]=3,market_calendar[[#This Row],[is_eq_weekly_exp]]=1),1,0)</f>
        <v>0</v>
      </c>
      <c r="N2844" s="2">
        <f>IF(AND(market_calendar[[#This Row],[is_eq_monthly_exp]]=1,MOD(market_calendar[[#This Row],[Month]],3)=0),1,0)</f>
        <v>0</v>
      </c>
      <c r="O2844" s="2">
        <f t="shared" si="352"/>
        <v>0</v>
      </c>
      <c r="P2844" s="2">
        <f>SUMIF(E$2:E2844,E2844,O$2:O2844)</f>
        <v>2</v>
      </c>
      <c r="Q2844" s="2">
        <f>IF(AND(market_calendar[[#This Row],[vix_weekly_exp_cumulative]]=3,market_calendar[[#This Row],[is_vix_weekly_exp]]=1),1,0)</f>
        <v>0</v>
      </c>
      <c r="R2844" s="2">
        <f>IF(AND(market_calendar[[#This Row],[is_vix_monthly_exp]]=1,MOD(market_calendar[[#This Row],[Month]],3)=0),1,0)</f>
        <v>0</v>
      </c>
    </row>
    <row r="2845" spans="1:18" x14ac:dyDescent="0.25">
      <c r="A2845">
        <v>2844</v>
      </c>
      <c r="B2845" s="1">
        <v>45213</v>
      </c>
      <c r="C2845" s="2">
        <f t="shared" si="353"/>
        <v>2023</v>
      </c>
      <c r="D2845" s="2">
        <f t="shared" si="354"/>
        <v>10</v>
      </c>
      <c r="E2845" s="2" t="str">
        <f t="shared" si="355"/>
        <v>2023-10</v>
      </c>
      <c r="F2845" s="2">
        <f t="shared" si="356"/>
        <v>14</v>
      </c>
      <c r="G2845" s="2">
        <f t="shared" si="357"/>
        <v>41</v>
      </c>
      <c r="H2845" s="2">
        <f t="shared" si="358"/>
        <v>7</v>
      </c>
      <c r="I2845" s="2" cm="1">
        <f t="array" ref="I2845">_xlfn.IFNA(_xlfn.IFS(H2845=7,1,H2845=1,1),0)</f>
        <v>1</v>
      </c>
      <c r="J2845" s="2">
        <v>0</v>
      </c>
      <c r="K2845" s="2">
        <f t="shared" si="359"/>
        <v>0</v>
      </c>
      <c r="L2845" s="2">
        <f>SUMIF(E$2:E2845,E2845,K$2:K2845)</f>
        <v>2</v>
      </c>
      <c r="M2845" s="2">
        <f>IF(AND(market_calendar[[#This Row],[eq_weekly_exp_cumulative]]=3,market_calendar[[#This Row],[is_eq_weekly_exp]]=1),1,0)</f>
        <v>0</v>
      </c>
      <c r="N2845" s="2">
        <f>IF(AND(market_calendar[[#This Row],[is_eq_monthly_exp]]=1,MOD(market_calendar[[#This Row],[Month]],3)=0),1,0)</f>
        <v>0</v>
      </c>
      <c r="O2845" s="2">
        <f t="shared" si="352"/>
        <v>0</v>
      </c>
      <c r="P2845" s="2">
        <f>SUMIF(E$2:E2845,E2845,O$2:O2845)</f>
        <v>2</v>
      </c>
      <c r="Q2845" s="2">
        <f>IF(AND(market_calendar[[#This Row],[vix_weekly_exp_cumulative]]=3,market_calendar[[#This Row],[is_vix_weekly_exp]]=1),1,0)</f>
        <v>0</v>
      </c>
      <c r="R2845" s="2">
        <f>IF(AND(market_calendar[[#This Row],[is_vix_monthly_exp]]=1,MOD(market_calendar[[#This Row],[Month]],3)=0),1,0)</f>
        <v>0</v>
      </c>
    </row>
    <row r="2846" spans="1:18" x14ac:dyDescent="0.25">
      <c r="A2846">
        <v>2845</v>
      </c>
      <c r="B2846" s="1">
        <v>45214</v>
      </c>
      <c r="C2846" s="2">
        <f t="shared" si="353"/>
        <v>2023</v>
      </c>
      <c r="D2846" s="2">
        <f t="shared" si="354"/>
        <v>10</v>
      </c>
      <c r="E2846" s="2" t="str">
        <f t="shared" si="355"/>
        <v>2023-10</v>
      </c>
      <c r="F2846" s="2">
        <f t="shared" si="356"/>
        <v>15</v>
      </c>
      <c r="G2846" s="2">
        <f t="shared" si="357"/>
        <v>42</v>
      </c>
      <c r="H2846" s="2">
        <f t="shared" si="358"/>
        <v>1</v>
      </c>
      <c r="I2846" s="2" cm="1">
        <f t="array" ref="I2846">_xlfn.IFNA(_xlfn.IFS(H2846=7,1,H2846=1,1),0)</f>
        <v>1</v>
      </c>
      <c r="J2846" s="2">
        <v>0</v>
      </c>
      <c r="K2846" s="2">
        <f t="shared" si="359"/>
        <v>0</v>
      </c>
      <c r="L2846" s="2">
        <f>SUMIF(E$2:E2846,E2846,K$2:K2846)</f>
        <v>2</v>
      </c>
      <c r="M2846" s="2">
        <f>IF(AND(market_calendar[[#This Row],[eq_weekly_exp_cumulative]]=3,market_calendar[[#This Row],[is_eq_weekly_exp]]=1),1,0)</f>
        <v>0</v>
      </c>
      <c r="N2846" s="2">
        <f>IF(AND(market_calendar[[#This Row],[is_eq_monthly_exp]]=1,MOD(market_calendar[[#This Row],[Month]],3)=0),1,0)</f>
        <v>0</v>
      </c>
      <c r="O2846" s="2">
        <f t="shared" si="352"/>
        <v>0</v>
      </c>
      <c r="P2846" s="2">
        <f>SUMIF(E$2:E2846,E2846,O$2:O2846)</f>
        <v>2</v>
      </c>
      <c r="Q2846" s="2">
        <f>IF(AND(market_calendar[[#This Row],[vix_weekly_exp_cumulative]]=3,market_calendar[[#This Row],[is_vix_weekly_exp]]=1),1,0)</f>
        <v>0</v>
      </c>
      <c r="R2846" s="2">
        <f>IF(AND(market_calendar[[#This Row],[is_vix_monthly_exp]]=1,MOD(market_calendar[[#This Row],[Month]],3)=0),1,0)</f>
        <v>0</v>
      </c>
    </row>
    <row r="2847" spans="1:18" x14ac:dyDescent="0.25">
      <c r="A2847">
        <v>2846</v>
      </c>
      <c r="B2847" s="1">
        <v>45215</v>
      </c>
      <c r="C2847" s="2">
        <f t="shared" si="353"/>
        <v>2023</v>
      </c>
      <c r="D2847" s="2">
        <f t="shared" si="354"/>
        <v>10</v>
      </c>
      <c r="E2847" s="2" t="str">
        <f t="shared" si="355"/>
        <v>2023-10</v>
      </c>
      <c r="F2847" s="2">
        <f t="shared" si="356"/>
        <v>16</v>
      </c>
      <c r="G2847" s="2">
        <f t="shared" si="357"/>
        <v>42</v>
      </c>
      <c r="H2847" s="2">
        <f t="shared" si="358"/>
        <v>2</v>
      </c>
      <c r="I2847" s="2" cm="1">
        <f t="array" ref="I2847">_xlfn.IFNA(_xlfn.IFS(H2847=7,1,H2847=1,1),0)</f>
        <v>0</v>
      </c>
      <c r="J2847" s="2">
        <v>0</v>
      </c>
      <c r="K2847" s="2">
        <f t="shared" si="359"/>
        <v>0</v>
      </c>
      <c r="L2847" s="2">
        <f>SUMIF(E$2:E2847,E2847,K$2:K2847)</f>
        <v>2</v>
      </c>
      <c r="M2847" s="2">
        <f>IF(AND(market_calendar[[#This Row],[eq_weekly_exp_cumulative]]=3,market_calendar[[#This Row],[is_eq_weekly_exp]]=1),1,0)</f>
        <v>0</v>
      </c>
      <c r="N2847" s="2">
        <f>IF(AND(market_calendar[[#This Row],[is_eq_monthly_exp]]=1,MOD(market_calendar[[#This Row],[Month]],3)=0),1,0)</f>
        <v>0</v>
      </c>
      <c r="O2847" s="2">
        <f t="shared" si="352"/>
        <v>0</v>
      </c>
      <c r="P2847" s="2">
        <f>SUMIF(E$2:E2847,E2847,O$2:O2847)</f>
        <v>2</v>
      </c>
      <c r="Q2847" s="2">
        <f>IF(AND(market_calendar[[#This Row],[vix_weekly_exp_cumulative]]=3,market_calendar[[#This Row],[is_vix_weekly_exp]]=1),1,0)</f>
        <v>0</v>
      </c>
      <c r="R2847" s="2">
        <f>IF(AND(market_calendar[[#This Row],[is_vix_monthly_exp]]=1,MOD(market_calendar[[#This Row],[Month]],3)=0),1,0)</f>
        <v>0</v>
      </c>
    </row>
    <row r="2848" spans="1:18" x14ac:dyDescent="0.25">
      <c r="A2848">
        <v>2847</v>
      </c>
      <c r="B2848" s="1">
        <v>45216</v>
      </c>
      <c r="C2848" s="2">
        <f t="shared" si="353"/>
        <v>2023</v>
      </c>
      <c r="D2848" s="2">
        <f t="shared" si="354"/>
        <v>10</v>
      </c>
      <c r="E2848" s="2" t="str">
        <f t="shared" si="355"/>
        <v>2023-10</v>
      </c>
      <c r="F2848" s="2">
        <f t="shared" si="356"/>
        <v>17</v>
      </c>
      <c r="G2848" s="2">
        <f t="shared" si="357"/>
        <v>42</v>
      </c>
      <c r="H2848" s="2">
        <f t="shared" si="358"/>
        <v>3</v>
      </c>
      <c r="I2848" s="2" cm="1">
        <f t="array" ref="I2848">_xlfn.IFNA(_xlfn.IFS(H2848=7,1,H2848=1,1),0)</f>
        <v>0</v>
      </c>
      <c r="J2848" s="2">
        <v>0</v>
      </c>
      <c r="K2848" s="2">
        <f t="shared" si="359"/>
        <v>0</v>
      </c>
      <c r="L2848" s="2">
        <f>SUMIF(E$2:E2848,E2848,K$2:K2848)</f>
        <v>2</v>
      </c>
      <c r="M2848" s="2">
        <f>IF(AND(market_calendar[[#This Row],[eq_weekly_exp_cumulative]]=3,market_calendar[[#This Row],[is_eq_weekly_exp]]=1),1,0)</f>
        <v>0</v>
      </c>
      <c r="N2848" s="2">
        <f>IF(AND(market_calendar[[#This Row],[is_eq_monthly_exp]]=1,MOD(market_calendar[[#This Row],[Month]],3)=0),1,0)</f>
        <v>0</v>
      </c>
      <c r="O2848" s="2">
        <f t="shared" si="352"/>
        <v>1</v>
      </c>
      <c r="P2848" s="2">
        <f>SUMIF(E$2:E2848,E2848,O$2:O2848)</f>
        <v>3</v>
      </c>
      <c r="Q2848" s="2">
        <f>IF(AND(market_calendar[[#This Row],[vix_weekly_exp_cumulative]]=3,market_calendar[[#This Row],[is_vix_weekly_exp]]=1),1,0)</f>
        <v>1</v>
      </c>
      <c r="R2848" s="2">
        <f>IF(AND(market_calendar[[#This Row],[is_vix_monthly_exp]]=1,MOD(market_calendar[[#This Row],[Month]],3)=0),1,0)</f>
        <v>0</v>
      </c>
    </row>
    <row r="2849" spans="1:18" x14ac:dyDescent="0.25">
      <c r="A2849">
        <v>2848</v>
      </c>
      <c r="B2849" s="1">
        <v>45217</v>
      </c>
      <c r="C2849" s="2">
        <f t="shared" si="353"/>
        <v>2023</v>
      </c>
      <c r="D2849" s="2">
        <f t="shared" si="354"/>
        <v>10</v>
      </c>
      <c r="E2849" s="2" t="str">
        <f t="shared" si="355"/>
        <v>2023-10</v>
      </c>
      <c r="F2849" s="2">
        <f t="shared" si="356"/>
        <v>18</v>
      </c>
      <c r="G2849" s="2">
        <f t="shared" si="357"/>
        <v>42</v>
      </c>
      <c r="H2849" s="2">
        <f t="shared" si="358"/>
        <v>4</v>
      </c>
      <c r="I2849" s="2" cm="1">
        <f t="array" ref="I2849">_xlfn.IFNA(_xlfn.IFS(H2849=7,1,H2849=1,1),0)</f>
        <v>0</v>
      </c>
      <c r="J2849" s="2">
        <v>0</v>
      </c>
      <c r="K2849" s="2">
        <f t="shared" si="359"/>
        <v>0</v>
      </c>
      <c r="L2849" s="2">
        <f>SUMIF(E$2:E2849,E2849,K$2:K2849)</f>
        <v>2</v>
      </c>
      <c r="M2849" s="2">
        <f>IF(AND(market_calendar[[#This Row],[eq_weekly_exp_cumulative]]=3,market_calendar[[#This Row],[is_eq_weekly_exp]]=1),1,0)</f>
        <v>0</v>
      </c>
      <c r="N2849" s="2">
        <f>IF(AND(market_calendar[[#This Row],[is_eq_monthly_exp]]=1,MOD(market_calendar[[#This Row],[Month]],3)=0),1,0)</f>
        <v>0</v>
      </c>
      <c r="O2849" s="2">
        <f t="shared" si="352"/>
        <v>0</v>
      </c>
      <c r="P2849" s="2">
        <f>SUMIF(E$2:E2849,E2849,O$2:O2849)</f>
        <v>3</v>
      </c>
      <c r="Q2849" s="2">
        <f>IF(AND(market_calendar[[#This Row],[vix_weekly_exp_cumulative]]=3,market_calendar[[#This Row],[is_vix_weekly_exp]]=1),1,0)</f>
        <v>0</v>
      </c>
      <c r="R2849" s="2">
        <f>IF(AND(market_calendar[[#This Row],[is_vix_monthly_exp]]=1,MOD(market_calendar[[#This Row],[Month]],3)=0),1,0)</f>
        <v>0</v>
      </c>
    </row>
    <row r="2850" spans="1:18" x14ac:dyDescent="0.25">
      <c r="A2850">
        <v>2849</v>
      </c>
      <c r="B2850" s="1">
        <v>45218</v>
      </c>
      <c r="C2850" s="2">
        <f t="shared" si="353"/>
        <v>2023</v>
      </c>
      <c r="D2850" s="2">
        <f t="shared" si="354"/>
        <v>10</v>
      </c>
      <c r="E2850" s="2" t="str">
        <f t="shared" si="355"/>
        <v>2023-10</v>
      </c>
      <c r="F2850" s="2">
        <f t="shared" si="356"/>
        <v>19</v>
      </c>
      <c r="G2850" s="2">
        <f t="shared" si="357"/>
        <v>42</v>
      </c>
      <c r="H2850" s="2">
        <f t="shared" si="358"/>
        <v>5</v>
      </c>
      <c r="I2850" s="2" cm="1">
        <f t="array" ref="I2850">_xlfn.IFNA(_xlfn.IFS(H2850=7,1,H2850=1,1),0)</f>
        <v>0</v>
      </c>
      <c r="J2850" s="2">
        <v>0</v>
      </c>
      <c r="K2850" s="2">
        <f t="shared" si="359"/>
        <v>0</v>
      </c>
      <c r="L2850" s="2">
        <f>SUMIF(E$2:E2850,E2850,K$2:K2850)</f>
        <v>2</v>
      </c>
      <c r="M2850" s="2">
        <f>IF(AND(market_calendar[[#This Row],[eq_weekly_exp_cumulative]]=3,market_calendar[[#This Row],[is_eq_weekly_exp]]=1),1,0)</f>
        <v>0</v>
      </c>
      <c r="N2850" s="2">
        <f>IF(AND(market_calendar[[#This Row],[is_eq_monthly_exp]]=1,MOD(market_calendar[[#This Row],[Month]],3)=0),1,0)</f>
        <v>0</v>
      </c>
      <c r="O2850" s="2">
        <f t="shared" si="352"/>
        <v>0</v>
      </c>
      <c r="P2850" s="2">
        <f>SUMIF(E$2:E2850,E2850,O$2:O2850)</f>
        <v>3</v>
      </c>
      <c r="Q2850" s="2">
        <f>IF(AND(market_calendar[[#This Row],[vix_weekly_exp_cumulative]]=3,market_calendar[[#This Row],[is_vix_weekly_exp]]=1),1,0)</f>
        <v>0</v>
      </c>
      <c r="R2850" s="2">
        <f>IF(AND(market_calendar[[#This Row],[is_vix_monthly_exp]]=1,MOD(market_calendar[[#This Row],[Month]],3)=0),1,0)</f>
        <v>0</v>
      </c>
    </row>
    <row r="2851" spans="1:18" x14ac:dyDescent="0.25">
      <c r="A2851">
        <v>2850</v>
      </c>
      <c r="B2851" s="1">
        <v>45219</v>
      </c>
      <c r="C2851" s="2">
        <f t="shared" si="353"/>
        <v>2023</v>
      </c>
      <c r="D2851" s="2">
        <f t="shared" si="354"/>
        <v>10</v>
      </c>
      <c r="E2851" s="2" t="str">
        <f t="shared" si="355"/>
        <v>2023-10</v>
      </c>
      <c r="F2851" s="2">
        <f t="shared" si="356"/>
        <v>20</v>
      </c>
      <c r="G2851" s="2">
        <f t="shared" si="357"/>
        <v>42</v>
      </c>
      <c r="H2851" s="2">
        <f t="shared" si="358"/>
        <v>6</v>
      </c>
      <c r="I2851" s="2" cm="1">
        <f t="array" ref="I2851">_xlfn.IFNA(_xlfn.IFS(H2851=7,1,H2851=1,1),0)</f>
        <v>0</v>
      </c>
      <c r="J2851" s="2">
        <v>0</v>
      </c>
      <c r="K2851" s="2">
        <f t="shared" si="359"/>
        <v>1</v>
      </c>
      <c r="L2851" s="2">
        <f>SUMIF(E$2:E2851,E2851,K$2:K2851)</f>
        <v>3</v>
      </c>
      <c r="M2851" s="2">
        <f>IF(AND(market_calendar[[#This Row],[eq_weekly_exp_cumulative]]=3,market_calendar[[#This Row],[is_eq_weekly_exp]]=1),1,0)</f>
        <v>1</v>
      </c>
      <c r="N2851" s="2">
        <f>IF(AND(market_calendar[[#This Row],[is_eq_monthly_exp]]=1,MOD(market_calendar[[#This Row],[Month]],3)=0),1,0)</f>
        <v>0</v>
      </c>
      <c r="O2851" s="2">
        <f t="shared" si="352"/>
        <v>0</v>
      </c>
      <c r="P2851" s="2">
        <f>SUMIF(E$2:E2851,E2851,O$2:O2851)</f>
        <v>3</v>
      </c>
      <c r="Q2851" s="2">
        <f>IF(AND(market_calendar[[#This Row],[vix_weekly_exp_cumulative]]=3,market_calendar[[#This Row],[is_vix_weekly_exp]]=1),1,0)</f>
        <v>0</v>
      </c>
      <c r="R2851" s="2">
        <f>IF(AND(market_calendar[[#This Row],[is_vix_monthly_exp]]=1,MOD(market_calendar[[#This Row],[Month]],3)=0),1,0)</f>
        <v>0</v>
      </c>
    </row>
    <row r="2852" spans="1:18" x14ac:dyDescent="0.25">
      <c r="A2852">
        <v>2851</v>
      </c>
      <c r="B2852" s="1">
        <v>45220</v>
      </c>
      <c r="C2852" s="2">
        <f t="shared" si="353"/>
        <v>2023</v>
      </c>
      <c r="D2852" s="2">
        <f t="shared" si="354"/>
        <v>10</v>
      </c>
      <c r="E2852" s="2" t="str">
        <f t="shared" si="355"/>
        <v>2023-10</v>
      </c>
      <c r="F2852" s="2">
        <f t="shared" si="356"/>
        <v>21</v>
      </c>
      <c r="G2852" s="2">
        <f t="shared" si="357"/>
        <v>42</v>
      </c>
      <c r="H2852" s="2">
        <f t="shared" si="358"/>
        <v>7</v>
      </c>
      <c r="I2852" s="2" cm="1">
        <f t="array" ref="I2852">_xlfn.IFNA(_xlfn.IFS(H2852=7,1,H2852=1,1),0)</f>
        <v>1</v>
      </c>
      <c r="J2852" s="2">
        <v>0</v>
      </c>
      <c r="K2852" s="2">
        <f t="shared" si="359"/>
        <v>0</v>
      </c>
      <c r="L2852" s="2">
        <f>SUMIF(E$2:E2852,E2852,K$2:K2852)</f>
        <v>3</v>
      </c>
      <c r="M2852" s="2">
        <f>IF(AND(market_calendar[[#This Row],[eq_weekly_exp_cumulative]]=3,market_calendar[[#This Row],[is_eq_weekly_exp]]=1),1,0)</f>
        <v>0</v>
      </c>
      <c r="N2852" s="2">
        <f>IF(AND(market_calendar[[#This Row],[is_eq_monthly_exp]]=1,MOD(market_calendar[[#This Row],[Month]],3)=0),1,0)</f>
        <v>0</v>
      </c>
      <c r="O2852" s="2">
        <f t="shared" si="352"/>
        <v>0</v>
      </c>
      <c r="P2852" s="2">
        <f>SUMIF(E$2:E2852,E2852,O$2:O2852)</f>
        <v>3</v>
      </c>
      <c r="Q2852" s="2">
        <f>IF(AND(market_calendar[[#This Row],[vix_weekly_exp_cumulative]]=3,market_calendar[[#This Row],[is_vix_weekly_exp]]=1),1,0)</f>
        <v>0</v>
      </c>
      <c r="R2852" s="2">
        <f>IF(AND(market_calendar[[#This Row],[is_vix_monthly_exp]]=1,MOD(market_calendar[[#This Row],[Month]],3)=0),1,0)</f>
        <v>0</v>
      </c>
    </row>
    <row r="2853" spans="1:18" x14ac:dyDescent="0.25">
      <c r="A2853">
        <v>2852</v>
      </c>
      <c r="B2853" s="1">
        <v>45221</v>
      </c>
      <c r="C2853" s="2">
        <f t="shared" si="353"/>
        <v>2023</v>
      </c>
      <c r="D2853" s="2">
        <f t="shared" si="354"/>
        <v>10</v>
      </c>
      <c r="E2853" s="2" t="str">
        <f t="shared" si="355"/>
        <v>2023-10</v>
      </c>
      <c r="F2853" s="2">
        <f t="shared" si="356"/>
        <v>22</v>
      </c>
      <c r="G2853" s="2">
        <f t="shared" si="357"/>
        <v>43</v>
      </c>
      <c r="H2853" s="2">
        <f t="shared" si="358"/>
        <v>1</v>
      </c>
      <c r="I2853" s="2" cm="1">
        <f t="array" ref="I2853">_xlfn.IFNA(_xlfn.IFS(H2853=7,1,H2853=1,1),0)</f>
        <v>1</v>
      </c>
      <c r="J2853" s="2">
        <v>0</v>
      </c>
      <c r="K2853" s="2">
        <f t="shared" si="359"/>
        <v>0</v>
      </c>
      <c r="L2853" s="2">
        <f>SUMIF(E$2:E2853,E2853,K$2:K2853)</f>
        <v>3</v>
      </c>
      <c r="M2853" s="2">
        <f>IF(AND(market_calendar[[#This Row],[eq_weekly_exp_cumulative]]=3,market_calendar[[#This Row],[is_eq_weekly_exp]]=1),1,0)</f>
        <v>0</v>
      </c>
      <c r="N2853" s="2">
        <f>IF(AND(market_calendar[[#This Row],[is_eq_monthly_exp]]=1,MOD(market_calendar[[#This Row],[Month]],3)=0),1,0)</f>
        <v>0</v>
      </c>
      <c r="O2853" s="2">
        <f t="shared" si="352"/>
        <v>0</v>
      </c>
      <c r="P2853" s="2">
        <f>SUMIF(E$2:E2853,E2853,O$2:O2853)</f>
        <v>3</v>
      </c>
      <c r="Q2853" s="2">
        <f>IF(AND(market_calendar[[#This Row],[vix_weekly_exp_cumulative]]=3,market_calendar[[#This Row],[is_vix_weekly_exp]]=1),1,0)</f>
        <v>0</v>
      </c>
      <c r="R2853" s="2">
        <f>IF(AND(market_calendar[[#This Row],[is_vix_monthly_exp]]=1,MOD(market_calendar[[#This Row],[Month]],3)=0),1,0)</f>
        <v>0</v>
      </c>
    </row>
    <row r="2854" spans="1:18" x14ac:dyDescent="0.25">
      <c r="A2854">
        <v>2853</v>
      </c>
      <c r="B2854" s="1">
        <v>45222</v>
      </c>
      <c r="C2854" s="2">
        <f t="shared" si="353"/>
        <v>2023</v>
      </c>
      <c r="D2854" s="2">
        <f t="shared" si="354"/>
        <v>10</v>
      </c>
      <c r="E2854" s="2" t="str">
        <f t="shared" si="355"/>
        <v>2023-10</v>
      </c>
      <c r="F2854" s="2">
        <f t="shared" si="356"/>
        <v>23</v>
      </c>
      <c r="G2854" s="2">
        <f t="shared" si="357"/>
        <v>43</v>
      </c>
      <c r="H2854" s="2">
        <f t="shared" si="358"/>
        <v>2</v>
      </c>
      <c r="I2854" s="2" cm="1">
        <f t="array" ref="I2854">_xlfn.IFNA(_xlfn.IFS(H2854=7,1,H2854=1,1),0)</f>
        <v>0</v>
      </c>
      <c r="J2854" s="2">
        <v>0</v>
      </c>
      <c r="K2854" s="2">
        <f t="shared" si="359"/>
        <v>0</v>
      </c>
      <c r="L2854" s="2">
        <f>SUMIF(E$2:E2854,E2854,K$2:K2854)</f>
        <v>3</v>
      </c>
      <c r="M2854" s="2">
        <f>IF(AND(market_calendar[[#This Row],[eq_weekly_exp_cumulative]]=3,market_calendar[[#This Row],[is_eq_weekly_exp]]=1),1,0)</f>
        <v>0</v>
      </c>
      <c r="N2854" s="2">
        <f>IF(AND(market_calendar[[#This Row],[is_eq_monthly_exp]]=1,MOD(market_calendar[[#This Row],[Month]],3)=0),1,0)</f>
        <v>0</v>
      </c>
      <c r="O2854" s="2">
        <f t="shared" si="352"/>
        <v>0</v>
      </c>
      <c r="P2854" s="2">
        <f>SUMIF(E$2:E2854,E2854,O$2:O2854)</f>
        <v>3</v>
      </c>
      <c r="Q2854" s="2">
        <f>IF(AND(market_calendar[[#This Row],[vix_weekly_exp_cumulative]]=3,market_calendar[[#This Row],[is_vix_weekly_exp]]=1),1,0)</f>
        <v>0</v>
      </c>
      <c r="R2854" s="2">
        <f>IF(AND(market_calendar[[#This Row],[is_vix_monthly_exp]]=1,MOD(market_calendar[[#This Row],[Month]],3)=0),1,0)</f>
        <v>0</v>
      </c>
    </row>
    <row r="2855" spans="1:18" x14ac:dyDescent="0.25">
      <c r="A2855">
        <v>2854</v>
      </c>
      <c r="B2855" s="1">
        <v>45223</v>
      </c>
      <c r="C2855" s="2">
        <f t="shared" si="353"/>
        <v>2023</v>
      </c>
      <c r="D2855" s="2">
        <f t="shared" si="354"/>
        <v>10</v>
      </c>
      <c r="E2855" s="2" t="str">
        <f t="shared" si="355"/>
        <v>2023-10</v>
      </c>
      <c r="F2855" s="2">
        <f t="shared" si="356"/>
        <v>24</v>
      </c>
      <c r="G2855" s="2">
        <f t="shared" si="357"/>
        <v>43</v>
      </c>
      <c r="H2855" s="2">
        <f t="shared" si="358"/>
        <v>3</v>
      </c>
      <c r="I2855" s="2" cm="1">
        <f t="array" ref="I2855">_xlfn.IFNA(_xlfn.IFS(H2855=7,1,H2855=1,1),0)</f>
        <v>0</v>
      </c>
      <c r="J2855" s="2">
        <v>0</v>
      </c>
      <c r="K2855" s="2">
        <f t="shared" si="359"/>
        <v>0</v>
      </c>
      <c r="L2855" s="2">
        <f>SUMIF(E$2:E2855,E2855,K$2:K2855)</f>
        <v>3</v>
      </c>
      <c r="M2855" s="2">
        <f>IF(AND(market_calendar[[#This Row],[eq_weekly_exp_cumulative]]=3,market_calendar[[#This Row],[is_eq_weekly_exp]]=1),1,0)</f>
        <v>0</v>
      </c>
      <c r="N2855" s="2">
        <f>IF(AND(market_calendar[[#This Row],[is_eq_monthly_exp]]=1,MOD(market_calendar[[#This Row],[Month]],3)=0),1,0)</f>
        <v>0</v>
      </c>
      <c r="O2855" s="2">
        <f t="shared" si="352"/>
        <v>1</v>
      </c>
      <c r="P2855" s="2">
        <f>SUMIF(E$2:E2855,E2855,O$2:O2855)</f>
        <v>4</v>
      </c>
      <c r="Q2855" s="2">
        <f>IF(AND(market_calendar[[#This Row],[vix_weekly_exp_cumulative]]=3,market_calendar[[#This Row],[is_vix_weekly_exp]]=1),1,0)</f>
        <v>0</v>
      </c>
      <c r="R2855" s="2">
        <f>IF(AND(market_calendar[[#This Row],[is_vix_monthly_exp]]=1,MOD(market_calendar[[#This Row],[Month]],3)=0),1,0)</f>
        <v>0</v>
      </c>
    </row>
    <row r="2856" spans="1:18" x14ac:dyDescent="0.25">
      <c r="A2856">
        <v>2855</v>
      </c>
      <c r="B2856" s="1">
        <v>45224</v>
      </c>
      <c r="C2856" s="2">
        <f t="shared" si="353"/>
        <v>2023</v>
      </c>
      <c r="D2856" s="2">
        <f t="shared" si="354"/>
        <v>10</v>
      </c>
      <c r="E2856" s="2" t="str">
        <f t="shared" si="355"/>
        <v>2023-10</v>
      </c>
      <c r="F2856" s="2">
        <f t="shared" si="356"/>
        <v>25</v>
      </c>
      <c r="G2856" s="2">
        <f t="shared" si="357"/>
        <v>43</v>
      </c>
      <c r="H2856" s="2">
        <f t="shared" si="358"/>
        <v>4</v>
      </c>
      <c r="I2856" s="2" cm="1">
        <f t="array" ref="I2856">_xlfn.IFNA(_xlfn.IFS(H2856=7,1,H2856=1,1),0)</f>
        <v>0</v>
      </c>
      <c r="J2856" s="2">
        <v>0</v>
      </c>
      <c r="K2856" s="2">
        <f t="shared" si="359"/>
        <v>0</v>
      </c>
      <c r="L2856" s="2">
        <f>SUMIF(E$2:E2856,E2856,K$2:K2856)</f>
        <v>3</v>
      </c>
      <c r="M2856" s="2">
        <f>IF(AND(market_calendar[[#This Row],[eq_weekly_exp_cumulative]]=3,market_calendar[[#This Row],[is_eq_weekly_exp]]=1),1,0)</f>
        <v>0</v>
      </c>
      <c r="N2856" s="2">
        <f>IF(AND(market_calendar[[#This Row],[is_eq_monthly_exp]]=1,MOD(market_calendar[[#This Row],[Month]],3)=0),1,0)</f>
        <v>0</v>
      </c>
      <c r="O2856" s="2">
        <f t="shared" si="352"/>
        <v>0</v>
      </c>
      <c r="P2856" s="2">
        <f>SUMIF(E$2:E2856,E2856,O$2:O2856)</f>
        <v>4</v>
      </c>
      <c r="Q2856" s="2">
        <f>IF(AND(market_calendar[[#This Row],[vix_weekly_exp_cumulative]]=3,market_calendar[[#This Row],[is_vix_weekly_exp]]=1),1,0)</f>
        <v>0</v>
      </c>
      <c r="R2856" s="2">
        <f>IF(AND(market_calendar[[#This Row],[is_vix_monthly_exp]]=1,MOD(market_calendar[[#This Row],[Month]],3)=0),1,0)</f>
        <v>0</v>
      </c>
    </row>
    <row r="2857" spans="1:18" x14ac:dyDescent="0.25">
      <c r="A2857">
        <v>2856</v>
      </c>
      <c r="B2857" s="1">
        <v>45225</v>
      </c>
      <c r="C2857" s="2">
        <f t="shared" si="353"/>
        <v>2023</v>
      </c>
      <c r="D2857" s="2">
        <f t="shared" si="354"/>
        <v>10</v>
      </c>
      <c r="E2857" s="2" t="str">
        <f t="shared" si="355"/>
        <v>2023-10</v>
      </c>
      <c r="F2857" s="2">
        <f t="shared" si="356"/>
        <v>26</v>
      </c>
      <c r="G2857" s="2">
        <f t="shared" si="357"/>
        <v>43</v>
      </c>
      <c r="H2857" s="2">
        <f t="shared" si="358"/>
        <v>5</v>
      </c>
      <c r="I2857" s="2" cm="1">
        <f t="array" ref="I2857">_xlfn.IFNA(_xlfn.IFS(H2857=7,1,H2857=1,1),0)</f>
        <v>0</v>
      </c>
      <c r="J2857" s="2">
        <v>0</v>
      </c>
      <c r="K2857" s="2">
        <f t="shared" si="359"/>
        <v>0</v>
      </c>
      <c r="L2857" s="2">
        <f>SUMIF(E$2:E2857,E2857,K$2:K2857)</f>
        <v>3</v>
      </c>
      <c r="M2857" s="2">
        <f>IF(AND(market_calendar[[#This Row],[eq_weekly_exp_cumulative]]=3,market_calendar[[#This Row],[is_eq_weekly_exp]]=1),1,0)</f>
        <v>0</v>
      </c>
      <c r="N2857" s="2">
        <f>IF(AND(market_calendar[[#This Row],[is_eq_monthly_exp]]=1,MOD(market_calendar[[#This Row],[Month]],3)=0),1,0)</f>
        <v>0</v>
      </c>
      <c r="O2857" s="2">
        <f t="shared" si="352"/>
        <v>0</v>
      </c>
      <c r="P2857" s="2">
        <f>SUMIF(E$2:E2857,E2857,O$2:O2857)</f>
        <v>4</v>
      </c>
      <c r="Q2857" s="2">
        <f>IF(AND(market_calendar[[#This Row],[vix_weekly_exp_cumulative]]=3,market_calendar[[#This Row],[is_vix_weekly_exp]]=1),1,0)</f>
        <v>0</v>
      </c>
      <c r="R2857" s="2">
        <f>IF(AND(market_calendar[[#This Row],[is_vix_monthly_exp]]=1,MOD(market_calendar[[#This Row],[Month]],3)=0),1,0)</f>
        <v>0</v>
      </c>
    </row>
    <row r="2858" spans="1:18" x14ac:dyDescent="0.25">
      <c r="A2858">
        <v>2857</v>
      </c>
      <c r="B2858" s="1">
        <v>45226</v>
      </c>
      <c r="C2858" s="2">
        <f t="shared" si="353"/>
        <v>2023</v>
      </c>
      <c r="D2858" s="2">
        <f t="shared" si="354"/>
        <v>10</v>
      </c>
      <c r="E2858" s="2" t="str">
        <f t="shared" si="355"/>
        <v>2023-10</v>
      </c>
      <c r="F2858" s="2">
        <f t="shared" si="356"/>
        <v>27</v>
      </c>
      <c r="G2858" s="2">
        <f t="shared" si="357"/>
        <v>43</v>
      </c>
      <c r="H2858" s="2">
        <f t="shared" si="358"/>
        <v>6</v>
      </c>
      <c r="I2858" s="2" cm="1">
        <f t="array" ref="I2858">_xlfn.IFNA(_xlfn.IFS(H2858=7,1,H2858=1,1),0)</f>
        <v>0</v>
      </c>
      <c r="J2858" s="2">
        <v>0</v>
      </c>
      <c r="K2858" s="2">
        <f t="shared" si="359"/>
        <v>1</v>
      </c>
      <c r="L2858" s="2">
        <f>SUMIF(E$2:E2858,E2858,K$2:K2858)</f>
        <v>4</v>
      </c>
      <c r="M2858" s="2">
        <f>IF(AND(market_calendar[[#This Row],[eq_weekly_exp_cumulative]]=3,market_calendar[[#This Row],[is_eq_weekly_exp]]=1),1,0)</f>
        <v>0</v>
      </c>
      <c r="N2858" s="2">
        <f>IF(AND(market_calendar[[#This Row],[is_eq_monthly_exp]]=1,MOD(market_calendar[[#This Row],[Month]],3)=0),1,0)</f>
        <v>0</v>
      </c>
      <c r="O2858" s="2">
        <f t="shared" si="352"/>
        <v>0</v>
      </c>
      <c r="P2858" s="2">
        <f>SUMIF(E$2:E2858,E2858,O$2:O2858)</f>
        <v>4</v>
      </c>
      <c r="Q2858" s="2">
        <f>IF(AND(market_calendar[[#This Row],[vix_weekly_exp_cumulative]]=3,market_calendar[[#This Row],[is_vix_weekly_exp]]=1),1,0)</f>
        <v>0</v>
      </c>
      <c r="R2858" s="2">
        <f>IF(AND(market_calendar[[#This Row],[is_vix_monthly_exp]]=1,MOD(market_calendar[[#This Row],[Month]],3)=0),1,0)</f>
        <v>0</v>
      </c>
    </row>
    <row r="2859" spans="1:18" x14ac:dyDescent="0.25">
      <c r="A2859">
        <v>2858</v>
      </c>
      <c r="B2859" s="1">
        <v>45227</v>
      </c>
      <c r="C2859" s="2">
        <f t="shared" si="353"/>
        <v>2023</v>
      </c>
      <c r="D2859" s="2">
        <f t="shared" si="354"/>
        <v>10</v>
      </c>
      <c r="E2859" s="2" t="str">
        <f t="shared" si="355"/>
        <v>2023-10</v>
      </c>
      <c r="F2859" s="2">
        <f t="shared" si="356"/>
        <v>28</v>
      </c>
      <c r="G2859" s="2">
        <f t="shared" si="357"/>
        <v>43</v>
      </c>
      <c r="H2859" s="2">
        <f t="shared" si="358"/>
        <v>7</v>
      </c>
      <c r="I2859" s="2" cm="1">
        <f t="array" ref="I2859">_xlfn.IFNA(_xlfn.IFS(H2859=7,1,H2859=1,1),0)</f>
        <v>1</v>
      </c>
      <c r="J2859" s="2">
        <v>0</v>
      </c>
      <c r="K2859" s="2">
        <f t="shared" si="359"/>
        <v>0</v>
      </c>
      <c r="L2859" s="2">
        <f>SUMIF(E$2:E2859,E2859,K$2:K2859)</f>
        <v>4</v>
      </c>
      <c r="M2859" s="2">
        <f>IF(AND(market_calendar[[#This Row],[eq_weekly_exp_cumulative]]=3,market_calendar[[#This Row],[is_eq_weekly_exp]]=1),1,0)</f>
        <v>0</v>
      </c>
      <c r="N2859" s="2">
        <f>IF(AND(market_calendar[[#This Row],[is_eq_monthly_exp]]=1,MOD(market_calendar[[#This Row],[Month]],3)=0),1,0)</f>
        <v>0</v>
      </c>
      <c r="O2859" s="2">
        <f t="shared" si="352"/>
        <v>0</v>
      </c>
      <c r="P2859" s="2">
        <f>SUMIF(E$2:E2859,E2859,O$2:O2859)</f>
        <v>4</v>
      </c>
      <c r="Q2859" s="2">
        <f>IF(AND(market_calendar[[#This Row],[vix_weekly_exp_cumulative]]=3,market_calendar[[#This Row],[is_vix_weekly_exp]]=1),1,0)</f>
        <v>0</v>
      </c>
      <c r="R2859" s="2">
        <f>IF(AND(market_calendar[[#This Row],[is_vix_monthly_exp]]=1,MOD(market_calendar[[#This Row],[Month]],3)=0),1,0)</f>
        <v>0</v>
      </c>
    </row>
    <row r="2860" spans="1:18" x14ac:dyDescent="0.25">
      <c r="A2860">
        <v>2859</v>
      </c>
      <c r="B2860" s="1">
        <v>45228</v>
      </c>
      <c r="C2860" s="2">
        <f t="shared" si="353"/>
        <v>2023</v>
      </c>
      <c r="D2860" s="2">
        <f t="shared" si="354"/>
        <v>10</v>
      </c>
      <c r="E2860" s="2" t="str">
        <f t="shared" si="355"/>
        <v>2023-10</v>
      </c>
      <c r="F2860" s="2">
        <f t="shared" si="356"/>
        <v>29</v>
      </c>
      <c r="G2860" s="2">
        <f t="shared" si="357"/>
        <v>44</v>
      </c>
      <c r="H2860" s="2">
        <f t="shared" si="358"/>
        <v>1</v>
      </c>
      <c r="I2860" s="2" cm="1">
        <f t="array" ref="I2860">_xlfn.IFNA(_xlfn.IFS(H2860=7,1,H2860=1,1),0)</f>
        <v>1</v>
      </c>
      <c r="J2860" s="2">
        <v>0</v>
      </c>
      <c r="K2860" s="2">
        <f t="shared" si="359"/>
        <v>0</v>
      </c>
      <c r="L2860" s="2">
        <f>SUMIF(E$2:E2860,E2860,K$2:K2860)</f>
        <v>4</v>
      </c>
      <c r="M2860" s="2">
        <f>IF(AND(market_calendar[[#This Row],[eq_weekly_exp_cumulative]]=3,market_calendar[[#This Row],[is_eq_weekly_exp]]=1),1,0)</f>
        <v>0</v>
      </c>
      <c r="N2860" s="2">
        <f>IF(AND(market_calendar[[#This Row],[is_eq_monthly_exp]]=1,MOD(market_calendar[[#This Row],[Month]],3)=0),1,0)</f>
        <v>0</v>
      </c>
      <c r="O2860" s="2">
        <f t="shared" si="352"/>
        <v>0</v>
      </c>
      <c r="P2860" s="2">
        <f>SUMIF(E$2:E2860,E2860,O$2:O2860)</f>
        <v>4</v>
      </c>
      <c r="Q2860" s="2">
        <f>IF(AND(market_calendar[[#This Row],[vix_weekly_exp_cumulative]]=3,market_calendar[[#This Row],[is_vix_weekly_exp]]=1),1,0)</f>
        <v>0</v>
      </c>
      <c r="R2860" s="2">
        <f>IF(AND(market_calendar[[#This Row],[is_vix_monthly_exp]]=1,MOD(market_calendar[[#This Row],[Month]],3)=0),1,0)</f>
        <v>0</v>
      </c>
    </row>
    <row r="2861" spans="1:18" x14ac:dyDescent="0.25">
      <c r="A2861">
        <v>2860</v>
      </c>
      <c r="B2861" s="1">
        <v>45229</v>
      </c>
      <c r="C2861" s="2">
        <f t="shared" si="353"/>
        <v>2023</v>
      </c>
      <c r="D2861" s="2">
        <f t="shared" si="354"/>
        <v>10</v>
      </c>
      <c r="E2861" s="2" t="str">
        <f t="shared" si="355"/>
        <v>2023-10</v>
      </c>
      <c r="F2861" s="2">
        <f t="shared" si="356"/>
        <v>30</v>
      </c>
      <c r="G2861" s="2">
        <f t="shared" si="357"/>
        <v>44</v>
      </c>
      <c r="H2861" s="2">
        <f t="shared" si="358"/>
        <v>2</v>
      </c>
      <c r="I2861" s="2" cm="1">
        <f t="array" ref="I2861">_xlfn.IFNA(_xlfn.IFS(H2861=7,1,H2861=1,1),0)</f>
        <v>0</v>
      </c>
      <c r="J2861" s="2">
        <v>0</v>
      </c>
      <c r="K2861" s="2">
        <f t="shared" si="359"/>
        <v>0</v>
      </c>
      <c r="L2861" s="2">
        <f>SUMIF(E$2:E2861,E2861,K$2:K2861)</f>
        <v>4</v>
      </c>
      <c r="M2861" s="2">
        <f>IF(AND(market_calendar[[#This Row],[eq_weekly_exp_cumulative]]=3,market_calendar[[#This Row],[is_eq_weekly_exp]]=1),1,0)</f>
        <v>0</v>
      </c>
      <c r="N2861" s="2">
        <f>IF(AND(market_calendar[[#This Row],[is_eq_monthly_exp]]=1,MOD(market_calendar[[#This Row],[Month]],3)=0),1,0)</f>
        <v>0</v>
      </c>
      <c r="O2861" s="2">
        <f t="shared" si="352"/>
        <v>0</v>
      </c>
      <c r="P2861" s="2">
        <f>SUMIF(E$2:E2861,E2861,O$2:O2861)</f>
        <v>4</v>
      </c>
      <c r="Q2861" s="2">
        <f>IF(AND(market_calendar[[#This Row],[vix_weekly_exp_cumulative]]=3,market_calendar[[#This Row],[is_vix_weekly_exp]]=1),1,0)</f>
        <v>0</v>
      </c>
      <c r="R2861" s="2">
        <f>IF(AND(market_calendar[[#This Row],[is_vix_monthly_exp]]=1,MOD(market_calendar[[#This Row],[Month]],3)=0),1,0)</f>
        <v>0</v>
      </c>
    </row>
    <row r="2862" spans="1:18" x14ac:dyDescent="0.25">
      <c r="A2862">
        <v>2861</v>
      </c>
      <c r="B2862" s="1">
        <v>45230</v>
      </c>
      <c r="C2862" s="2">
        <f t="shared" si="353"/>
        <v>2023</v>
      </c>
      <c r="D2862" s="2">
        <f t="shared" si="354"/>
        <v>10</v>
      </c>
      <c r="E2862" s="2" t="str">
        <f t="shared" si="355"/>
        <v>2023-10</v>
      </c>
      <c r="F2862" s="2">
        <f t="shared" si="356"/>
        <v>31</v>
      </c>
      <c r="G2862" s="2">
        <f t="shared" si="357"/>
        <v>44</v>
      </c>
      <c r="H2862" s="2">
        <f t="shared" si="358"/>
        <v>3</v>
      </c>
      <c r="I2862" s="2" cm="1">
        <f t="array" ref="I2862">_xlfn.IFNA(_xlfn.IFS(H2862=7,1,H2862=1,1),0)</f>
        <v>0</v>
      </c>
      <c r="J2862" s="2">
        <v>0</v>
      </c>
      <c r="K2862" s="2">
        <f t="shared" si="359"/>
        <v>0</v>
      </c>
      <c r="L2862" s="2">
        <f>SUMIF(E$2:E2862,E2862,K$2:K2862)</f>
        <v>4</v>
      </c>
      <c r="M2862" s="2">
        <f>IF(AND(market_calendar[[#This Row],[eq_weekly_exp_cumulative]]=3,market_calendar[[#This Row],[is_eq_weekly_exp]]=1),1,0)</f>
        <v>0</v>
      </c>
      <c r="N2862" s="2">
        <f>IF(AND(market_calendar[[#This Row],[is_eq_monthly_exp]]=1,MOD(market_calendar[[#This Row],[Month]],3)=0),1,0)</f>
        <v>0</v>
      </c>
      <c r="O2862" s="2">
        <f t="shared" si="352"/>
        <v>1</v>
      </c>
      <c r="P2862" s="2">
        <f>SUMIF(E$2:E2862,E2862,O$2:O2862)</f>
        <v>5</v>
      </c>
      <c r="Q2862" s="2">
        <f>IF(AND(market_calendar[[#This Row],[vix_weekly_exp_cumulative]]=3,market_calendar[[#This Row],[is_vix_weekly_exp]]=1),1,0)</f>
        <v>0</v>
      </c>
      <c r="R2862" s="2">
        <f>IF(AND(market_calendar[[#This Row],[is_vix_monthly_exp]]=1,MOD(market_calendar[[#This Row],[Month]],3)=0),1,0)</f>
        <v>0</v>
      </c>
    </row>
    <row r="2863" spans="1:18" x14ac:dyDescent="0.25">
      <c r="A2863">
        <v>2862</v>
      </c>
      <c r="B2863" s="1">
        <v>45231</v>
      </c>
      <c r="C2863" s="2">
        <f t="shared" si="353"/>
        <v>2023</v>
      </c>
      <c r="D2863" s="2">
        <f t="shared" si="354"/>
        <v>11</v>
      </c>
      <c r="E2863" s="2" t="str">
        <f t="shared" si="355"/>
        <v>2023-11</v>
      </c>
      <c r="F2863" s="2">
        <f t="shared" si="356"/>
        <v>1</v>
      </c>
      <c r="G2863" s="2">
        <f t="shared" si="357"/>
        <v>44</v>
      </c>
      <c r="H2863" s="2">
        <f t="shared" si="358"/>
        <v>4</v>
      </c>
      <c r="I2863" s="2" cm="1">
        <f t="array" ref="I2863">_xlfn.IFNA(_xlfn.IFS(H2863=7,1,H2863=1,1),0)</f>
        <v>0</v>
      </c>
      <c r="J2863" s="2">
        <v>0</v>
      </c>
      <c r="K2863" s="2">
        <f t="shared" si="359"/>
        <v>0</v>
      </c>
      <c r="L2863" s="2">
        <f>SUMIF(E$2:E2863,E2863,K$2:K2863)</f>
        <v>0</v>
      </c>
      <c r="M2863" s="2">
        <f>IF(AND(market_calendar[[#This Row],[eq_weekly_exp_cumulative]]=3,market_calendar[[#This Row],[is_eq_weekly_exp]]=1),1,0)</f>
        <v>0</v>
      </c>
      <c r="N2863" s="2">
        <f>IF(AND(market_calendar[[#This Row],[is_eq_monthly_exp]]=1,MOD(market_calendar[[#This Row],[Month]],3)=0),1,0)</f>
        <v>0</v>
      </c>
      <c r="O2863" s="2">
        <f t="shared" si="352"/>
        <v>0</v>
      </c>
      <c r="P2863" s="2">
        <f>SUMIF(E$2:E2863,E2863,O$2:O2863)</f>
        <v>0</v>
      </c>
      <c r="Q2863" s="2">
        <f>IF(AND(market_calendar[[#This Row],[vix_weekly_exp_cumulative]]=3,market_calendar[[#This Row],[is_vix_weekly_exp]]=1),1,0)</f>
        <v>0</v>
      </c>
      <c r="R2863" s="2">
        <f>IF(AND(market_calendar[[#This Row],[is_vix_monthly_exp]]=1,MOD(market_calendar[[#This Row],[Month]],3)=0),1,0)</f>
        <v>0</v>
      </c>
    </row>
    <row r="2864" spans="1:18" x14ac:dyDescent="0.25">
      <c r="A2864">
        <v>2863</v>
      </c>
      <c r="B2864" s="1">
        <v>45232</v>
      </c>
      <c r="C2864" s="2">
        <f t="shared" si="353"/>
        <v>2023</v>
      </c>
      <c r="D2864" s="2">
        <f t="shared" si="354"/>
        <v>11</v>
      </c>
      <c r="E2864" s="2" t="str">
        <f t="shared" si="355"/>
        <v>2023-11</v>
      </c>
      <c r="F2864" s="2">
        <f t="shared" si="356"/>
        <v>2</v>
      </c>
      <c r="G2864" s="2">
        <f t="shared" si="357"/>
        <v>44</v>
      </c>
      <c r="H2864" s="2">
        <f t="shared" si="358"/>
        <v>5</v>
      </c>
      <c r="I2864" s="2" cm="1">
        <f t="array" ref="I2864">_xlfn.IFNA(_xlfn.IFS(H2864=7,1,H2864=1,1),0)</f>
        <v>0</v>
      </c>
      <c r="J2864" s="2">
        <v>0</v>
      </c>
      <c r="K2864" s="2">
        <f t="shared" si="359"/>
        <v>0</v>
      </c>
      <c r="L2864" s="2">
        <f>SUMIF(E$2:E2864,E2864,K$2:K2864)</f>
        <v>0</v>
      </c>
      <c r="M2864" s="2">
        <f>IF(AND(market_calendar[[#This Row],[eq_weekly_exp_cumulative]]=3,market_calendar[[#This Row],[is_eq_weekly_exp]]=1),1,0)</f>
        <v>0</v>
      </c>
      <c r="N2864" s="2">
        <f>IF(AND(market_calendar[[#This Row],[is_eq_monthly_exp]]=1,MOD(market_calendar[[#This Row],[Month]],3)=0),1,0)</f>
        <v>0</v>
      </c>
      <c r="O2864" s="2">
        <f t="shared" si="352"/>
        <v>0</v>
      </c>
      <c r="P2864" s="2">
        <f>SUMIF(E$2:E2864,E2864,O$2:O2864)</f>
        <v>0</v>
      </c>
      <c r="Q2864" s="2">
        <f>IF(AND(market_calendar[[#This Row],[vix_weekly_exp_cumulative]]=3,market_calendar[[#This Row],[is_vix_weekly_exp]]=1),1,0)</f>
        <v>0</v>
      </c>
      <c r="R2864" s="2">
        <f>IF(AND(market_calendar[[#This Row],[is_vix_monthly_exp]]=1,MOD(market_calendar[[#This Row],[Month]],3)=0),1,0)</f>
        <v>0</v>
      </c>
    </row>
    <row r="2865" spans="1:18" x14ac:dyDescent="0.25">
      <c r="A2865">
        <v>2864</v>
      </c>
      <c r="B2865" s="1">
        <v>45233</v>
      </c>
      <c r="C2865" s="2">
        <f t="shared" si="353"/>
        <v>2023</v>
      </c>
      <c r="D2865" s="2">
        <f t="shared" si="354"/>
        <v>11</v>
      </c>
      <c r="E2865" s="2" t="str">
        <f t="shared" si="355"/>
        <v>2023-11</v>
      </c>
      <c r="F2865" s="2">
        <f t="shared" si="356"/>
        <v>3</v>
      </c>
      <c r="G2865" s="2">
        <f t="shared" si="357"/>
        <v>44</v>
      </c>
      <c r="H2865" s="2">
        <f t="shared" si="358"/>
        <v>6</v>
      </c>
      <c r="I2865" s="2" cm="1">
        <f t="array" ref="I2865">_xlfn.IFNA(_xlfn.IFS(H2865=7,1,H2865=1,1),0)</f>
        <v>0</v>
      </c>
      <c r="J2865" s="2">
        <v>0</v>
      </c>
      <c r="K2865" s="2">
        <f t="shared" si="359"/>
        <v>1</v>
      </c>
      <c r="L2865" s="2">
        <f>SUMIF(E$2:E2865,E2865,K$2:K2865)</f>
        <v>1</v>
      </c>
      <c r="M2865" s="2">
        <f>IF(AND(market_calendar[[#This Row],[eq_weekly_exp_cumulative]]=3,market_calendar[[#This Row],[is_eq_weekly_exp]]=1),1,0)</f>
        <v>0</v>
      </c>
      <c r="N2865" s="2">
        <f>IF(AND(market_calendar[[#This Row],[is_eq_monthly_exp]]=1,MOD(market_calendar[[#This Row],[Month]],3)=0),1,0)</f>
        <v>0</v>
      </c>
      <c r="O2865" s="2">
        <f t="shared" si="352"/>
        <v>0</v>
      </c>
      <c r="P2865" s="2">
        <f>SUMIF(E$2:E2865,E2865,O$2:O2865)</f>
        <v>0</v>
      </c>
      <c r="Q2865" s="2">
        <f>IF(AND(market_calendar[[#This Row],[vix_weekly_exp_cumulative]]=3,market_calendar[[#This Row],[is_vix_weekly_exp]]=1),1,0)</f>
        <v>0</v>
      </c>
      <c r="R2865" s="2">
        <f>IF(AND(market_calendar[[#This Row],[is_vix_monthly_exp]]=1,MOD(market_calendar[[#This Row],[Month]],3)=0),1,0)</f>
        <v>0</v>
      </c>
    </row>
    <row r="2866" spans="1:18" x14ac:dyDescent="0.25">
      <c r="A2866">
        <v>2865</v>
      </c>
      <c r="B2866" s="1">
        <v>45234</v>
      </c>
      <c r="C2866" s="2">
        <f t="shared" si="353"/>
        <v>2023</v>
      </c>
      <c r="D2866" s="2">
        <f t="shared" si="354"/>
        <v>11</v>
      </c>
      <c r="E2866" s="2" t="str">
        <f t="shared" si="355"/>
        <v>2023-11</v>
      </c>
      <c r="F2866" s="2">
        <f t="shared" si="356"/>
        <v>4</v>
      </c>
      <c r="G2866" s="2">
        <f t="shared" si="357"/>
        <v>44</v>
      </c>
      <c r="H2866" s="2">
        <f t="shared" si="358"/>
        <v>7</v>
      </c>
      <c r="I2866" s="2" cm="1">
        <f t="array" ref="I2866">_xlfn.IFNA(_xlfn.IFS(H2866=7,1,H2866=1,1),0)</f>
        <v>1</v>
      </c>
      <c r="J2866" s="2">
        <v>0</v>
      </c>
      <c r="K2866" s="2">
        <f t="shared" si="359"/>
        <v>0</v>
      </c>
      <c r="L2866" s="2">
        <f>SUMIF(E$2:E2866,E2866,K$2:K2866)</f>
        <v>1</v>
      </c>
      <c r="M2866" s="2">
        <f>IF(AND(market_calendar[[#This Row],[eq_weekly_exp_cumulative]]=3,market_calendar[[#This Row],[is_eq_weekly_exp]]=1),1,0)</f>
        <v>0</v>
      </c>
      <c r="N2866" s="2">
        <f>IF(AND(market_calendar[[#This Row],[is_eq_monthly_exp]]=1,MOD(market_calendar[[#This Row],[Month]],3)=0),1,0)</f>
        <v>0</v>
      </c>
      <c r="O2866" s="2">
        <f t="shared" si="352"/>
        <v>0</v>
      </c>
      <c r="P2866" s="2">
        <f>SUMIF(E$2:E2866,E2866,O$2:O2866)</f>
        <v>0</v>
      </c>
      <c r="Q2866" s="2">
        <f>IF(AND(market_calendar[[#This Row],[vix_weekly_exp_cumulative]]=3,market_calendar[[#This Row],[is_vix_weekly_exp]]=1),1,0)</f>
        <v>0</v>
      </c>
      <c r="R2866" s="2">
        <f>IF(AND(market_calendar[[#This Row],[is_vix_monthly_exp]]=1,MOD(market_calendar[[#This Row],[Month]],3)=0),1,0)</f>
        <v>0</v>
      </c>
    </row>
    <row r="2867" spans="1:18" x14ac:dyDescent="0.25">
      <c r="A2867">
        <v>2866</v>
      </c>
      <c r="B2867" s="1">
        <v>45235</v>
      </c>
      <c r="C2867" s="2">
        <f t="shared" si="353"/>
        <v>2023</v>
      </c>
      <c r="D2867" s="2">
        <f t="shared" si="354"/>
        <v>11</v>
      </c>
      <c r="E2867" s="2" t="str">
        <f t="shared" si="355"/>
        <v>2023-11</v>
      </c>
      <c r="F2867" s="2">
        <f t="shared" si="356"/>
        <v>5</v>
      </c>
      <c r="G2867" s="2">
        <f t="shared" si="357"/>
        <v>45</v>
      </c>
      <c r="H2867" s="2">
        <f t="shared" si="358"/>
        <v>1</v>
      </c>
      <c r="I2867" s="2" cm="1">
        <f t="array" ref="I2867">_xlfn.IFNA(_xlfn.IFS(H2867=7,1,H2867=1,1),0)</f>
        <v>1</v>
      </c>
      <c r="J2867" s="2">
        <v>0</v>
      </c>
      <c r="K2867" s="2">
        <f t="shared" si="359"/>
        <v>0</v>
      </c>
      <c r="L2867" s="2">
        <f>SUMIF(E$2:E2867,E2867,K$2:K2867)</f>
        <v>1</v>
      </c>
      <c r="M2867" s="2">
        <f>IF(AND(market_calendar[[#This Row],[eq_weekly_exp_cumulative]]=3,market_calendar[[#This Row],[is_eq_weekly_exp]]=1),1,0)</f>
        <v>0</v>
      </c>
      <c r="N2867" s="2">
        <f>IF(AND(market_calendar[[#This Row],[is_eq_monthly_exp]]=1,MOD(market_calendar[[#This Row],[Month]],3)=0),1,0)</f>
        <v>0</v>
      </c>
      <c r="O2867" s="2">
        <f t="shared" si="352"/>
        <v>0</v>
      </c>
      <c r="P2867" s="2">
        <f>SUMIF(E$2:E2867,E2867,O$2:O2867)</f>
        <v>0</v>
      </c>
      <c r="Q2867" s="2">
        <f>IF(AND(market_calendar[[#This Row],[vix_weekly_exp_cumulative]]=3,market_calendar[[#This Row],[is_vix_weekly_exp]]=1),1,0)</f>
        <v>0</v>
      </c>
      <c r="R2867" s="2">
        <f>IF(AND(market_calendar[[#This Row],[is_vix_monthly_exp]]=1,MOD(market_calendar[[#This Row],[Month]],3)=0),1,0)</f>
        <v>0</v>
      </c>
    </row>
    <row r="2868" spans="1:18" x14ac:dyDescent="0.25">
      <c r="A2868">
        <v>2867</v>
      </c>
      <c r="B2868" s="1">
        <v>45236</v>
      </c>
      <c r="C2868" s="2">
        <f t="shared" si="353"/>
        <v>2023</v>
      </c>
      <c r="D2868" s="2">
        <f t="shared" si="354"/>
        <v>11</v>
      </c>
      <c r="E2868" s="2" t="str">
        <f t="shared" si="355"/>
        <v>2023-11</v>
      </c>
      <c r="F2868" s="2">
        <f t="shared" si="356"/>
        <v>6</v>
      </c>
      <c r="G2868" s="2">
        <f t="shared" si="357"/>
        <v>45</v>
      </c>
      <c r="H2868" s="2">
        <f t="shared" si="358"/>
        <v>2</v>
      </c>
      <c r="I2868" s="2" cm="1">
        <f t="array" ref="I2868">_xlfn.IFNA(_xlfn.IFS(H2868=7,1,H2868=1,1),0)</f>
        <v>0</v>
      </c>
      <c r="J2868" s="2">
        <v>0</v>
      </c>
      <c r="K2868" s="2">
        <f t="shared" si="359"/>
        <v>0</v>
      </c>
      <c r="L2868" s="2">
        <f>SUMIF(E$2:E2868,E2868,K$2:K2868)</f>
        <v>1</v>
      </c>
      <c r="M2868" s="2">
        <f>IF(AND(market_calendar[[#This Row],[eq_weekly_exp_cumulative]]=3,market_calendar[[#This Row],[is_eq_weekly_exp]]=1),1,0)</f>
        <v>0</v>
      </c>
      <c r="N2868" s="2">
        <f>IF(AND(market_calendar[[#This Row],[is_eq_monthly_exp]]=1,MOD(market_calendar[[#This Row],[Month]],3)=0),1,0)</f>
        <v>0</v>
      </c>
      <c r="O2868" s="2">
        <f t="shared" si="352"/>
        <v>0</v>
      </c>
      <c r="P2868" s="2">
        <f>SUMIF(E$2:E2868,E2868,O$2:O2868)</f>
        <v>0</v>
      </c>
      <c r="Q2868" s="2">
        <f>IF(AND(market_calendar[[#This Row],[vix_weekly_exp_cumulative]]=3,market_calendar[[#This Row],[is_vix_weekly_exp]]=1),1,0)</f>
        <v>0</v>
      </c>
      <c r="R2868" s="2">
        <f>IF(AND(market_calendar[[#This Row],[is_vix_monthly_exp]]=1,MOD(market_calendar[[#This Row],[Month]],3)=0),1,0)</f>
        <v>0</v>
      </c>
    </row>
    <row r="2869" spans="1:18" x14ac:dyDescent="0.25">
      <c r="A2869">
        <v>2868</v>
      </c>
      <c r="B2869" s="1">
        <v>45237</v>
      </c>
      <c r="C2869" s="2">
        <f t="shared" si="353"/>
        <v>2023</v>
      </c>
      <c r="D2869" s="2">
        <f t="shared" si="354"/>
        <v>11</v>
      </c>
      <c r="E2869" s="2" t="str">
        <f t="shared" si="355"/>
        <v>2023-11</v>
      </c>
      <c r="F2869" s="2">
        <f t="shared" si="356"/>
        <v>7</v>
      </c>
      <c r="G2869" s="2">
        <f t="shared" si="357"/>
        <v>45</v>
      </c>
      <c r="H2869" s="2">
        <f t="shared" si="358"/>
        <v>3</v>
      </c>
      <c r="I2869" s="2" cm="1">
        <f t="array" ref="I2869">_xlfn.IFNA(_xlfn.IFS(H2869=7,1,H2869=1,1),0)</f>
        <v>0</v>
      </c>
      <c r="J2869" s="2">
        <v>0</v>
      </c>
      <c r="K2869" s="2">
        <f t="shared" si="359"/>
        <v>0</v>
      </c>
      <c r="L2869" s="2">
        <f>SUMIF(E$2:E2869,E2869,K$2:K2869)</f>
        <v>1</v>
      </c>
      <c r="M2869" s="2">
        <f>IF(AND(market_calendar[[#This Row],[eq_weekly_exp_cumulative]]=3,market_calendar[[#This Row],[is_eq_weekly_exp]]=1),1,0)</f>
        <v>0</v>
      </c>
      <c r="N2869" s="2">
        <f>IF(AND(market_calendar[[#This Row],[is_eq_monthly_exp]]=1,MOD(market_calendar[[#This Row],[Month]],3)=0),1,0)</f>
        <v>0</v>
      </c>
      <c r="O2869" s="2">
        <f t="shared" si="352"/>
        <v>1</v>
      </c>
      <c r="P2869" s="2">
        <f>SUMIF(E$2:E2869,E2869,O$2:O2869)</f>
        <v>1</v>
      </c>
      <c r="Q2869" s="2">
        <f>IF(AND(market_calendar[[#This Row],[vix_weekly_exp_cumulative]]=3,market_calendar[[#This Row],[is_vix_weekly_exp]]=1),1,0)</f>
        <v>0</v>
      </c>
      <c r="R2869" s="2">
        <f>IF(AND(market_calendar[[#This Row],[is_vix_monthly_exp]]=1,MOD(market_calendar[[#This Row],[Month]],3)=0),1,0)</f>
        <v>0</v>
      </c>
    </row>
    <row r="2870" spans="1:18" x14ac:dyDescent="0.25">
      <c r="A2870">
        <v>2869</v>
      </c>
      <c r="B2870" s="1">
        <v>45238</v>
      </c>
      <c r="C2870" s="2">
        <f t="shared" si="353"/>
        <v>2023</v>
      </c>
      <c r="D2870" s="2">
        <f t="shared" si="354"/>
        <v>11</v>
      </c>
      <c r="E2870" s="2" t="str">
        <f t="shared" si="355"/>
        <v>2023-11</v>
      </c>
      <c r="F2870" s="2">
        <f t="shared" si="356"/>
        <v>8</v>
      </c>
      <c r="G2870" s="2">
        <f t="shared" si="357"/>
        <v>45</v>
      </c>
      <c r="H2870" s="2">
        <f t="shared" si="358"/>
        <v>4</v>
      </c>
      <c r="I2870" s="2" cm="1">
        <f t="array" ref="I2870">_xlfn.IFNA(_xlfn.IFS(H2870=7,1,H2870=1,1),0)</f>
        <v>0</v>
      </c>
      <c r="J2870" s="2">
        <v>0</v>
      </c>
      <c r="K2870" s="2">
        <f t="shared" si="359"/>
        <v>0</v>
      </c>
      <c r="L2870" s="2">
        <f>SUMIF(E$2:E2870,E2870,K$2:K2870)</f>
        <v>1</v>
      </c>
      <c r="M2870" s="2">
        <f>IF(AND(market_calendar[[#This Row],[eq_weekly_exp_cumulative]]=3,market_calendar[[#This Row],[is_eq_weekly_exp]]=1),1,0)</f>
        <v>0</v>
      </c>
      <c r="N2870" s="2">
        <f>IF(AND(market_calendar[[#This Row],[is_eq_monthly_exp]]=1,MOD(market_calendar[[#This Row],[Month]],3)=0),1,0)</f>
        <v>0</v>
      </c>
      <c r="O2870" s="2">
        <f t="shared" si="352"/>
        <v>0</v>
      </c>
      <c r="P2870" s="2">
        <f>SUMIF(E$2:E2870,E2870,O$2:O2870)</f>
        <v>1</v>
      </c>
      <c r="Q2870" s="2">
        <f>IF(AND(market_calendar[[#This Row],[vix_weekly_exp_cumulative]]=3,market_calendar[[#This Row],[is_vix_weekly_exp]]=1),1,0)</f>
        <v>0</v>
      </c>
      <c r="R2870" s="2">
        <f>IF(AND(market_calendar[[#This Row],[is_vix_monthly_exp]]=1,MOD(market_calendar[[#This Row],[Month]],3)=0),1,0)</f>
        <v>0</v>
      </c>
    </row>
    <row r="2871" spans="1:18" x14ac:dyDescent="0.25">
      <c r="A2871">
        <v>2870</v>
      </c>
      <c r="B2871" s="1">
        <v>45239</v>
      </c>
      <c r="C2871" s="2">
        <f t="shared" si="353"/>
        <v>2023</v>
      </c>
      <c r="D2871" s="2">
        <f t="shared" si="354"/>
        <v>11</v>
      </c>
      <c r="E2871" s="2" t="str">
        <f t="shared" si="355"/>
        <v>2023-11</v>
      </c>
      <c r="F2871" s="2">
        <f t="shared" si="356"/>
        <v>9</v>
      </c>
      <c r="G2871" s="2">
        <f t="shared" si="357"/>
        <v>45</v>
      </c>
      <c r="H2871" s="2">
        <f t="shared" si="358"/>
        <v>5</v>
      </c>
      <c r="I2871" s="2" cm="1">
        <f t="array" ref="I2871">_xlfn.IFNA(_xlfn.IFS(H2871=7,1,H2871=1,1),0)</f>
        <v>0</v>
      </c>
      <c r="J2871" s="2">
        <v>0</v>
      </c>
      <c r="K2871" s="2">
        <f t="shared" si="359"/>
        <v>0</v>
      </c>
      <c r="L2871" s="2">
        <f>SUMIF(E$2:E2871,E2871,K$2:K2871)</f>
        <v>1</v>
      </c>
      <c r="M2871" s="2">
        <f>IF(AND(market_calendar[[#This Row],[eq_weekly_exp_cumulative]]=3,market_calendar[[#This Row],[is_eq_weekly_exp]]=1),1,0)</f>
        <v>0</v>
      </c>
      <c r="N2871" s="2">
        <f>IF(AND(market_calendar[[#This Row],[is_eq_monthly_exp]]=1,MOD(market_calendar[[#This Row],[Month]],3)=0),1,0)</f>
        <v>0</v>
      </c>
      <c r="O2871" s="2">
        <f t="shared" si="352"/>
        <v>0</v>
      </c>
      <c r="P2871" s="2">
        <f>SUMIF(E$2:E2871,E2871,O$2:O2871)</f>
        <v>1</v>
      </c>
      <c r="Q2871" s="2">
        <f>IF(AND(market_calendar[[#This Row],[vix_weekly_exp_cumulative]]=3,market_calendar[[#This Row],[is_vix_weekly_exp]]=1),1,0)</f>
        <v>0</v>
      </c>
      <c r="R2871" s="2">
        <f>IF(AND(market_calendar[[#This Row],[is_vix_monthly_exp]]=1,MOD(market_calendar[[#This Row],[Month]],3)=0),1,0)</f>
        <v>0</v>
      </c>
    </row>
    <row r="2872" spans="1:18" x14ac:dyDescent="0.25">
      <c r="A2872">
        <v>2871</v>
      </c>
      <c r="B2872" s="1">
        <v>45240</v>
      </c>
      <c r="C2872" s="2">
        <f t="shared" si="353"/>
        <v>2023</v>
      </c>
      <c r="D2872" s="2">
        <f t="shared" si="354"/>
        <v>11</v>
      </c>
      <c r="E2872" s="2" t="str">
        <f t="shared" si="355"/>
        <v>2023-11</v>
      </c>
      <c r="F2872" s="2">
        <f t="shared" si="356"/>
        <v>10</v>
      </c>
      <c r="G2872" s="2">
        <f t="shared" si="357"/>
        <v>45</v>
      </c>
      <c r="H2872" s="2">
        <f t="shared" si="358"/>
        <v>6</v>
      </c>
      <c r="I2872" s="2" cm="1">
        <f t="array" ref="I2872">_xlfn.IFNA(_xlfn.IFS(H2872=7,1,H2872=1,1),0)</f>
        <v>0</v>
      </c>
      <c r="J2872" s="2">
        <v>0</v>
      </c>
      <c r="K2872" s="2">
        <f t="shared" si="359"/>
        <v>1</v>
      </c>
      <c r="L2872" s="2">
        <f>SUMIF(E$2:E2872,E2872,K$2:K2872)</f>
        <v>2</v>
      </c>
      <c r="M2872" s="2">
        <f>IF(AND(market_calendar[[#This Row],[eq_weekly_exp_cumulative]]=3,market_calendar[[#This Row],[is_eq_weekly_exp]]=1),1,0)</f>
        <v>0</v>
      </c>
      <c r="N2872" s="2">
        <f>IF(AND(market_calendar[[#This Row],[is_eq_monthly_exp]]=1,MOD(market_calendar[[#This Row],[Month]],3)=0),1,0)</f>
        <v>0</v>
      </c>
      <c r="O2872" s="2">
        <f t="shared" si="352"/>
        <v>0</v>
      </c>
      <c r="P2872" s="2">
        <f>SUMIF(E$2:E2872,E2872,O$2:O2872)</f>
        <v>1</v>
      </c>
      <c r="Q2872" s="2">
        <f>IF(AND(market_calendar[[#This Row],[vix_weekly_exp_cumulative]]=3,market_calendar[[#This Row],[is_vix_weekly_exp]]=1),1,0)</f>
        <v>0</v>
      </c>
      <c r="R2872" s="2">
        <f>IF(AND(market_calendar[[#This Row],[is_vix_monthly_exp]]=1,MOD(market_calendar[[#This Row],[Month]],3)=0),1,0)</f>
        <v>0</v>
      </c>
    </row>
    <row r="2873" spans="1:18" x14ac:dyDescent="0.25">
      <c r="A2873">
        <v>2872</v>
      </c>
      <c r="B2873" s="1">
        <v>45241</v>
      </c>
      <c r="C2873" s="2">
        <f t="shared" si="353"/>
        <v>2023</v>
      </c>
      <c r="D2873" s="2">
        <f t="shared" si="354"/>
        <v>11</v>
      </c>
      <c r="E2873" s="2" t="str">
        <f t="shared" si="355"/>
        <v>2023-11</v>
      </c>
      <c r="F2873" s="2">
        <f t="shared" si="356"/>
        <v>11</v>
      </c>
      <c r="G2873" s="2">
        <f t="shared" si="357"/>
        <v>45</v>
      </c>
      <c r="H2873" s="2">
        <f t="shared" si="358"/>
        <v>7</v>
      </c>
      <c r="I2873" s="2" cm="1">
        <f t="array" ref="I2873">_xlfn.IFNA(_xlfn.IFS(H2873=7,1,H2873=1,1),0)</f>
        <v>1</v>
      </c>
      <c r="J2873" s="2">
        <v>0</v>
      </c>
      <c r="K2873" s="2">
        <f t="shared" si="359"/>
        <v>0</v>
      </c>
      <c r="L2873" s="2">
        <f>SUMIF(E$2:E2873,E2873,K$2:K2873)</f>
        <v>2</v>
      </c>
      <c r="M2873" s="2">
        <f>IF(AND(market_calendar[[#This Row],[eq_weekly_exp_cumulative]]=3,market_calendar[[#This Row],[is_eq_weekly_exp]]=1),1,0)</f>
        <v>0</v>
      </c>
      <c r="N2873" s="2">
        <f>IF(AND(market_calendar[[#This Row],[is_eq_monthly_exp]]=1,MOD(market_calendar[[#This Row],[Month]],3)=0),1,0)</f>
        <v>0</v>
      </c>
      <c r="O2873" s="2">
        <f t="shared" si="352"/>
        <v>0</v>
      </c>
      <c r="P2873" s="2">
        <f>SUMIF(E$2:E2873,E2873,O$2:O2873)</f>
        <v>1</v>
      </c>
      <c r="Q2873" s="2">
        <f>IF(AND(market_calendar[[#This Row],[vix_weekly_exp_cumulative]]=3,market_calendar[[#This Row],[is_vix_weekly_exp]]=1),1,0)</f>
        <v>0</v>
      </c>
      <c r="R2873" s="2">
        <f>IF(AND(market_calendar[[#This Row],[is_vix_monthly_exp]]=1,MOD(market_calendar[[#This Row],[Month]],3)=0),1,0)</f>
        <v>0</v>
      </c>
    </row>
    <row r="2874" spans="1:18" x14ac:dyDescent="0.25">
      <c r="A2874">
        <v>2873</v>
      </c>
      <c r="B2874" s="1">
        <v>45242</v>
      </c>
      <c r="C2874" s="2">
        <f t="shared" si="353"/>
        <v>2023</v>
      </c>
      <c r="D2874" s="2">
        <f t="shared" si="354"/>
        <v>11</v>
      </c>
      <c r="E2874" s="2" t="str">
        <f t="shared" si="355"/>
        <v>2023-11</v>
      </c>
      <c r="F2874" s="2">
        <f t="shared" si="356"/>
        <v>12</v>
      </c>
      <c r="G2874" s="2">
        <f t="shared" si="357"/>
        <v>46</v>
      </c>
      <c r="H2874" s="2">
        <f t="shared" si="358"/>
        <v>1</v>
      </c>
      <c r="I2874" s="2" cm="1">
        <f t="array" ref="I2874">_xlfn.IFNA(_xlfn.IFS(H2874=7,1,H2874=1,1),0)</f>
        <v>1</v>
      </c>
      <c r="J2874" s="2">
        <v>0</v>
      </c>
      <c r="K2874" s="2">
        <f t="shared" si="359"/>
        <v>0</v>
      </c>
      <c r="L2874" s="2">
        <f>SUMIF(E$2:E2874,E2874,K$2:K2874)</f>
        <v>2</v>
      </c>
      <c r="M2874" s="2">
        <f>IF(AND(market_calendar[[#This Row],[eq_weekly_exp_cumulative]]=3,market_calendar[[#This Row],[is_eq_weekly_exp]]=1),1,0)</f>
        <v>0</v>
      </c>
      <c r="N2874" s="2">
        <f>IF(AND(market_calendar[[#This Row],[is_eq_monthly_exp]]=1,MOD(market_calendar[[#This Row],[Month]],3)=0),1,0)</f>
        <v>0</v>
      </c>
      <c r="O2874" s="2">
        <f t="shared" si="352"/>
        <v>0</v>
      </c>
      <c r="P2874" s="2">
        <f>SUMIF(E$2:E2874,E2874,O$2:O2874)</f>
        <v>1</v>
      </c>
      <c r="Q2874" s="2">
        <f>IF(AND(market_calendar[[#This Row],[vix_weekly_exp_cumulative]]=3,market_calendar[[#This Row],[is_vix_weekly_exp]]=1),1,0)</f>
        <v>0</v>
      </c>
      <c r="R2874" s="2">
        <f>IF(AND(market_calendar[[#This Row],[is_vix_monthly_exp]]=1,MOD(market_calendar[[#This Row],[Month]],3)=0),1,0)</f>
        <v>0</v>
      </c>
    </row>
    <row r="2875" spans="1:18" x14ac:dyDescent="0.25">
      <c r="A2875">
        <v>2874</v>
      </c>
      <c r="B2875" s="1">
        <v>45243</v>
      </c>
      <c r="C2875" s="2">
        <f t="shared" si="353"/>
        <v>2023</v>
      </c>
      <c r="D2875" s="2">
        <f t="shared" si="354"/>
        <v>11</v>
      </c>
      <c r="E2875" s="2" t="str">
        <f t="shared" si="355"/>
        <v>2023-11</v>
      </c>
      <c r="F2875" s="2">
        <f t="shared" si="356"/>
        <v>13</v>
      </c>
      <c r="G2875" s="2">
        <f t="shared" si="357"/>
        <v>46</v>
      </c>
      <c r="H2875" s="2">
        <f t="shared" si="358"/>
        <v>2</v>
      </c>
      <c r="I2875" s="2" cm="1">
        <f t="array" ref="I2875">_xlfn.IFNA(_xlfn.IFS(H2875=7,1,H2875=1,1),0)</f>
        <v>0</v>
      </c>
      <c r="J2875" s="2">
        <v>0</v>
      </c>
      <c r="K2875" s="2">
        <f t="shared" si="359"/>
        <v>0</v>
      </c>
      <c r="L2875" s="2">
        <f>SUMIF(E$2:E2875,E2875,K$2:K2875)</f>
        <v>2</v>
      </c>
      <c r="M2875" s="2">
        <f>IF(AND(market_calendar[[#This Row],[eq_weekly_exp_cumulative]]=3,market_calendar[[#This Row],[is_eq_weekly_exp]]=1),1,0)</f>
        <v>0</v>
      </c>
      <c r="N2875" s="2">
        <f>IF(AND(market_calendar[[#This Row],[is_eq_monthly_exp]]=1,MOD(market_calendar[[#This Row],[Month]],3)=0),1,0)</f>
        <v>0</v>
      </c>
      <c r="O2875" s="2">
        <f t="shared" si="352"/>
        <v>0</v>
      </c>
      <c r="P2875" s="2">
        <f>SUMIF(E$2:E2875,E2875,O$2:O2875)</f>
        <v>1</v>
      </c>
      <c r="Q2875" s="2">
        <f>IF(AND(market_calendar[[#This Row],[vix_weekly_exp_cumulative]]=3,market_calendar[[#This Row],[is_vix_weekly_exp]]=1),1,0)</f>
        <v>0</v>
      </c>
      <c r="R2875" s="2">
        <f>IF(AND(market_calendar[[#This Row],[is_vix_monthly_exp]]=1,MOD(market_calendar[[#This Row],[Month]],3)=0),1,0)</f>
        <v>0</v>
      </c>
    </row>
    <row r="2876" spans="1:18" x14ac:dyDescent="0.25">
      <c r="A2876">
        <v>2875</v>
      </c>
      <c r="B2876" s="1">
        <v>45244</v>
      </c>
      <c r="C2876" s="2">
        <f t="shared" si="353"/>
        <v>2023</v>
      </c>
      <c r="D2876" s="2">
        <f t="shared" si="354"/>
        <v>11</v>
      </c>
      <c r="E2876" s="2" t="str">
        <f t="shared" si="355"/>
        <v>2023-11</v>
      </c>
      <c r="F2876" s="2">
        <f t="shared" si="356"/>
        <v>14</v>
      </c>
      <c r="G2876" s="2">
        <f t="shared" si="357"/>
        <v>46</v>
      </c>
      <c r="H2876" s="2">
        <f t="shared" si="358"/>
        <v>3</v>
      </c>
      <c r="I2876" s="2" cm="1">
        <f t="array" ref="I2876">_xlfn.IFNA(_xlfn.IFS(H2876=7,1,H2876=1,1),0)</f>
        <v>0</v>
      </c>
      <c r="J2876" s="2">
        <v>0</v>
      </c>
      <c r="K2876" s="2">
        <f t="shared" si="359"/>
        <v>0</v>
      </c>
      <c r="L2876" s="2">
        <f>SUMIF(E$2:E2876,E2876,K$2:K2876)</f>
        <v>2</v>
      </c>
      <c r="M2876" s="2">
        <f>IF(AND(market_calendar[[#This Row],[eq_weekly_exp_cumulative]]=3,market_calendar[[#This Row],[is_eq_weekly_exp]]=1),1,0)</f>
        <v>0</v>
      </c>
      <c r="N2876" s="2">
        <f>IF(AND(market_calendar[[#This Row],[is_eq_monthly_exp]]=1,MOD(market_calendar[[#This Row],[Month]],3)=0),1,0)</f>
        <v>0</v>
      </c>
      <c r="O2876" s="2">
        <f t="shared" si="352"/>
        <v>1</v>
      </c>
      <c r="P2876" s="2">
        <f>SUMIF(E$2:E2876,E2876,O$2:O2876)</f>
        <v>2</v>
      </c>
      <c r="Q2876" s="2">
        <f>IF(AND(market_calendar[[#This Row],[vix_weekly_exp_cumulative]]=3,market_calendar[[#This Row],[is_vix_weekly_exp]]=1),1,0)</f>
        <v>0</v>
      </c>
      <c r="R2876" s="2">
        <f>IF(AND(market_calendar[[#This Row],[is_vix_monthly_exp]]=1,MOD(market_calendar[[#This Row],[Month]],3)=0),1,0)</f>
        <v>0</v>
      </c>
    </row>
    <row r="2877" spans="1:18" x14ac:dyDescent="0.25">
      <c r="A2877">
        <v>2876</v>
      </c>
      <c r="B2877" s="1">
        <v>45245</v>
      </c>
      <c r="C2877" s="2">
        <f t="shared" si="353"/>
        <v>2023</v>
      </c>
      <c r="D2877" s="2">
        <f t="shared" si="354"/>
        <v>11</v>
      </c>
      <c r="E2877" s="2" t="str">
        <f t="shared" si="355"/>
        <v>2023-11</v>
      </c>
      <c r="F2877" s="2">
        <f t="shared" si="356"/>
        <v>15</v>
      </c>
      <c r="G2877" s="2">
        <f t="shared" si="357"/>
        <v>46</v>
      </c>
      <c r="H2877" s="2">
        <f t="shared" si="358"/>
        <v>4</v>
      </c>
      <c r="I2877" s="2" cm="1">
        <f t="array" ref="I2877">_xlfn.IFNA(_xlfn.IFS(H2877=7,1,H2877=1,1),0)</f>
        <v>0</v>
      </c>
      <c r="J2877" s="2">
        <v>0</v>
      </c>
      <c r="K2877" s="2">
        <f t="shared" si="359"/>
        <v>0</v>
      </c>
      <c r="L2877" s="2">
        <f>SUMIF(E$2:E2877,E2877,K$2:K2877)</f>
        <v>2</v>
      </c>
      <c r="M2877" s="2">
        <f>IF(AND(market_calendar[[#This Row],[eq_weekly_exp_cumulative]]=3,market_calendar[[#This Row],[is_eq_weekly_exp]]=1),1,0)</f>
        <v>0</v>
      </c>
      <c r="N2877" s="2">
        <f>IF(AND(market_calendar[[#This Row],[is_eq_monthly_exp]]=1,MOD(market_calendar[[#This Row],[Month]],3)=0),1,0)</f>
        <v>0</v>
      </c>
      <c r="O2877" s="2">
        <f t="shared" si="352"/>
        <v>0</v>
      </c>
      <c r="P2877" s="2">
        <f>SUMIF(E$2:E2877,E2877,O$2:O2877)</f>
        <v>2</v>
      </c>
      <c r="Q2877" s="2">
        <f>IF(AND(market_calendar[[#This Row],[vix_weekly_exp_cumulative]]=3,market_calendar[[#This Row],[is_vix_weekly_exp]]=1),1,0)</f>
        <v>0</v>
      </c>
      <c r="R2877" s="2">
        <f>IF(AND(market_calendar[[#This Row],[is_vix_monthly_exp]]=1,MOD(market_calendar[[#This Row],[Month]],3)=0),1,0)</f>
        <v>0</v>
      </c>
    </row>
    <row r="2878" spans="1:18" x14ac:dyDescent="0.25">
      <c r="A2878">
        <v>2877</v>
      </c>
      <c r="B2878" s="1">
        <v>45246</v>
      </c>
      <c r="C2878" s="2">
        <f t="shared" si="353"/>
        <v>2023</v>
      </c>
      <c r="D2878" s="2">
        <f t="shared" si="354"/>
        <v>11</v>
      </c>
      <c r="E2878" s="2" t="str">
        <f t="shared" si="355"/>
        <v>2023-11</v>
      </c>
      <c r="F2878" s="2">
        <f t="shared" si="356"/>
        <v>16</v>
      </c>
      <c r="G2878" s="2">
        <f t="shared" si="357"/>
        <v>46</v>
      </c>
      <c r="H2878" s="2">
        <f t="shared" si="358"/>
        <v>5</v>
      </c>
      <c r="I2878" s="2" cm="1">
        <f t="array" ref="I2878">_xlfn.IFNA(_xlfn.IFS(H2878=7,1,H2878=1,1),0)</f>
        <v>0</v>
      </c>
      <c r="J2878" s="2">
        <v>0</v>
      </c>
      <c r="K2878" s="2">
        <f t="shared" si="359"/>
        <v>0</v>
      </c>
      <c r="L2878" s="2">
        <f>SUMIF(E$2:E2878,E2878,K$2:K2878)</f>
        <v>2</v>
      </c>
      <c r="M2878" s="2">
        <f>IF(AND(market_calendar[[#This Row],[eq_weekly_exp_cumulative]]=3,market_calendar[[#This Row],[is_eq_weekly_exp]]=1),1,0)</f>
        <v>0</v>
      </c>
      <c r="N2878" s="2">
        <f>IF(AND(market_calendar[[#This Row],[is_eq_monthly_exp]]=1,MOD(market_calendar[[#This Row],[Month]],3)=0),1,0)</f>
        <v>0</v>
      </c>
      <c r="O2878" s="2">
        <f t="shared" si="352"/>
        <v>0</v>
      </c>
      <c r="P2878" s="2">
        <f>SUMIF(E$2:E2878,E2878,O$2:O2878)</f>
        <v>2</v>
      </c>
      <c r="Q2878" s="2">
        <f>IF(AND(market_calendar[[#This Row],[vix_weekly_exp_cumulative]]=3,market_calendar[[#This Row],[is_vix_weekly_exp]]=1),1,0)</f>
        <v>0</v>
      </c>
      <c r="R2878" s="2">
        <f>IF(AND(market_calendar[[#This Row],[is_vix_monthly_exp]]=1,MOD(market_calendar[[#This Row],[Month]],3)=0),1,0)</f>
        <v>0</v>
      </c>
    </row>
    <row r="2879" spans="1:18" x14ac:dyDescent="0.25">
      <c r="A2879">
        <v>2878</v>
      </c>
      <c r="B2879" s="1">
        <v>45247</v>
      </c>
      <c r="C2879" s="2">
        <f t="shared" si="353"/>
        <v>2023</v>
      </c>
      <c r="D2879" s="2">
        <f t="shared" si="354"/>
        <v>11</v>
      </c>
      <c r="E2879" s="2" t="str">
        <f t="shared" si="355"/>
        <v>2023-11</v>
      </c>
      <c r="F2879" s="2">
        <f t="shared" si="356"/>
        <v>17</v>
      </c>
      <c r="G2879" s="2">
        <f t="shared" si="357"/>
        <v>46</v>
      </c>
      <c r="H2879" s="2">
        <f t="shared" si="358"/>
        <v>6</v>
      </c>
      <c r="I2879" s="2" cm="1">
        <f t="array" ref="I2879">_xlfn.IFNA(_xlfn.IFS(H2879=7,1,H2879=1,1),0)</f>
        <v>0</v>
      </c>
      <c r="J2879" s="2">
        <v>0</v>
      </c>
      <c r="K2879" s="2">
        <f t="shared" si="359"/>
        <v>1</v>
      </c>
      <c r="L2879" s="2">
        <f>SUMIF(E$2:E2879,E2879,K$2:K2879)</f>
        <v>3</v>
      </c>
      <c r="M2879" s="2">
        <f>IF(AND(market_calendar[[#This Row],[eq_weekly_exp_cumulative]]=3,market_calendar[[#This Row],[is_eq_weekly_exp]]=1),1,0)</f>
        <v>1</v>
      </c>
      <c r="N2879" s="2">
        <f>IF(AND(market_calendar[[#This Row],[is_eq_monthly_exp]]=1,MOD(market_calendar[[#This Row],[Month]],3)=0),1,0)</f>
        <v>0</v>
      </c>
      <c r="O2879" s="2">
        <f t="shared" si="352"/>
        <v>0</v>
      </c>
      <c r="P2879" s="2">
        <f>SUMIF(E$2:E2879,E2879,O$2:O2879)</f>
        <v>2</v>
      </c>
      <c r="Q2879" s="2">
        <f>IF(AND(market_calendar[[#This Row],[vix_weekly_exp_cumulative]]=3,market_calendar[[#This Row],[is_vix_weekly_exp]]=1),1,0)</f>
        <v>0</v>
      </c>
      <c r="R2879" s="2">
        <f>IF(AND(market_calendar[[#This Row],[is_vix_monthly_exp]]=1,MOD(market_calendar[[#This Row],[Month]],3)=0),1,0)</f>
        <v>0</v>
      </c>
    </row>
    <row r="2880" spans="1:18" x14ac:dyDescent="0.25">
      <c r="A2880">
        <v>2879</v>
      </c>
      <c r="B2880" s="1">
        <v>45248</v>
      </c>
      <c r="C2880" s="2">
        <f t="shared" si="353"/>
        <v>2023</v>
      </c>
      <c r="D2880" s="2">
        <f t="shared" si="354"/>
        <v>11</v>
      </c>
      <c r="E2880" s="2" t="str">
        <f t="shared" si="355"/>
        <v>2023-11</v>
      </c>
      <c r="F2880" s="2">
        <f t="shared" si="356"/>
        <v>18</v>
      </c>
      <c r="G2880" s="2">
        <f t="shared" si="357"/>
        <v>46</v>
      </c>
      <c r="H2880" s="2">
        <f t="shared" si="358"/>
        <v>7</v>
      </c>
      <c r="I2880" s="2" cm="1">
        <f t="array" ref="I2880">_xlfn.IFNA(_xlfn.IFS(H2880=7,1,H2880=1,1),0)</f>
        <v>1</v>
      </c>
      <c r="J2880" s="2">
        <v>0</v>
      </c>
      <c r="K2880" s="2">
        <f t="shared" si="359"/>
        <v>0</v>
      </c>
      <c r="L2880" s="2">
        <f>SUMIF(E$2:E2880,E2880,K$2:K2880)</f>
        <v>3</v>
      </c>
      <c r="M2880" s="2">
        <f>IF(AND(market_calendar[[#This Row],[eq_weekly_exp_cumulative]]=3,market_calendar[[#This Row],[is_eq_weekly_exp]]=1),1,0)</f>
        <v>0</v>
      </c>
      <c r="N2880" s="2">
        <f>IF(AND(market_calendar[[#This Row],[is_eq_monthly_exp]]=1,MOD(market_calendar[[#This Row],[Month]],3)=0),1,0)</f>
        <v>0</v>
      </c>
      <c r="O2880" s="2">
        <f t="shared" si="352"/>
        <v>0</v>
      </c>
      <c r="P2880" s="2">
        <f>SUMIF(E$2:E2880,E2880,O$2:O2880)</f>
        <v>2</v>
      </c>
      <c r="Q2880" s="2">
        <f>IF(AND(market_calendar[[#This Row],[vix_weekly_exp_cumulative]]=3,market_calendar[[#This Row],[is_vix_weekly_exp]]=1),1,0)</f>
        <v>0</v>
      </c>
      <c r="R2880" s="2">
        <f>IF(AND(market_calendar[[#This Row],[is_vix_monthly_exp]]=1,MOD(market_calendar[[#This Row],[Month]],3)=0),1,0)</f>
        <v>0</v>
      </c>
    </row>
    <row r="2881" spans="1:18" x14ac:dyDescent="0.25">
      <c r="A2881">
        <v>2880</v>
      </c>
      <c r="B2881" s="1">
        <v>45249</v>
      </c>
      <c r="C2881" s="2">
        <f t="shared" si="353"/>
        <v>2023</v>
      </c>
      <c r="D2881" s="2">
        <f t="shared" si="354"/>
        <v>11</v>
      </c>
      <c r="E2881" s="2" t="str">
        <f t="shared" si="355"/>
        <v>2023-11</v>
      </c>
      <c r="F2881" s="2">
        <f t="shared" si="356"/>
        <v>19</v>
      </c>
      <c r="G2881" s="2">
        <f t="shared" si="357"/>
        <v>47</v>
      </c>
      <c r="H2881" s="2">
        <f t="shared" si="358"/>
        <v>1</v>
      </c>
      <c r="I2881" s="2" cm="1">
        <f t="array" ref="I2881">_xlfn.IFNA(_xlfn.IFS(H2881=7,1,H2881=1,1),0)</f>
        <v>1</v>
      </c>
      <c r="J2881" s="2">
        <v>0</v>
      </c>
      <c r="K2881" s="2">
        <f t="shared" si="359"/>
        <v>0</v>
      </c>
      <c r="L2881" s="2">
        <f>SUMIF(E$2:E2881,E2881,K$2:K2881)</f>
        <v>3</v>
      </c>
      <c r="M2881" s="2">
        <f>IF(AND(market_calendar[[#This Row],[eq_weekly_exp_cumulative]]=3,market_calendar[[#This Row],[is_eq_weekly_exp]]=1),1,0)</f>
        <v>0</v>
      </c>
      <c r="N2881" s="2">
        <f>IF(AND(market_calendar[[#This Row],[is_eq_monthly_exp]]=1,MOD(market_calendar[[#This Row],[Month]],3)=0),1,0)</f>
        <v>0</v>
      </c>
      <c r="O2881" s="2">
        <f t="shared" si="352"/>
        <v>0</v>
      </c>
      <c r="P2881" s="2">
        <f>SUMIF(E$2:E2881,E2881,O$2:O2881)</f>
        <v>2</v>
      </c>
      <c r="Q2881" s="2">
        <f>IF(AND(market_calendar[[#This Row],[vix_weekly_exp_cumulative]]=3,market_calendar[[#This Row],[is_vix_weekly_exp]]=1),1,0)</f>
        <v>0</v>
      </c>
      <c r="R2881" s="2">
        <f>IF(AND(market_calendar[[#This Row],[is_vix_monthly_exp]]=1,MOD(market_calendar[[#This Row],[Month]],3)=0),1,0)</f>
        <v>0</v>
      </c>
    </row>
    <row r="2882" spans="1:18" x14ac:dyDescent="0.25">
      <c r="A2882">
        <v>2881</v>
      </c>
      <c r="B2882" s="1">
        <v>45250</v>
      </c>
      <c r="C2882" s="2">
        <f t="shared" si="353"/>
        <v>2023</v>
      </c>
      <c r="D2882" s="2">
        <f t="shared" si="354"/>
        <v>11</v>
      </c>
      <c r="E2882" s="2" t="str">
        <f t="shared" si="355"/>
        <v>2023-11</v>
      </c>
      <c r="F2882" s="2">
        <f t="shared" si="356"/>
        <v>20</v>
      </c>
      <c r="G2882" s="2">
        <f t="shared" si="357"/>
        <v>47</v>
      </c>
      <c r="H2882" s="2">
        <f t="shared" si="358"/>
        <v>2</v>
      </c>
      <c r="I2882" s="2" cm="1">
        <f t="array" ref="I2882">_xlfn.IFNA(_xlfn.IFS(H2882=7,1,H2882=1,1),0)</f>
        <v>0</v>
      </c>
      <c r="J2882" s="2">
        <v>0</v>
      </c>
      <c r="K2882" s="2">
        <f t="shared" si="359"/>
        <v>0</v>
      </c>
      <c r="L2882" s="2">
        <f>SUMIF(E$2:E2882,E2882,K$2:K2882)</f>
        <v>3</v>
      </c>
      <c r="M2882" s="2">
        <f>IF(AND(market_calendar[[#This Row],[eq_weekly_exp_cumulative]]=3,market_calendar[[#This Row],[is_eq_weekly_exp]]=1),1,0)</f>
        <v>0</v>
      </c>
      <c r="N2882" s="2">
        <f>IF(AND(market_calendar[[#This Row],[is_eq_monthly_exp]]=1,MOD(market_calendar[[#This Row],[Month]],3)=0),1,0)</f>
        <v>0</v>
      </c>
      <c r="O2882" s="2">
        <f t="shared" ref="O2882:O2923" si="360">IF(H2882=3,1,0)</f>
        <v>0</v>
      </c>
      <c r="P2882" s="2">
        <f>SUMIF(E$2:E2882,E2882,O$2:O2882)</f>
        <v>2</v>
      </c>
      <c r="Q2882" s="2">
        <f>IF(AND(market_calendar[[#This Row],[vix_weekly_exp_cumulative]]=3,market_calendar[[#This Row],[is_vix_weekly_exp]]=1),1,0)</f>
        <v>0</v>
      </c>
      <c r="R2882" s="2">
        <f>IF(AND(market_calendar[[#This Row],[is_vix_monthly_exp]]=1,MOD(market_calendar[[#This Row],[Month]],3)=0),1,0)</f>
        <v>0</v>
      </c>
    </row>
    <row r="2883" spans="1:18" x14ac:dyDescent="0.25">
      <c r="A2883">
        <v>2882</v>
      </c>
      <c r="B2883" s="1">
        <v>45251</v>
      </c>
      <c r="C2883" s="2">
        <f t="shared" ref="C2883:C2923" si="361">YEAR(B2883)</f>
        <v>2023</v>
      </c>
      <c r="D2883" s="2">
        <f t="shared" ref="D2883:D2923" si="362">MONTH(B2883)</f>
        <v>11</v>
      </c>
      <c r="E2883" s="2" t="str">
        <f t="shared" ref="E2883:E2923" si="363">_xlfn.CONCAT(YEAR(B2883),"-",MONTH(B2883))</f>
        <v>2023-11</v>
      </c>
      <c r="F2883" s="2">
        <f t="shared" ref="F2883:F2923" si="364">DAY(B2883)</f>
        <v>21</v>
      </c>
      <c r="G2883" s="2">
        <f t="shared" ref="G2883:G2923" si="365">WEEKNUM(B2883)</f>
        <v>47</v>
      </c>
      <c r="H2883" s="2">
        <f t="shared" ref="H2883:H2923" si="366">WEEKDAY(B2883)</f>
        <v>3</v>
      </c>
      <c r="I2883" s="2" cm="1">
        <f t="array" ref="I2883">_xlfn.IFNA(_xlfn.IFS(H2883=7,1,H2883=1,1),0)</f>
        <v>0</v>
      </c>
      <c r="J2883" s="2">
        <v>0</v>
      </c>
      <c r="K2883" s="2">
        <f t="shared" ref="K2883:K2923" si="367">IF(H2883=6,1,0)</f>
        <v>0</v>
      </c>
      <c r="L2883" s="2">
        <f>SUMIF(E$2:E2883,E2883,K$2:K2883)</f>
        <v>3</v>
      </c>
      <c r="M2883" s="2">
        <f>IF(AND(market_calendar[[#This Row],[eq_weekly_exp_cumulative]]=3,market_calendar[[#This Row],[is_eq_weekly_exp]]=1),1,0)</f>
        <v>0</v>
      </c>
      <c r="N2883" s="2">
        <f>IF(AND(market_calendar[[#This Row],[is_eq_monthly_exp]]=1,MOD(market_calendar[[#This Row],[Month]],3)=0),1,0)</f>
        <v>0</v>
      </c>
      <c r="O2883" s="2">
        <f t="shared" si="360"/>
        <v>1</v>
      </c>
      <c r="P2883" s="2">
        <f>SUMIF(E$2:E2883,E2883,O$2:O2883)</f>
        <v>3</v>
      </c>
      <c r="Q2883" s="2">
        <f>IF(AND(market_calendar[[#This Row],[vix_weekly_exp_cumulative]]=3,market_calendar[[#This Row],[is_vix_weekly_exp]]=1),1,0)</f>
        <v>1</v>
      </c>
      <c r="R2883" s="2">
        <f>IF(AND(market_calendar[[#This Row],[is_vix_monthly_exp]]=1,MOD(market_calendar[[#This Row],[Month]],3)=0),1,0)</f>
        <v>0</v>
      </c>
    </row>
    <row r="2884" spans="1:18" x14ac:dyDescent="0.25">
      <c r="A2884">
        <v>2883</v>
      </c>
      <c r="B2884" s="1">
        <v>45252</v>
      </c>
      <c r="C2884" s="2">
        <f t="shared" si="361"/>
        <v>2023</v>
      </c>
      <c r="D2884" s="2">
        <f t="shared" si="362"/>
        <v>11</v>
      </c>
      <c r="E2884" s="2" t="str">
        <f t="shared" si="363"/>
        <v>2023-11</v>
      </c>
      <c r="F2884" s="2">
        <f t="shared" si="364"/>
        <v>22</v>
      </c>
      <c r="G2884" s="2">
        <f t="shared" si="365"/>
        <v>47</v>
      </c>
      <c r="H2884" s="2">
        <f t="shared" si="366"/>
        <v>4</v>
      </c>
      <c r="I2884" s="2" cm="1">
        <f t="array" ref="I2884">_xlfn.IFNA(_xlfn.IFS(H2884=7,1,H2884=1,1),0)</f>
        <v>0</v>
      </c>
      <c r="J2884" s="2">
        <v>0</v>
      </c>
      <c r="K2884" s="2">
        <f t="shared" si="367"/>
        <v>0</v>
      </c>
      <c r="L2884" s="2">
        <f>SUMIF(E$2:E2884,E2884,K$2:K2884)</f>
        <v>3</v>
      </c>
      <c r="M2884" s="2">
        <f>IF(AND(market_calendar[[#This Row],[eq_weekly_exp_cumulative]]=3,market_calendar[[#This Row],[is_eq_weekly_exp]]=1),1,0)</f>
        <v>0</v>
      </c>
      <c r="N2884" s="2">
        <f>IF(AND(market_calendar[[#This Row],[is_eq_monthly_exp]]=1,MOD(market_calendar[[#This Row],[Month]],3)=0),1,0)</f>
        <v>0</v>
      </c>
      <c r="O2884" s="2">
        <f t="shared" si="360"/>
        <v>0</v>
      </c>
      <c r="P2884" s="2">
        <f>SUMIF(E$2:E2884,E2884,O$2:O2884)</f>
        <v>3</v>
      </c>
      <c r="Q2884" s="2">
        <f>IF(AND(market_calendar[[#This Row],[vix_weekly_exp_cumulative]]=3,market_calendar[[#This Row],[is_vix_weekly_exp]]=1),1,0)</f>
        <v>0</v>
      </c>
      <c r="R2884" s="2">
        <f>IF(AND(market_calendar[[#This Row],[is_vix_monthly_exp]]=1,MOD(market_calendar[[#This Row],[Month]],3)=0),1,0)</f>
        <v>0</v>
      </c>
    </row>
    <row r="2885" spans="1:18" x14ac:dyDescent="0.25">
      <c r="A2885">
        <v>2884</v>
      </c>
      <c r="B2885" s="1">
        <v>45253</v>
      </c>
      <c r="C2885" s="2">
        <f t="shared" si="361"/>
        <v>2023</v>
      </c>
      <c r="D2885" s="2">
        <f t="shared" si="362"/>
        <v>11</v>
      </c>
      <c r="E2885" s="2" t="str">
        <f t="shared" si="363"/>
        <v>2023-11</v>
      </c>
      <c r="F2885" s="2">
        <f t="shared" si="364"/>
        <v>23</v>
      </c>
      <c r="G2885" s="2">
        <f t="shared" si="365"/>
        <v>47</v>
      </c>
      <c r="H2885" s="2">
        <f t="shared" si="366"/>
        <v>5</v>
      </c>
      <c r="I2885" s="2" cm="1">
        <f t="array" ref="I2885">_xlfn.IFNA(_xlfn.IFS(H2885=7,1,H2885=1,1),0)</f>
        <v>0</v>
      </c>
      <c r="J2885" s="2">
        <v>0</v>
      </c>
      <c r="K2885" s="2">
        <f t="shared" si="367"/>
        <v>0</v>
      </c>
      <c r="L2885" s="2">
        <f>SUMIF(E$2:E2885,E2885,K$2:K2885)</f>
        <v>3</v>
      </c>
      <c r="M2885" s="2">
        <f>IF(AND(market_calendar[[#This Row],[eq_weekly_exp_cumulative]]=3,market_calendar[[#This Row],[is_eq_weekly_exp]]=1),1,0)</f>
        <v>0</v>
      </c>
      <c r="N2885" s="2">
        <f>IF(AND(market_calendar[[#This Row],[is_eq_monthly_exp]]=1,MOD(market_calendar[[#This Row],[Month]],3)=0),1,0)</f>
        <v>0</v>
      </c>
      <c r="O2885" s="2">
        <f t="shared" si="360"/>
        <v>0</v>
      </c>
      <c r="P2885" s="2">
        <f>SUMIF(E$2:E2885,E2885,O$2:O2885)</f>
        <v>3</v>
      </c>
      <c r="Q2885" s="2">
        <f>IF(AND(market_calendar[[#This Row],[vix_weekly_exp_cumulative]]=3,market_calendar[[#This Row],[is_vix_weekly_exp]]=1),1,0)</f>
        <v>0</v>
      </c>
      <c r="R2885" s="2">
        <f>IF(AND(market_calendar[[#This Row],[is_vix_monthly_exp]]=1,MOD(market_calendar[[#This Row],[Month]],3)=0),1,0)</f>
        <v>0</v>
      </c>
    </row>
    <row r="2886" spans="1:18" x14ac:dyDescent="0.25">
      <c r="A2886">
        <v>2885</v>
      </c>
      <c r="B2886" s="1">
        <v>45254</v>
      </c>
      <c r="C2886" s="2">
        <f t="shared" si="361"/>
        <v>2023</v>
      </c>
      <c r="D2886" s="2">
        <f t="shared" si="362"/>
        <v>11</v>
      </c>
      <c r="E2886" s="2" t="str">
        <f t="shared" si="363"/>
        <v>2023-11</v>
      </c>
      <c r="F2886" s="2">
        <f t="shared" si="364"/>
        <v>24</v>
      </c>
      <c r="G2886" s="2">
        <f t="shared" si="365"/>
        <v>47</v>
      </c>
      <c r="H2886" s="2">
        <f t="shared" si="366"/>
        <v>6</v>
      </c>
      <c r="I2886" s="2" cm="1">
        <f t="array" ref="I2886">_xlfn.IFNA(_xlfn.IFS(H2886=7,1,H2886=1,1),0)</f>
        <v>0</v>
      </c>
      <c r="J2886" s="2">
        <v>0</v>
      </c>
      <c r="K2886" s="2">
        <f t="shared" si="367"/>
        <v>1</v>
      </c>
      <c r="L2886" s="2">
        <f>SUMIF(E$2:E2886,E2886,K$2:K2886)</f>
        <v>4</v>
      </c>
      <c r="M2886" s="2">
        <f>IF(AND(market_calendar[[#This Row],[eq_weekly_exp_cumulative]]=3,market_calendar[[#This Row],[is_eq_weekly_exp]]=1),1,0)</f>
        <v>0</v>
      </c>
      <c r="N2886" s="2">
        <f>IF(AND(market_calendar[[#This Row],[is_eq_monthly_exp]]=1,MOD(market_calendar[[#This Row],[Month]],3)=0),1,0)</f>
        <v>0</v>
      </c>
      <c r="O2886" s="2">
        <f t="shared" si="360"/>
        <v>0</v>
      </c>
      <c r="P2886" s="2">
        <f>SUMIF(E$2:E2886,E2886,O$2:O2886)</f>
        <v>3</v>
      </c>
      <c r="Q2886" s="2">
        <f>IF(AND(market_calendar[[#This Row],[vix_weekly_exp_cumulative]]=3,market_calendar[[#This Row],[is_vix_weekly_exp]]=1),1,0)</f>
        <v>0</v>
      </c>
      <c r="R2886" s="2">
        <f>IF(AND(market_calendar[[#This Row],[is_vix_monthly_exp]]=1,MOD(market_calendar[[#This Row],[Month]],3)=0),1,0)</f>
        <v>0</v>
      </c>
    </row>
    <row r="2887" spans="1:18" x14ac:dyDescent="0.25">
      <c r="A2887">
        <v>2886</v>
      </c>
      <c r="B2887" s="1">
        <v>45255</v>
      </c>
      <c r="C2887" s="2">
        <f t="shared" si="361"/>
        <v>2023</v>
      </c>
      <c r="D2887" s="2">
        <f t="shared" si="362"/>
        <v>11</v>
      </c>
      <c r="E2887" s="2" t="str">
        <f t="shared" si="363"/>
        <v>2023-11</v>
      </c>
      <c r="F2887" s="2">
        <f t="shared" si="364"/>
        <v>25</v>
      </c>
      <c r="G2887" s="2">
        <f t="shared" si="365"/>
        <v>47</v>
      </c>
      <c r="H2887" s="2">
        <f t="shared" si="366"/>
        <v>7</v>
      </c>
      <c r="I2887" s="2" cm="1">
        <f t="array" ref="I2887">_xlfn.IFNA(_xlfn.IFS(H2887=7,1,H2887=1,1),0)</f>
        <v>1</v>
      </c>
      <c r="J2887" s="2">
        <v>0</v>
      </c>
      <c r="K2887" s="2">
        <f t="shared" si="367"/>
        <v>0</v>
      </c>
      <c r="L2887" s="2">
        <f>SUMIF(E$2:E2887,E2887,K$2:K2887)</f>
        <v>4</v>
      </c>
      <c r="M2887" s="2">
        <f>IF(AND(market_calendar[[#This Row],[eq_weekly_exp_cumulative]]=3,market_calendar[[#This Row],[is_eq_weekly_exp]]=1),1,0)</f>
        <v>0</v>
      </c>
      <c r="N2887" s="2">
        <f>IF(AND(market_calendar[[#This Row],[is_eq_monthly_exp]]=1,MOD(market_calendar[[#This Row],[Month]],3)=0),1,0)</f>
        <v>0</v>
      </c>
      <c r="O2887" s="2">
        <f t="shared" si="360"/>
        <v>0</v>
      </c>
      <c r="P2887" s="2">
        <f>SUMIF(E$2:E2887,E2887,O$2:O2887)</f>
        <v>3</v>
      </c>
      <c r="Q2887" s="2">
        <f>IF(AND(market_calendar[[#This Row],[vix_weekly_exp_cumulative]]=3,market_calendar[[#This Row],[is_vix_weekly_exp]]=1),1,0)</f>
        <v>0</v>
      </c>
      <c r="R2887" s="2">
        <f>IF(AND(market_calendar[[#This Row],[is_vix_monthly_exp]]=1,MOD(market_calendar[[#This Row],[Month]],3)=0),1,0)</f>
        <v>0</v>
      </c>
    </row>
    <row r="2888" spans="1:18" x14ac:dyDescent="0.25">
      <c r="A2888">
        <v>2887</v>
      </c>
      <c r="B2888" s="1">
        <v>45256</v>
      </c>
      <c r="C2888" s="2">
        <f t="shared" si="361"/>
        <v>2023</v>
      </c>
      <c r="D2888" s="2">
        <f t="shared" si="362"/>
        <v>11</v>
      </c>
      <c r="E2888" s="2" t="str">
        <f t="shared" si="363"/>
        <v>2023-11</v>
      </c>
      <c r="F2888" s="2">
        <f t="shared" si="364"/>
        <v>26</v>
      </c>
      <c r="G2888" s="2">
        <f t="shared" si="365"/>
        <v>48</v>
      </c>
      <c r="H2888" s="2">
        <f t="shared" si="366"/>
        <v>1</v>
      </c>
      <c r="I2888" s="2" cm="1">
        <f t="array" ref="I2888">_xlfn.IFNA(_xlfn.IFS(H2888=7,1,H2888=1,1),0)</f>
        <v>1</v>
      </c>
      <c r="J2888" s="2">
        <v>0</v>
      </c>
      <c r="K2888" s="2">
        <f t="shared" si="367"/>
        <v>0</v>
      </c>
      <c r="L2888" s="2">
        <f>SUMIF(E$2:E2888,E2888,K$2:K2888)</f>
        <v>4</v>
      </c>
      <c r="M2888" s="2">
        <f>IF(AND(market_calendar[[#This Row],[eq_weekly_exp_cumulative]]=3,market_calendar[[#This Row],[is_eq_weekly_exp]]=1),1,0)</f>
        <v>0</v>
      </c>
      <c r="N2888" s="2">
        <f>IF(AND(market_calendar[[#This Row],[is_eq_monthly_exp]]=1,MOD(market_calendar[[#This Row],[Month]],3)=0),1,0)</f>
        <v>0</v>
      </c>
      <c r="O2888" s="2">
        <f t="shared" si="360"/>
        <v>0</v>
      </c>
      <c r="P2888" s="2">
        <f>SUMIF(E$2:E2888,E2888,O$2:O2888)</f>
        <v>3</v>
      </c>
      <c r="Q2888" s="2">
        <f>IF(AND(market_calendar[[#This Row],[vix_weekly_exp_cumulative]]=3,market_calendar[[#This Row],[is_vix_weekly_exp]]=1),1,0)</f>
        <v>0</v>
      </c>
      <c r="R2888" s="2">
        <f>IF(AND(market_calendar[[#This Row],[is_vix_monthly_exp]]=1,MOD(market_calendar[[#This Row],[Month]],3)=0),1,0)</f>
        <v>0</v>
      </c>
    </row>
    <row r="2889" spans="1:18" x14ac:dyDescent="0.25">
      <c r="A2889">
        <v>2888</v>
      </c>
      <c r="B2889" s="1">
        <v>45257</v>
      </c>
      <c r="C2889" s="2">
        <f t="shared" si="361"/>
        <v>2023</v>
      </c>
      <c r="D2889" s="2">
        <f t="shared" si="362"/>
        <v>11</v>
      </c>
      <c r="E2889" s="2" t="str">
        <f t="shared" si="363"/>
        <v>2023-11</v>
      </c>
      <c r="F2889" s="2">
        <f t="shared" si="364"/>
        <v>27</v>
      </c>
      <c r="G2889" s="2">
        <f t="shared" si="365"/>
        <v>48</v>
      </c>
      <c r="H2889" s="2">
        <f t="shared" si="366"/>
        <v>2</v>
      </c>
      <c r="I2889" s="2" cm="1">
        <f t="array" ref="I2889">_xlfn.IFNA(_xlfn.IFS(H2889=7,1,H2889=1,1),0)</f>
        <v>0</v>
      </c>
      <c r="J2889" s="2">
        <v>0</v>
      </c>
      <c r="K2889" s="2">
        <f t="shared" si="367"/>
        <v>0</v>
      </c>
      <c r="L2889" s="2">
        <f>SUMIF(E$2:E2889,E2889,K$2:K2889)</f>
        <v>4</v>
      </c>
      <c r="M2889" s="2">
        <f>IF(AND(market_calendar[[#This Row],[eq_weekly_exp_cumulative]]=3,market_calendar[[#This Row],[is_eq_weekly_exp]]=1),1,0)</f>
        <v>0</v>
      </c>
      <c r="N2889" s="2">
        <f>IF(AND(market_calendar[[#This Row],[is_eq_monthly_exp]]=1,MOD(market_calendar[[#This Row],[Month]],3)=0),1,0)</f>
        <v>0</v>
      </c>
      <c r="O2889" s="2">
        <f t="shared" si="360"/>
        <v>0</v>
      </c>
      <c r="P2889" s="2">
        <f>SUMIF(E$2:E2889,E2889,O$2:O2889)</f>
        <v>3</v>
      </c>
      <c r="Q2889" s="2">
        <f>IF(AND(market_calendar[[#This Row],[vix_weekly_exp_cumulative]]=3,market_calendar[[#This Row],[is_vix_weekly_exp]]=1),1,0)</f>
        <v>0</v>
      </c>
      <c r="R2889" s="2">
        <f>IF(AND(market_calendar[[#This Row],[is_vix_monthly_exp]]=1,MOD(market_calendar[[#This Row],[Month]],3)=0),1,0)</f>
        <v>0</v>
      </c>
    </row>
    <row r="2890" spans="1:18" x14ac:dyDescent="0.25">
      <c r="A2890">
        <v>2889</v>
      </c>
      <c r="B2890" s="1">
        <v>45258</v>
      </c>
      <c r="C2890" s="2">
        <f t="shared" si="361"/>
        <v>2023</v>
      </c>
      <c r="D2890" s="2">
        <f t="shared" si="362"/>
        <v>11</v>
      </c>
      <c r="E2890" s="2" t="str">
        <f t="shared" si="363"/>
        <v>2023-11</v>
      </c>
      <c r="F2890" s="2">
        <f t="shared" si="364"/>
        <v>28</v>
      </c>
      <c r="G2890" s="2">
        <f t="shared" si="365"/>
        <v>48</v>
      </c>
      <c r="H2890" s="2">
        <f t="shared" si="366"/>
        <v>3</v>
      </c>
      <c r="I2890" s="2" cm="1">
        <f t="array" ref="I2890">_xlfn.IFNA(_xlfn.IFS(H2890=7,1,H2890=1,1),0)</f>
        <v>0</v>
      </c>
      <c r="J2890" s="2">
        <v>0</v>
      </c>
      <c r="K2890" s="2">
        <f t="shared" si="367"/>
        <v>0</v>
      </c>
      <c r="L2890" s="2">
        <f>SUMIF(E$2:E2890,E2890,K$2:K2890)</f>
        <v>4</v>
      </c>
      <c r="M2890" s="2">
        <f>IF(AND(market_calendar[[#This Row],[eq_weekly_exp_cumulative]]=3,market_calendar[[#This Row],[is_eq_weekly_exp]]=1),1,0)</f>
        <v>0</v>
      </c>
      <c r="N2890" s="2">
        <f>IF(AND(market_calendar[[#This Row],[is_eq_monthly_exp]]=1,MOD(market_calendar[[#This Row],[Month]],3)=0),1,0)</f>
        <v>0</v>
      </c>
      <c r="O2890" s="2">
        <f t="shared" si="360"/>
        <v>1</v>
      </c>
      <c r="P2890" s="2">
        <f>SUMIF(E$2:E2890,E2890,O$2:O2890)</f>
        <v>4</v>
      </c>
      <c r="Q2890" s="2">
        <f>IF(AND(market_calendar[[#This Row],[vix_weekly_exp_cumulative]]=3,market_calendar[[#This Row],[is_vix_weekly_exp]]=1),1,0)</f>
        <v>0</v>
      </c>
      <c r="R2890" s="2">
        <f>IF(AND(market_calendar[[#This Row],[is_vix_monthly_exp]]=1,MOD(market_calendar[[#This Row],[Month]],3)=0),1,0)</f>
        <v>0</v>
      </c>
    </row>
    <row r="2891" spans="1:18" x14ac:dyDescent="0.25">
      <c r="A2891">
        <v>2890</v>
      </c>
      <c r="B2891" s="1">
        <v>45259</v>
      </c>
      <c r="C2891" s="2">
        <f t="shared" si="361"/>
        <v>2023</v>
      </c>
      <c r="D2891" s="2">
        <f t="shared" si="362"/>
        <v>11</v>
      </c>
      <c r="E2891" s="2" t="str">
        <f t="shared" si="363"/>
        <v>2023-11</v>
      </c>
      <c r="F2891" s="2">
        <f t="shared" si="364"/>
        <v>29</v>
      </c>
      <c r="G2891" s="2">
        <f t="shared" si="365"/>
        <v>48</v>
      </c>
      <c r="H2891" s="2">
        <f t="shared" si="366"/>
        <v>4</v>
      </c>
      <c r="I2891" s="2" cm="1">
        <f t="array" ref="I2891">_xlfn.IFNA(_xlfn.IFS(H2891=7,1,H2891=1,1),0)</f>
        <v>0</v>
      </c>
      <c r="J2891" s="2">
        <v>0</v>
      </c>
      <c r="K2891" s="2">
        <f t="shared" si="367"/>
        <v>0</v>
      </c>
      <c r="L2891" s="2">
        <f>SUMIF(E$2:E2891,E2891,K$2:K2891)</f>
        <v>4</v>
      </c>
      <c r="M2891" s="2">
        <f>IF(AND(market_calendar[[#This Row],[eq_weekly_exp_cumulative]]=3,market_calendar[[#This Row],[is_eq_weekly_exp]]=1),1,0)</f>
        <v>0</v>
      </c>
      <c r="N2891" s="2">
        <f>IF(AND(market_calendar[[#This Row],[is_eq_monthly_exp]]=1,MOD(market_calendar[[#This Row],[Month]],3)=0),1,0)</f>
        <v>0</v>
      </c>
      <c r="O2891" s="2">
        <f t="shared" si="360"/>
        <v>0</v>
      </c>
      <c r="P2891" s="2">
        <f>SUMIF(E$2:E2891,E2891,O$2:O2891)</f>
        <v>4</v>
      </c>
      <c r="Q2891" s="2">
        <f>IF(AND(market_calendar[[#This Row],[vix_weekly_exp_cumulative]]=3,market_calendar[[#This Row],[is_vix_weekly_exp]]=1),1,0)</f>
        <v>0</v>
      </c>
      <c r="R2891" s="2">
        <f>IF(AND(market_calendar[[#This Row],[is_vix_monthly_exp]]=1,MOD(market_calendar[[#This Row],[Month]],3)=0),1,0)</f>
        <v>0</v>
      </c>
    </row>
    <row r="2892" spans="1:18" x14ac:dyDescent="0.25">
      <c r="A2892">
        <v>2891</v>
      </c>
      <c r="B2892" s="1">
        <v>45260</v>
      </c>
      <c r="C2892" s="2">
        <f t="shared" si="361"/>
        <v>2023</v>
      </c>
      <c r="D2892" s="2">
        <f t="shared" si="362"/>
        <v>11</v>
      </c>
      <c r="E2892" s="2" t="str">
        <f t="shared" si="363"/>
        <v>2023-11</v>
      </c>
      <c r="F2892" s="2">
        <f t="shared" si="364"/>
        <v>30</v>
      </c>
      <c r="G2892" s="2">
        <f t="shared" si="365"/>
        <v>48</v>
      </c>
      <c r="H2892" s="2">
        <f t="shared" si="366"/>
        <v>5</v>
      </c>
      <c r="I2892" s="2" cm="1">
        <f t="array" ref="I2892">_xlfn.IFNA(_xlfn.IFS(H2892=7,1,H2892=1,1),0)</f>
        <v>0</v>
      </c>
      <c r="J2892" s="2">
        <v>0</v>
      </c>
      <c r="K2892" s="2">
        <f t="shared" si="367"/>
        <v>0</v>
      </c>
      <c r="L2892" s="2">
        <f>SUMIF(E$2:E2892,E2892,K$2:K2892)</f>
        <v>4</v>
      </c>
      <c r="M2892" s="2">
        <f>IF(AND(market_calendar[[#This Row],[eq_weekly_exp_cumulative]]=3,market_calendar[[#This Row],[is_eq_weekly_exp]]=1),1,0)</f>
        <v>0</v>
      </c>
      <c r="N2892" s="2">
        <f>IF(AND(market_calendar[[#This Row],[is_eq_monthly_exp]]=1,MOD(market_calendar[[#This Row],[Month]],3)=0),1,0)</f>
        <v>0</v>
      </c>
      <c r="O2892" s="2">
        <f t="shared" si="360"/>
        <v>0</v>
      </c>
      <c r="P2892" s="2">
        <f>SUMIF(E$2:E2892,E2892,O$2:O2892)</f>
        <v>4</v>
      </c>
      <c r="Q2892" s="2">
        <f>IF(AND(market_calendar[[#This Row],[vix_weekly_exp_cumulative]]=3,market_calendar[[#This Row],[is_vix_weekly_exp]]=1),1,0)</f>
        <v>0</v>
      </c>
      <c r="R2892" s="2">
        <f>IF(AND(market_calendar[[#This Row],[is_vix_monthly_exp]]=1,MOD(market_calendar[[#This Row],[Month]],3)=0),1,0)</f>
        <v>0</v>
      </c>
    </row>
    <row r="2893" spans="1:18" x14ac:dyDescent="0.25">
      <c r="A2893">
        <v>2892</v>
      </c>
      <c r="B2893" s="1">
        <v>45261</v>
      </c>
      <c r="C2893" s="2">
        <f t="shared" si="361"/>
        <v>2023</v>
      </c>
      <c r="D2893" s="2">
        <f t="shared" si="362"/>
        <v>12</v>
      </c>
      <c r="E2893" s="2" t="str">
        <f t="shared" si="363"/>
        <v>2023-12</v>
      </c>
      <c r="F2893" s="2">
        <f t="shared" si="364"/>
        <v>1</v>
      </c>
      <c r="G2893" s="2">
        <f t="shared" si="365"/>
        <v>48</v>
      </c>
      <c r="H2893" s="2">
        <f t="shared" si="366"/>
        <v>6</v>
      </c>
      <c r="I2893" s="2" cm="1">
        <f t="array" ref="I2893">_xlfn.IFNA(_xlfn.IFS(H2893=7,1,H2893=1,1),0)</f>
        <v>0</v>
      </c>
      <c r="J2893" s="2">
        <v>0</v>
      </c>
      <c r="K2893" s="2">
        <f t="shared" si="367"/>
        <v>1</v>
      </c>
      <c r="L2893" s="2">
        <f>SUMIF(E$2:E2893,E2893,K$2:K2893)</f>
        <v>1</v>
      </c>
      <c r="M2893" s="2">
        <f>IF(AND(market_calendar[[#This Row],[eq_weekly_exp_cumulative]]=3,market_calendar[[#This Row],[is_eq_weekly_exp]]=1),1,0)</f>
        <v>0</v>
      </c>
      <c r="N2893" s="2">
        <f>IF(AND(market_calendar[[#This Row],[is_eq_monthly_exp]]=1,MOD(market_calendar[[#This Row],[Month]],3)=0),1,0)</f>
        <v>0</v>
      </c>
      <c r="O2893" s="2">
        <f t="shared" si="360"/>
        <v>0</v>
      </c>
      <c r="P2893" s="2">
        <f>SUMIF(E$2:E2893,E2893,O$2:O2893)</f>
        <v>0</v>
      </c>
      <c r="Q2893" s="2">
        <f>IF(AND(market_calendar[[#This Row],[vix_weekly_exp_cumulative]]=3,market_calendar[[#This Row],[is_vix_weekly_exp]]=1),1,0)</f>
        <v>0</v>
      </c>
      <c r="R2893" s="2">
        <f>IF(AND(market_calendar[[#This Row],[is_vix_monthly_exp]]=1,MOD(market_calendar[[#This Row],[Month]],3)=0),1,0)</f>
        <v>0</v>
      </c>
    </row>
    <row r="2894" spans="1:18" x14ac:dyDescent="0.25">
      <c r="A2894">
        <v>2893</v>
      </c>
      <c r="B2894" s="1">
        <v>45262</v>
      </c>
      <c r="C2894" s="2">
        <f t="shared" si="361"/>
        <v>2023</v>
      </c>
      <c r="D2894" s="2">
        <f t="shared" si="362"/>
        <v>12</v>
      </c>
      <c r="E2894" s="2" t="str">
        <f t="shared" si="363"/>
        <v>2023-12</v>
      </c>
      <c r="F2894" s="2">
        <f t="shared" si="364"/>
        <v>2</v>
      </c>
      <c r="G2894" s="2">
        <f t="shared" si="365"/>
        <v>48</v>
      </c>
      <c r="H2894" s="2">
        <f t="shared" si="366"/>
        <v>7</v>
      </c>
      <c r="I2894" s="2" cm="1">
        <f t="array" ref="I2894">_xlfn.IFNA(_xlfn.IFS(H2894=7,1,H2894=1,1),0)</f>
        <v>1</v>
      </c>
      <c r="J2894" s="2">
        <v>0</v>
      </c>
      <c r="K2894" s="2">
        <f t="shared" si="367"/>
        <v>0</v>
      </c>
      <c r="L2894" s="2">
        <f>SUMIF(E$2:E2894,E2894,K$2:K2894)</f>
        <v>1</v>
      </c>
      <c r="M2894" s="2">
        <f>IF(AND(market_calendar[[#This Row],[eq_weekly_exp_cumulative]]=3,market_calendar[[#This Row],[is_eq_weekly_exp]]=1),1,0)</f>
        <v>0</v>
      </c>
      <c r="N2894" s="2">
        <f>IF(AND(market_calendar[[#This Row],[is_eq_monthly_exp]]=1,MOD(market_calendar[[#This Row],[Month]],3)=0),1,0)</f>
        <v>0</v>
      </c>
      <c r="O2894" s="2">
        <f t="shared" si="360"/>
        <v>0</v>
      </c>
      <c r="P2894" s="2">
        <f>SUMIF(E$2:E2894,E2894,O$2:O2894)</f>
        <v>0</v>
      </c>
      <c r="Q2894" s="2">
        <f>IF(AND(market_calendar[[#This Row],[vix_weekly_exp_cumulative]]=3,market_calendar[[#This Row],[is_vix_weekly_exp]]=1),1,0)</f>
        <v>0</v>
      </c>
      <c r="R2894" s="2">
        <f>IF(AND(market_calendar[[#This Row],[is_vix_monthly_exp]]=1,MOD(market_calendar[[#This Row],[Month]],3)=0),1,0)</f>
        <v>0</v>
      </c>
    </row>
    <row r="2895" spans="1:18" x14ac:dyDescent="0.25">
      <c r="A2895">
        <v>2894</v>
      </c>
      <c r="B2895" s="1">
        <v>45263</v>
      </c>
      <c r="C2895" s="2">
        <f t="shared" si="361"/>
        <v>2023</v>
      </c>
      <c r="D2895" s="2">
        <f t="shared" si="362"/>
        <v>12</v>
      </c>
      <c r="E2895" s="2" t="str">
        <f t="shared" si="363"/>
        <v>2023-12</v>
      </c>
      <c r="F2895" s="2">
        <f t="shared" si="364"/>
        <v>3</v>
      </c>
      <c r="G2895" s="2">
        <f t="shared" si="365"/>
        <v>49</v>
      </c>
      <c r="H2895" s="2">
        <f t="shared" si="366"/>
        <v>1</v>
      </c>
      <c r="I2895" s="2" cm="1">
        <f t="array" ref="I2895">_xlfn.IFNA(_xlfn.IFS(H2895=7,1,H2895=1,1),0)</f>
        <v>1</v>
      </c>
      <c r="J2895" s="2">
        <v>0</v>
      </c>
      <c r="K2895" s="2">
        <f t="shared" si="367"/>
        <v>0</v>
      </c>
      <c r="L2895" s="2">
        <f>SUMIF(E$2:E2895,E2895,K$2:K2895)</f>
        <v>1</v>
      </c>
      <c r="M2895" s="2">
        <f>IF(AND(market_calendar[[#This Row],[eq_weekly_exp_cumulative]]=3,market_calendar[[#This Row],[is_eq_weekly_exp]]=1),1,0)</f>
        <v>0</v>
      </c>
      <c r="N2895" s="2">
        <f>IF(AND(market_calendar[[#This Row],[is_eq_monthly_exp]]=1,MOD(market_calendar[[#This Row],[Month]],3)=0),1,0)</f>
        <v>0</v>
      </c>
      <c r="O2895" s="2">
        <f t="shared" si="360"/>
        <v>0</v>
      </c>
      <c r="P2895" s="2">
        <f>SUMIF(E$2:E2895,E2895,O$2:O2895)</f>
        <v>0</v>
      </c>
      <c r="Q2895" s="2">
        <f>IF(AND(market_calendar[[#This Row],[vix_weekly_exp_cumulative]]=3,market_calendar[[#This Row],[is_vix_weekly_exp]]=1),1,0)</f>
        <v>0</v>
      </c>
      <c r="R2895" s="2">
        <f>IF(AND(market_calendar[[#This Row],[is_vix_monthly_exp]]=1,MOD(market_calendar[[#This Row],[Month]],3)=0),1,0)</f>
        <v>0</v>
      </c>
    </row>
    <row r="2896" spans="1:18" x14ac:dyDescent="0.25">
      <c r="A2896">
        <v>2895</v>
      </c>
      <c r="B2896" s="1">
        <v>45264</v>
      </c>
      <c r="C2896" s="2">
        <f t="shared" si="361"/>
        <v>2023</v>
      </c>
      <c r="D2896" s="2">
        <f t="shared" si="362"/>
        <v>12</v>
      </c>
      <c r="E2896" s="2" t="str">
        <f t="shared" si="363"/>
        <v>2023-12</v>
      </c>
      <c r="F2896" s="2">
        <f t="shared" si="364"/>
        <v>4</v>
      </c>
      <c r="G2896" s="2">
        <f t="shared" si="365"/>
        <v>49</v>
      </c>
      <c r="H2896" s="2">
        <f t="shared" si="366"/>
        <v>2</v>
      </c>
      <c r="I2896" s="2" cm="1">
        <f t="array" ref="I2896">_xlfn.IFNA(_xlfn.IFS(H2896=7,1,H2896=1,1),0)</f>
        <v>0</v>
      </c>
      <c r="J2896" s="2">
        <v>0</v>
      </c>
      <c r="K2896" s="2">
        <f t="shared" si="367"/>
        <v>0</v>
      </c>
      <c r="L2896" s="2">
        <f>SUMIF(E$2:E2896,E2896,K$2:K2896)</f>
        <v>1</v>
      </c>
      <c r="M2896" s="2">
        <f>IF(AND(market_calendar[[#This Row],[eq_weekly_exp_cumulative]]=3,market_calendar[[#This Row],[is_eq_weekly_exp]]=1),1,0)</f>
        <v>0</v>
      </c>
      <c r="N2896" s="2">
        <f>IF(AND(market_calendar[[#This Row],[is_eq_monthly_exp]]=1,MOD(market_calendar[[#This Row],[Month]],3)=0),1,0)</f>
        <v>0</v>
      </c>
      <c r="O2896" s="2">
        <f t="shared" si="360"/>
        <v>0</v>
      </c>
      <c r="P2896" s="2">
        <f>SUMIF(E$2:E2896,E2896,O$2:O2896)</f>
        <v>0</v>
      </c>
      <c r="Q2896" s="2">
        <f>IF(AND(market_calendar[[#This Row],[vix_weekly_exp_cumulative]]=3,market_calendar[[#This Row],[is_vix_weekly_exp]]=1),1,0)</f>
        <v>0</v>
      </c>
      <c r="R2896" s="2">
        <f>IF(AND(market_calendar[[#This Row],[is_vix_monthly_exp]]=1,MOD(market_calendar[[#This Row],[Month]],3)=0),1,0)</f>
        <v>0</v>
      </c>
    </row>
    <row r="2897" spans="1:18" x14ac:dyDescent="0.25">
      <c r="A2897">
        <v>2896</v>
      </c>
      <c r="B2897" s="1">
        <v>45265</v>
      </c>
      <c r="C2897" s="2">
        <f t="shared" si="361"/>
        <v>2023</v>
      </c>
      <c r="D2897" s="2">
        <f t="shared" si="362"/>
        <v>12</v>
      </c>
      <c r="E2897" s="2" t="str">
        <f t="shared" si="363"/>
        <v>2023-12</v>
      </c>
      <c r="F2897" s="2">
        <f t="shared" si="364"/>
        <v>5</v>
      </c>
      <c r="G2897" s="2">
        <f t="shared" si="365"/>
        <v>49</v>
      </c>
      <c r="H2897" s="2">
        <f t="shared" si="366"/>
        <v>3</v>
      </c>
      <c r="I2897" s="2" cm="1">
        <f t="array" ref="I2897">_xlfn.IFNA(_xlfn.IFS(H2897=7,1,H2897=1,1),0)</f>
        <v>0</v>
      </c>
      <c r="J2897" s="2">
        <v>0</v>
      </c>
      <c r="K2897" s="2">
        <f t="shared" si="367"/>
        <v>0</v>
      </c>
      <c r="L2897" s="2">
        <f>SUMIF(E$2:E2897,E2897,K$2:K2897)</f>
        <v>1</v>
      </c>
      <c r="M2897" s="2">
        <f>IF(AND(market_calendar[[#This Row],[eq_weekly_exp_cumulative]]=3,market_calendar[[#This Row],[is_eq_weekly_exp]]=1),1,0)</f>
        <v>0</v>
      </c>
      <c r="N2897" s="2">
        <f>IF(AND(market_calendar[[#This Row],[is_eq_monthly_exp]]=1,MOD(market_calendar[[#This Row],[Month]],3)=0),1,0)</f>
        <v>0</v>
      </c>
      <c r="O2897" s="2">
        <f t="shared" si="360"/>
        <v>1</v>
      </c>
      <c r="P2897" s="2">
        <f>SUMIF(E$2:E2897,E2897,O$2:O2897)</f>
        <v>1</v>
      </c>
      <c r="Q2897" s="2">
        <f>IF(AND(market_calendar[[#This Row],[vix_weekly_exp_cumulative]]=3,market_calendar[[#This Row],[is_vix_weekly_exp]]=1),1,0)</f>
        <v>0</v>
      </c>
      <c r="R2897" s="2">
        <f>IF(AND(market_calendar[[#This Row],[is_vix_monthly_exp]]=1,MOD(market_calendar[[#This Row],[Month]],3)=0),1,0)</f>
        <v>0</v>
      </c>
    </row>
    <row r="2898" spans="1:18" x14ac:dyDescent="0.25">
      <c r="A2898">
        <v>2897</v>
      </c>
      <c r="B2898" s="1">
        <v>45266</v>
      </c>
      <c r="C2898" s="2">
        <f t="shared" si="361"/>
        <v>2023</v>
      </c>
      <c r="D2898" s="2">
        <f t="shared" si="362"/>
        <v>12</v>
      </c>
      <c r="E2898" s="2" t="str">
        <f t="shared" si="363"/>
        <v>2023-12</v>
      </c>
      <c r="F2898" s="2">
        <f t="shared" si="364"/>
        <v>6</v>
      </c>
      <c r="G2898" s="2">
        <f t="shared" si="365"/>
        <v>49</v>
      </c>
      <c r="H2898" s="2">
        <f t="shared" si="366"/>
        <v>4</v>
      </c>
      <c r="I2898" s="2" cm="1">
        <f t="array" ref="I2898">_xlfn.IFNA(_xlfn.IFS(H2898=7,1,H2898=1,1),0)</f>
        <v>0</v>
      </c>
      <c r="J2898" s="2">
        <v>0</v>
      </c>
      <c r="K2898" s="2">
        <f t="shared" si="367"/>
        <v>0</v>
      </c>
      <c r="L2898" s="2">
        <f>SUMIF(E$2:E2898,E2898,K$2:K2898)</f>
        <v>1</v>
      </c>
      <c r="M2898" s="2">
        <f>IF(AND(market_calendar[[#This Row],[eq_weekly_exp_cumulative]]=3,market_calendar[[#This Row],[is_eq_weekly_exp]]=1),1,0)</f>
        <v>0</v>
      </c>
      <c r="N2898" s="2">
        <f>IF(AND(market_calendar[[#This Row],[is_eq_monthly_exp]]=1,MOD(market_calendar[[#This Row],[Month]],3)=0),1,0)</f>
        <v>0</v>
      </c>
      <c r="O2898" s="2">
        <f t="shared" si="360"/>
        <v>0</v>
      </c>
      <c r="P2898" s="2">
        <f>SUMIF(E$2:E2898,E2898,O$2:O2898)</f>
        <v>1</v>
      </c>
      <c r="Q2898" s="2">
        <f>IF(AND(market_calendar[[#This Row],[vix_weekly_exp_cumulative]]=3,market_calendar[[#This Row],[is_vix_weekly_exp]]=1),1,0)</f>
        <v>0</v>
      </c>
      <c r="R2898" s="2">
        <f>IF(AND(market_calendar[[#This Row],[is_vix_monthly_exp]]=1,MOD(market_calendar[[#This Row],[Month]],3)=0),1,0)</f>
        <v>0</v>
      </c>
    </row>
    <row r="2899" spans="1:18" x14ac:dyDescent="0.25">
      <c r="A2899">
        <v>2898</v>
      </c>
      <c r="B2899" s="1">
        <v>45267</v>
      </c>
      <c r="C2899" s="2">
        <f t="shared" si="361"/>
        <v>2023</v>
      </c>
      <c r="D2899" s="2">
        <f t="shared" si="362"/>
        <v>12</v>
      </c>
      <c r="E2899" s="2" t="str">
        <f t="shared" si="363"/>
        <v>2023-12</v>
      </c>
      <c r="F2899" s="2">
        <f t="shared" si="364"/>
        <v>7</v>
      </c>
      <c r="G2899" s="2">
        <f t="shared" si="365"/>
        <v>49</v>
      </c>
      <c r="H2899" s="2">
        <f t="shared" si="366"/>
        <v>5</v>
      </c>
      <c r="I2899" s="2" cm="1">
        <f t="array" ref="I2899">_xlfn.IFNA(_xlfn.IFS(H2899=7,1,H2899=1,1),0)</f>
        <v>0</v>
      </c>
      <c r="J2899" s="2">
        <v>0</v>
      </c>
      <c r="K2899" s="2">
        <f t="shared" si="367"/>
        <v>0</v>
      </c>
      <c r="L2899" s="2">
        <f>SUMIF(E$2:E2899,E2899,K$2:K2899)</f>
        <v>1</v>
      </c>
      <c r="M2899" s="2">
        <f>IF(AND(market_calendar[[#This Row],[eq_weekly_exp_cumulative]]=3,market_calendar[[#This Row],[is_eq_weekly_exp]]=1),1,0)</f>
        <v>0</v>
      </c>
      <c r="N2899" s="2">
        <f>IF(AND(market_calendar[[#This Row],[is_eq_monthly_exp]]=1,MOD(market_calendar[[#This Row],[Month]],3)=0),1,0)</f>
        <v>0</v>
      </c>
      <c r="O2899" s="2">
        <f t="shared" si="360"/>
        <v>0</v>
      </c>
      <c r="P2899" s="2">
        <f>SUMIF(E$2:E2899,E2899,O$2:O2899)</f>
        <v>1</v>
      </c>
      <c r="Q2899" s="2">
        <f>IF(AND(market_calendar[[#This Row],[vix_weekly_exp_cumulative]]=3,market_calendar[[#This Row],[is_vix_weekly_exp]]=1),1,0)</f>
        <v>0</v>
      </c>
      <c r="R2899" s="2">
        <f>IF(AND(market_calendar[[#This Row],[is_vix_monthly_exp]]=1,MOD(market_calendar[[#This Row],[Month]],3)=0),1,0)</f>
        <v>0</v>
      </c>
    </row>
    <row r="2900" spans="1:18" x14ac:dyDescent="0.25">
      <c r="A2900">
        <v>2899</v>
      </c>
      <c r="B2900" s="1">
        <v>45268</v>
      </c>
      <c r="C2900" s="2">
        <f t="shared" si="361"/>
        <v>2023</v>
      </c>
      <c r="D2900" s="2">
        <f t="shared" si="362"/>
        <v>12</v>
      </c>
      <c r="E2900" s="2" t="str">
        <f t="shared" si="363"/>
        <v>2023-12</v>
      </c>
      <c r="F2900" s="2">
        <f t="shared" si="364"/>
        <v>8</v>
      </c>
      <c r="G2900" s="2">
        <f t="shared" si="365"/>
        <v>49</v>
      </c>
      <c r="H2900" s="2">
        <f t="shared" si="366"/>
        <v>6</v>
      </c>
      <c r="I2900" s="2" cm="1">
        <f t="array" ref="I2900">_xlfn.IFNA(_xlfn.IFS(H2900=7,1,H2900=1,1),0)</f>
        <v>0</v>
      </c>
      <c r="J2900" s="2">
        <v>0</v>
      </c>
      <c r="K2900" s="2">
        <f t="shared" si="367"/>
        <v>1</v>
      </c>
      <c r="L2900" s="2">
        <f>SUMIF(E$2:E2900,E2900,K$2:K2900)</f>
        <v>2</v>
      </c>
      <c r="M2900" s="2">
        <f>IF(AND(market_calendar[[#This Row],[eq_weekly_exp_cumulative]]=3,market_calendar[[#This Row],[is_eq_weekly_exp]]=1),1,0)</f>
        <v>0</v>
      </c>
      <c r="N2900" s="2">
        <f>IF(AND(market_calendar[[#This Row],[is_eq_monthly_exp]]=1,MOD(market_calendar[[#This Row],[Month]],3)=0),1,0)</f>
        <v>0</v>
      </c>
      <c r="O2900" s="2">
        <f t="shared" si="360"/>
        <v>0</v>
      </c>
      <c r="P2900" s="2">
        <f>SUMIF(E$2:E2900,E2900,O$2:O2900)</f>
        <v>1</v>
      </c>
      <c r="Q2900" s="2">
        <f>IF(AND(market_calendar[[#This Row],[vix_weekly_exp_cumulative]]=3,market_calendar[[#This Row],[is_vix_weekly_exp]]=1),1,0)</f>
        <v>0</v>
      </c>
      <c r="R2900" s="2">
        <f>IF(AND(market_calendar[[#This Row],[is_vix_monthly_exp]]=1,MOD(market_calendar[[#This Row],[Month]],3)=0),1,0)</f>
        <v>0</v>
      </c>
    </row>
    <row r="2901" spans="1:18" x14ac:dyDescent="0.25">
      <c r="A2901">
        <v>2900</v>
      </c>
      <c r="B2901" s="1">
        <v>45269</v>
      </c>
      <c r="C2901" s="2">
        <f t="shared" si="361"/>
        <v>2023</v>
      </c>
      <c r="D2901" s="2">
        <f t="shared" si="362"/>
        <v>12</v>
      </c>
      <c r="E2901" s="2" t="str">
        <f t="shared" si="363"/>
        <v>2023-12</v>
      </c>
      <c r="F2901" s="2">
        <f t="shared" si="364"/>
        <v>9</v>
      </c>
      <c r="G2901" s="2">
        <f t="shared" si="365"/>
        <v>49</v>
      </c>
      <c r="H2901" s="2">
        <f t="shared" si="366"/>
        <v>7</v>
      </c>
      <c r="I2901" s="2" cm="1">
        <f t="array" ref="I2901">_xlfn.IFNA(_xlfn.IFS(H2901=7,1,H2901=1,1),0)</f>
        <v>1</v>
      </c>
      <c r="J2901" s="2">
        <v>0</v>
      </c>
      <c r="K2901" s="2">
        <f t="shared" si="367"/>
        <v>0</v>
      </c>
      <c r="L2901" s="2">
        <f>SUMIF(E$2:E2901,E2901,K$2:K2901)</f>
        <v>2</v>
      </c>
      <c r="M2901" s="2">
        <f>IF(AND(market_calendar[[#This Row],[eq_weekly_exp_cumulative]]=3,market_calendar[[#This Row],[is_eq_weekly_exp]]=1),1,0)</f>
        <v>0</v>
      </c>
      <c r="N2901" s="2">
        <f>IF(AND(market_calendar[[#This Row],[is_eq_monthly_exp]]=1,MOD(market_calendar[[#This Row],[Month]],3)=0),1,0)</f>
        <v>0</v>
      </c>
      <c r="O2901" s="2">
        <f t="shared" si="360"/>
        <v>0</v>
      </c>
      <c r="P2901" s="2">
        <f>SUMIF(E$2:E2901,E2901,O$2:O2901)</f>
        <v>1</v>
      </c>
      <c r="Q2901" s="2">
        <f>IF(AND(market_calendar[[#This Row],[vix_weekly_exp_cumulative]]=3,market_calendar[[#This Row],[is_vix_weekly_exp]]=1),1,0)</f>
        <v>0</v>
      </c>
      <c r="R2901" s="2">
        <f>IF(AND(market_calendar[[#This Row],[is_vix_monthly_exp]]=1,MOD(market_calendar[[#This Row],[Month]],3)=0),1,0)</f>
        <v>0</v>
      </c>
    </row>
    <row r="2902" spans="1:18" x14ac:dyDescent="0.25">
      <c r="A2902">
        <v>2901</v>
      </c>
      <c r="B2902" s="1">
        <v>45270</v>
      </c>
      <c r="C2902" s="2">
        <f t="shared" si="361"/>
        <v>2023</v>
      </c>
      <c r="D2902" s="2">
        <f t="shared" si="362"/>
        <v>12</v>
      </c>
      <c r="E2902" s="2" t="str">
        <f t="shared" si="363"/>
        <v>2023-12</v>
      </c>
      <c r="F2902" s="2">
        <f t="shared" si="364"/>
        <v>10</v>
      </c>
      <c r="G2902" s="2">
        <f t="shared" si="365"/>
        <v>50</v>
      </c>
      <c r="H2902" s="2">
        <f t="shared" si="366"/>
        <v>1</v>
      </c>
      <c r="I2902" s="2" cm="1">
        <f t="array" ref="I2902">_xlfn.IFNA(_xlfn.IFS(H2902=7,1,H2902=1,1),0)</f>
        <v>1</v>
      </c>
      <c r="J2902" s="2">
        <v>0</v>
      </c>
      <c r="K2902" s="2">
        <f t="shared" si="367"/>
        <v>0</v>
      </c>
      <c r="L2902" s="2">
        <f>SUMIF(E$2:E2902,E2902,K$2:K2902)</f>
        <v>2</v>
      </c>
      <c r="M2902" s="2">
        <f>IF(AND(market_calendar[[#This Row],[eq_weekly_exp_cumulative]]=3,market_calendar[[#This Row],[is_eq_weekly_exp]]=1),1,0)</f>
        <v>0</v>
      </c>
      <c r="N2902" s="2">
        <f>IF(AND(market_calendar[[#This Row],[is_eq_monthly_exp]]=1,MOD(market_calendar[[#This Row],[Month]],3)=0),1,0)</f>
        <v>0</v>
      </c>
      <c r="O2902" s="2">
        <f t="shared" si="360"/>
        <v>0</v>
      </c>
      <c r="P2902" s="2">
        <f>SUMIF(E$2:E2902,E2902,O$2:O2902)</f>
        <v>1</v>
      </c>
      <c r="Q2902" s="2">
        <f>IF(AND(market_calendar[[#This Row],[vix_weekly_exp_cumulative]]=3,market_calendar[[#This Row],[is_vix_weekly_exp]]=1),1,0)</f>
        <v>0</v>
      </c>
      <c r="R2902" s="2">
        <f>IF(AND(market_calendar[[#This Row],[is_vix_monthly_exp]]=1,MOD(market_calendar[[#This Row],[Month]],3)=0),1,0)</f>
        <v>0</v>
      </c>
    </row>
    <row r="2903" spans="1:18" x14ac:dyDescent="0.25">
      <c r="A2903">
        <v>2902</v>
      </c>
      <c r="B2903" s="1">
        <v>45271</v>
      </c>
      <c r="C2903" s="2">
        <f t="shared" si="361"/>
        <v>2023</v>
      </c>
      <c r="D2903" s="2">
        <f t="shared" si="362"/>
        <v>12</v>
      </c>
      <c r="E2903" s="2" t="str">
        <f t="shared" si="363"/>
        <v>2023-12</v>
      </c>
      <c r="F2903" s="2">
        <f t="shared" si="364"/>
        <v>11</v>
      </c>
      <c r="G2903" s="2">
        <f t="shared" si="365"/>
        <v>50</v>
      </c>
      <c r="H2903" s="2">
        <f t="shared" si="366"/>
        <v>2</v>
      </c>
      <c r="I2903" s="2" cm="1">
        <f t="array" ref="I2903">_xlfn.IFNA(_xlfn.IFS(H2903=7,1,H2903=1,1),0)</f>
        <v>0</v>
      </c>
      <c r="J2903" s="2">
        <v>0</v>
      </c>
      <c r="K2903" s="2">
        <f t="shared" si="367"/>
        <v>0</v>
      </c>
      <c r="L2903" s="2">
        <f>SUMIF(E$2:E2903,E2903,K$2:K2903)</f>
        <v>2</v>
      </c>
      <c r="M2903" s="2">
        <f>IF(AND(market_calendar[[#This Row],[eq_weekly_exp_cumulative]]=3,market_calendar[[#This Row],[is_eq_weekly_exp]]=1),1,0)</f>
        <v>0</v>
      </c>
      <c r="N2903" s="2">
        <f>IF(AND(market_calendar[[#This Row],[is_eq_monthly_exp]]=1,MOD(market_calendar[[#This Row],[Month]],3)=0),1,0)</f>
        <v>0</v>
      </c>
      <c r="O2903" s="2">
        <f t="shared" si="360"/>
        <v>0</v>
      </c>
      <c r="P2903" s="2">
        <f>SUMIF(E$2:E2903,E2903,O$2:O2903)</f>
        <v>1</v>
      </c>
      <c r="Q2903" s="2">
        <f>IF(AND(market_calendar[[#This Row],[vix_weekly_exp_cumulative]]=3,market_calendar[[#This Row],[is_vix_weekly_exp]]=1),1,0)</f>
        <v>0</v>
      </c>
      <c r="R2903" s="2">
        <f>IF(AND(market_calendar[[#This Row],[is_vix_monthly_exp]]=1,MOD(market_calendar[[#This Row],[Month]],3)=0),1,0)</f>
        <v>0</v>
      </c>
    </row>
    <row r="2904" spans="1:18" x14ac:dyDescent="0.25">
      <c r="A2904">
        <v>2903</v>
      </c>
      <c r="B2904" s="1">
        <v>45272</v>
      </c>
      <c r="C2904" s="2">
        <f t="shared" si="361"/>
        <v>2023</v>
      </c>
      <c r="D2904" s="2">
        <f t="shared" si="362"/>
        <v>12</v>
      </c>
      <c r="E2904" s="2" t="str">
        <f t="shared" si="363"/>
        <v>2023-12</v>
      </c>
      <c r="F2904" s="2">
        <f t="shared" si="364"/>
        <v>12</v>
      </c>
      <c r="G2904" s="2">
        <f t="shared" si="365"/>
        <v>50</v>
      </c>
      <c r="H2904" s="2">
        <f t="shared" si="366"/>
        <v>3</v>
      </c>
      <c r="I2904" s="2" cm="1">
        <f t="array" ref="I2904">_xlfn.IFNA(_xlfn.IFS(H2904=7,1,H2904=1,1),0)</f>
        <v>0</v>
      </c>
      <c r="J2904" s="2">
        <v>0</v>
      </c>
      <c r="K2904" s="2">
        <f t="shared" si="367"/>
        <v>0</v>
      </c>
      <c r="L2904" s="2">
        <f>SUMIF(E$2:E2904,E2904,K$2:K2904)</f>
        <v>2</v>
      </c>
      <c r="M2904" s="2">
        <f>IF(AND(market_calendar[[#This Row],[eq_weekly_exp_cumulative]]=3,market_calendar[[#This Row],[is_eq_weekly_exp]]=1),1,0)</f>
        <v>0</v>
      </c>
      <c r="N2904" s="2">
        <f>IF(AND(market_calendar[[#This Row],[is_eq_monthly_exp]]=1,MOD(market_calendar[[#This Row],[Month]],3)=0),1,0)</f>
        <v>0</v>
      </c>
      <c r="O2904" s="2">
        <f t="shared" si="360"/>
        <v>1</v>
      </c>
      <c r="P2904" s="2">
        <f>SUMIF(E$2:E2904,E2904,O$2:O2904)</f>
        <v>2</v>
      </c>
      <c r="Q2904" s="2">
        <f>IF(AND(market_calendar[[#This Row],[vix_weekly_exp_cumulative]]=3,market_calendar[[#This Row],[is_vix_weekly_exp]]=1),1,0)</f>
        <v>0</v>
      </c>
      <c r="R2904" s="2">
        <f>IF(AND(market_calendar[[#This Row],[is_vix_monthly_exp]]=1,MOD(market_calendar[[#This Row],[Month]],3)=0),1,0)</f>
        <v>0</v>
      </c>
    </row>
    <row r="2905" spans="1:18" x14ac:dyDescent="0.25">
      <c r="A2905">
        <v>2904</v>
      </c>
      <c r="B2905" s="1">
        <v>45273</v>
      </c>
      <c r="C2905" s="2">
        <f t="shared" si="361"/>
        <v>2023</v>
      </c>
      <c r="D2905" s="2">
        <f t="shared" si="362"/>
        <v>12</v>
      </c>
      <c r="E2905" s="2" t="str">
        <f t="shared" si="363"/>
        <v>2023-12</v>
      </c>
      <c r="F2905" s="2">
        <f t="shared" si="364"/>
        <v>13</v>
      </c>
      <c r="G2905" s="2">
        <f t="shared" si="365"/>
        <v>50</v>
      </c>
      <c r="H2905" s="2">
        <f t="shared" si="366"/>
        <v>4</v>
      </c>
      <c r="I2905" s="2" cm="1">
        <f t="array" ref="I2905">_xlfn.IFNA(_xlfn.IFS(H2905=7,1,H2905=1,1),0)</f>
        <v>0</v>
      </c>
      <c r="J2905" s="2">
        <v>0</v>
      </c>
      <c r="K2905" s="2">
        <f t="shared" si="367"/>
        <v>0</v>
      </c>
      <c r="L2905" s="2">
        <f>SUMIF(E$2:E2905,E2905,K$2:K2905)</f>
        <v>2</v>
      </c>
      <c r="M2905" s="2">
        <f>IF(AND(market_calendar[[#This Row],[eq_weekly_exp_cumulative]]=3,market_calendar[[#This Row],[is_eq_weekly_exp]]=1),1,0)</f>
        <v>0</v>
      </c>
      <c r="N2905" s="2">
        <f>IF(AND(market_calendar[[#This Row],[is_eq_monthly_exp]]=1,MOD(market_calendar[[#This Row],[Month]],3)=0),1,0)</f>
        <v>0</v>
      </c>
      <c r="O2905" s="2">
        <f t="shared" si="360"/>
        <v>0</v>
      </c>
      <c r="P2905" s="2">
        <f>SUMIF(E$2:E2905,E2905,O$2:O2905)</f>
        <v>2</v>
      </c>
      <c r="Q2905" s="2">
        <f>IF(AND(market_calendar[[#This Row],[vix_weekly_exp_cumulative]]=3,market_calendar[[#This Row],[is_vix_weekly_exp]]=1),1,0)</f>
        <v>0</v>
      </c>
      <c r="R2905" s="2">
        <f>IF(AND(market_calendar[[#This Row],[is_vix_monthly_exp]]=1,MOD(market_calendar[[#This Row],[Month]],3)=0),1,0)</f>
        <v>0</v>
      </c>
    </row>
    <row r="2906" spans="1:18" x14ac:dyDescent="0.25">
      <c r="A2906">
        <v>2905</v>
      </c>
      <c r="B2906" s="1">
        <v>45274</v>
      </c>
      <c r="C2906" s="2">
        <f t="shared" si="361"/>
        <v>2023</v>
      </c>
      <c r="D2906" s="2">
        <f t="shared" si="362"/>
        <v>12</v>
      </c>
      <c r="E2906" s="2" t="str">
        <f t="shared" si="363"/>
        <v>2023-12</v>
      </c>
      <c r="F2906" s="2">
        <f t="shared" si="364"/>
        <v>14</v>
      </c>
      <c r="G2906" s="2">
        <f t="shared" si="365"/>
        <v>50</v>
      </c>
      <c r="H2906" s="2">
        <f t="shared" si="366"/>
        <v>5</v>
      </c>
      <c r="I2906" s="2" cm="1">
        <f t="array" ref="I2906">_xlfn.IFNA(_xlfn.IFS(H2906=7,1,H2906=1,1),0)</f>
        <v>0</v>
      </c>
      <c r="J2906" s="2">
        <v>0</v>
      </c>
      <c r="K2906" s="2">
        <f t="shared" si="367"/>
        <v>0</v>
      </c>
      <c r="L2906" s="2">
        <f>SUMIF(E$2:E2906,E2906,K$2:K2906)</f>
        <v>2</v>
      </c>
      <c r="M2906" s="2">
        <f>IF(AND(market_calendar[[#This Row],[eq_weekly_exp_cumulative]]=3,market_calendar[[#This Row],[is_eq_weekly_exp]]=1),1,0)</f>
        <v>0</v>
      </c>
      <c r="N2906" s="2">
        <f>IF(AND(market_calendar[[#This Row],[is_eq_monthly_exp]]=1,MOD(market_calendar[[#This Row],[Month]],3)=0),1,0)</f>
        <v>0</v>
      </c>
      <c r="O2906" s="2">
        <f t="shared" si="360"/>
        <v>0</v>
      </c>
      <c r="P2906" s="2">
        <f>SUMIF(E$2:E2906,E2906,O$2:O2906)</f>
        <v>2</v>
      </c>
      <c r="Q2906" s="2">
        <f>IF(AND(market_calendar[[#This Row],[vix_weekly_exp_cumulative]]=3,market_calendar[[#This Row],[is_vix_weekly_exp]]=1),1,0)</f>
        <v>0</v>
      </c>
      <c r="R2906" s="2">
        <f>IF(AND(market_calendar[[#This Row],[is_vix_monthly_exp]]=1,MOD(market_calendar[[#This Row],[Month]],3)=0),1,0)</f>
        <v>0</v>
      </c>
    </row>
    <row r="2907" spans="1:18" x14ac:dyDescent="0.25">
      <c r="A2907">
        <v>2906</v>
      </c>
      <c r="B2907" s="1">
        <v>45275</v>
      </c>
      <c r="C2907" s="2">
        <f t="shared" si="361"/>
        <v>2023</v>
      </c>
      <c r="D2907" s="2">
        <f t="shared" si="362"/>
        <v>12</v>
      </c>
      <c r="E2907" s="2" t="str">
        <f t="shared" si="363"/>
        <v>2023-12</v>
      </c>
      <c r="F2907" s="2">
        <f t="shared" si="364"/>
        <v>15</v>
      </c>
      <c r="G2907" s="2">
        <f t="shared" si="365"/>
        <v>50</v>
      </c>
      <c r="H2907" s="2">
        <f t="shared" si="366"/>
        <v>6</v>
      </c>
      <c r="I2907" s="2" cm="1">
        <f t="array" ref="I2907">_xlfn.IFNA(_xlfn.IFS(H2907=7,1,H2907=1,1),0)</f>
        <v>0</v>
      </c>
      <c r="J2907" s="2">
        <v>0</v>
      </c>
      <c r="K2907" s="2">
        <f t="shared" si="367"/>
        <v>1</v>
      </c>
      <c r="L2907" s="2">
        <f>SUMIF(E$2:E2907,E2907,K$2:K2907)</f>
        <v>3</v>
      </c>
      <c r="M2907" s="2">
        <f>IF(AND(market_calendar[[#This Row],[eq_weekly_exp_cumulative]]=3,market_calendar[[#This Row],[is_eq_weekly_exp]]=1),1,0)</f>
        <v>1</v>
      </c>
      <c r="N2907" s="2">
        <f>IF(AND(market_calendar[[#This Row],[is_eq_monthly_exp]]=1,MOD(market_calendar[[#This Row],[Month]],3)=0),1,0)</f>
        <v>1</v>
      </c>
      <c r="O2907" s="2">
        <f t="shared" si="360"/>
        <v>0</v>
      </c>
      <c r="P2907" s="2">
        <f>SUMIF(E$2:E2907,E2907,O$2:O2907)</f>
        <v>2</v>
      </c>
      <c r="Q2907" s="2">
        <f>IF(AND(market_calendar[[#This Row],[vix_weekly_exp_cumulative]]=3,market_calendar[[#This Row],[is_vix_weekly_exp]]=1),1,0)</f>
        <v>0</v>
      </c>
      <c r="R2907" s="2">
        <f>IF(AND(market_calendar[[#This Row],[is_vix_monthly_exp]]=1,MOD(market_calendar[[#This Row],[Month]],3)=0),1,0)</f>
        <v>0</v>
      </c>
    </row>
    <row r="2908" spans="1:18" x14ac:dyDescent="0.25">
      <c r="A2908">
        <v>2907</v>
      </c>
      <c r="B2908" s="1">
        <v>45276</v>
      </c>
      <c r="C2908" s="2">
        <f t="shared" si="361"/>
        <v>2023</v>
      </c>
      <c r="D2908" s="2">
        <f t="shared" si="362"/>
        <v>12</v>
      </c>
      <c r="E2908" s="2" t="str">
        <f t="shared" si="363"/>
        <v>2023-12</v>
      </c>
      <c r="F2908" s="2">
        <f t="shared" si="364"/>
        <v>16</v>
      </c>
      <c r="G2908" s="2">
        <f t="shared" si="365"/>
        <v>50</v>
      </c>
      <c r="H2908" s="2">
        <f t="shared" si="366"/>
        <v>7</v>
      </c>
      <c r="I2908" s="2" cm="1">
        <f t="array" ref="I2908">_xlfn.IFNA(_xlfn.IFS(H2908=7,1,H2908=1,1),0)</f>
        <v>1</v>
      </c>
      <c r="J2908" s="2">
        <v>0</v>
      </c>
      <c r="K2908" s="2">
        <f t="shared" si="367"/>
        <v>0</v>
      </c>
      <c r="L2908" s="2">
        <f>SUMIF(E$2:E2908,E2908,K$2:K2908)</f>
        <v>3</v>
      </c>
      <c r="M2908" s="2">
        <f>IF(AND(market_calendar[[#This Row],[eq_weekly_exp_cumulative]]=3,market_calendar[[#This Row],[is_eq_weekly_exp]]=1),1,0)</f>
        <v>0</v>
      </c>
      <c r="N2908" s="2">
        <f>IF(AND(market_calendar[[#This Row],[is_eq_monthly_exp]]=1,MOD(market_calendar[[#This Row],[Month]],3)=0),1,0)</f>
        <v>0</v>
      </c>
      <c r="O2908" s="2">
        <f t="shared" si="360"/>
        <v>0</v>
      </c>
      <c r="P2908" s="2">
        <f>SUMIF(E$2:E2908,E2908,O$2:O2908)</f>
        <v>2</v>
      </c>
      <c r="Q2908" s="2">
        <f>IF(AND(market_calendar[[#This Row],[vix_weekly_exp_cumulative]]=3,market_calendar[[#This Row],[is_vix_weekly_exp]]=1),1,0)</f>
        <v>0</v>
      </c>
      <c r="R2908" s="2">
        <f>IF(AND(market_calendar[[#This Row],[is_vix_monthly_exp]]=1,MOD(market_calendar[[#This Row],[Month]],3)=0),1,0)</f>
        <v>0</v>
      </c>
    </row>
    <row r="2909" spans="1:18" x14ac:dyDescent="0.25">
      <c r="A2909">
        <v>2908</v>
      </c>
      <c r="B2909" s="1">
        <v>45277</v>
      </c>
      <c r="C2909" s="2">
        <f t="shared" si="361"/>
        <v>2023</v>
      </c>
      <c r="D2909" s="2">
        <f t="shared" si="362"/>
        <v>12</v>
      </c>
      <c r="E2909" s="2" t="str">
        <f t="shared" si="363"/>
        <v>2023-12</v>
      </c>
      <c r="F2909" s="2">
        <f t="shared" si="364"/>
        <v>17</v>
      </c>
      <c r="G2909" s="2">
        <f t="shared" si="365"/>
        <v>51</v>
      </c>
      <c r="H2909" s="2">
        <f t="shared" si="366"/>
        <v>1</v>
      </c>
      <c r="I2909" s="2" cm="1">
        <f t="array" ref="I2909">_xlfn.IFNA(_xlfn.IFS(H2909=7,1,H2909=1,1),0)</f>
        <v>1</v>
      </c>
      <c r="J2909" s="2">
        <v>0</v>
      </c>
      <c r="K2909" s="2">
        <f t="shared" si="367"/>
        <v>0</v>
      </c>
      <c r="L2909" s="2">
        <f>SUMIF(E$2:E2909,E2909,K$2:K2909)</f>
        <v>3</v>
      </c>
      <c r="M2909" s="2">
        <f>IF(AND(market_calendar[[#This Row],[eq_weekly_exp_cumulative]]=3,market_calendar[[#This Row],[is_eq_weekly_exp]]=1),1,0)</f>
        <v>0</v>
      </c>
      <c r="N2909" s="2">
        <f>IF(AND(market_calendar[[#This Row],[is_eq_monthly_exp]]=1,MOD(market_calendar[[#This Row],[Month]],3)=0),1,0)</f>
        <v>0</v>
      </c>
      <c r="O2909" s="2">
        <f t="shared" si="360"/>
        <v>0</v>
      </c>
      <c r="P2909" s="2">
        <f>SUMIF(E$2:E2909,E2909,O$2:O2909)</f>
        <v>2</v>
      </c>
      <c r="Q2909" s="2">
        <f>IF(AND(market_calendar[[#This Row],[vix_weekly_exp_cumulative]]=3,market_calendar[[#This Row],[is_vix_weekly_exp]]=1),1,0)</f>
        <v>0</v>
      </c>
      <c r="R2909" s="2">
        <f>IF(AND(market_calendar[[#This Row],[is_vix_monthly_exp]]=1,MOD(market_calendar[[#This Row],[Month]],3)=0),1,0)</f>
        <v>0</v>
      </c>
    </row>
    <row r="2910" spans="1:18" x14ac:dyDescent="0.25">
      <c r="A2910">
        <v>2909</v>
      </c>
      <c r="B2910" s="1">
        <v>45278</v>
      </c>
      <c r="C2910" s="2">
        <f t="shared" si="361"/>
        <v>2023</v>
      </c>
      <c r="D2910" s="2">
        <f t="shared" si="362"/>
        <v>12</v>
      </c>
      <c r="E2910" s="2" t="str">
        <f t="shared" si="363"/>
        <v>2023-12</v>
      </c>
      <c r="F2910" s="2">
        <f t="shared" si="364"/>
        <v>18</v>
      </c>
      <c r="G2910" s="2">
        <f t="shared" si="365"/>
        <v>51</v>
      </c>
      <c r="H2910" s="2">
        <f t="shared" si="366"/>
        <v>2</v>
      </c>
      <c r="I2910" s="2" cm="1">
        <f t="array" ref="I2910">_xlfn.IFNA(_xlfn.IFS(H2910=7,1,H2910=1,1),0)</f>
        <v>0</v>
      </c>
      <c r="J2910" s="2">
        <v>0</v>
      </c>
      <c r="K2910" s="2">
        <f t="shared" si="367"/>
        <v>0</v>
      </c>
      <c r="L2910" s="2">
        <f>SUMIF(E$2:E2910,E2910,K$2:K2910)</f>
        <v>3</v>
      </c>
      <c r="M2910" s="2">
        <f>IF(AND(market_calendar[[#This Row],[eq_weekly_exp_cumulative]]=3,market_calendar[[#This Row],[is_eq_weekly_exp]]=1),1,0)</f>
        <v>0</v>
      </c>
      <c r="N2910" s="2">
        <f>IF(AND(market_calendar[[#This Row],[is_eq_monthly_exp]]=1,MOD(market_calendar[[#This Row],[Month]],3)=0),1,0)</f>
        <v>0</v>
      </c>
      <c r="O2910" s="2">
        <f t="shared" si="360"/>
        <v>0</v>
      </c>
      <c r="P2910" s="2">
        <f>SUMIF(E$2:E2910,E2910,O$2:O2910)</f>
        <v>2</v>
      </c>
      <c r="Q2910" s="2">
        <f>IF(AND(market_calendar[[#This Row],[vix_weekly_exp_cumulative]]=3,market_calendar[[#This Row],[is_vix_weekly_exp]]=1),1,0)</f>
        <v>0</v>
      </c>
      <c r="R2910" s="2">
        <f>IF(AND(market_calendar[[#This Row],[is_vix_monthly_exp]]=1,MOD(market_calendar[[#This Row],[Month]],3)=0),1,0)</f>
        <v>0</v>
      </c>
    </row>
    <row r="2911" spans="1:18" x14ac:dyDescent="0.25">
      <c r="A2911">
        <v>2910</v>
      </c>
      <c r="B2911" s="1">
        <v>45279</v>
      </c>
      <c r="C2911" s="2">
        <f t="shared" si="361"/>
        <v>2023</v>
      </c>
      <c r="D2911" s="2">
        <f t="shared" si="362"/>
        <v>12</v>
      </c>
      <c r="E2911" s="2" t="str">
        <f t="shared" si="363"/>
        <v>2023-12</v>
      </c>
      <c r="F2911" s="2">
        <f t="shared" si="364"/>
        <v>19</v>
      </c>
      <c r="G2911" s="2">
        <f t="shared" si="365"/>
        <v>51</v>
      </c>
      <c r="H2911" s="2">
        <f t="shared" si="366"/>
        <v>3</v>
      </c>
      <c r="I2911" s="2" cm="1">
        <f t="array" ref="I2911">_xlfn.IFNA(_xlfn.IFS(H2911=7,1,H2911=1,1),0)</f>
        <v>0</v>
      </c>
      <c r="J2911" s="2">
        <v>0</v>
      </c>
      <c r="K2911" s="2">
        <f t="shared" si="367"/>
        <v>0</v>
      </c>
      <c r="L2911" s="2">
        <f>SUMIF(E$2:E2911,E2911,K$2:K2911)</f>
        <v>3</v>
      </c>
      <c r="M2911" s="2">
        <f>IF(AND(market_calendar[[#This Row],[eq_weekly_exp_cumulative]]=3,market_calendar[[#This Row],[is_eq_weekly_exp]]=1),1,0)</f>
        <v>0</v>
      </c>
      <c r="N2911" s="2">
        <f>IF(AND(market_calendar[[#This Row],[is_eq_monthly_exp]]=1,MOD(market_calendar[[#This Row],[Month]],3)=0),1,0)</f>
        <v>0</v>
      </c>
      <c r="O2911" s="2">
        <f t="shared" si="360"/>
        <v>1</v>
      </c>
      <c r="P2911" s="2">
        <f>SUMIF(E$2:E2911,E2911,O$2:O2911)</f>
        <v>3</v>
      </c>
      <c r="Q2911" s="2">
        <f>IF(AND(market_calendar[[#This Row],[vix_weekly_exp_cumulative]]=3,market_calendar[[#This Row],[is_vix_weekly_exp]]=1),1,0)</f>
        <v>1</v>
      </c>
      <c r="R2911" s="2">
        <f>IF(AND(market_calendar[[#This Row],[is_vix_monthly_exp]]=1,MOD(market_calendar[[#This Row],[Month]],3)=0),1,0)</f>
        <v>1</v>
      </c>
    </row>
    <row r="2912" spans="1:18" x14ac:dyDescent="0.25">
      <c r="A2912">
        <v>2911</v>
      </c>
      <c r="B2912" s="1">
        <v>45280</v>
      </c>
      <c r="C2912" s="2">
        <f t="shared" si="361"/>
        <v>2023</v>
      </c>
      <c r="D2912" s="2">
        <f t="shared" si="362"/>
        <v>12</v>
      </c>
      <c r="E2912" s="2" t="str">
        <f t="shared" si="363"/>
        <v>2023-12</v>
      </c>
      <c r="F2912" s="2">
        <f t="shared" si="364"/>
        <v>20</v>
      </c>
      <c r="G2912" s="2">
        <f t="shared" si="365"/>
        <v>51</v>
      </c>
      <c r="H2912" s="2">
        <f t="shared" si="366"/>
        <v>4</v>
      </c>
      <c r="I2912" s="2" cm="1">
        <f t="array" ref="I2912">_xlfn.IFNA(_xlfn.IFS(H2912=7,1,H2912=1,1),0)</f>
        <v>0</v>
      </c>
      <c r="J2912" s="2">
        <v>0</v>
      </c>
      <c r="K2912" s="2">
        <f t="shared" si="367"/>
        <v>0</v>
      </c>
      <c r="L2912" s="2">
        <f>SUMIF(E$2:E2912,E2912,K$2:K2912)</f>
        <v>3</v>
      </c>
      <c r="M2912" s="2">
        <f>IF(AND(market_calendar[[#This Row],[eq_weekly_exp_cumulative]]=3,market_calendar[[#This Row],[is_eq_weekly_exp]]=1),1,0)</f>
        <v>0</v>
      </c>
      <c r="N2912" s="2">
        <f>IF(AND(market_calendar[[#This Row],[is_eq_monthly_exp]]=1,MOD(market_calendar[[#This Row],[Month]],3)=0),1,0)</f>
        <v>0</v>
      </c>
      <c r="O2912" s="2">
        <f t="shared" si="360"/>
        <v>0</v>
      </c>
      <c r="P2912" s="2">
        <f>SUMIF(E$2:E2912,E2912,O$2:O2912)</f>
        <v>3</v>
      </c>
      <c r="Q2912" s="2">
        <f>IF(AND(market_calendar[[#This Row],[vix_weekly_exp_cumulative]]=3,market_calendar[[#This Row],[is_vix_weekly_exp]]=1),1,0)</f>
        <v>0</v>
      </c>
      <c r="R2912" s="2">
        <f>IF(AND(market_calendar[[#This Row],[is_vix_monthly_exp]]=1,MOD(market_calendar[[#This Row],[Month]],3)=0),1,0)</f>
        <v>0</v>
      </c>
    </row>
    <row r="2913" spans="1:18" x14ac:dyDescent="0.25">
      <c r="A2913">
        <v>2912</v>
      </c>
      <c r="B2913" s="1">
        <v>45281</v>
      </c>
      <c r="C2913" s="2">
        <f t="shared" si="361"/>
        <v>2023</v>
      </c>
      <c r="D2913" s="2">
        <f t="shared" si="362"/>
        <v>12</v>
      </c>
      <c r="E2913" s="2" t="str">
        <f t="shared" si="363"/>
        <v>2023-12</v>
      </c>
      <c r="F2913" s="2">
        <f t="shared" si="364"/>
        <v>21</v>
      </c>
      <c r="G2913" s="2">
        <f t="shared" si="365"/>
        <v>51</v>
      </c>
      <c r="H2913" s="2">
        <f t="shared" si="366"/>
        <v>5</v>
      </c>
      <c r="I2913" s="2" cm="1">
        <f t="array" ref="I2913">_xlfn.IFNA(_xlfn.IFS(H2913=7,1,H2913=1,1),0)</f>
        <v>0</v>
      </c>
      <c r="J2913" s="2">
        <v>0</v>
      </c>
      <c r="K2913" s="2">
        <f t="shared" si="367"/>
        <v>0</v>
      </c>
      <c r="L2913" s="2">
        <f>SUMIF(E$2:E2913,E2913,K$2:K2913)</f>
        <v>3</v>
      </c>
      <c r="M2913" s="2">
        <f>IF(AND(market_calendar[[#This Row],[eq_weekly_exp_cumulative]]=3,market_calendar[[#This Row],[is_eq_weekly_exp]]=1),1,0)</f>
        <v>0</v>
      </c>
      <c r="N2913" s="2">
        <f>IF(AND(market_calendar[[#This Row],[is_eq_monthly_exp]]=1,MOD(market_calendar[[#This Row],[Month]],3)=0),1,0)</f>
        <v>0</v>
      </c>
      <c r="O2913" s="2">
        <f t="shared" si="360"/>
        <v>0</v>
      </c>
      <c r="P2913" s="2">
        <f>SUMIF(E$2:E2913,E2913,O$2:O2913)</f>
        <v>3</v>
      </c>
      <c r="Q2913" s="2">
        <f>IF(AND(market_calendar[[#This Row],[vix_weekly_exp_cumulative]]=3,market_calendar[[#This Row],[is_vix_weekly_exp]]=1),1,0)</f>
        <v>0</v>
      </c>
      <c r="R2913" s="2">
        <f>IF(AND(market_calendar[[#This Row],[is_vix_monthly_exp]]=1,MOD(market_calendar[[#This Row],[Month]],3)=0),1,0)</f>
        <v>0</v>
      </c>
    </row>
    <row r="2914" spans="1:18" x14ac:dyDescent="0.25">
      <c r="A2914">
        <v>2913</v>
      </c>
      <c r="B2914" s="1">
        <v>45282</v>
      </c>
      <c r="C2914" s="2">
        <f t="shared" si="361"/>
        <v>2023</v>
      </c>
      <c r="D2914" s="2">
        <f t="shared" si="362"/>
        <v>12</v>
      </c>
      <c r="E2914" s="2" t="str">
        <f t="shared" si="363"/>
        <v>2023-12</v>
      </c>
      <c r="F2914" s="2">
        <f t="shared" si="364"/>
        <v>22</v>
      </c>
      <c r="G2914" s="2">
        <f t="shared" si="365"/>
        <v>51</v>
      </c>
      <c r="H2914" s="2">
        <f t="shared" si="366"/>
        <v>6</v>
      </c>
      <c r="I2914" s="2" cm="1">
        <f t="array" ref="I2914">_xlfn.IFNA(_xlfn.IFS(H2914=7,1,H2914=1,1),0)</f>
        <v>0</v>
      </c>
      <c r="J2914" s="2">
        <v>0</v>
      </c>
      <c r="K2914" s="2">
        <f t="shared" si="367"/>
        <v>1</v>
      </c>
      <c r="L2914" s="2">
        <f>SUMIF(E$2:E2914,E2914,K$2:K2914)</f>
        <v>4</v>
      </c>
      <c r="M2914" s="2">
        <f>IF(AND(market_calendar[[#This Row],[eq_weekly_exp_cumulative]]=3,market_calendar[[#This Row],[is_eq_weekly_exp]]=1),1,0)</f>
        <v>0</v>
      </c>
      <c r="N2914" s="2">
        <f>IF(AND(market_calendar[[#This Row],[is_eq_monthly_exp]]=1,MOD(market_calendar[[#This Row],[Month]],3)=0),1,0)</f>
        <v>0</v>
      </c>
      <c r="O2914" s="2">
        <f t="shared" si="360"/>
        <v>0</v>
      </c>
      <c r="P2914" s="2">
        <f>SUMIF(E$2:E2914,E2914,O$2:O2914)</f>
        <v>3</v>
      </c>
      <c r="Q2914" s="2">
        <f>IF(AND(market_calendar[[#This Row],[vix_weekly_exp_cumulative]]=3,market_calendar[[#This Row],[is_vix_weekly_exp]]=1),1,0)</f>
        <v>0</v>
      </c>
      <c r="R2914" s="2">
        <f>IF(AND(market_calendar[[#This Row],[is_vix_monthly_exp]]=1,MOD(market_calendar[[#This Row],[Month]],3)=0),1,0)</f>
        <v>0</v>
      </c>
    </row>
    <row r="2915" spans="1:18" x14ac:dyDescent="0.25">
      <c r="A2915">
        <v>2914</v>
      </c>
      <c r="B2915" s="1">
        <v>45283</v>
      </c>
      <c r="C2915" s="2">
        <f t="shared" si="361"/>
        <v>2023</v>
      </c>
      <c r="D2915" s="2">
        <f t="shared" si="362"/>
        <v>12</v>
      </c>
      <c r="E2915" s="2" t="str">
        <f t="shared" si="363"/>
        <v>2023-12</v>
      </c>
      <c r="F2915" s="2">
        <f t="shared" si="364"/>
        <v>23</v>
      </c>
      <c r="G2915" s="2">
        <f t="shared" si="365"/>
        <v>51</v>
      </c>
      <c r="H2915" s="2">
        <f t="shared" si="366"/>
        <v>7</v>
      </c>
      <c r="I2915" s="2" cm="1">
        <f t="array" ref="I2915">_xlfn.IFNA(_xlfn.IFS(H2915=7,1,H2915=1,1),0)</f>
        <v>1</v>
      </c>
      <c r="J2915" s="2">
        <v>0</v>
      </c>
      <c r="K2915" s="2">
        <f t="shared" si="367"/>
        <v>0</v>
      </c>
      <c r="L2915" s="2">
        <f>SUMIF(E$2:E2915,E2915,K$2:K2915)</f>
        <v>4</v>
      </c>
      <c r="M2915" s="2">
        <f>IF(AND(market_calendar[[#This Row],[eq_weekly_exp_cumulative]]=3,market_calendar[[#This Row],[is_eq_weekly_exp]]=1),1,0)</f>
        <v>0</v>
      </c>
      <c r="N2915" s="2">
        <f>IF(AND(market_calendar[[#This Row],[is_eq_monthly_exp]]=1,MOD(market_calendar[[#This Row],[Month]],3)=0),1,0)</f>
        <v>0</v>
      </c>
      <c r="O2915" s="2">
        <f t="shared" si="360"/>
        <v>0</v>
      </c>
      <c r="P2915" s="2">
        <f>SUMIF(E$2:E2915,E2915,O$2:O2915)</f>
        <v>3</v>
      </c>
      <c r="Q2915" s="2">
        <f>IF(AND(market_calendar[[#This Row],[vix_weekly_exp_cumulative]]=3,market_calendar[[#This Row],[is_vix_weekly_exp]]=1),1,0)</f>
        <v>0</v>
      </c>
      <c r="R2915" s="2">
        <f>IF(AND(market_calendar[[#This Row],[is_vix_monthly_exp]]=1,MOD(market_calendar[[#This Row],[Month]],3)=0),1,0)</f>
        <v>0</v>
      </c>
    </row>
    <row r="2916" spans="1:18" x14ac:dyDescent="0.25">
      <c r="A2916">
        <v>2915</v>
      </c>
      <c r="B2916" s="1">
        <v>45284</v>
      </c>
      <c r="C2916" s="2">
        <f t="shared" si="361"/>
        <v>2023</v>
      </c>
      <c r="D2916" s="2">
        <f t="shared" si="362"/>
        <v>12</v>
      </c>
      <c r="E2916" s="2" t="str">
        <f t="shared" si="363"/>
        <v>2023-12</v>
      </c>
      <c r="F2916" s="2">
        <f t="shared" si="364"/>
        <v>24</v>
      </c>
      <c r="G2916" s="2">
        <f t="shared" si="365"/>
        <v>52</v>
      </c>
      <c r="H2916" s="2">
        <f t="shared" si="366"/>
        <v>1</v>
      </c>
      <c r="I2916" s="2" cm="1">
        <f t="array" ref="I2916">_xlfn.IFNA(_xlfn.IFS(H2916=7,1,H2916=1,1),0)</f>
        <v>1</v>
      </c>
      <c r="J2916" s="2">
        <v>0</v>
      </c>
      <c r="K2916" s="2">
        <f t="shared" si="367"/>
        <v>0</v>
      </c>
      <c r="L2916" s="2">
        <f>SUMIF(E$2:E2916,E2916,K$2:K2916)</f>
        <v>4</v>
      </c>
      <c r="M2916" s="2">
        <f>IF(AND(market_calendar[[#This Row],[eq_weekly_exp_cumulative]]=3,market_calendar[[#This Row],[is_eq_weekly_exp]]=1),1,0)</f>
        <v>0</v>
      </c>
      <c r="N2916" s="2">
        <f>IF(AND(market_calendar[[#This Row],[is_eq_monthly_exp]]=1,MOD(market_calendar[[#This Row],[Month]],3)=0),1,0)</f>
        <v>0</v>
      </c>
      <c r="O2916" s="2">
        <f t="shared" si="360"/>
        <v>0</v>
      </c>
      <c r="P2916" s="2">
        <f>SUMIF(E$2:E2916,E2916,O$2:O2916)</f>
        <v>3</v>
      </c>
      <c r="Q2916" s="2">
        <f>IF(AND(market_calendar[[#This Row],[vix_weekly_exp_cumulative]]=3,market_calendar[[#This Row],[is_vix_weekly_exp]]=1),1,0)</f>
        <v>0</v>
      </c>
      <c r="R2916" s="2">
        <f>IF(AND(market_calendar[[#This Row],[is_vix_monthly_exp]]=1,MOD(market_calendar[[#This Row],[Month]],3)=0),1,0)</f>
        <v>0</v>
      </c>
    </row>
    <row r="2917" spans="1:18" x14ac:dyDescent="0.25">
      <c r="A2917">
        <v>2916</v>
      </c>
      <c r="B2917" s="1">
        <v>45285</v>
      </c>
      <c r="C2917" s="2">
        <f t="shared" si="361"/>
        <v>2023</v>
      </c>
      <c r="D2917" s="2">
        <f t="shared" si="362"/>
        <v>12</v>
      </c>
      <c r="E2917" s="2" t="str">
        <f t="shared" si="363"/>
        <v>2023-12</v>
      </c>
      <c r="F2917" s="2">
        <f t="shared" si="364"/>
        <v>25</v>
      </c>
      <c r="G2917" s="2">
        <f t="shared" si="365"/>
        <v>52</v>
      </c>
      <c r="H2917" s="2">
        <f t="shared" si="366"/>
        <v>2</v>
      </c>
      <c r="I2917" s="2" cm="1">
        <f t="array" ref="I2917">_xlfn.IFNA(_xlfn.IFS(H2917=7,1,H2917=1,1),0)</f>
        <v>0</v>
      </c>
      <c r="J2917" s="2">
        <v>0</v>
      </c>
      <c r="K2917" s="2">
        <f t="shared" si="367"/>
        <v>0</v>
      </c>
      <c r="L2917" s="2">
        <f>SUMIF(E$2:E2917,E2917,K$2:K2917)</f>
        <v>4</v>
      </c>
      <c r="M2917" s="2">
        <f>IF(AND(market_calendar[[#This Row],[eq_weekly_exp_cumulative]]=3,market_calendar[[#This Row],[is_eq_weekly_exp]]=1),1,0)</f>
        <v>0</v>
      </c>
      <c r="N2917" s="2">
        <f>IF(AND(market_calendar[[#This Row],[is_eq_monthly_exp]]=1,MOD(market_calendar[[#This Row],[Month]],3)=0),1,0)</f>
        <v>0</v>
      </c>
      <c r="O2917" s="2">
        <f t="shared" si="360"/>
        <v>0</v>
      </c>
      <c r="P2917" s="2">
        <f>SUMIF(E$2:E2917,E2917,O$2:O2917)</f>
        <v>3</v>
      </c>
      <c r="Q2917" s="2">
        <f>IF(AND(market_calendar[[#This Row],[vix_weekly_exp_cumulative]]=3,market_calendar[[#This Row],[is_vix_weekly_exp]]=1),1,0)</f>
        <v>0</v>
      </c>
      <c r="R2917" s="2">
        <f>IF(AND(market_calendar[[#This Row],[is_vix_monthly_exp]]=1,MOD(market_calendar[[#This Row],[Month]],3)=0),1,0)</f>
        <v>0</v>
      </c>
    </row>
    <row r="2918" spans="1:18" x14ac:dyDescent="0.25">
      <c r="A2918">
        <v>2917</v>
      </c>
      <c r="B2918" s="1">
        <v>45286</v>
      </c>
      <c r="C2918" s="2">
        <f t="shared" si="361"/>
        <v>2023</v>
      </c>
      <c r="D2918" s="2">
        <f t="shared" si="362"/>
        <v>12</v>
      </c>
      <c r="E2918" s="2" t="str">
        <f t="shared" si="363"/>
        <v>2023-12</v>
      </c>
      <c r="F2918" s="2">
        <f t="shared" si="364"/>
        <v>26</v>
      </c>
      <c r="G2918" s="2">
        <f t="shared" si="365"/>
        <v>52</v>
      </c>
      <c r="H2918" s="2">
        <f t="shared" si="366"/>
        <v>3</v>
      </c>
      <c r="I2918" s="2" cm="1">
        <f t="array" ref="I2918">_xlfn.IFNA(_xlfn.IFS(H2918=7,1,H2918=1,1),0)</f>
        <v>0</v>
      </c>
      <c r="J2918" s="2">
        <v>0</v>
      </c>
      <c r="K2918" s="2">
        <f t="shared" si="367"/>
        <v>0</v>
      </c>
      <c r="L2918" s="2">
        <f>SUMIF(E$2:E2918,E2918,K$2:K2918)</f>
        <v>4</v>
      </c>
      <c r="M2918" s="2">
        <f>IF(AND(market_calendar[[#This Row],[eq_weekly_exp_cumulative]]=3,market_calendar[[#This Row],[is_eq_weekly_exp]]=1),1,0)</f>
        <v>0</v>
      </c>
      <c r="N2918" s="2">
        <f>IF(AND(market_calendar[[#This Row],[is_eq_monthly_exp]]=1,MOD(market_calendar[[#This Row],[Month]],3)=0),1,0)</f>
        <v>0</v>
      </c>
      <c r="O2918" s="2">
        <f t="shared" si="360"/>
        <v>1</v>
      </c>
      <c r="P2918" s="2">
        <f>SUMIF(E$2:E2918,E2918,O$2:O2918)</f>
        <v>4</v>
      </c>
      <c r="Q2918" s="2">
        <f>IF(AND(market_calendar[[#This Row],[vix_weekly_exp_cumulative]]=3,market_calendar[[#This Row],[is_vix_weekly_exp]]=1),1,0)</f>
        <v>0</v>
      </c>
      <c r="R2918" s="2">
        <f>IF(AND(market_calendar[[#This Row],[is_vix_monthly_exp]]=1,MOD(market_calendar[[#This Row],[Month]],3)=0),1,0)</f>
        <v>0</v>
      </c>
    </row>
    <row r="2919" spans="1:18" x14ac:dyDescent="0.25">
      <c r="A2919">
        <v>2918</v>
      </c>
      <c r="B2919" s="1">
        <v>45287</v>
      </c>
      <c r="C2919" s="2">
        <f t="shared" si="361"/>
        <v>2023</v>
      </c>
      <c r="D2919" s="2">
        <f t="shared" si="362"/>
        <v>12</v>
      </c>
      <c r="E2919" s="2" t="str">
        <f t="shared" si="363"/>
        <v>2023-12</v>
      </c>
      <c r="F2919" s="2">
        <f t="shared" si="364"/>
        <v>27</v>
      </c>
      <c r="G2919" s="2">
        <f t="shared" si="365"/>
        <v>52</v>
      </c>
      <c r="H2919" s="2">
        <f t="shared" si="366"/>
        <v>4</v>
      </c>
      <c r="I2919" s="2" cm="1">
        <f t="array" ref="I2919">_xlfn.IFNA(_xlfn.IFS(H2919=7,1,H2919=1,1),0)</f>
        <v>0</v>
      </c>
      <c r="J2919" s="2">
        <v>0</v>
      </c>
      <c r="K2919" s="2">
        <f t="shared" si="367"/>
        <v>0</v>
      </c>
      <c r="L2919" s="2">
        <f>SUMIF(E$2:E2919,E2919,K$2:K2919)</f>
        <v>4</v>
      </c>
      <c r="M2919" s="2">
        <f>IF(AND(market_calendar[[#This Row],[eq_weekly_exp_cumulative]]=3,market_calendar[[#This Row],[is_eq_weekly_exp]]=1),1,0)</f>
        <v>0</v>
      </c>
      <c r="N2919" s="2">
        <f>IF(AND(market_calendar[[#This Row],[is_eq_monthly_exp]]=1,MOD(market_calendar[[#This Row],[Month]],3)=0),1,0)</f>
        <v>0</v>
      </c>
      <c r="O2919" s="2">
        <f t="shared" si="360"/>
        <v>0</v>
      </c>
      <c r="P2919" s="2">
        <f>SUMIF(E$2:E2919,E2919,O$2:O2919)</f>
        <v>4</v>
      </c>
      <c r="Q2919" s="2">
        <f>IF(AND(market_calendar[[#This Row],[vix_weekly_exp_cumulative]]=3,market_calendar[[#This Row],[is_vix_weekly_exp]]=1),1,0)</f>
        <v>0</v>
      </c>
      <c r="R2919" s="2">
        <f>IF(AND(market_calendar[[#This Row],[is_vix_monthly_exp]]=1,MOD(market_calendar[[#This Row],[Month]],3)=0),1,0)</f>
        <v>0</v>
      </c>
    </row>
    <row r="2920" spans="1:18" x14ac:dyDescent="0.25">
      <c r="A2920">
        <v>2919</v>
      </c>
      <c r="B2920" s="1">
        <v>45288</v>
      </c>
      <c r="C2920" s="2">
        <f t="shared" si="361"/>
        <v>2023</v>
      </c>
      <c r="D2920" s="2">
        <f t="shared" si="362"/>
        <v>12</v>
      </c>
      <c r="E2920" s="2" t="str">
        <f t="shared" si="363"/>
        <v>2023-12</v>
      </c>
      <c r="F2920" s="2">
        <f t="shared" si="364"/>
        <v>28</v>
      </c>
      <c r="G2920" s="2">
        <f t="shared" si="365"/>
        <v>52</v>
      </c>
      <c r="H2920" s="2">
        <f t="shared" si="366"/>
        <v>5</v>
      </c>
      <c r="I2920" s="2" cm="1">
        <f t="array" ref="I2920">_xlfn.IFNA(_xlfn.IFS(H2920=7,1,H2920=1,1),0)</f>
        <v>0</v>
      </c>
      <c r="J2920" s="2">
        <v>0</v>
      </c>
      <c r="K2920" s="2">
        <f t="shared" si="367"/>
        <v>0</v>
      </c>
      <c r="L2920" s="2">
        <f>SUMIF(E$2:E2920,E2920,K$2:K2920)</f>
        <v>4</v>
      </c>
      <c r="M2920" s="2">
        <f>IF(AND(market_calendar[[#This Row],[eq_weekly_exp_cumulative]]=3,market_calendar[[#This Row],[is_eq_weekly_exp]]=1),1,0)</f>
        <v>0</v>
      </c>
      <c r="N2920" s="2">
        <f>IF(AND(market_calendar[[#This Row],[is_eq_monthly_exp]]=1,MOD(market_calendar[[#This Row],[Month]],3)=0),1,0)</f>
        <v>0</v>
      </c>
      <c r="O2920" s="2">
        <f t="shared" si="360"/>
        <v>0</v>
      </c>
      <c r="P2920" s="2">
        <f>SUMIF(E$2:E2920,E2920,O$2:O2920)</f>
        <v>4</v>
      </c>
      <c r="Q2920" s="2">
        <f>IF(AND(market_calendar[[#This Row],[vix_weekly_exp_cumulative]]=3,market_calendar[[#This Row],[is_vix_weekly_exp]]=1),1,0)</f>
        <v>0</v>
      </c>
      <c r="R2920" s="2">
        <f>IF(AND(market_calendar[[#This Row],[is_vix_monthly_exp]]=1,MOD(market_calendar[[#This Row],[Month]],3)=0),1,0)</f>
        <v>0</v>
      </c>
    </row>
    <row r="2921" spans="1:18" x14ac:dyDescent="0.25">
      <c r="A2921">
        <v>2920</v>
      </c>
      <c r="B2921" s="1">
        <v>45289</v>
      </c>
      <c r="C2921" s="2">
        <f t="shared" si="361"/>
        <v>2023</v>
      </c>
      <c r="D2921" s="2">
        <f t="shared" si="362"/>
        <v>12</v>
      </c>
      <c r="E2921" s="2" t="str">
        <f t="shared" si="363"/>
        <v>2023-12</v>
      </c>
      <c r="F2921" s="2">
        <f t="shared" si="364"/>
        <v>29</v>
      </c>
      <c r="G2921" s="2">
        <f t="shared" si="365"/>
        <v>52</v>
      </c>
      <c r="H2921" s="2">
        <f t="shared" si="366"/>
        <v>6</v>
      </c>
      <c r="I2921" s="2" cm="1">
        <f t="array" ref="I2921">_xlfn.IFNA(_xlfn.IFS(H2921=7,1,H2921=1,1),0)</f>
        <v>0</v>
      </c>
      <c r="J2921" s="2">
        <v>0</v>
      </c>
      <c r="K2921" s="2">
        <f t="shared" si="367"/>
        <v>1</v>
      </c>
      <c r="L2921" s="2">
        <f>SUMIF(E$2:E2921,E2921,K$2:K2921)</f>
        <v>5</v>
      </c>
      <c r="M2921" s="2">
        <f>IF(AND(market_calendar[[#This Row],[eq_weekly_exp_cumulative]]=3,market_calendar[[#This Row],[is_eq_weekly_exp]]=1),1,0)</f>
        <v>0</v>
      </c>
      <c r="N2921" s="2">
        <f>IF(AND(market_calendar[[#This Row],[is_eq_monthly_exp]]=1,MOD(market_calendar[[#This Row],[Month]],3)=0),1,0)</f>
        <v>0</v>
      </c>
      <c r="O2921" s="2">
        <f t="shared" si="360"/>
        <v>0</v>
      </c>
      <c r="P2921" s="2">
        <f>SUMIF(E$2:E2921,E2921,O$2:O2921)</f>
        <v>4</v>
      </c>
      <c r="Q2921" s="2">
        <f>IF(AND(market_calendar[[#This Row],[vix_weekly_exp_cumulative]]=3,market_calendar[[#This Row],[is_vix_weekly_exp]]=1),1,0)</f>
        <v>0</v>
      </c>
      <c r="R2921" s="2">
        <f>IF(AND(market_calendar[[#This Row],[is_vix_monthly_exp]]=1,MOD(market_calendar[[#This Row],[Month]],3)=0),1,0)</f>
        <v>0</v>
      </c>
    </row>
    <row r="2922" spans="1:18" x14ac:dyDescent="0.25">
      <c r="A2922">
        <v>2921</v>
      </c>
      <c r="B2922" s="1">
        <v>45290</v>
      </c>
      <c r="C2922" s="2">
        <f t="shared" si="361"/>
        <v>2023</v>
      </c>
      <c r="D2922" s="2">
        <f t="shared" si="362"/>
        <v>12</v>
      </c>
      <c r="E2922" s="2" t="str">
        <f t="shared" si="363"/>
        <v>2023-12</v>
      </c>
      <c r="F2922" s="2">
        <f t="shared" si="364"/>
        <v>30</v>
      </c>
      <c r="G2922" s="2">
        <f t="shared" si="365"/>
        <v>52</v>
      </c>
      <c r="H2922" s="2">
        <f t="shared" si="366"/>
        <v>7</v>
      </c>
      <c r="I2922" s="2" cm="1">
        <f t="array" ref="I2922">_xlfn.IFNA(_xlfn.IFS(H2922=7,1,H2922=1,1),0)</f>
        <v>1</v>
      </c>
      <c r="J2922" s="2">
        <v>0</v>
      </c>
      <c r="K2922" s="2">
        <f t="shared" si="367"/>
        <v>0</v>
      </c>
      <c r="L2922" s="2">
        <f>SUMIF(E$2:E2922,E2922,K$2:K2922)</f>
        <v>5</v>
      </c>
      <c r="M2922" s="2">
        <f>IF(AND(market_calendar[[#This Row],[eq_weekly_exp_cumulative]]=3,market_calendar[[#This Row],[is_eq_weekly_exp]]=1),1,0)</f>
        <v>0</v>
      </c>
      <c r="N2922" s="2">
        <f>IF(AND(market_calendar[[#This Row],[is_eq_monthly_exp]]=1,MOD(market_calendar[[#This Row],[Month]],3)=0),1,0)</f>
        <v>0</v>
      </c>
      <c r="O2922" s="2">
        <f t="shared" si="360"/>
        <v>0</v>
      </c>
      <c r="P2922" s="2">
        <f>SUMIF(E$2:E2922,E2922,O$2:O2922)</f>
        <v>4</v>
      </c>
      <c r="Q2922" s="2">
        <f>IF(AND(market_calendar[[#This Row],[vix_weekly_exp_cumulative]]=3,market_calendar[[#This Row],[is_vix_weekly_exp]]=1),1,0)</f>
        <v>0</v>
      </c>
      <c r="R2922" s="2">
        <f>IF(AND(market_calendar[[#This Row],[is_vix_monthly_exp]]=1,MOD(market_calendar[[#This Row],[Month]],3)=0),1,0)</f>
        <v>0</v>
      </c>
    </row>
    <row r="2923" spans="1:18" x14ac:dyDescent="0.25">
      <c r="A2923">
        <v>2922</v>
      </c>
      <c r="B2923" s="1">
        <v>45291</v>
      </c>
      <c r="C2923" s="2">
        <f t="shared" si="361"/>
        <v>2023</v>
      </c>
      <c r="D2923" s="2">
        <f t="shared" si="362"/>
        <v>12</v>
      </c>
      <c r="E2923" s="2" t="str">
        <f t="shared" si="363"/>
        <v>2023-12</v>
      </c>
      <c r="F2923" s="2">
        <f t="shared" si="364"/>
        <v>31</v>
      </c>
      <c r="G2923" s="2">
        <f t="shared" si="365"/>
        <v>53</v>
      </c>
      <c r="H2923" s="2">
        <f t="shared" si="366"/>
        <v>1</v>
      </c>
      <c r="I2923" s="2" cm="1">
        <f t="array" ref="I2923">_xlfn.IFNA(_xlfn.IFS(H2923=7,1,H2923=1,1),0)</f>
        <v>1</v>
      </c>
      <c r="J2923" s="2">
        <v>0</v>
      </c>
      <c r="K2923" s="2">
        <f t="shared" si="367"/>
        <v>0</v>
      </c>
      <c r="L2923" s="2">
        <f>SUMIF(E$2:E2923,E2923,K$2:K2923)</f>
        <v>5</v>
      </c>
      <c r="M2923" s="2">
        <f>IF(AND(market_calendar[[#This Row],[eq_weekly_exp_cumulative]]=3,market_calendar[[#This Row],[is_eq_weekly_exp]]=1),1,0)</f>
        <v>0</v>
      </c>
      <c r="N2923" s="2">
        <f>IF(AND(market_calendar[[#This Row],[is_eq_monthly_exp]]=1,MOD(market_calendar[[#This Row],[Month]],3)=0),1,0)</f>
        <v>0</v>
      </c>
      <c r="O2923" s="2">
        <f t="shared" si="360"/>
        <v>0</v>
      </c>
      <c r="P2923" s="2">
        <f>SUMIF(E$2:E2923,E2923,O$2:O2923)</f>
        <v>4</v>
      </c>
      <c r="Q2923" s="2">
        <f>IF(AND(market_calendar[[#This Row],[vix_weekly_exp_cumulative]]=3,market_calendar[[#This Row],[is_vix_weekly_exp]]=1),1,0)</f>
        <v>0</v>
      </c>
      <c r="R2923" s="2">
        <f>IF(AND(market_calendar[[#This Row],[is_vix_monthly_exp]]=1,MOD(market_calendar[[#This Row],[Month]],3)=0),1,0)</f>
        <v>0</v>
      </c>
    </row>
    <row r="2924" spans="1:18" x14ac:dyDescent="0.25">
      <c r="B2924" s="1"/>
    </row>
    <row r="2925" spans="1:18" x14ac:dyDescent="0.25">
      <c r="B2925" s="1"/>
    </row>
    <row r="2926" spans="1:18" x14ac:dyDescent="0.25">
      <c r="B2926" s="1"/>
    </row>
    <row r="2927" spans="1:18" x14ac:dyDescent="0.25">
      <c r="B2927" s="1"/>
    </row>
    <row r="2928" spans="1:18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market-calendar-csv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2021-09-18T16:13:32Z</dcterms:created>
  <dcterms:modified xsi:type="dcterms:W3CDTF">2021-09-18T17:56:16Z</dcterms:modified>
</cp:coreProperties>
</file>