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mglib\smg-rotory\calibration\"/>
    </mc:Choice>
  </mc:AlternateContent>
  <xr:revisionPtr revIDLastSave="0" documentId="13_ncr:1_{7A4A7A90-18C8-4F92-AEE5-6A3DB6814398}" xr6:coauthVersionLast="47" xr6:coauthVersionMax="47" xr10:uidLastSave="{00000000-0000-0000-0000-000000000000}"/>
  <bookViews>
    <workbookView xWindow="-108" yWindow="-108" windowWidth="23256" windowHeight="12576" xr2:uid="{867A7928-9A1E-4117-A2F9-3F4D8F336F48}"/>
  </bookViews>
  <sheets>
    <sheet name="Data" sheetId="1" r:id="rId1"/>
    <sheet name="Forward Chart" sheetId="2" r:id="rId2"/>
    <sheet name="Right Chart" sheetId="3" r:id="rId3"/>
    <sheet name="Up Char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8" i="1" l="1"/>
  <c r="K19" i="1"/>
  <c r="K20" i="1"/>
  <c r="K21" i="1"/>
  <c r="K22" i="1"/>
  <c r="G18" i="1"/>
  <c r="G19" i="1"/>
  <c r="G20" i="1"/>
  <c r="G21" i="1"/>
  <c r="G22" i="1"/>
  <c r="C19" i="1"/>
  <c r="C20" i="1"/>
  <c r="C21" i="1"/>
  <c r="C22" i="1"/>
  <c r="C18" i="1"/>
  <c r="K12" i="1"/>
  <c r="K13" i="1"/>
  <c r="K14" i="1"/>
  <c r="K15" i="1"/>
  <c r="K16" i="1"/>
  <c r="K17" i="1"/>
  <c r="K11" i="1"/>
  <c r="G12" i="1"/>
  <c r="G13" i="1"/>
  <c r="G14" i="1"/>
  <c r="G15" i="1"/>
  <c r="G16" i="1"/>
  <c r="G17" i="1"/>
  <c r="G11" i="1"/>
  <c r="C12" i="1"/>
  <c r="C13" i="1"/>
  <c r="C14" i="1"/>
  <c r="C15" i="1"/>
  <c r="C16" i="1"/>
  <c r="C17" i="1"/>
  <c r="C11" i="1"/>
  <c r="J12" i="1"/>
  <c r="J13" i="1"/>
  <c r="J14" i="1"/>
  <c r="J15" i="1"/>
  <c r="J16" i="1"/>
  <c r="J17" i="1"/>
  <c r="J11" i="1"/>
  <c r="F12" i="1"/>
  <c r="F13" i="1"/>
  <c r="F14" i="1"/>
  <c r="F15" i="1"/>
  <c r="F16" i="1"/>
  <c r="F17" i="1"/>
  <c r="F11" i="1"/>
  <c r="B12" i="1"/>
  <c r="B13" i="1"/>
  <c r="B14" i="1"/>
  <c r="B15" i="1"/>
  <c r="B16" i="1"/>
  <c r="B17" i="1"/>
  <c r="K3" i="1"/>
  <c r="K4" i="1"/>
  <c r="K5" i="1"/>
  <c r="K6" i="1"/>
  <c r="K7" i="1"/>
  <c r="K8" i="1"/>
  <c r="K2" i="1"/>
  <c r="J3" i="1"/>
  <c r="J4" i="1"/>
  <c r="J5" i="1"/>
  <c r="J6" i="1"/>
  <c r="J7" i="1"/>
  <c r="J8" i="1"/>
  <c r="J2" i="1"/>
  <c r="O3" i="1"/>
  <c r="P3" i="1"/>
  <c r="O4" i="1"/>
  <c r="P4" i="1"/>
  <c r="O5" i="1"/>
  <c r="P5" i="1"/>
  <c r="O6" i="1"/>
  <c r="P6" i="1"/>
  <c r="O7" i="1"/>
  <c r="P7" i="1"/>
  <c r="O8" i="1"/>
  <c r="P8" i="1"/>
  <c r="F3" i="1"/>
  <c r="F4" i="1"/>
  <c r="F5" i="1"/>
  <c r="F6" i="1"/>
  <c r="F7" i="1"/>
  <c r="F8" i="1"/>
  <c r="E3" i="1"/>
  <c r="E4" i="1"/>
  <c r="E5" i="1"/>
  <c r="E6" i="1"/>
  <c r="E7" i="1"/>
  <c r="E8" i="1"/>
  <c r="P2" i="1"/>
  <c r="F2" i="1"/>
  <c r="O2" i="1"/>
  <c r="E2" i="1"/>
  <c r="B11" i="1" s="1"/>
</calcChain>
</file>

<file path=xl/sharedStrings.xml><?xml version="1.0" encoding="utf-8"?>
<sst xmlns="http://schemas.openxmlformats.org/spreadsheetml/2006/main" count="25" uniqueCount="16">
  <si>
    <t>Rate</t>
  </si>
  <si>
    <t>Mean</t>
  </si>
  <si>
    <t>Variance</t>
  </si>
  <si>
    <t>Forward1 (s)</t>
  </si>
  <si>
    <t>Forward2 (s)</t>
  </si>
  <si>
    <t>Forward3 (s)</t>
  </si>
  <si>
    <t>Right1 (s)</t>
  </si>
  <si>
    <t>Right2 (s)</t>
  </si>
  <si>
    <t>Right3 (s)</t>
  </si>
  <si>
    <t>Up1 (s)</t>
  </si>
  <si>
    <t>Up2 (s)</t>
  </si>
  <si>
    <t>Up3 (s)</t>
  </si>
  <si>
    <t>Forward Velocity (m/s)</t>
  </si>
  <si>
    <t>Right Velocity (m/s)</t>
  </si>
  <si>
    <t>Up Velocity (m/s)</t>
  </si>
  <si>
    <t>Predicted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</si>
</sst>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Data!$B$10</c:f>
              <c:strCache>
                <c:ptCount val="1"/>
                <c:pt idx="0">
                  <c:v>Forward Velocity (m/s)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8638691381648232E-2"/>
                  <c:y val="-2.041722711259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Data!$A$11:$A$17</c:f>
              <c:numCache>
                <c:formatCode>General</c:formatCode>
                <c:ptCount val="7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</c:numCache>
            </c:numRef>
          </c:xVal>
          <c:yVal>
            <c:numRef>
              <c:f>Data!$B$11:$B$17</c:f>
              <c:numCache>
                <c:formatCode>General</c:formatCode>
                <c:ptCount val="7"/>
                <c:pt idx="0">
                  <c:v>6.9112626724394166E-2</c:v>
                </c:pt>
                <c:pt idx="1">
                  <c:v>0.10948899115566178</c:v>
                </c:pt>
                <c:pt idx="2">
                  <c:v>0.12787248160582065</c:v>
                </c:pt>
                <c:pt idx="3">
                  <c:v>0.13825893828020994</c:v>
                </c:pt>
                <c:pt idx="4">
                  <c:v>0.19225783221078377</c:v>
                </c:pt>
                <c:pt idx="5">
                  <c:v>0.2310165286319808</c:v>
                </c:pt>
                <c:pt idx="6">
                  <c:v>0.2874068217503658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14-4BDD-B06F-6DCC2878A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208895"/>
        <c:axId val="840209311"/>
      </c:scatterChart>
      <c:valAx>
        <c:axId val="840208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209311"/>
        <c:crosses val="autoZero"/>
        <c:crossBetween val="midCat"/>
      </c:valAx>
      <c:valAx>
        <c:axId val="84020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Forward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208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Data!$F$10</c:f>
              <c:strCache>
                <c:ptCount val="1"/>
                <c:pt idx="0">
                  <c:v>Right Velocity (m/s)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4817941534797602E-2"/>
                  <c:y val="-1.68035760911913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Data!$E$11:$E$17</c:f>
              <c:numCache>
                <c:formatCode>General</c:formatCode>
                <c:ptCount val="7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</c:numCache>
            </c:numRef>
          </c:xVal>
          <c:yVal>
            <c:numRef>
              <c:f>Data!$F$11:$F$17</c:f>
              <c:numCache>
                <c:formatCode>General</c:formatCode>
                <c:ptCount val="7"/>
                <c:pt idx="0">
                  <c:v>9.8576806879765055E-2</c:v>
                </c:pt>
                <c:pt idx="1">
                  <c:v>0.13628968991437901</c:v>
                </c:pt>
                <c:pt idx="2">
                  <c:v>0.1739673414589227</c:v>
                </c:pt>
                <c:pt idx="3">
                  <c:v>0.20499312131915207</c:v>
                </c:pt>
                <c:pt idx="4">
                  <c:v>0.25819233299416328</c:v>
                </c:pt>
                <c:pt idx="5">
                  <c:v>0.31722449042432532</c:v>
                </c:pt>
                <c:pt idx="6">
                  <c:v>0.362047322577986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3F-4D2E-9B8D-0C0BD0DCC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68431"/>
        <c:axId val="596569263"/>
      </c:scatterChart>
      <c:valAx>
        <c:axId val="596568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69263"/>
        <c:crosses val="autoZero"/>
        <c:crossBetween val="midCat"/>
      </c:valAx>
      <c:valAx>
        <c:axId val="59656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Right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6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Data!$J$10</c:f>
              <c:strCache>
                <c:ptCount val="1"/>
                <c:pt idx="0">
                  <c:v>Up Velocity (m/s)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4541085330011082E-2"/>
                  <c:y val="6.9090319036162044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Data!$I$11:$I$17</c:f>
              <c:numCache>
                <c:formatCode>General</c:formatCode>
                <c:ptCount val="7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</c:numCache>
            </c:numRef>
          </c:xVal>
          <c:yVal>
            <c:numRef>
              <c:f>Data!$J$11:$J$17</c:f>
              <c:numCache>
                <c:formatCode>General</c:formatCode>
                <c:ptCount val="7"/>
                <c:pt idx="0">
                  <c:v>4.1682254961642067E-2</c:v>
                </c:pt>
                <c:pt idx="1">
                  <c:v>6.2021030061930257E-2</c:v>
                </c:pt>
                <c:pt idx="2">
                  <c:v>8.1851964430639523E-2</c:v>
                </c:pt>
                <c:pt idx="3">
                  <c:v>0.10192815797641382</c:v>
                </c:pt>
                <c:pt idx="4">
                  <c:v>0.12362931967230453</c:v>
                </c:pt>
                <c:pt idx="5">
                  <c:v>0.15342682417321252</c:v>
                </c:pt>
                <c:pt idx="6">
                  <c:v>0.17781224859200281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A4-46CD-9F69-688E68753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080783"/>
        <c:axId val="834081199"/>
      </c:scatterChart>
      <c:valAx>
        <c:axId val="834080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081199"/>
        <c:crosses val="autoZero"/>
        <c:crossBetween val="midCat"/>
      </c:valAx>
      <c:valAx>
        <c:axId val="83408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Up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080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18E0B1E-D4EC-4E48-B828-61E42ACF3880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E2B9C7A-4E79-4279-B7FF-A2EAD5BF25C7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2458F31-019B-4C19-B71C-A1B211C9D7AF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7AAA2E-907F-3A0A-EB0B-A4C3F111398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357C9-7CCF-A0D3-4ABD-150CD67EF3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7FE870-F1CF-C72E-958E-40F49D64FB3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1B7F1-9639-4F37-82FA-1B38B7558E57}">
  <dimension ref="A1:P22"/>
  <sheetViews>
    <sheetView tabSelected="1" workbookViewId="0"/>
  </sheetViews>
  <sheetFormatPr defaultRowHeight="14.4" x14ac:dyDescent="0.3"/>
  <cols>
    <col min="1" max="1" width="5" style="2" bestFit="1" customWidth="1"/>
    <col min="2" max="2" width="20.44140625" style="2" bestFit="1" customWidth="1"/>
    <col min="3" max="3" width="14.21875" style="2" bestFit="1" customWidth="1"/>
    <col min="4" max="4" width="11.44140625" style="2" bestFit="1" customWidth="1"/>
    <col min="5" max="5" width="12" style="2" bestFit="1" customWidth="1"/>
    <col min="6" max="6" width="17.88671875" style="2" bestFit="1" customWidth="1"/>
    <col min="7" max="7" width="14.21875" style="2" bestFit="1" customWidth="1"/>
    <col min="8" max="8" width="11" style="2" bestFit="1" customWidth="1"/>
    <col min="9" max="9" width="10" style="2" bestFit="1" customWidth="1"/>
    <col min="10" max="10" width="15.88671875" style="2" bestFit="1" customWidth="1"/>
    <col min="11" max="11" width="14.21875" style="2" bestFit="1" customWidth="1"/>
    <col min="12" max="14" width="11" style="2" bestFit="1" customWidth="1"/>
    <col min="15" max="16" width="12" style="2" bestFit="1" customWidth="1"/>
    <col min="17" max="16384" width="8.88671875" style="2"/>
  </cols>
  <sheetData>
    <row r="1" spans="1:16" s="1" customFormat="1" x14ac:dyDescent="0.3">
      <c r="A1" s="1" t="s">
        <v>0</v>
      </c>
      <c r="B1" s="1" t="s">
        <v>3</v>
      </c>
      <c r="C1" s="1" t="s">
        <v>4</v>
      </c>
      <c r="D1" s="1" t="s">
        <v>5</v>
      </c>
      <c r="E1" s="1" t="s">
        <v>1</v>
      </c>
      <c r="F1" s="1" t="s">
        <v>2</v>
      </c>
      <c r="G1" s="1" t="s">
        <v>6</v>
      </c>
      <c r="H1" s="1" t="s">
        <v>7</v>
      </c>
      <c r="I1" s="1" t="s">
        <v>8</v>
      </c>
      <c r="J1" s="1" t="s">
        <v>1</v>
      </c>
      <c r="K1" s="1" t="s">
        <v>2</v>
      </c>
      <c r="L1" s="1" t="s">
        <v>9</v>
      </c>
      <c r="M1" s="1" t="s">
        <v>10</v>
      </c>
      <c r="N1" s="1" t="s">
        <v>11</v>
      </c>
      <c r="O1" s="1" t="s">
        <v>1</v>
      </c>
      <c r="P1" s="1" t="s">
        <v>2</v>
      </c>
    </row>
    <row r="2" spans="1:16" x14ac:dyDescent="0.3">
      <c r="A2" s="2">
        <v>0.2</v>
      </c>
      <c r="B2" s="2">
        <v>14.985733400000001</v>
      </c>
      <c r="C2" s="2">
        <v>15.1502008999999</v>
      </c>
      <c r="D2" s="2">
        <v>13.2714739</v>
      </c>
      <c r="E2" s="2">
        <f>AVERAGE(B2:D2)</f>
        <v>14.469136066666636</v>
      </c>
      <c r="F2" s="2">
        <f>VARP(B2:D2)</f>
        <v>0.72170559249167709</v>
      </c>
      <c r="G2" s="2">
        <v>9.8298845999999998</v>
      </c>
      <c r="H2" s="2">
        <v>10.6401924999999</v>
      </c>
      <c r="I2" s="2">
        <v>9.9630449999999993</v>
      </c>
      <c r="J2" s="2">
        <f>AVERAGE(G2:I2)</f>
        <v>10.1443740333333</v>
      </c>
      <c r="K2" s="2">
        <f>VARP(G2:I2)</f>
        <v>0.12587325796516932</v>
      </c>
      <c r="L2" s="2">
        <v>23.4408092</v>
      </c>
      <c r="M2" s="2">
        <v>23.869884099999901</v>
      </c>
      <c r="N2" s="2">
        <v>24.662380200000001</v>
      </c>
      <c r="O2" s="2">
        <f>AVERAGE(L2:N2)</f>
        <v>23.991024499999966</v>
      </c>
      <c r="P2" s="2">
        <f>VARP(L2:N2)</f>
        <v>0.25604344959625508</v>
      </c>
    </row>
    <row r="3" spans="1:16" x14ac:dyDescent="0.3">
      <c r="A3" s="2">
        <v>0.25</v>
      </c>
      <c r="B3" s="2">
        <v>10.4998174</v>
      </c>
      <c r="C3" s="2">
        <v>8.7638508999999996</v>
      </c>
      <c r="D3" s="2">
        <v>8.1363467000000007</v>
      </c>
      <c r="E3" s="2">
        <f t="shared" ref="E3:E8" si="0">AVERAGE(B3:D3)</f>
        <v>9.1333383333333327</v>
      </c>
      <c r="F3" s="2">
        <f t="shared" ref="F3:F8" si="1">VARP(B3:D3)</f>
        <v>0.99925943998870381</v>
      </c>
      <c r="G3" s="2">
        <v>7.6111675999999999</v>
      </c>
      <c r="H3" s="2">
        <v>7.3614913999999896</v>
      </c>
      <c r="I3" s="2">
        <v>7.0392774999999999</v>
      </c>
      <c r="J3" s="2">
        <f t="shared" ref="J3:J8" si="2">AVERAGE(G3:I3)</f>
        <v>7.3373121666666634</v>
      </c>
      <c r="K3" s="2">
        <f t="shared" ref="K3:K8" si="3">VARP(G3:I3)</f>
        <v>5.4802032075295402E-2</v>
      </c>
      <c r="L3" s="2">
        <v>17.000822700000001</v>
      </c>
      <c r="M3" s="2">
        <v>15.665327899999999</v>
      </c>
      <c r="N3" s="2">
        <v>15.7045391</v>
      </c>
      <c r="O3" s="2">
        <f t="shared" ref="O3:O8" si="4">AVERAGE(L3:N3)</f>
        <v>16.123563233333332</v>
      </c>
      <c r="P3" s="2">
        <f t="shared" ref="P3:P8" si="5">VARP(L3:N3)</f>
        <v>0.38504833896238272</v>
      </c>
    </row>
    <row r="4" spans="1:16" x14ac:dyDescent="0.3">
      <c r="A4" s="2">
        <v>0.3</v>
      </c>
      <c r="B4" s="2">
        <v>7.7725942999999997</v>
      </c>
      <c r="C4" s="2">
        <v>7.7780339999999999</v>
      </c>
      <c r="D4" s="2">
        <v>7.9102442999999898</v>
      </c>
      <c r="E4" s="2">
        <f t="shared" si="0"/>
        <v>7.8202908666666628</v>
      </c>
      <c r="F4" s="2">
        <f t="shared" si="1"/>
        <v>4.0507418069082876E-3</v>
      </c>
      <c r="G4" s="2">
        <v>5.5894551000000003</v>
      </c>
      <c r="H4" s="2">
        <v>5.73077699999999</v>
      </c>
      <c r="I4" s="2">
        <v>5.9243838999999996</v>
      </c>
      <c r="J4" s="2">
        <f t="shared" si="2"/>
        <v>5.7482053333333303</v>
      </c>
      <c r="K4" s="2">
        <f t="shared" si="3"/>
        <v>1.8848090246295589E-2</v>
      </c>
      <c r="L4" s="2">
        <v>12.247723499999999</v>
      </c>
      <c r="M4" s="2">
        <v>12.522877299999999</v>
      </c>
      <c r="N4" s="2">
        <v>11.8809325</v>
      </c>
      <c r="O4" s="2">
        <f t="shared" si="4"/>
        <v>12.217177766666666</v>
      </c>
      <c r="P4" s="2">
        <f t="shared" si="5"/>
        <v>6.9148708620275376E-2</v>
      </c>
    </row>
    <row r="5" spans="1:16" x14ac:dyDescent="0.3">
      <c r="A5" s="2">
        <v>0.35</v>
      </c>
      <c r="B5" s="2">
        <v>7.1360035999999996</v>
      </c>
      <c r="C5" s="2">
        <v>6.7915549999999998</v>
      </c>
      <c r="D5" s="2">
        <v>7.7708576999999899</v>
      </c>
      <c r="E5" s="2">
        <f t="shared" si="0"/>
        <v>7.23280543333333</v>
      </c>
      <c r="F5" s="2">
        <f t="shared" si="1"/>
        <v>0.16452426050622534</v>
      </c>
      <c r="G5" s="2">
        <v>4.6389725999999998</v>
      </c>
      <c r="H5" s="2">
        <v>4.9879007</v>
      </c>
      <c r="I5" s="2">
        <v>5.0077641000000002</v>
      </c>
      <c r="J5" s="2">
        <f t="shared" si="2"/>
        <v>4.8782124666666666</v>
      </c>
      <c r="K5" s="2">
        <f t="shared" si="3"/>
        <v>2.8683616011268936E-2</v>
      </c>
      <c r="L5" s="2">
        <v>10.1059482999999</v>
      </c>
      <c r="M5" s="2">
        <v>9.3584156000000007</v>
      </c>
      <c r="N5" s="2">
        <v>9.9681311000000008</v>
      </c>
      <c r="O5" s="2">
        <f t="shared" si="4"/>
        <v>9.8108316666666351</v>
      </c>
      <c r="P5" s="2">
        <f t="shared" si="5"/>
        <v>0.10550574545835578</v>
      </c>
    </row>
    <row r="6" spans="1:16" x14ac:dyDescent="0.3">
      <c r="A6" s="2">
        <v>0.4</v>
      </c>
      <c r="B6" s="2">
        <v>4.6971752999999996</v>
      </c>
      <c r="C6" s="2">
        <v>5.4311432999999996</v>
      </c>
      <c r="D6" s="2">
        <v>5.4757270999999896</v>
      </c>
      <c r="E6" s="2">
        <f t="shared" si="0"/>
        <v>5.2013485666666632</v>
      </c>
      <c r="F6" s="2">
        <f t="shared" si="1"/>
        <v>0.12742662728107371</v>
      </c>
      <c r="G6" s="2">
        <v>3.9760548</v>
      </c>
      <c r="H6" s="2">
        <v>3.7294874</v>
      </c>
      <c r="I6" s="2">
        <v>3.9137029000000001</v>
      </c>
      <c r="J6" s="2">
        <f t="shared" si="2"/>
        <v>3.8730817000000002</v>
      </c>
      <c r="K6" s="2">
        <f t="shared" si="3"/>
        <v>1.0957621401846668E-2</v>
      </c>
      <c r="L6" s="2">
        <v>7.9951743000000004</v>
      </c>
      <c r="M6" s="2">
        <v>8.1603966999999997</v>
      </c>
      <c r="N6" s="2">
        <v>8.1105173999999902</v>
      </c>
      <c r="O6" s="2">
        <f t="shared" si="4"/>
        <v>8.0886961333333307</v>
      </c>
      <c r="P6" s="2">
        <f t="shared" si="5"/>
        <v>4.7878240830953748E-3</v>
      </c>
    </row>
    <row r="7" spans="1:16" x14ac:dyDescent="0.3">
      <c r="A7" s="2">
        <v>0.45</v>
      </c>
      <c r="B7" s="2">
        <v>4.0834539000000003</v>
      </c>
      <c r="C7" s="2">
        <v>4.6342087000000003</v>
      </c>
      <c r="D7" s="2">
        <v>4.2684211999999899</v>
      </c>
      <c r="E7" s="2">
        <f t="shared" si="0"/>
        <v>4.3286945999999968</v>
      </c>
      <c r="F7" s="2">
        <f t="shared" si="1"/>
        <v>5.2371582994287076E-2</v>
      </c>
      <c r="G7" s="2">
        <v>3.0836100000000002</v>
      </c>
      <c r="H7" s="2">
        <v>3.24837989999999</v>
      </c>
      <c r="I7" s="2">
        <v>3.1250353</v>
      </c>
      <c r="J7" s="2">
        <f t="shared" si="2"/>
        <v>3.1523417333333299</v>
      </c>
      <c r="K7" s="2">
        <f t="shared" si="3"/>
        <v>4.8976739750282404E-3</v>
      </c>
      <c r="L7" s="2">
        <v>6.3538695999999897</v>
      </c>
      <c r="M7" s="2">
        <v>6.44581789999999</v>
      </c>
      <c r="N7" s="2">
        <v>6.7536078000000002</v>
      </c>
      <c r="O7" s="2">
        <f t="shared" si="4"/>
        <v>6.5177650999999939</v>
      </c>
      <c r="P7" s="2">
        <f t="shared" si="5"/>
        <v>2.9219971217128299E-2</v>
      </c>
    </row>
    <row r="8" spans="1:16" x14ac:dyDescent="0.3">
      <c r="A8" s="2">
        <v>0.5</v>
      </c>
      <c r="B8" s="2">
        <v>3.2947538000000001</v>
      </c>
      <c r="C8" s="2">
        <v>3.5569136000000001</v>
      </c>
      <c r="D8" s="2">
        <v>3.5864981999999999</v>
      </c>
      <c r="E8" s="2">
        <f t="shared" si="0"/>
        <v>3.4793885333333332</v>
      </c>
      <c r="F8" s="2">
        <f t="shared" si="1"/>
        <v>1.7190867136062212E-2</v>
      </c>
      <c r="G8" s="2">
        <v>2.7345248999999998</v>
      </c>
      <c r="H8" s="2">
        <v>2.7849328999999998</v>
      </c>
      <c r="I8" s="2">
        <v>2.76675179999999</v>
      </c>
      <c r="J8" s="2">
        <f t="shared" si="2"/>
        <v>2.7620698666666628</v>
      </c>
      <c r="K8" s="2">
        <f t="shared" si="3"/>
        <v>4.3445466053552501E-4</v>
      </c>
      <c r="L8" s="2">
        <v>5.6971260999999904</v>
      </c>
      <c r="M8" s="2">
        <v>5.6282363999999898</v>
      </c>
      <c r="N8" s="2">
        <v>5.5463661000000002</v>
      </c>
      <c r="O8" s="2">
        <f t="shared" si="4"/>
        <v>5.6239095333333262</v>
      </c>
      <c r="P8" s="2">
        <f t="shared" si="5"/>
        <v>3.7974571542417155E-3</v>
      </c>
    </row>
    <row r="10" spans="1:16" s="1" customFormat="1" x14ac:dyDescent="0.3">
      <c r="A10" s="1" t="s">
        <v>0</v>
      </c>
      <c r="B10" s="1" t="s">
        <v>12</v>
      </c>
      <c r="C10" s="1" t="s">
        <v>15</v>
      </c>
      <c r="E10" s="1" t="s">
        <v>0</v>
      </c>
      <c r="F10" s="1" t="s">
        <v>13</v>
      </c>
      <c r="G10" s="1" t="s">
        <v>15</v>
      </c>
      <c r="I10" s="1" t="s">
        <v>0</v>
      </c>
      <c r="J10" s="1" t="s">
        <v>14</v>
      </c>
      <c r="K10" s="1" t="s">
        <v>15</v>
      </c>
    </row>
    <row r="11" spans="1:16" x14ac:dyDescent="0.3">
      <c r="A11" s="2">
        <v>0.2</v>
      </c>
      <c r="B11" s="2">
        <f t="shared" ref="B11:B17" si="6">1/E2</f>
        <v>6.9112626724394166E-2</v>
      </c>
      <c r="C11" s="2">
        <f>0.6874*A11-0.0755</f>
        <v>6.1980000000000021E-2</v>
      </c>
      <c r="E11" s="2">
        <v>0.2</v>
      </c>
      <c r="F11" s="2">
        <f t="shared" ref="F11:F17" si="7">1/J2</f>
        <v>9.8576806879765055E-2</v>
      </c>
      <c r="G11" s="2">
        <f>0.8832*E11-0.0875</f>
        <v>8.9140000000000025E-2</v>
      </c>
      <c r="I11" s="2">
        <v>0.2</v>
      </c>
      <c r="J11" s="2">
        <f t="shared" ref="J11:J17" si="8">1/O2</f>
        <v>4.1682254961642067E-2</v>
      </c>
      <c r="K11" s="2">
        <f>0.4521*I11-0.0522</f>
        <v>3.8219999999999997E-2</v>
      </c>
    </row>
    <row r="12" spans="1:16" x14ac:dyDescent="0.3">
      <c r="A12" s="2">
        <v>0.25</v>
      </c>
      <c r="B12" s="2">
        <f t="shared" si="6"/>
        <v>0.10948899115566178</v>
      </c>
      <c r="C12" s="2">
        <f t="shared" ref="C12:C22" si="9">0.6874*A12-0.0755</f>
        <v>9.6350000000000005E-2</v>
      </c>
      <c r="E12" s="2">
        <v>0.25</v>
      </c>
      <c r="F12" s="2">
        <f t="shared" si="7"/>
        <v>0.13628968991437901</v>
      </c>
      <c r="G12" s="2">
        <f t="shared" ref="G12:G22" si="10">0.8832*E12-0.0875</f>
        <v>0.1333</v>
      </c>
      <c r="I12" s="2">
        <v>0.25</v>
      </c>
      <c r="J12" s="2">
        <f t="shared" si="8"/>
        <v>6.2021030061930257E-2</v>
      </c>
      <c r="K12" s="2">
        <f t="shared" ref="K12:K22" si="11">0.4521*I12-0.0522</f>
        <v>6.0824999999999997E-2</v>
      </c>
    </row>
    <row r="13" spans="1:16" x14ac:dyDescent="0.3">
      <c r="A13" s="2">
        <v>0.3</v>
      </c>
      <c r="B13" s="2">
        <f t="shared" si="6"/>
        <v>0.12787248160582065</v>
      </c>
      <c r="C13" s="2">
        <f t="shared" si="9"/>
        <v>0.13072</v>
      </c>
      <c r="E13" s="2">
        <v>0.3</v>
      </c>
      <c r="F13" s="2">
        <f t="shared" si="7"/>
        <v>0.1739673414589227</v>
      </c>
      <c r="G13" s="2">
        <f t="shared" si="10"/>
        <v>0.17745999999999998</v>
      </c>
      <c r="I13" s="2">
        <v>0.3</v>
      </c>
      <c r="J13" s="2">
        <f t="shared" si="8"/>
        <v>8.1851964430639523E-2</v>
      </c>
      <c r="K13" s="2">
        <f t="shared" si="11"/>
        <v>8.3430000000000004E-2</v>
      </c>
    </row>
    <row r="14" spans="1:16" x14ac:dyDescent="0.3">
      <c r="A14" s="2">
        <v>0.35</v>
      </c>
      <c r="B14" s="2">
        <f t="shared" si="6"/>
        <v>0.13825893828020994</v>
      </c>
      <c r="C14" s="2">
        <f t="shared" si="9"/>
        <v>0.16509000000000001</v>
      </c>
      <c r="E14" s="2">
        <v>0.35</v>
      </c>
      <c r="F14" s="2">
        <f t="shared" si="7"/>
        <v>0.20499312131915207</v>
      </c>
      <c r="G14" s="2">
        <f t="shared" si="10"/>
        <v>0.22161999999999996</v>
      </c>
      <c r="I14" s="2">
        <v>0.35</v>
      </c>
      <c r="J14" s="2">
        <f t="shared" si="8"/>
        <v>0.10192815797641382</v>
      </c>
      <c r="K14" s="2">
        <f t="shared" si="11"/>
        <v>0.10603499999999999</v>
      </c>
    </row>
    <row r="15" spans="1:16" x14ac:dyDescent="0.3">
      <c r="A15" s="2">
        <v>0.4</v>
      </c>
      <c r="B15" s="2">
        <f t="shared" si="6"/>
        <v>0.19225783221078377</v>
      </c>
      <c r="C15" s="2">
        <f t="shared" si="9"/>
        <v>0.19946000000000003</v>
      </c>
      <c r="E15" s="2">
        <v>0.4</v>
      </c>
      <c r="F15" s="2">
        <f t="shared" si="7"/>
        <v>0.25819233299416328</v>
      </c>
      <c r="G15" s="2">
        <f t="shared" si="10"/>
        <v>0.26578000000000002</v>
      </c>
      <c r="I15" s="2">
        <v>0.4</v>
      </c>
      <c r="J15" s="2">
        <f t="shared" si="8"/>
        <v>0.12362931967230453</v>
      </c>
      <c r="K15" s="2">
        <f t="shared" si="11"/>
        <v>0.12864</v>
      </c>
    </row>
    <row r="16" spans="1:16" x14ac:dyDescent="0.3">
      <c r="A16" s="2">
        <v>0.45</v>
      </c>
      <c r="B16" s="2">
        <f t="shared" si="6"/>
        <v>0.2310165286319808</v>
      </c>
      <c r="C16" s="2">
        <f t="shared" si="9"/>
        <v>0.23382999999999998</v>
      </c>
      <c r="E16" s="2">
        <v>0.45</v>
      </c>
      <c r="F16" s="2">
        <f t="shared" si="7"/>
        <v>0.31722449042432532</v>
      </c>
      <c r="G16" s="2">
        <f t="shared" si="10"/>
        <v>0.30993999999999999</v>
      </c>
      <c r="I16" s="2">
        <v>0.45</v>
      </c>
      <c r="J16" s="2">
        <f t="shared" si="8"/>
        <v>0.15342682417321252</v>
      </c>
      <c r="K16" s="2">
        <f t="shared" si="11"/>
        <v>0.15124500000000002</v>
      </c>
    </row>
    <row r="17" spans="1:11" x14ac:dyDescent="0.3">
      <c r="A17" s="2">
        <v>0.5</v>
      </c>
      <c r="B17" s="2">
        <f t="shared" si="6"/>
        <v>0.2874068217503658</v>
      </c>
      <c r="C17" s="2">
        <f t="shared" si="9"/>
        <v>0.26819999999999999</v>
      </c>
      <c r="E17" s="2">
        <v>0.5</v>
      </c>
      <c r="F17" s="2">
        <f t="shared" si="7"/>
        <v>0.362047322577986</v>
      </c>
      <c r="G17" s="2">
        <f t="shared" si="10"/>
        <v>0.35409999999999997</v>
      </c>
      <c r="I17" s="2">
        <v>0.5</v>
      </c>
      <c r="J17" s="2">
        <f t="shared" si="8"/>
        <v>0.17781224859200281</v>
      </c>
      <c r="K17" s="2">
        <f t="shared" si="11"/>
        <v>0.17385</v>
      </c>
    </row>
    <row r="18" spans="1:11" x14ac:dyDescent="0.3">
      <c r="A18" s="2">
        <v>0.6</v>
      </c>
      <c r="C18" s="2">
        <f t="shared" si="9"/>
        <v>0.33693999999999996</v>
      </c>
      <c r="E18" s="2">
        <v>0.6</v>
      </c>
      <c r="G18" s="2">
        <f t="shared" si="10"/>
        <v>0.44241999999999992</v>
      </c>
      <c r="I18" s="2">
        <v>0.6</v>
      </c>
      <c r="K18" s="2">
        <f t="shared" si="11"/>
        <v>0.21906</v>
      </c>
    </row>
    <row r="19" spans="1:11" x14ac:dyDescent="0.3">
      <c r="A19" s="2">
        <v>0.7</v>
      </c>
      <c r="C19" s="2">
        <f t="shared" si="9"/>
        <v>0.40567999999999999</v>
      </c>
      <c r="E19" s="2">
        <v>0.7</v>
      </c>
      <c r="G19" s="2">
        <f t="shared" si="10"/>
        <v>0.53073999999999988</v>
      </c>
      <c r="I19" s="2">
        <v>0.7</v>
      </c>
      <c r="K19" s="2">
        <f t="shared" si="11"/>
        <v>0.26426999999999995</v>
      </c>
    </row>
    <row r="20" spans="1:11" x14ac:dyDescent="0.3">
      <c r="A20" s="2">
        <v>0.8</v>
      </c>
      <c r="C20" s="2">
        <f t="shared" si="9"/>
        <v>0.47442000000000006</v>
      </c>
      <c r="E20" s="2">
        <v>0.8</v>
      </c>
      <c r="G20" s="2">
        <f t="shared" si="10"/>
        <v>0.61906000000000005</v>
      </c>
      <c r="I20" s="2">
        <v>0.8</v>
      </c>
      <c r="K20" s="2">
        <f t="shared" si="11"/>
        <v>0.30947999999999998</v>
      </c>
    </row>
    <row r="21" spans="1:11" x14ac:dyDescent="0.3">
      <c r="A21" s="2">
        <v>0.9</v>
      </c>
      <c r="C21" s="2">
        <f t="shared" si="9"/>
        <v>0.54315999999999998</v>
      </c>
      <c r="E21" s="2">
        <v>0.9</v>
      </c>
      <c r="G21" s="2">
        <f t="shared" si="10"/>
        <v>0.70738000000000001</v>
      </c>
      <c r="I21" s="2">
        <v>0.9</v>
      </c>
      <c r="K21" s="2">
        <f t="shared" si="11"/>
        <v>0.35469000000000001</v>
      </c>
    </row>
    <row r="22" spans="1:11" x14ac:dyDescent="0.3">
      <c r="A22" s="2">
        <v>1</v>
      </c>
      <c r="C22" s="2">
        <f t="shared" si="9"/>
        <v>0.6119</v>
      </c>
      <c r="E22" s="2">
        <v>1</v>
      </c>
      <c r="G22" s="2">
        <f t="shared" si="10"/>
        <v>0.79569999999999996</v>
      </c>
      <c r="I22" s="2">
        <v>1</v>
      </c>
      <c r="K22" s="2">
        <f t="shared" si="11"/>
        <v>0.39989999999999998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Data</vt:lpstr>
      <vt:lpstr>Forward Chart</vt:lpstr>
      <vt:lpstr>Right Chart</vt:lpstr>
      <vt:lpstr>Up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Golodetz</dc:creator>
  <cp:lastModifiedBy>Stuart Golodetz</cp:lastModifiedBy>
  <dcterms:created xsi:type="dcterms:W3CDTF">2022-06-10T14:27:33Z</dcterms:created>
  <dcterms:modified xsi:type="dcterms:W3CDTF">2022-11-17T11:00:45Z</dcterms:modified>
</cp:coreProperties>
</file>