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LENOVO\Downloads\vision-latex\"/>
    </mc:Choice>
  </mc:AlternateContent>
  <xr:revisionPtr revIDLastSave="0" documentId="13_ncr:1_{5F86B0DA-04C2-43FF-8A70-ECB8172612DF}" xr6:coauthVersionLast="47" xr6:coauthVersionMax="47" xr10:uidLastSave="{00000000-0000-0000-0000-000000000000}"/>
  <bookViews>
    <workbookView xWindow="-120" yWindow="-120" windowWidth="20730" windowHeight="11160" xr2:uid="{00000000-000D-0000-FFFF-FFFF00000000}"/>
  </bookViews>
  <sheets>
    <sheet name="Project schedule" sheetId="11" r:id="rId1"/>
    <sheet name="SKELETON Applicacion" sheetId="15" r:id="rId2"/>
    <sheet name="Additional" sheetId="14" r:id="rId3"/>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H7" i="11"/>
  <c r="E10" i="11" l="1"/>
  <c r="F10" i="11" s="1"/>
  <c r="E26" i="11"/>
  <c r="F26" i="11" l="1"/>
  <c r="E27" i="11" s="1"/>
  <c r="E35" i="11"/>
  <c r="E11" i="11"/>
  <c r="I5" i="11"/>
  <c r="H41" i="11"/>
  <c r="H40" i="11"/>
  <c r="H34" i="11"/>
  <c r="H25" i="11"/>
  <c r="H17" i="11"/>
  <c r="H8" i="11"/>
  <c r="H26" i="11" l="1"/>
  <c r="F27" i="11"/>
  <c r="E28" i="11" s="1"/>
  <c r="F28" i="11" s="1"/>
  <c r="E29" i="11" s="1"/>
  <c r="F29" i="11" s="1"/>
  <c r="E30" i="11" s="1"/>
  <c r="F30" i="11" s="1"/>
  <c r="E31" i="11" s="1"/>
  <c r="F31" i="11" s="1"/>
  <c r="E32" i="11" s="1"/>
  <c r="F35" i="11"/>
  <c r="E36" i="11" s="1"/>
  <c r="E38" i="11"/>
  <c r="E39" i="11"/>
  <c r="H9" i="11"/>
  <c r="F11" i="11"/>
  <c r="E12" i="11" s="1"/>
  <c r="E16" i="11"/>
  <c r="E18" i="11" s="1"/>
  <c r="E19" i="11" s="1"/>
  <c r="I6" i="11"/>
  <c r="H27" i="11" l="1"/>
  <c r="F39" i="11"/>
  <c r="H39" i="11" s="1"/>
  <c r="F36" i="11"/>
  <c r="E37" i="11" s="1"/>
  <c r="F38" i="11"/>
  <c r="H38" i="11" s="1"/>
  <c r="H35" i="11"/>
  <c r="H11" i="11"/>
  <c r="H31" i="11"/>
  <c r="F19" i="11"/>
  <c r="F18" i="11"/>
  <c r="H18" i="11" s="1"/>
  <c r="F16" i="11"/>
  <c r="H16" i="11" s="1"/>
  <c r="F12" i="11"/>
  <c r="E14" i="11" s="1"/>
  <c r="J5" i="11"/>
  <c r="K5" i="11" s="1"/>
  <c r="L5" i="11" s="1"/>
  <c r="M5" i="11" s="1"/>
  <c r="N5" i="11" s="1"/>
  <c r="O5" i="11" s="1"/>
  <c r="P5" i="11" s="1"/>
  <c r="I4" i="11"/>
  <c r="H36" i="11" l="1"/>
  <c r="F37" i="11"/>
  <c r="H37" i="11" s="1"/>
  <c r="F32" i="11"/>
  <c r="H19" i="11"/>
  <c r="E20" i="11"/>
  <c r="E21" i="11" s="1"/>
  <c r="H12" i="11"/>
  <c r="F14" i="11"/>
  <c r="H14" i="11" s="1"/>
  <c r="P4" i="11"/>
  <c r="Q5" i="11"/>
  <c r="R5" i="11" s="1"/>
  <c r="S5" i="11" s="1"/>
  <c r="T5" i="11" s="1"/>
  <c r="U5" i="11" s="1"/>
  <c r="V5" i="11" s="1"/>
  <c r="W5" i="11" s="1"/>
  <c r="J6" i="11"/>
  <c r="H32" i="11" l="1"/>
  <c r="E33" i="11"/>
  <c r="F33" i="11" s="1"/>
  <c r="H33" i="11" s="1"/>
  <c r="F21" i="11"/>
  <c r="F20" i="11"/>
  <c r="H20" i="11" s="1"/>
  <c r="W4" i="11"/>
  <c r="X5" i="11"/>
  <c r="Y5" i="11" s="1"/>
  <c r="Z5" i="11" s="1"/>
  <c r="AA5" i="11" s="1"/>
  <c r="AB5" i="11" s="1"/>
  <c r="AC5" i="11" s="1"/>
  <c r="AD5" i="11" s="1"/>
  <c r="K6" i="11"/>
  <c r="H21" i="11" l="1"/>
  <c r="E22" i="11"/>
  <c r="F22" i="11" s="1"/>
  <c r="E23" i="11" s="1"/>
  <c r="AE5" i="11"/>
  <c r="AF5" i="11" s="1"/>
  <c r="AG5" i="11" s="1"/>
  <c r="AH5" i="11" s="1"/>
  <c r="AI5" i="11" s="1"/>
  <c r="AJ5" i="11" s="1"/>
  <c r="AD4" i="11"/>
  <c r="L6" i="11"/>
  <c r="F23" i="11" l="1"/>
  <c r="E24" i="11"/>
  <c r="F24" i="11" s="1"/>
  <c r="H24" i="11" s="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<sst xmlns="http://schemas.openxmlformats.org/spreadsheetml/2006/main" count="98" uniqueCount="79">
  <si>
    <t>Insert new rows ABOVE this one</t>
  </si>
  <si>
    <t>PROGRESS</t>
  </si>
  <si>
    <t>START</t>
  </si>
  <si>
    <t>END</t>
  </si>
  <si>
    <t>TASK</t>
  </si>
  <si>
    <t xml:space="preserve">Do not delete this row. This row is hidden to preserve a formula that is used to highlight the current day within the project schedule. </t>
  </si>
  <si>
    <t>Identify risks</t>
  </si>
  <si>
    <t>Execution</t>
  </si>
  <si>
    <t>Provide updates</t>
  </si>
  <si>
    <t>Testing and validation</t>
  </si>
  <si>
    <t>Project start:</t>
  </si>
  <si>
    <t>Display week:</t>
  </si>
  <si>
    <t>Evaluation</t>
  </si>
  <si>
    <t>Week</t>
  </si>
  <si>
    <t>Main Activities</t>
  </si>
  <si>
    <t>Additional Activities</t>
  </si>
  <si>
    <t>Research OCR algorithms and LaTeX generation tools</t>
  </si>
  <si>
    <t>Set up version control (Git)</t>
  </si>
  <si>
    <t>Finalize project plan and define milestones</t>
  </si>
  <si>
    <t>Schedule bi-weekly code review sessions</t>
  </si>
  <si>
    <t>Set up development environment (Python, libraries)</t>
  </si>
  <si>
    <t>Allocate time for learning sessions (Python basics, relevant libraries)</t>
  </si>
  <si>
    <t>Collect diverse dataset of screenshots for training</t>
  </si>
  <si>
    <t>Develop backup system for project files and data</t>
  </si>
  <si>
    <t>Preprocess data (resizing, cropping, noise reduction)</t>
  </si>
  <si>
    <t>Engage with relevant developer communities (forums, online groups)</t>
  </si>
  <si>
    <t>Implement baseline OCR model (e.g., Tesseract)</t>
  </si>
  <si>
    <t>Conduct usability testing with initial prototype</t>
  </si>
  <si>
    <t>Experiment with deep learning architectures</t>
  </si>
  <si>
    <t>Schedule feedback sessions with potential users</t>
  </si>
  <si>
    <t>Fine-tune pre-trained models on collected dataset</t>
  </si>
  <si>
    <t>Iterate on application based on user feedback</t>
  </si>
  <si>
    <t>Research LaTeX syntax and formatting rules</t>
  </si>
  <si>
    <t>Optimize application performance and efficiency</t>
  </si>
  <si>
    <t>Develop script to convert extracted text to LaTeX markup</t>
  </si>
  <si>
    <t>Document code and project progress</t>
  </si>
  <si>
    <t>Integrate OCR module with LaTeX generation module</t>
  </si>
  <si>
    <t>Prepare user documentation and guides</t>
  </si>
  <si>
    <t>Design user interface for application</t>
  </si>
  <si>
    <t>Generate API documentation for developers</t>
  </si>
  <si>
    <t>Implement frontend using chosen framework (e.g., PyQt)</t>
  </si>
  <si>
    <t>Schedule regular maintenance and updates</t>
  </si>
  <si>
    <t>Add functionality for image upload and processing</t>
  </si>
  <si>
    <t>Conduct security audit and implement necessary measures</t>
  </si>
  <si>
    <t>Write unit tests to validate individual components</t>
  </si>
  <si>
    <t>Allocate time for continued learning and skill development</t>
  </si>
  <si>
    <t>Perform integration testing to ensure seamless interaction</t>
  </si>
  <si>
    <t>Maintain communication and collaboration with team members and stakeholders</t>
  </si>
  <si>
    <t>Conduct user acceptance testing (UAT)</t>
  </si>
  <si>
    <t>Review and analyze project progress and adjust timelines or resources as needed</t>
  </si>
  <si>
    <t>Gather feedback from early users or beta testers</t>
  </si>
  <si>
    <t>Monitor and manage project risks and uncertainties</t>
  </si>
  <si>
    <t>Iterate on application based on feedback</t>
  </si>
  <si>
    <t>Celebrate milestones and achievements</t>
  </si>
  <si>
    <t>Prepare for deployment (local server, cloud hosting)</t>
  </si>
  <si>
    <t>Reflect on lessons learned and identify areas for improvement</t>
  </si>
  <si>
    <t>Deploy application on chosen platform</t>
  </si>
  <si>
    <t>Conduct post-deployment testing and troubleshooting</t>
  </si>
  <si>
    <t>Set UP team</t>
  </si>
  <si>
    <t>Implement baseline OCR model (e.g.,opencv,  Tesseract)</t>
  </si>
  <si>
    <t>Desing</t>
  </si>
  <si>
    <t>Set up version control (Git, GitHub y sync)</t>
  </si>
  <si>
    <t>Research Computer Vision algorithms and LaTeX generation tools</t>
  </si>
  <si>
    <t>Application</t>
  </si>
  <si>
    <t>Server y enviroment</t>
  </si>
  <si>
    <t>Datos</t>
  </si>
  <si>
    <t>DEF FUNCION</t>
  </si>
  <si>
    <t>imágenes</t>
  </si>
  <si>
    <t>latex</t>
  </si>
  <si>
    <t>SHINY</t>
  </si>
  <si>
    <t>resultado</t>
  </si>
  <si>
    <t>PDF</t>
  </si>
  <si>
    <t>JUPYTER</t>
  </si>
  <si>
    <t>WORD</t>
  </si>
  <si>
    <t>ESCRIBO CON TABLE</t>
  </si>
  <si>
    <t>GENERA CODIGO latec</t>
  </si>
  <si>
    <t>VISIONLATEX</t>
  </si>
  <si>
    <t>https://github.com/AprendizajeProfundo/Diplomado-Avanzado?tab=readme-ov-file#visi%C3%B3n-artificial</t>
  </si>
  <si>
    <t>Revisited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</si>
</sst>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1"/>
      <color theme="1" tint="0.499984740745262"/>
      <name val="Arial"/>
      <family val="2"/>
      <scheme val="minor"/>
    </font>
    <font>
      <sz val="11"/>
      <color theme="0"/>
      <name val="Arial"/>
      <family val="2"/>
      <scheme val="minor"/>
    </font>
    <font>
      <sz val="11"/>
      <color theme="1"/>
      <name val="Arial"/>
      <family val="2"/>
    </font>
    <font>
      <b/>
      <sz val="11"/>
      <name val="Arial"/>
      <family val="2"/>
      <scheme val="minor"/>
    </font>
    <font>
      <sz val="11"/>
      <color theme="1"/>
      <name val="Arial Black"/>
      <family val="2"/>
      <scheme val="major"/>
    </font>
    <font>
      <b/>
      <sz val="11"/>
      <color theme="1"/>
      <name val="Arial"/>
      <family val="2"/>
      <scheme val="minor"/>
    </font>
    <font>
      <b/>
      <sz val="11"/>
      <color theme="9"/>
      <name val="Arial Black"/>
      <family val="2"/>
      <scheme val="major"/>
    </font>
    <font>
      <b/>
      <sz val="11"/>
      <color theme="4" tint="-0.249977111117893"/>
      <name val="Arial"/>
      <family val="2"/>
    </font>
    <font>
      <sz val="11"/>
      <name val="Arial"/>
      <family val="2"/>
    </font>
    <font>
      <b/>
      <sz val="11"/>
      <color theme="9"/>
      <name val="Arial"/>
      <family val="2"/>
      <scheme val="minor"/>
    </font>
    <font>
      <i/>
      <sz val="11"/>
      <color theme="1"/>
      <name val="Arial"/>
      <family val="2"/>
      <scheme val="minor"/>
    </font>
    <font>
      <sz val="11"/>
      <color theme="1" tint="0.499984740745262"/>
      <name val="Arial"/>
      <family val="2"/>
    </font>
    <font>
      <b/>
      <i/>
      <sz val="11"/>
      <color theme="1"/>
      <name val="Arial"/>
      <family val="2"/>
      <scheme val="minor"/>
    </font>
    <font>
      <b/>
      <i/>
      <sz val="11"/>
      <color theme="9"/>
      <name val="Arial Black"/>
      <family val="2"/>
      <scheme val="major"/>
    </font>
  </fonts>
  <fills count="9">
    <fill>
      <patternFill patternType="none"/>
    </fill>
    <fill>
      <patternFill patternType="gray125"/>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CCECFF"/>
        <bgColor indexed="64"/>
      </patternFill>
    </fill>
    <fill>
      <patternFill patternType="solid">
        <fgColor theme="3" tint="0.749992370372631"/>
        <bgColor indexed="64"/>
      </patternFill>
    </fill>
    <fill>
      <patternFill patternType="solid">
        <fgColor theme="0"/>
        <bgColor indexed="64"/>
      </patternFill>
    </fill>
    <fill>
      <patternFill patternType="solid">
        <fgColor rgb="FF00B050"/>
        <bgColor indexed="64"/>
      </patternFill>
    </fill>
  </fills>
  <borders count="2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Alignment="0" applyProtection="0"/>
    <xf numFmtId="0" fontId="8" fillId="0" borderId="0"/>
    <xf numFmtId="164" fontId="3" fillId="0" borderId="2"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6" fontId="3" fillId="0" borderId="2">
      <alignment horizontal="center" vertical="center"/>
    </xf>
    <xf numFmtId="165" fontId="3" fillId="0" borderId="1" applyFill="0">
      <alignment horizontal="center" vertical="center"/>
    </xf>
    <xf numFmtId="0" fontId="3" fillId="0" borderId="1" applyFill="0">
      <alignment horizontal="center" vertical="center"/>
    </xf>
    <xf numFmtId="0" fontId="3" fillId="0" borderId="1" applyFill="0">
      <alignment horizontal="left" vertical="center" indent="2"/>
    </xf>
  </cellStyleXfs>
  <cellXfs count="88">
    <xf numFmtId="0" fontId="0" fillId="0" borderId="0" xfId="0"/>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8" fillId="0" borderId="0" xfId="0" applyFont="1" applyAlignment="1">
      <alignment horizontal="center"/>
    </xf>
    <xf numFmtId="0" fontId="6" fillId="0" borderId="0" xfId="0" applyFont="1"/>
    <xf numFmtId="0" fontId="2"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applyAlignment="1">
      <alignment horizontal="left" indent="1"/>
    </xf>
    <xf numFmtId="0" fontId="3" fillId="0" borderId="0" xfId="0" applyFont="1"/>
    <xf numFmtId="0" fontId="3" fillId="0" borderId="0" xfId="0" applyFont="1" applyAlignment="1">
      <alignment horizontal="center"/>
    </xf>
    <xf numFmtId="0" fontId="3" fillId="0" borderId="0" xfId="0" applyFont="1" applyAlignment="1">
      <alignment horizontal="left" indent="1"/>
    </xf>
    <xf numFmtId="0" fontId="3" fillId="0" borderId="3"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3" fillId="0" borderId="4" xfId="0" applyFont="1" applyBorder="1" applyAlignment="1">
      <alignment vertical="center"/>
    </xf>
    <xf numFmtId="0" fontId="3" fillId="0" borderId="4" xfId="0" applyFont="1" applyBorder="1" applyAlignment="1">
      <alignment horizontal="right" vertical="center"/>
    </xf>
    <xf numFmtId="0" fontId="3" fillId="0" borderId="6" xfId="0" applyFont="1" applyBorder="1" applyAlignment="1">
      <alignment vertical="center"/>
    </xf>
    <xf numFmtId="0" fontId="3" fillId="0" borderId="5" xfId="0" applyFont="1" applyBorder="1" applyAlignment="1">
      <alignment vertical="center"/>
    </xf>
    <xf numFmtId="0" fontId="3" fillId="2" borderId="0" xfId="0" applyFont="1" applyFill="1" applyAlignment="1">
      <alignment vertical="center"/>
    </xf>
    <xf numFmtId="0" fontId="8" fillId="0" borderId="0" xfId="3" applyAlignment="1">
      <alignment wrapText="1"/>
    </xf>
    <xf numFmtId="0" fontId="14" fillId="0" borderId="0" xfId="0" applyFont="1"/>
    <xf numFmtId="0" fontId="15" fillId="0" borderId="0" xfId="0" applyFont="1"/>
    <xf numFmtId="0" fontId="15" fillId="0" borderId="0" xfId="0" applyFont="1" applyAlignment="1">
      <alignment horizontal="center"/>
    </xf>
    <xf numFmtId="0" fontId="15" fillId="0" borderId="0" xfId="0" applyFont="1" applyAlignment="1">
      <alignment horizontal="center" vertical="center"/>
    </xf>
    <xf numFmtId="0" fontId="2" fillId="0" borderId="0" xfId="0" applyFont="1"/>
    <xf numFmtId="0" fontId="8" fillId="0" borderId="0" xfId="3"/>
    <xf numFmtId="0" fontId="16" fillId="0" borderId="0" xfId="6" applyFont="1" applyAlignment="1">
      <alignment horizontal="left" vertical="center" indent="1"/>
    </xf>
    <xf numFmtId="0" fontId="16" fillId="0" borderId="0" xfId="7" applyFont="1" applyAlignment="1">
      <alignment horizontal="left" vertical="center" indent="1"/>
    </xf>
    <xf numFmtId="0" fontId="3" fillId="0" borderId="0" xfId="8">
      <alignment horizontal="right" indent="1"/>
    </xf>
    <xf numFmtId="0" fontId="2" fillId="0" borderId="0" xfId="1" applyFont="1" applyAlignment="1" applyProtection="1">
      <alignment horizontal="left" vertical="top" indent="1"/>
    </xf>
    <xf numFmtId="168" fontId="10" fillId="4" borderId="15" xfId="0" applyNumberFormat="1" applyFont="1" applyFill="1" applyBorder="1" applyAlignment="1">
      <alignment horizontal="center" vertical="center"/>
    </xf>
    <xf numFmtId="168" fontId="10" fillId="4" borderId="13" xfId="0" applyNumberFormat="1" applyFont="1" applyFill="1" applyBorder="1" applyAlignment="1">
      <alignment horizontal="center" vertical="center"/>
    </xf>
    <xf numFmtId="168" fontId="10" fillId="4" borderId="14" xfId="0" applyNumberFormat="1" applyFont="1" applyFill="1" applyBorder="1" applyAlignment="1">
      <alignment horizontal="center" vertical="center"/>
    </xf>
    <xf numFmtId="0" fontId="12" fillId="2" borderId="12" xfId="0" applyFont="1" applyFill="1" applyBorder="1" applyAlignment="1">
      <alignment horizontal="center" vertical="center" shrinkToFit="1"/>
    </xf>
    <xf numFmtId="0" fontId="12" fillId="2" borderId="9" xfId="0" applyFont="1" applyFill="1" applyBorder="1" applyAlignment="1">
      <alignment horizontal="center" vertical="center" shrinkToFit="1"/>
    </xf>
    <xf numFmtId="0" fontId="12" fillId="2" borderId="10" xfId="0" applyFont="1" applyFill="1" applyBorder="1" applyAlignment="1">
      <alignment horizontal="center" vertical="center" shrinkToFit="1"/>
    </xf>
    <xf numFmtId="0" fontId="3" fillId="0" borderId="0" xfId="0" applyFont="1" applyAlignment="1">
      <alignment wrapText="1"/>
    </xf>
    <xf numFmtId="0" fontId="3" fillId="0" borderId="0" xfId="12" applyBorder="1">
      <alignment horizontal="left" vertical="center" indent="2"/>
    </xf>
    <xf numFmtId="0" fontId="3" fillId="0" borderId="0" xfId="11" applyBorder="1" applyAlignment="1">
      <alignment vertical="center"/>
    </xf>
    <xf numFmtId="9" fontId="2" fillId="0" borderId="0" xfId="2" applyFont="1" applyBorder="1" applyAlignment="1">
      <alignment horizontal="center" vertical="center"/>
    </xf>
    <xf numFmtId="165" fontId="3" fillId="0" borderId="0" xfId="10" applyBorder="1">
      <alignment horizontal="center" vertical="center"/>
    </xf>
    <xf numFmtId="0" fontId="17" fillId="2" borderId="0" xfId="0" applyFont="1" applyFill="1" applyAlignment="1">
      <alignment horizontal="left" vertical="center" indent="1"/>
    </xf>
    <xf numFmtId="0" fontId="17" fillId="2" borderId="0" xfId="0" applyFont="1" applyFill="1" applyAlignment="1">
      <alignment vertical="center"/>
    </xf>
    <xf numFmtId="9" fontId="2" fillId="2" borderId="0" xfId="2" applyFont="1" applyFill="1" applyBorder="1" applyAlignment="1">
      <alignment horizontal="center" vertical="center"/>
    </xf>
    <xf numFmtId="165" fontId="7" fillId="2" borderId="0" xfId="0" applyNumberFormat="1" applyFont="1" applyFill="1" applyAlignment="1">
      <alignment horizontal="left" vertical="center"/>
    </xf>
    <xf numFmtId="165" fontId="2" fillId="2" borderId="0" xfId="0" applyNumberFormat="1" applyFont="1" applyFill="1" applyAlignment="1">
      <alignment horizontal="center" vertical="center"/>
    </xf>
    <xf numFmtId="0" fontId="3" fillId="0" borderId="0" xfId="0" applyFont="1" applyAlignment="1">
      <alignment horizontal="right" vertical="center"/>
    </xf>
    <xf numFmtId="0" fontId="18" fillId="0" borderId="0" xfId="1" applyFont="1" applyAlignment="1" applyProtection="1"/>
    <xf numFmtId="0" fontId="0" fillId="5" borderId="0" xfId="0" applyFill="1"/>
    <xf numFmtId="0" fontId="3" fillId="2" borderId="0" xfId="12" applyFill="1" applyBorder="1">
      <alignment horizontal="left" vertical="center" indent="2"/>
    </xf>
    <xf numFmtId="0" fontId="3" fillId="2" borderId="0" xfId="11" applyFill="1" applyBorder="1" applyAlignment="1">
      <alignment vertical="center"/>
    </xf>
    <xf numFmtId="165" fontId="3" fillId="2" borderId="0" xfId="10" applyFill="1" applyBorder="1">
      <alignment horizontal="center" vertical="center"/>
    </xf>
    <xf numFmtId="0" fontId="3" fillId="6" borderId="17" xfId="11" applyFill="1" applyBorder="1" applyAlignment="1">
      <alignment vertical="center"/>
    </xf>
    <xf numFmtId="9" fontId="2" fillId="6" borderId="17" xfId="2" applyFont="1" applyFill="1" applyBorder="1" applyAlignment="1">
      <alignment horizontal="center" vertical="center"/>
    </xf>
    <xf numFmtId="165" fontId="3" fillId="6" borderId="17" xfId="0" applyNumberFormat="1" applyFont="1" applyFill="1" applyBorder="1" applyAlignment="1">
      <alignment horizontal="center" vertical="center"/>
    </xf>
    <xf numFmtId="165" fontId="2" fillId="6" borderId="17" xfId="0" applyNumberFormat="1" applyFont="1" applyFill="1" applyBorder="1" applyAlignment="1">
      <alignment horizontal="center" vertical="center"/>
    </xf>
    <xf numFmtId="0" fontId="19" fillId="6" borderId="17" xfId="0" applyFont="1" applyFill="1" applyBorder="1" applyAlignment="1">
      <alignment horizontal="left" vertical="center" indent="1"/>
    </xf>
    <xf numFmtId="0" fontId="3" fillId="6" borderId="4" xfId="0" applyFont="1" applyFill="1" applyBorder="1" applyAlignment="1">
      <alignment vertical="center"/>
    </xf>
    <xf numFmtId="0" fontId="0" fillId="7" borderId="0" xfId="0" applyFill="1"/>
    <xf numFmtId="0" fontId="0" fillId="7" borderId="19" xfId="0" applyFill="1" applyBorder="1"/>
    <xf numFmtId="0" fontId="0" fillId="7" borderId="20" xfId="0" applyFill="1" applyBorder="1"/>
    <xf numFmtId="0" fontId="0" fillId="7" borderId="21" xfId="0" applyFill="1" applyBorder="1"/>
    <xf numFmtId="0" fontId="0" fillId="7" borderId="22" xfId="0" applyFill="1" applyBorder="1"/>
    <xf numFmtId="0" fontId="0" fillId="7" borderId="23" xfId="0" applyFill="1" applyBorder="1"/>
    <xf numFmtId="0" fontId="0" fillId="7" borderId="24" xfId="0" applyFill="1" applyBorder="1"/>
    <xf numFmtId="0" fontId="0" fillId="7" borderId="18" xfId="0" applyFill="1" applyBorder="1"/>
    <xf numFmtId="0" fontId="0" fillId="7" borderId="25" xfId="0" applyFill="1" applyBorder="1"/>
    <xf numFmtId="0" fontId="0" fillId="7" borderId="26" xfId="0" applyFill="1" applyBorder="1"/>
    <xf numFmtId="0" fontId="0" fillId="7" borderId="27" xfId="0" applyFill="1" applyBorder="1"/>
    <xf numFmtId="0" fontId="20" fillId="0" borderId="0" xfId="5" applyFont="1" applyAlignment="1">
      <alignment horizontal="left"/>
    </xf>
    <xf numFmtId="0" fontId="8" fillId="0" borderId="0" xfId="3" applyAlignment="1">
      <alignment wrapText="1"/>
    </xf>
    <xf numFmtId="0" fontId="12" fillId="3" borderId="11" xfId="0" applyFont="1" applyFill="1" applyBorder="1" applyAlignment="1">
      <alignment horizontal="left" vertical="center" indent="1"/>
    </xf>
    <xf numFmtId="0" fontId="3" fillId="2" borderId="16" xfId="0" applyFont="1" applyFill="1" applyBorder="1" applyAlignment="1">
      <alignment horizontal="left" indent="1"/>
    </xf>
    <xf numFmtId="0" fontId="12" fillId="3" borderId="11" xfId="0" applyFont="1" applyFill="1" applyBorder="1" applyAlignment="1">
      <alignment vertical="center"/>
    </xf>
    <xf numFmtId="0" fontId="3" fillId="2" borderId="16" xfId="0" applyFont="1" applyFill="1" applyBorder="1"/>
    <xf numFmtId="0" fontId="12" fillId="3" borderId="11" xfId="0" applyFont="1" applyFill="1" applyBorder="1" applyAlignment="1">
      <alignment horizontal="center" vertical="center"/>
    </xf>
    <xf numFmtId="0" fontId="13" fillId="0" borderId="0" xfId="0" applyFont="1" applyAlignment="1">
      <alignment horizontal="left"/>
    </xf>
    <xf numFmtId="0" fontId="11" fillId="0" borderId="0" xfId="0" applyFont="1"/>
    <xf numFmtId="166" fontId="13" fillId="0" borderId="0" xfId="9" applyFont="1" applyBorder="1" applyAlignment="1">
      <alignment horizontal="left"/>
    </xf>
    <xf numFmtId="0" fontId="16" fillId="0" borderId="0" xfId="8" applyFont="1" applyAlignment="1">
      <alignment horizontal="left"/>
    </xf>
    <xf numFmtId="0" fontId="3" fillId="0" borderId="0" xfId="0" applyFont="1"/>
    <xf numFmtId="167" fontId="3" fillId="2" borderId="8" xfId="0" applyNumberFormat="1" applyFont="1" applyFill="1" applyBorder="1" applyAlignment="1">
      <alignment horizontal="center" vertical="center" wrapText="1"/>
    </xf>
    <xf numFmtId="167" fontId="3" fillId="2" borderId="14" xfId="0" applyNumberFormat="1" applyFont="1" applyFill="1" applyBorder="1" applyAlignment="1">
      <alignment horizontal="center" vertical="center" wrapText="1"/>
    </xf>
    <xf numFmtId="167" fontId="3" fillId="2" borderId="13" xfId="0" applyNumberFormat="1" applyFont="1" applyFill="1" applyBorder="1" applyAlignment="1">
      <alignment horizontal="center" vertical="center" wrapText="1"/>
    </xf>
    <xf numFmtId="9" fontId="2" fillId="8" borderId="0" xfId="2" applyFont="1" applyFill="1" applyBorder="1" applyAlignment="1">
      <alignment horizontal="center" vertical="center"/>
    </xf>
    <xf numFmtId="165" fontId="3" fillId="8" borderId="0" xfId="10" applyFill="1" applyBorder="1">
      <alignment horizontal="center" vertical="center"/>
    </xf>
    <xf numFmtId="0" fontId="1" fillId="2" borderId="0" xfId="1" applyFill="1" applyBorder="1" applyAlignment="1" applyProtection="1">
      <alignment vertical="center"/>
    </xf>
  </cellXfs>
  <cellStyles count="13">
    <cellStyle name="Date" xfId="10" xr:uid="{229918B6-DD13-4F5A-97B9-305F7E002AA3}"/>
    <cellStyle name="Encabezado 1" xfId="6" builtinId="16" customBuiltin="1"/>
    <cellStyle name="Hipervínculo" xfId="1" builtinId="8" customBuiltin="1"/>
    <cellStyle name="Millares" xfId="4" builtinId="3" customBuiltin="1"/>
    <cellStyle name="Name" xfId="11" xr:uid="{B2D3C1EE-6B41-4801-AAFC-C2274E49E503}"/>
    <cellStyle name="Normal" xfId="0" builtinId="0"/>
    <cellStyle name="Porcentaje" xfId="2" builtinId="5"/>
    <cellStyle name="Project Start" xfId="9" xr:uid="{8EB8A09A-C31C-40A3-B2C1-9449520178B8}"/>
    <cellStyle name="Task" xfId="12" xr:uid="{6391D789-272B-4DD2-9BF3-2CDCF610FA41}"/>
    <cellStyle name="Título" xfId="5" builtinId="15" customBuiltin="1"/>
    <cellStyle name="Título 2" xfId="7" builtinId="17" customBuiltin="1"/>
    <cellStyle name="Título 3" xfId="8" builtinId="18" customBuiltin="1"/>
    <cellStyle name="zHiddenText" xfId="3" xr:uid="{26E66EE6-E33F-4D77-BAE4-0FB4F5BBF673}"/>
  </cellStyles>
  <dxfs count="18">
    <dxf>
      <fill>
        <patternFill>
          <bgColor theme="9" tint="-0.24994659260841701"/>
        </patternFill>
      </fill>
      <border>
        <left/>
        <right/>
      </border>
    </dxf>
    <dxf>
      <fill>
        <patternFill>
          <bgColor theme="9" tint="-0.24994659260841701"/>
        </patternFill>
      </fill>
      <border>
        <left/>
        <right/>
      </border>
    </dxf>
    <dxf>
      <fill>
        <patternFill>
          <bgColor theme="9" tint="-0.24994659260841701"/>
        </patternFill>
      </fill>
      <border>
        <left/>
        <right/>
        <top style="thin">
          <color theme="0" tint="-4.9989318521683403E-2"/>
        </top>
        <bottom style="thin">
          <color theme="0" tint="-4.9989318521683403E-2"/>
        </bottom>
      </border>
    </dxf>
    <dxf>
      <fill>
        <patternFill>
          <bgColor theme="9" tint="-0.24994659260841701"/>
        </patternFill>
      </fill>
      <border>
        <top style="thin">
          <color theme="0" tint="-4.9989318521683403E-2"/>
        </top>
        <bottom style="thin">
          <color theme="0" tint="-4.9989318521683403E-2"/>
        </bottom>
      </border>
    </dxf>
    <dxf>
      <fill>
        <patternFill>
          <bgColor theme="9" tint="-0.24994659260841701"/>
        </patternFill>
      </fill>
      <border>
        <left/>
        <right/>
        <top style="thin">
          <color theme="0" tint="-4.9989318521683403E-2"/>
        </top>
        <bottom style="thin">
          <color theme="0" tint="-4.9989318521683403E-2"/>
        </bottom>
      </border>
    </dxf>
    <dxf>
      <fill>
        <patternFill>
          <bgColor theme="9" tint="-0.24994659260841701"/>
        </patternFill>
      </fill>
    </dxf>
    <dxf>
      <fill>
        <patternFill>
          <bgColor theme="9" tint="-0.24994659260841701"/>
        </patternFill>
      </fill>
      <border>
        <left/>
        <right/>
        <top style="thin">
          <color theme="0" tint="-4.9989318521683403E-2"/>
        </top>
        <bottom style="thin">
          <color theme="0" tint="-4.9989318521683403E-2"/>
        </bottom>
      </border>
    </dxf>
    <dxf>
      <fill>
        <patternFill>
          <bgColor theme="9" tint="-0.24994659260841701"/>
        </patternFill>
      </fill>
      <border>
        <top style="thin">
          <color theme="0" tint="-4.9989318521683403E-2"/>
        </top>
        <bottom style="thin">
          <color theme="0" tint="-4.9989318521683403E-2"/>
        </bottom>
      </border>
    </dxf>
    <dxf>
      <fill>
        <patternFill patternType="none">
          <bgColor auto="1"/>
        </patternFill>
      </fill>
      <border>
        <left style="thin">
          <color auto="1"/>
        </left>
        <right style="thin">
          <color auto="1"/>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ECFF"/>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581025</xdr:colOff>
      <xdr:row>7</xdr:row>
      <xdr:rowOff>95250</xdr:rowOff>
    </xdr:from>
    <xdr:to>
      <xdr:col>1</xdr:col>
      <xdr:colOff>581025</xdr:colOff>
      <xdr:row>15</xdr:row>
      <xdr:rowOff>0</xdr:rowOff>
    </xdr:to>
    <xdr:cxnSp macro="">
      <xdr:nvCxnSpPr>
        <xdr:cNvPr id="3" name="Conector recto de flecha 2">
          <a:extLst>
            <a:ext uri="{FF2B5EF4-FFF2-40B4-BE49-F238E27FC236}">
              <a16:creationId xmlns:a16="http://schemas.microsoft.com/office/drawing/2014/main" id="{7FCB2FE0-0374-083A-2321-5027352E73D7}"/>
            </a:ext>
          </a:extLst>
        </xdr:cNvPr>
        <xdr:cNvCxnSpPr/>
      </xdr:nvCxnSpPr>
      <xdr:spPr>
        <a:xfrm flipV="1">
          <a:off x="1419225" y="1390650"/>
          <a:ext cx="0" cy="1390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3</xdr:row>
      <xdr:rowOff>95250</xdr:rowOff>
    </xdr:from>
    <xdr:to>
      <xdr:col>5</xdr:col>
      <xdr:colOff>600075</xdr:colOff>
      <xdr:row>3</xdr:row>
      <xdr:rowOff>104775</xdr:rowOff>
    </xdr:to>
    <xdr:cxnSp macro="">
      <xdr:nvCxnSpPr>
        <xdr:cNvPr id="5" name="Conector recto de flecha 4">
          <a:extLst>
            <a:ext uri="{FF2B5EF4-FFF2-40B4-BE49-F238E27FC236}">
              <a16:creationId xmlns:a16="http://schemas.microsoft.com/office/drawing/2014/main" id="{75E901CD-4322-A2C7-342A-1E71852661BD}"/>
            </a:ext>
          </a:extLst>
        </xdr:cNvPr>
        <xdr:cNvCxnSpPr/>
      </xdr:nvCxnSpPr>
      <xdr:spPr>
        <a:xfrm flipV="1">
          <a:off x="2867025" y="657225"/>
          <a:ext cx="19240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prendizajeProfundo/Diplomado-Avanzado?tab=readme-ov-fi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90" zoomScaleNormal="90" zoomScalePageLayoutView="70" workbookViewId="0">
      <selection activeCell="C1" sqref="C1:C1048576"/>
    </sheetView>
  </sheetViews>
  <sheetFormatPr baseColWidth="10" defaultColWidth="8.625" defaultRowHeight="14.25" x14ac:dyDescent="0.2"/>
  <cols>
    <col min="1" max="1" width="2.625" style="26" customWidth="1"/>
    <col min="2" max="2" width="59" style="9" customWidth="1"/>
    <col min="3" max="3" width="27.25" style="9" customWidth="1"/>
    <col min="4" max="4" width="10.625" style="9" customWidth="1"/>
    <col min="5" max="5" width="10.625" style="10" customWidth="1"/>
    <col min="6" max="6" width="10.625" style="9" customWidth="1"/>
    <col min="7" max="7" width="2.625" style="9" customWidth="1"/>
    <col min="8" max="8" width="6" style="9" hidden="1" customWidth="1"/>
    <col min="9" max="65" width="2.625" style="9" customWidth="1"/>
    <col min="66" max="16384" width="8.625" style="9"/>
  </cols>
  <sheetData>
    <row r="1" spans="1:64" ht="18.75" x14ac:dyDescent="0.4">
      <c r="A1" s="20"/>
      <c r="B1" s="70" t="s">
        <v>76</v>
      </c>
      <c r="C1" s="21"/>
      <c r="D1" s="22"/>
      <c r="E1" s="23"/>
      <c r="F1" s="24"/>
      <c r="H1" s="25"/>
      <c r="I1" s="80" t="s">
        <v>10</v>
      </c>
      <c r="J1" s="81"/>
      <c r="K1" s="81"/>
      <c r="L1" s="81"/>
      <c r="M1" s="81"/>
      <c r="N1" s="81"/>
      <c r="O1" s="81"/>
      <c r="Q1" s="79">
        <f ca="1">TODAY()</f>
        <v>45367</v>
      </c>
      <c r="R1" s="78"/>
      <c r="S1" s="78"/>
      <c r="T1" s="78"/>
      <c r="U1" s="78"/>
      <c r="V1" s="78"/>
      <c r="W1" s="78"/>
      <c r="X1" s="78"/>
      <c r="Y1" s="78"/>
      <c r="Z1" s="78"/>
    </row>
    <row r="2" spans="1:64" ht="18.75" x14ac:dyDescent="0.4">
      <c r="B2" s="27"/>
      <c r="C2" s="28"/>
      <c r="D2" s="6"/>
      <c r="E2" s="7"/>
      <c r="F2" s="6"/>
      <c r="I2" s="80" t="s">
        <v>11</v>
      </c>
      <c r="J2" s="81"/>
      <c r="K2" s="81"/>
      <c r="L2" s="81"/>
      <c r="M2" s="81"/>
      <c r="N2" s="81"/>
      <c r="O2" s="81"/>
      <c r="Q2" s="77">
        <v>1</v>
      </c>
      <c r="R2" s="78"/>
      <c r="S2" s="78"/>
      <c r="T2" s="78"/>
      <c r="U2" s="78"/>
      <c r="V2" s="78"/>
      <c r="W2" s="78"/>
      <c r="X2" s="78"/>
      <c r="Y2" s="78"/>
      <c r="Z2" s="78"/>
    </row>
    <row r="3" spans="1:64" ht="15" x14ac:dyDescent="0.25">
      <c r="B3" s="8"/>
      <c r="D3" s="29"/>
    </row>
    <row r="4" spans="1:64" x14ac:dyDescent="0.2">
      <c r="A4" s="20"/>
      <c r="B4" s="30"/>
      <c r="E4" s="11"/>
      <c r="I4" s="84">
        <f ca="1">I5</f>
        <v>45362</v>
      </c>
      <c r="J4" s="82"/>
      <c r="K4" s="82"/>
      <c r="L4" s="82"/>
      <c r="M4" s="82"/>
      <c r="N4" s="82"/>
      <c r="O4" s="82"/>
      <c r="P4" s="82">
        <f ca="1">P5</f>
        <v>45369</v>
      </c>
      <c r="Q4" s="82"/>
      <c r="R4" s="82"/>
      <c r="S4" s="82"/>
      <c r="T4" s="82"/>
      <c r="U4" s="82"/>
      <c r="V4" s="82"/>
      <c r="W4" s="82">
        <f ca="1">W5</f>
        <v>45376</v>
      </c>
      <c r="X4" s="82"/>
      <c r="Y4" s="82"/>
      <c r="Z4" s="82"/>
      <c r="AA4" s="82"/>
      <c r="AB4" s="82"/>
      <c r="AC4" s="82"/>
      <c r="AD4" s="82">
        <f ca="1">AD5</f>
        <v>45383</v>
      </c>
      <c r="AE4" s="82"/>
      <c r="AF4" s="82"/>
      <c r="AG4" s="82"/>
      <c r="AH4" s="82"/>
      <c r="AI4" s="82"/>
      <c r="AJ4" s="82"/>
      <c r="AK4" s="82">
        <f ca="1">AK5</f>
        <v>45390</v>
      </c>
      <c r="AL4" s="82"/>
      <c r="AM4" s="82"/>
      <c r="AN4" s="82"/>
      <c r="AO4" s="82"/>
      <c r="AP4" s="82"/>
      <c r="AQ4" s="82"/>
      <c r="AR4" s="82">
        <f ca="1">AR5</f>
        <v>45397</v>
      </c>
      <c r="AS4" s="82"/>
      <c r="AT4" s="82"/>
      <c r="AU4" s="82"/>
      <c r="AV4" s="82"/>
      <c r="AW4" s="82"/>
      <c r="AX4" s="82"/>
      <c r="AY4" s="82">
        <f ca="1">AY5</f>
        <v>45404</v>
      </c>
      <c r="AZ4" s="82"/>
      <c r="BA4" s="82"/>
      <c r="BB4" s="82"/>
      <c r="BC4" s="82"/>
      <c r="BD4" s="82"/>
      <c r="BE4" s="82"/>
      <c r="BF4" s="82">
        <f ca="1">BF5</f>
        <v>45411</v>
      </c>
      <c r="BG4" s="82"/>
      <c r="BH4" s="82"/>
      <c r="BI4" s="82"/>
      <c r="BJ4" s="82"/>
      <c r="BK4" s="82"/>
      <c r="BL4" s="83"/>
    </row>
    <row r="5" spans="1:64" ht="15" x14ac:dyDescent="0.2">
      <c r="A5" s="71"/>
      <c r="B5" s="72" t="s">
        <v>4</v>
      </c>
      <c r="C5" s="74" t="s">
        <v>78</v>
      </c>
      <c r="D5" s="76" t="s">
        <v>1</v>
      </c>
      <c r="E5" s="76" t="s">
        <v>2</v>
      </c>
      <c r="F5" s="76" t="s">
        <v>3</v>
      </c>
      <c r="I5" s="31">
        <f ca="1">Project_Start-WEEKDAY(Project_Start,1)+2+7*(Display_Week-1)</f>
        <v>45362</v>
      </c>
      <c r="J5" s="31">
        <f ca="1">I5+1</f>
        <v>45363</v>
      </c>
      <c r="K5" s="31">
        <f t="shared" ref="K5:AX5" ca="1" si="0">J5+1</f>
        <v>45364</v>
      </c>
      <c r="L5" s="31">
        <f t="shared" ca="1" si="0"/>
        <v>45365</v>
      </c>
      <c r="M5" s="31">
        <f t="shared" ca="1" si="0"/>
        <v>45366</v>
      </c>
      <c r="N5" s="31">
        <f t="shared" ca="1" si="0"/>
        <v>45367</v>
      </c>
      <c r="O5" s="32">
        <f t="shared" ca="1" si="0"/>
        <v>45368</v>
      </c>
      <c r="P5" s="33">
        <f ca="1">O5+1</f>
        <v>45369</v>
      </c>
      <c r="Q5" s="31">
        <f ca="1">P5+1</f>
        <v>45370</v>
      </c>
      <c r="R5" s="31">
        <f t="shared" ca="1" si="0"/>
        <v>45371</v>
      </c>
      <c r="S5" s="31">
        <f t="shared" ca="1" si="0"/>
        <v>45372</v>
      </c>
      <c r="T5" s="31">
        <f t="shared" ca="1" si="0"/>
        <v>45373</v>
      </c>
      <c r="U5" s="31">
        <f t="shared" ca="1" si="0"/>
        <v>45374</v>
      </c>
      <c r="V5" s="32">
        <f t="shared" ca="1" si="0"/>
        <v>45375</v>
      </c>
      <c r="W5" s="33">
        <f ca="1">V5+1</f>
        <v>45376</v>
      </c>
      <c r="X5" s="31">
        <f ca="1">W5+1</f>
        <v>45377</v>
      </c>
      <c r="Y5" s="31">
        <f t="shared" ca="1" si="0"/>
        <v>45378</v>
      </c>
      <c r="Z5" s="31">
        <f t="shared" ca="1" si="0"/>
        <v>45379</v>
      </c>
      <c r="AA5" s="31">
        <f t="shared" ca="1" si="0"/>
        <v>45380</v>
      </c>
      <c r="AB5" s="31">
        <f t="shared" ca="1" si="0"/>
        <v>45381</v>
      </c>
      <c r="AC5" s="32">
        <f t="shared" ca="1" si="0"/>
        <v>45382</v>
      </c>
      <c r="AD5" s="33">
        <f ca="1">AC5+1</f>
        <v>45383</v>
      </c>
      <c r="AE5" s="31">
        <f ca="1">AD5+1</f>
        <v>45384</v>
      </c>
      <c r="AF5" s="31">
        <f t="shared" ca="1" si="0"/>
        <v>45385</v>
      </c>
      <c r="AG5" s="31">
        <f t="shared" ca="1" si="0"/>
        <v>45386</v>
      </c>
      <c r="AH5" s="31">
        <f t="shared" ca="1" si="0"/>
        <v>45387</v>
      </c>
      <c r="AI5" s="31">
        <f t="shared" ca="1" si="0"/>
        <v>45388</v>
      </c>
      <c r="AJ5" s="32">
        <f t="shared" ca="1" si="0"/>
        <v>45389</v>
      </c>
      <c r="AK5" s="33">
        <f ca="1">AJ5+1</f>
        <v>45390</v>
      </c>
      <c r="AL5" s="31">
        <f ca="1">AK5+1</f>
        <v>45391</v>
      </c>
      <c r="AM5" s="31">
        <f t="shared" ca="1" si="0"/>
        <v>45392</v>
      </c>
      <c r="AN5" s="31">
        <f t="shared" ca="1" si="0"/>
        <v>45393</v>
      </c>
      <c r="AO5" s="31">
        <f t="shared" ca="1" si="0"/>
        <v>45394</v>
      </c>
      <c r="AP5" s="31">
        <f t="shared" ca="1" si="0"/>
        <v>45395</v>
      </c>
      <c r="AQ5" s="32">
        <f t="shared" ca="1" si="0"/>
        <v>45396</v>
      </c>
      <c r="AR5" s="33">
        <f ca="1">AQ5+1</f>
        <v>45397</v>
      </c>
      <c r="AS5" s="31">
        <f ca="1">AR5+1</f>
        <v>45398</v>
      </c>
      <c r="AT5" s="31">
        <f t="shared" ca="1" si="0"/>
        <v>45399</v>
      </c>
      <c r="AU5" s="31">
        <f t="shared" ca="1" si="0"/>
        <v>45400</v>
      </c>
      <c r="AV5" s="31">
        <f t="shared" ca="1" si="0"/>
        <v>45401</v>
      </c>
      <c r="AW5" s="31">
        <f t="shared" ca="1" si="0"/>
        <v>45402</v>
      </c>
      <c r="AX5" s="32">
        <f t="shared" ca="1" si="0"/>
        <v>45403</v>
      </c>
      <c r="AY5" s="33">
        <f ca="1">AX5+1</f>
        <v>45404</v>
      </c>
      <c r="AZ5" s="31">
        <f ca="1">AY5+1</f>
        <v>45405</v>
      </c>
      <c r="BA5" s="31">
        <f t="shared" ref="BA5:BE5" ca="1" si="1">AZ5+1</f>
        <v>45406</v>
      </c>
      <c r="BB5" s="31">
        <f t="shared" ca="1" si="1"/>
        <v>45407</v>
      </c>
      <c r="BC5" s="31">
        <f t="shared" ca="1" si="1"/>
        <v>45408</v>
      </c>
      <c r="BD5" s="31">
        <f t="shared" ca="1" si="1"/>
        <v>45409</v>
      </c>
      <c r="BE5" s="32">
        <f t="shared" ca="1" si="1"/>
        <v>45410</v>
      </c>
      <c r="BF5" s="33">
        <f ca="1">BE5+1</f>
        <v>45411</v>
      </c>
      <c r="BG5" s="31">
        <f ca="1">BF5+1</f>
        <v>45412</v>
      </c>
      <c r="BH5" s="31">
        <f t="shared" ref="BH5:BL5" ca="1" si="2">BG5+1</f>
        <v>45413</v>
      </c>
      <c r="BI5" s="31">
        <f t="shared" ca="1" si="2"/>
        <v>45414</v>
      </c>
      <c r="BJ5" s="31">
        <f t="shared" ca="1" si="2"/>
        <v>45415</v>
      </c>
      <c r="BK5" s="31">
        <f t="shared" ca="1" si="2"/>
        <v>45416</v>
      </c>
      <c r="BL5" s="31">
        <f t="shared" ca="1" si="2"/>
        <v>45417</v>
      </c>
    </row>
    <row r="6" spans="1:64" ht="15" x14ac:dyDescent="0.2">
      <c r="A6" s="71"/>
      <c r="B6" s="73"/>
      <c r="C6" s="75"/>
      <c r="D6" s="75"/>
      <c r="E6" s="75"/>
      <c r="F6" s="75"/>
      <c r="I6" s="34" t="str">
        <f t="shared" ref="I6:AN6" ca="1" si="3">LEFT(TEXT(I5,"ddd"),1)</f>
        <v>l</v>
      </c>
      <c r="J6" s="35" t="str">
        <f t="shared" ca="1" si="3"/>
        <v>m</v>
      </c>
      <c r="K6" s="35" t="str">
        <f t="shared" ca="1" si="3"/>
        <v>m</v>
      </c>
      <c r="L6" s="35" t="str">
        <f t="shared" ca="1" si="3"/>
        <v>j</v>
      </c>
      <c r="M6" s="35" t="str">
        <f t="shared" ca="1" si="3"/>
        <v>v</v>
      </c>
      <c r="N6" s="35" t="str">
        <f t="shared" ca="1" si="3"/>
        <v>s</v>
      </c>
      <c r="O6" s="35" t="str">
        <f t="shared" ca="1" si="3"/>
        <v>d</v>
      </c>
      <c r="P6" s="35" t="str">
        <f t="shared" ca="1" si="3"/>
        <v>l</v>
      </c>
      <c r="Q6" s="35" t="str">
        <f t="shared" ca="1" si="3"/>
        <v>m</v>
      </c>
      <c r="R6" s="35" t="str">
        <f t="shared" ca="1" si="3"/>
        <v>m</v>
      </c>
      <c r="S6" s="35" t="str">
        <f t="shared" ca="1" si="3"/>
        <v>j</v>
      </c>
      <c r="T6" s="35" t="str">
        <f t="shared" ca="1" si="3"/>
        <v>v</v>
      </c>
      <c r="U6" s="35" t="str">
        <f t="shared" ca="1" si="3"/>
        <v>s</v>
      </c>
      <c r="V6" s="35" t="str">
        <f t="shared" ca="1" si="3"/>
        <v>d</v>
      </c>
      <c r="W6" s="35" t="str">
        <f t="shared" ca="1" si="3"/>
        <v>l</v>
      </c>
      <c r="X6" s="35" t="str">
        <f t="shared" ca="1" si="3"/>
        <v>m</v>
      </c>
      <c r="Y6" s="35" t="str">
        <f t="shared" ca="1" si="3"/>
        <v>m</v>
      </c>
      <c r="Z6" s="35" t="str">
        <f t="shared" ca="1" si="3"/>
        <v>j</v>
      </c>
      <c r="AA6" s="35" t="str">
        <f t="shared" ca="1" si="3"/>
        <v>v</v>
      </c>
      <c r="AB6" s="35" t="str">
        <f t="shared" ca="1" si="3"/>
        <v>s</v>
      </c>
      <c r="AC6" s="35" t="str">
        <f t="shared" ca="1" si="3"/>
        <v>d</v>
      </c>
      <c r="AD6" s="35" t="str">
        <f t="shared" ca="1" si="3"/>
        <v>l</v>
      </c>
      <c r="AE6" s="35" t="str">
        <f t="shared" ca="1" si="3"/>
        <v>m</v>
      </c>
      <c r="AF6" s="35" t="str">
        <f t="shared" ca="1" si="3"/>
        <v>m</v>
      </c>
      <c r="AG6" s="35" t="str">
        <f t="shared" ca="1" si="3"/>
        <v>j</v>
      </c>
      <c r="AH6" s="35" t="str">
        <f t="shared" ca="1" si="3"/>
        <v>v</v>
      </c>
      <c r="AI6" s="35" t="str">
        <f t="shared" ca="1" si="3"/>
        <v>s</v>
      </c>
      <c r="AJ6" s="35" t="str">
        <f t="shared" ca="1" si="3"/>
        <v>d</v>
      </c>
      <c r="AK6" s="35" t="str">
        <f t="shared" ca="1" si="3"/>
        <v>l</v>
      </c>
      <c r="AL6" s="35" t="str">
        <f t="shared" ca="1" si="3"/>
        <v>m</v>
      </c>
      <c r="AM6" s="35" t="str">
        <f t="shared" ca="1" si="3"/>
        <v>m</v>
      </c>
      <c r="AN6" s="35" t="str">
        <f t="shared" ca="1" si="3"/>
        <v>j</v>
      </c>
      <c r="AO6" s="35" t="str">
        <f t="shared" ref="AO6:BL6" ca="1" si="4">LEFT(TEXT(AO5,"ddd"),1)</f>
        <v>v</v>
      </c>
      <c r="AP6" s="35" t="str">
        <f t="shared" ca="1" si="4"/>
        <v>s</v>
      </c>
      <c r="AQ6" s="35" t="str">
        <f t="shared" ca="1" si="4"/>
        <v>d</v>
      </c>
      <c r="AR6" s="35" t="str">
        <f t="shared" ca="1" si="4"/>
        <v>l</v>
      </c>
      <c r="AS6" s="35" t="str">
        <f t="shared" ca="1" si="4"/>
        <v>m</v>
      </c>
      <c r="AT6" s="35" t="str">
        <f t="shared" ca="1" si="4"/>
        <v>m</v>
      </c>
      <c r="AU6" s="35" t="str">
        <f t="shared" ca="1" si="4"/>
        <v>j</v>
      </c>
      <c r="AV6" s="35" t="str">
        <f t="shared" ca="1" si="4"/>
        <v>v</v>
      </c>
      <c r="AW6" s="35" t="str">
        <f t="shared" ca="1" si="4"/>
        <v>s</v>
      </c>
      <c r="AX6" s="35" t="str">
        <f t="shared" ca="1" si="4"/>
        <v>d</v>
      </c>
      <c r="AY6" s="35" t="str">
        <f t="shared" ca="1" si="4"/>
        <v>l</v>
      </c>
      <c r="AZ6" s="35" t="str">
        <f t="shared" ca="1" si="4"/>
        <v>m</v>
      </c>
      <c r="BA6" s="35" t="str">
        <f t="shared" ca="1" si="4"/>
        <v>m</v>
      </c>
      <c r="BB6" s="35" t="str">
        <f t="shared" ca="1" si="4"/>
        <v>j</v>
      </c>
      <c r="BC6" s="35" t="str">
        <f t="shared" ca="1" si="4"/>
        <v>v</v>
      </c>
      <c r="BD6" s="35" t="str">
        <f t="shared" ca="1" si="4"/>
        <v>s</v>
      </c>
      <c r="BE6" s="35" t="str">
        <f t="shared" ca="1" si="4"/>
        <v>d</v>
      </c>
      <c r="BF6" s="35" t="str">
        <f t="shared" ca="1" si="4"/>
        <v>l</v>
      </c>
      <c r="BG6" s="35" t="str">
        <f t="shared" ca="1" si="4"/>
        <v>m</v>
      </c>
      <c r="BH6" s="35" t="str">
        <f t="shared" ca="1" si="4"/>
        <v>m</v>
      </c>
      <c r="BI6" s="35" t="str">
        <f t="shared" ca="1" si="4"/>
        <v>j</v>
      </c>
      <c r="BJ6" s="35" t="str">
        <f t="shared" ca="1" si="4"/>
        <v>v</v>
      </c>
      <c r="BK6" s="35" t="str">
        <f t="shared" ca="1" si="4"/>
        <v>s</v>
      </c>
      <c r="BL6" s="36" t="str">
        <f t="shared" ca="1" si="4"/>
        <v>d</v>
      </c>
    </row>
    <row r="7" spans="1:64" ht="15" thickBot="1" x14ac:dyDescent="0.25">
      <c r="A7" s="26" t="s">
        <v>5</v>
      </c>
      <c r="C7" s="37"/>
      <c r="E7" s="9"/>
      <c r="H7" s="9" t="str">
        <f>IF(OR(ISBLANK(task_start),ISBLANK(task_end)),"",task_end-task_start+1)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15" thickBot="1" x14ac:dyDescent="0.25">
      <c r="A8" s="20"/>
      <c r="B8" s="57" t="s">
        <v>58</v>
      </c>
      <c r="C8" s="53"/>
      <c r="D8" s="54"/>
      <c r="E8" s="55"/>
      <c r="F8" s="56"/>
      <c r="G8" s="5"/>
      <c r="H8" s="1" t="str">
        <f t="shared" ref="H8:H41" si="5">IF(OR(ISBLANK(task_start),ISBLANK(task_end)),"",task_end-task_start+1)</f>
        <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row>
    <row r="9" spans="1:64" s="14" customFormat="1" ht="15.75" thickTop="1" thickBot="1" x14ac:dyDescent="0.25">
      <c r="A9" s="20"/>
      <c r="B9" s="50" t="s">
        <v>61</v>
      </c>
      <c r="C9" s="51"/>
      <c r="D9" s="85">
        <v>0.6</v>
      </c>
      <c r="E9" s="86">
        <f ca="1">Project_Start</f>
        <v>45367</v>
      </c>
      <c r="F9" s="86">
        <f ca="1">E9</f>
        <v>45367</v>
      </c>
      <c r="G9" s="5"/>
      <c r="H9" s="1">
        <f t="shared" ca="1" si="5"/>
        <v>1</v>
      </c>
      <c r="I9" s="15"/>
      <c r="J9" s="15"/>
      <c r="K9" s="15"/>
      <c r="L9" s="15"/>
      <c r="M9" s="58"/>
      <c r="N9" s="58"/>
      <c r="O9" s="58"/>
      <c r="P9" s="58"/>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14" customFormat="1" ht="15" thickBot="1" x14ac:dyDescent="0.25">
      <c r="A10" s="20"/>
      <c r="B10" s="50" t="s">
        <v>63</v>
      </c>
      <c r="C10" s="51"/>
      <c r="D10" s="85">
        <v>0.5</v>
      </c>
      <c r="E10" s="86">
        <f ca="1">Project_Start</f>
        <v>45367</v>
      </c>
      <c r="F10" s="86">
        <f ca="1">E10</f>
        <v>45367</v>
      </c>
      <c r="G10" s="5"/>
      <c r="H10" s="1"/>
      <c r="I10" s="15"/>
      <c r="J10" s="15"/>
      <c r="K10" s="15"/>
      <c r="L10" s="15"/>
      <c r="M10" s="58"/>
      <c r="N10" s="58"/>
      <c r="O10" s="58"/>
      <c r="P10" s="58"/>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14" customFormat="1" ht="15" thickBot="1" x14ac:dyDescent="0.25">
      <c r="A11" s="20"/>
      <c r="B11" s="50" t="s">
        <v>62</v>
      </c>
      <c r="C11" s="87" t="s">
        <v>77</v>
      </c>
      <c r="D11" s="44">
        <v>0</v>
      </c>
      <c r="E11" s="52">
        <f ca="1">F9</f>
        <v>45367</v>
      </c>
      <c r="F11" s="52">
        <f ca="1">E11+2</f>
        <v>45369</v>
      </c>
      <c r="G11" s="5"/>
      <c r="H11" s="1">
        <f t="shared" ca="1" si="5"/>
        <v>3</v>
      </c>
      <c r="I11" s="15"/>
      <c r="J11" s="15"/>
      <c r="K11" s="15"/>
      <c r="L11" s="15"/>
      <c r="M11" s="15"/>
      <c r="N11" s="15"/>
      <c r="O11" s="15"/>
      <c r="P11" s="15"/>
      <c r="Q11" s="15"/>
      <c r="R11" s="15"/>
      <c r="S11" s="15"/>
      <c r="T11" s="15"/>
      <c r="U11" s="16"/>
      <c r="V11" s="16"/>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14" customFormat="1" ht="15" thickBot="1" x14ac:dyDescent="0.25">
      <c r="A12" s="26"/>
      <c r="B12" s="50" t="s">
        <v>18</v>
      </c>
      <c r="C12" s="51"/>
      <c r="D12" s="44">
        <v>0</v>
      </c>
      <c r="E12" s="52">
        <f ca="1">F11</f>
        <v>45369</v>
      </c>
      <c r="F12" s="52">
        <f ca="1">E12+4</f>
        <v>45373</v>
      </c>
      <c r="G12" s="5"/>
      <c r="H12" s="1">
        <f t="shared" ca="1" si="5"/>
        <v>5</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14" customFormat="1" ht="15" thickBot="1" x14ac:dyDescent="0.25">
      <c r="A13" s="26"/>
      <c r="B13" s="50" t="s">
        <v>64</v>
      </c>
      <c r="C13" s="51"/>
      <c r="D13" s="44">
        <v>0</v>
      </c>
      <c r="E13" s="52"/>
      <c r="F13" s="52"/>
      <c r="G13" s="5"/>
      <c r="H13" s="1"/>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14" customFormat="1" ht="15" thickBot="1" x14ac:dyDescent="0.25">
      <c r="A14" s="26"/>
      <c r="B14" s="50" t="s">
        <v>20</v>
      </c>
      <c r="C14" s="51"/>
      <c r="D14" s="44">
        <v>0</v>
      </c>
      <c r="E14" s="52">
        <f ca="1">F12</f>
        <v>45373</v>
      </c>
      <c r="F14" s="52">
        <f ca="1">E14+5</f>
        <v>45378</v>
      </c>
      <c r="G14" s="5"/>
      <c r="H14" s="1">
        <f t="shared" ca="1" si="5"/>
        <v>6</v>
      </c>
      <c r="I14" s="15"/>
      <c r="J14" s="15"/>
      <c r="K14" s="15"/>
      <c r="L14" s="15"/>
      <c r="M14" s="15"/>
      <c r="N14" s="15"/>
      <c r="O14" s="15"/>
      <c r="P14" s="15"/>
      <c r="Q14" s="15"/>
      <c r="R14" s="15"/>
      <c r="S14" s="15"/>
      <c r="T14" s="15"/>
      <c r="U14" s="15"/>
      <c r="V14" s="15"/>
      <c r="W14" s="15"/>
      <c r="X14" s="15"/>
      <c r="Y14" s="16"/>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14" customFormat="1" ht="15" thickBot="1" x14ac:dyDescent="0.25">
      <c r="A15" s="26"/>
      <c r="B15" s="50" t="s">
        <v>65</v>
      </c>
      <c r="C15" s="51"/>
      <c r="D15" s="44">
        <v>0</v>
      </c>
      <c r="E15" s="52"/>
      <c r="F15" s="52"/>
      <c r="G15" s="5"/>
      <c r="H15" s="1"/>
      <c r="I15" s="15"/>
      <c r="J15" s="15"/>
      <c r="K15" s="15"/>
      <c r="L15" s="15"/>
      <c r="M15" s="15"/>
      <c r="N15" s="15"/>
      <c r="O15" s="15"/>
      <c r="P15" s="15"/>
      <c r="Q15" s="15"/>
      <c r="R15" s="15"/>
      <c r="S15" s="15"/>
      <c r="T15" s="15"/>
      <c r="U15" s="15"/>
      <c r="V15" s="15"/>
      <c r="W15" s="15"/>
      <c r="X15" s="15"/>
      <c r="Y15" s="16"/>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14" customFormat="1" ht="15" thickBot="1" x14ac:dyDescent="0.25">
      <c r="A16" s="26"/>
      <c r="B16" s="50" t="s">
        <v>22</v>
      </c>
      <c r="C16" s="51"/>
      <c r="D16" s="44">
        <v>0</v>
      </c>
      <c r="E16" s="52">
        <f ca="1">E11+1</f>
        <v>45368</v>
      </c>
      <c r="F16" s="52">
        <f ca="1">E16+2</f>
        <v>45370</v>
      </c>
      <c r="G16" s="5"/>
      <c r="H16" s="1">
        <f t="shared" ca="1" si="5"/>
        <v>3</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14" customFormat="1" ht="15" thickBot="1" x14ac:dyDescent="0.25">
      <c r="A17" s="20"/>
      <c r="B17" s="57" t="s">
        <v>60</v>
      </c>
      <c r="C17" s="53"/>
      <c r="D17" s="54"/>
      <c r="E17" s="55"/>
      <c r="F17" s="56"/>
      <c r="G17" s="5"/>
      <c r="H17" s="1" t="str">
        <f t="shared" si="5"/>
        <v/>
      </c>
    </row>
    <row r="18" spans="1:64" s="14" customFormat="1" ht="15.75" thickTop="1" thickBot="1" x14ac:dyDescent="0.25">
      <c r="A18" s="20"/>
      <c r="B18" s="50" t="s">
        <v>24</v>
      </c>
      <c r="C18" s="51"/>
      <c r="D18" s="44">
        <v>0</v>
      </c>
      <c r="E18" s="52">
        <f ca="1">E16+1</f>
        <v>45369</v>
      </c>
      <c r="F18" s="52">
        <f ca="1">E18+4</f>
        <v>45373</v>
      </c>
      <c r="G18" s="5"/>
      <c r="H18" s="1">
        <f t="shared" ca="1" si="5"/>
        <v>5</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14" customFormat="1" ht="15" thickBot="1" x14ac:dyDescent="0.25">
      <c r="A19" s="26"/>
      <c r="B19" s="50" t="s">
        <v>59</v>
      </c>
      <c r="C19" s="51"/>
      <c r="D19" s="44">
        <v>0</v>
      </c>
      <c r="E19" s="52">
        <f ca="1">E18+2</f>
        <v>45371</v>
      </c>
      <c r="F19" s="52">
        <f ca="1">E19+5</f>
        <v>45376</v>
      </c>
      <c r="G19" s="5"/>
      <c r="H19" s="1">
        <f t="shared" ca="1" si="5"/>
        <v>6</v>
      </c>
      <c r="I19" s="15"/>
      <c r="J19" s="15"/>
      <c r="K19" s="15"/>
      <c r="L19" s="15"/>
      <c r="M19" s="15"/>
      <c r="N19" s="15"/>
      <c r="O19" s="15"/>
      <c r="P19" s="15"/>
      <c r="Q19" s="15"/>
      <c r="R19" s="15"/>
      <c r="S19" s="15"/>
      <c r="T19" s="15"/>
      <c r="U19" s="16"/>
      <c r="V19" s="16"/>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14" customFormat="1" ht="15" thickBot="1" x14ac:dyDescent="0.25">
      <c r="A20" s="26"/>
      <c r="B20" s="50" t="s">
        <v>28</v>
      </c>
      <c r="C20" s="51"/>
      <c r="D20" s="44">
        <v>0</v>
      </c>
      <c r="E20" s="52">
        <f ca="1">F19</f>
        <v>45376</v>
      </c>
      <c r="F20" s="52">
        <f ca="1">E20+3</f>
        <v>45379</v>
      </c>
      <c r="G20" s="5"/>
      <c r="H20" s="1">
        <f t="shared" ca="1" si="5"/>
        <v>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14" customFormat="1" ht="15" thickBot="1" x14ac:dyDescent="0.25">
      <c r="A21" s="26"/>
      <c r="B21" s="50" t="s">
        <v>30</v>
      </c>
      <c r="C21" s="51"/>
      <c r="D21" s="44">
        <v>0</v>
      </c>
      <c r="E21" s="52">
        <f ca="1">E20</f>
        <v>45376</v>
      </c>
      <c r="F21" s="52">
        <f ca="1">E21+2</f>
        <v>45378</v>
      </c>
      <c r="G21" s="5"/>
      <c r="H21" s="1">
        <f t="shared" ca="1" si="5"/>
        <v>3</v>
      </c>
      <c r="I21" s="15"/>
      <c r="J21" s="15"/>
      <c r="K21" s="15"/>
      <c r="L21" s="15"/>
      <c r="M21" s="15"/>
      <c r="N21" s="15"/>
      <c r="O21" s="15"/>
      <c r="P21" s="15"/>
      <c r="Q21" s="15"/>
      <c r="R21" s="15"/>
      <c r="S21" s="15"/>
      <c r="T21" s="15"/>
      <c r="U21" s="15"/>
      <c r="V21" s="15"/>
      <c r="W21" s="15"/>
      <c r="X21" s="15"/>
      <c r="Y21" s="16"/>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14" customFormat="1" ht="15" thickBot="1" x14ac:dyDescent="0.25">
      <c r="A22" s="26"/>
      <c r="B22" s="50" t="s">
        <v>32</v>
      </c>
      <c r="C22" s="51"/>
      <c r="D22" s="44">
        <v>0</v>
      </c>
      <c r="E22" s="52">
        <f ca="1">F21</f>
        <v>45378</v>
      </c>
      <c r="F22" s="52">
        <f t="shared" ref="F22:F23" ca="1" si="6">E22+2</f>
        <v>45380</v>
      </c>
      <c r="G22" s="5"/>
      <c r="H22" s="1"/>
      <c r="I22" s="15"/>
      <c r="J22" s="15"/>
      <c r="K22" s="15"/>
      <c r="L22" s="15"/>
      <c r="M22" s="15"/>
      <c r="N22" s="15"/>
      <c r="O22" s="15"/>
      <c r="P22" s="15"/>
      <c r="Q22" s="15"/>
      <c r="R22" s="15"/>
      <c r="S22" s="15"/>
      <c r="T22" s="15"/>
      <c r="U22" s="15"/>
      <c r="V22" s="15"/>
      <c r="W22" s="15"/>
      <c r="X22" s="15"/>
      <c r="Y22" s="16"/>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14" customFormat="1" ht="15" thickBot="1" x14ac:dyDescent="0.25">
      <c r="A23" s="26"/>
      <c r="B23" s="50" t="s">
        <v>34</v>
      </c>
      <c r="C23" s="51"/>
      <c r="D23" s="44">
        <v>0</v>
      </c>
      <c r="E23" s="52">
        <f ca="1">F22</f>
        <v>45380</v>
      </c>
      <c r="F23" s="52">
        <f t="shared" ca="1" si="6"/>
        <v>45382</v>
      </c>
      <c r="G23" s="5"/>
      <c r="H23" s="1"/>
      <c r="I23" s="15"/>
      <c r="J23" s="15"/>
      <c r="K23" s="15"/>
      <c r="L23" s="15"/>
      <c r="M23" s="15"/>
      <c r="N23" s="15"/>
      <c r="O23" s="15"/>
      <c r="P23" s="15"/>
      <c r="Q23" s="15"/>
      <c r="R23" s="15"/>
      <c r="S23" s="15"/>
      <c r="T23" s="15"/>
      <c r="U23" s="15"/>
      <c r="V23" s="15"/>
      <c r="W23" s="15"/>
      <c r="X23" s="15"/>
      <c r="Y23" s="16"/>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14" customFormat="1" ht="15" thickBot="1" x14ac:dyDescent="0.25">
      <c r="A24" s="26"/>
      <c r="B24" s="50" t="s">
        <v>6</v>
      </c>
      <c r="C24" s="51"/>
      <c r="D24" s="44">
        <v>0</v>
      </c>
      <c r="E24" s="52">
        <f ca="1">E23</f>
        <v>45380</v>
      </c>
      <c r="F24" s="52">
        <f ca="1">E24+3</f>
        <v>45383</v>
      </c>
      <c r="G24" s="5"/>
      <c r="H24" s="1">
        <f t="shared" ca="1" si="5"/>
        <v>4</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14" customFormat="1" ht="15" thickBot="1" x14ac:dyDescent="0.25">
      <c r="A25" s="26"/>
      <c r="B25" s="57" t="s">
        <v>7</v>
      </c>
      <c r="C25" s="53"/>
      <c r="D25" s="54"/>
      <c r="E25" s="55"/>
      <c r="F25" s="56"/>
      <c r="G25" s="5"/>
      <c r="H25" s="1" t="str">
        <f t="shared" si="5"/>
        <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14" customFormat="1" ht="15.75" thickTop="1" thickBot="1" x14ac:dyDescent="0.25">
      <c r="A26" s="26"/>
      <c r="B26" s="50" t="s">
        <v>36</v>
      </c>
      <c r="C26" s="51"/>
      <c r="D26" s="44">
        <v>0</v>
      </c>
      <c r="E26" s="52">
        <f ca="1">E9+15</f>
        <v>45382</v>
      </c>
      <c r="F26" s="52">
        <f ca="1">E26+5</f>
        <v>45387</v>
      </c>
      <c r="G26" s="5"/>
      <c r="H26" s="1">
        <f t="shared" ca="1" si="5"/>
        <v>6</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14" customFormat="1" ht="15" thickBot="1" x14ac:dyDescent="0.25">
      <c r="A27" s="26"/>
      <c r="B27" s="50" t="s">
        <v>38</v>
      </c>
      <c r="C27" s="51"/>
      <c r="D27" s="44">
        <v>0</v>
      </c>
      <c r="E27" s="52">
        <f ca="1">F26+1</f>
        <v>45388</v>
      </c>
      <c r="F27" s="52">
        <f ca="1">E27+4</f>
        <v>45392</v>
      </c>
      <c r="G27" s="5"/>
      <c r="H27" s="1">
        <f t="shared" ca="1" si="5"/>
        <v>5</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14" customFormat="1" ht="15" thickBot="1" x14ac:dyDescent="0.25">
      <c r="A28" s="26"/>
      <c r="B28" s="50" t="s">
        <v>40</v>
      </c>
      <c r="C28" s="51"/>
      <c r="D28" s="44">
        <v>0</v>
      </c>
      <c r="E28" s="52">
        <f ca="1">F27+1</f>
        <v>45393</v>
      </c>
      <c r="F28" s="52">
        <f t="shared" ref="F28:F30" ca="1" si="7">E28+4</f>
        <v>45397</v>
      </c>
      <c r="G28" s="5"/>
      <c r="H28" s="1"/>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14" customFormat="1" ht="15" thickBot="1" x14ac:dyDescent="0.25">
      <c r="A29" s="26"/>
      <c r="B29" s="50" t="s">
        <v>42</v>
      </c>
      <c r="C29" s="51"/>
      <c r="D29" s="44">
        <v>0</v>
      </c>
      <c r="E29" s="52">
        <f t="shared" ref="E29:E30" ca="1" si="8">F28+1</f>
        <v>45398</v>
      </c>
      <c r="F29" s="52">
        <f t="shared" ca="1" si="7"/>
        <v>45402</v>
      </c>
      <c r="G29" s="5"/>
      <c r="H29" s="1"/>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14" customFormat="1" ht="15" thickBot="1" x14ac:dyDescent="0.25">
      <c r="A30" s="26"/>
      <c r="B30" s="50" t="s">
        <v>44</v>
      </c>
      <c r="C30" s="51"/>
      <c r="D30" s="44">
        <v>0</v>
      </c>
      <c r="E30" s="52">
        <f t="shared" ca="1" si="8"/>
        <v>45403</v>
      </c>
      <c r="F30" s="52">
        <f t="shared" ca="1" si="7"/>
        <v>45407</v>
      </c>
      <c r="G30" s="5"/>
      <c r="H30" s="1"/>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14" customFormat="1" ht="15" thickBot="1" x14ac:dyDescent="0.25">
      <c r="A31" s="26"/>
      <c r="B31" s="50" t="s">
        <v>46</v>
      </c>
      <c r="C31" s="51"/>
      <c r="D31" s="44">
        <v>0</v>
      </c>
      <c r="E31" s="52">
        <f ca="1">F30+5</f>
        <v>45412</v>
      </c>
      <c r="F31" s="52">
        <f ca="1">E31+5</f>
        <v>45417</v>
      </c>
      <c r="G31" s="5"/>
      <c r="H31" s="1">
        <f t="shared" ca="1" si="5"/>
        <v>6</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14" customFormat="1" ht="15" thickBot="1" x14ac:dyDescent="0.25">
      <c r="A32" s="26"/>
      <c r="B32" s="50" t="s">
        <v>8</v>
      </c>
      <c r="C32" s="51"/>
      <c r="D32" s="44">
        <v>0</v>
      </c>
      <c r="E32" s="52">
        <f t="shared" ref="E32:E33" ca="1" si="9">F31+5</f>
        <v>45422</v>
      </c>
      <c r="F32" s="52">
        <f ca="1">E32+4</f>
        <v>45426</v>
      </c>
      <c r="G32" s="5"/>
      <c r="H32" s="1">
        <f t="shared" ca="1" si="5"/>
        <v>5</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14" customFormat="1" ht="15" thickBot="1" x14ac:dyDescent="0.25">
      <c r="A33" s="26"/>
      <c r="B33" s="50" t="s">
        <v>9</v>
      </c>
      <c r="C33" s="51"/>
      <c r="D33" s="44">
        <v>0</v>
      </c>
      <c r="E33" s="52">
        <f t="shared" ca="1" si="9"/>
        <v>45431</v>
      </c>
      <c r="F33" s="52">
        <f ca="1">E33+4</f>
        <v>45435</v>
      </c>
      <c r="G33" s="5"/>
      <c r="H33" s="1">
        <f t="shared" ca="1" si="5"/>
        <v>5</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14" customFormat="1" ht="15" thickBot="1" x14ac:dyDescent="0.25">
      <c r="A34" s="26"/>
      <c r="B34" s="57" t="s">
        <v>12</v>
      </c>
      <c r="C34" s="53"/>
      <c r="D34" s="54"/>
      <c r="E34" s="55"/>
      <c r="F34" s="56"/>
      <c r="G34" s="5"/>
      <c r="H34" s="1" t="str">
        <f t="shared" si="5"/>
        <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row>
    <row r="35" spans="1:64" s="14" customFormat="1" ht="15.75" thickTop="1" thickBot="1" x14ac:dyDescent="0.25">
      <c r="A35" s="26"/>
      <c r="B35" s="50" t="s">
        <v>50</v>
      </c>
      <c r="C35" s="51"/>
      <c r="D35" s="44">
        <v>0</v>
      </c>
      <c r="E35" s="52">
        <f ca="1">E26+2</f>
        <v>45384</v>
      </c>
      <c r="F35" s="52">
        <f ca="1">E35+3</f>
        <v>45387</v>
      </c>
      <c r="G35" s="5"/>
      <c r="H35" s="1">
        <f t="shared" ca="1" si="5"/>
        <v>4</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14" customFormat="1" ht="15" thickBot="1" x14ac:dyDescent="0.25">
      <c r="A36" s="26"/>
      <c r="B36" s="50" t="s">
        <v>52</v>
      </c>
      <c r="C36" s="51"/>
      <c r="D36" s="44">
        <v>0</v>
      </c>
      <c r="E36" s="52">
        <f ca="1">F35</f>
        <v>45387</v>
      </c>
      <c r="F36" s="52">
        <f ca="1">E36+4</f>
        <v>45391</v>
      </c>
      <c r="G36" s="5"/>
      <c r="H36" s="1">
        <f t="shared" ca="1" si="5"/>
        <v>5</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14" customFormat="1" ht="15" thickBot="1" x14ac:dyDescent="0.25">
      <c r="A37" s="26"/>
      <c r="B37" s="50" t="s">
        <v>54</v>
      </c>
      <c r="C37" s="51"/>
      <c r="D37" s="44">
        <v>0</v>
      </c>
      <c r="E37" s="52">
        <f ca="1">F36+1</f>
        <v>45392</v>
      </c>
      <c r="F37" s="52">
        <f ca="1">E37+3</f>
        <v>45395</v>
      </c>
      <c r="G37" s="5"/>
      <c r="H37" s="1">
        <f t="shared" ca="1" si="5"/>
        <v>4</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14" customFormat="1" ht="15" thickBot="1" x14ac:dyDescent="0.25">
      <c r="A38" s="26"/>
      <c r="B38" s="50" t="s">
        <v>56</v>
      </c>
      <c r="C38" s="51"/>
      <c r="D38" s="44">
        <v>0</v>
      </c>
      <c r="E38" s="52">
        <f ca="1">E35+5</f>
        <v>45389</v>
      </c>
      <c r="F38" s="52">
        <f ca="1">E38+3</f>
        <v>45392</v>
      </c>
      <c r="G38" s="5"/>
      <c r="H38" s="1">
        <f t="shared" ca="1" si="5"/>
        <v>4</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14" customFormat="1" ht="15" thickBot="1" x14ac:dyDescent="0.25">
      <c r="A39" s="26"/>
      <c r="B39" s="50" t="s">
        <v>57</v>
      </c>
      <c r="C39" s="51"/>
      <c r="D39" s="44">
        <v>0</v>
      </c>
      <c r="E39" s="52">
        <f ca="1">E35+7</f>
        <v>45391</v>
      </c>
      <c r="F39" s="52">
        <f ca="1">E39+5</f>
        <v>45396</v>
      </c>
      <c r="G39" s="5"/>
      <c r="H39" s="1">
        <f t="shared" ca="1" si="5"/>
        <v>6</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14" customFormat="1" ht="15" thickBot="1" x14ac:dyDescent="0.25">
      <c r="A40" s="26"/>
      <c r="B40" s="38"/>
      <c r="C40" s="39"/>
      <c r="D40" s="40"/>
      <c r="E40" s="41"/>
      <c r="F40" s="41"/>
      <c r="G40" s="5"/>
      <c r="H40" s="1" t="str">
        <f t="shared" si="5"/>
        <v/>
      </c>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row>
    <row r="41" spans="1:64" s="14" customFormat="1" ht="15" thickBot="1" x14ac:dyDescent="0.25">
      <c r="A41" s="20"/>
      <c r="B41" s="42" t="s">
        <v>0</v>
      </c>
      <c r="C41" s="43"/>
      <c r="D41" s="44"/>
      <c r="E41" s="45"/>
      <c r="F41" s="46"/>
      <c r="G41" s="5"/>
      <c r="H41" s="2" t="str">
        <f t="shared" si="5"/>
        <v/>
      </c>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row>
    <row r="42" spans="1:64" x14ac:dyDescent="0.2">
      <c r="G42" s="47"/>
    </row>
    <row r="43" spans="1:64" ht="15" x14ac:dyDescent="0.25">
      <c r="C43" s="4"/>
      <c r="F43" s="3"/>
    </row>
    <row r="44" spans="1:64" x14ac:dyDescent="0.2">
      <c r="C44" s="48"/>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4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9">
    <cfRule type="expression" dxfId="8" priority="1">
      <formula>AND(TODAY()&gt;=I$5, TODAY()&lt;J$5)</formula>
    </cfRule>
  </conditionalFormatting>
  <conditionalFormatting sqref="I9:BL16">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8:BL24">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6:BL33">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35:BL39">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5" xr:uid="{956902D1-D3B5-416D-BB69-9362D193BC0A}"/>
    <dataValidation allowBlank="1" showInputMessage="1" showErrorMessage="1" prompt="Phase 4's sample block starts in cell B26." sqref="A3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1" xr:uid="{79B9237E-4DD3-4E0F-8ED6-E0B695A99D96}"/>
  </dataValidations>
  <hyperlinks>
    <hyperlink ref="C11" r:id="rId1" location="visi%C3%B3n-artificial" xr:uid="{9E8BCD8D-9E5D-4A24-B703-10EEF3DE901F}"/>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F21 F31 F36 F2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96FE-91CD-42EC-A0AE-B8B086490A8D}">
  <dimension ref="A1:Q19"/>
  <sheetViews>
    <sheetView workbookViewId="0">
      <selection activeCell="Q8" sqref="Q8"/>
    </sheetView>
  </sheetViews>
  <sheetFormatPr baseColWidth="10" defaultRowHeight="14.25" x14ac:dyDescent="0.2"/>
  <cols>
    <col min="1" max="1" width="5.125" style="59" customWidth="1"/>
    <col min="2" max="7" width="11" style="59"/>
    <col min="8" max="8" width="4.375" style="59" customWidth="1"/>
    <col min="9" max="13" width="3.25" style="59" customWidth="1"/>
    <col min="14" max="14" width="6.75" style="59" customWidth="1"/>
    <col min="15" max="15" width="12.375" style="59" customWidth="1"/>
    <col min="16" max="18" width="11" style="59"/>
    <col min="19" max="19" width="11" style="59" customWidth="1"/>
    <col min="20" max="16384" width="11" style="59"/>
  </cols>
  <sheetData>
    <row r="1" spans="1:17" ht="15" thickBot="1" x14ac:dyDescent="0.25">
      <c r="A1" s="60"/>
      <c r="B1" s="67"/>
      <c r="C1" s="67"/>
      <c r="D1" s="67"/>
      <c r="E1" s="67"/>
      <c r="F1" s="67"/>
      <c r="G1" s="61"/>
    </row>
    <row r="2" spans="1:17" ht="15" thickBot="1" x14ac:dyDescent="0.25">
      <c r="A2" s="60"/>
      <c r="B2" s="67"/>
      <c r="C2" s="67"/>
      <c r="D2" s="67"/>
      <c r="E2" s="67"/>
      <c r="F2" s="67"/>
      <c r="G2" s="61"/>
    </row>
    <row r="3" spans="1:17" ht="15" thickBot="1" x14ac:dyDescent="0.25">
      <c r="A3" s="62"/>
      <c r="B3" s="60" t="s">
        <v>66</v>
      </c>
      <c r="C3" s="61"/>
      <c r="G3" s="63"/>
    </row>
    <row r="4" spans="1:17" ht="15" thickBot="1" x14ac:dyDescent="0.25">
      <c r="A4" s="62"/>
      <c r="B4" s="62"/>
      <c r="C4" s="63"/>
      <c r="G4" s="66" t="s">
        <v>68</v>
      </c>
      <c r="L4" s="60"/>
      <c r="M4" s="67"/>
      <c r="N4" s="67"/>
      <c r="O4" s="61"/>
      <c r="P4" s="67"/>
      <c r="Q4" s="61"/>
    </row>
    <row r="5" spans="1:17" x14ac:dyDescent="0.2">
      <c r="A5" s="62"/>
      <c r="B5" s="62"/>
      <c r="C5" s="63"/>
      <c r="G5" s="63"/>
      <c r="L5" s="62"/>
      <c r="M5" s="59" t="s">
        <v>74</v>
      </c>
      <c r="O5" s="63"/>
      <c r="P5" s="59" t="s">
        <v>75</v>
      </c>
      <c r="Q5" s="63"/>
    </row>
    <row r="6" spans="1:17" x14ac:dyDescent="0.2">
      <c r="A6" s="62"/>
      <c r="B6" s="62"/>
      <c r="C6" s="63"/>
      <c r="G6" s="63"/>
      <c r="L6" s="62"/>
      <c r="O6" s="63"/>
      <c r="Q6" s="63"/>
    </row>
    <row r="7" spans="1:17" ht="15" thickBot="1" x14ac:dyDescent="0.25">
      <c r="A7" s="62"/>
      <c r="B7" s="64"/>
      <c r="C7" s="65"/>
      <c r="G7" s="63"/>
      <c r="L7" s="62"/>
      <c r="O7" s="63"/>
      <c r="Q7" s="63"/>
    </row>
    <row r="8" spans="1:17" ht="15" thickBot="1" x14ac:dyDescent="0.25">
      <c r="A8" s="62"/>
      <c r="D8" s="60" t="s">
        <v>70</v>
      </c>
      <c r="E8" s="61"/>
      <c r="G8" s="66" t="s">
        <v>71</v>
      </c>
      <c r="L8" s="62"/>
      <c r="O8" s="63"/>
      <c r="Q8" s="63"/>
    </row>
    <row r="9" spans="1:17" ht="15" thickBot="1" x14ac:dyDescent="0.25">
      <c r="A9" s="62"/>
      <c r="D9" s="62"/>
      <c r="E9" s="63"/>
      <c r="G9" s="66" t="s">
        <v>72</v>
      </c>
      <c r="L9" s="62"/>
      <c r="O9" s="63"/>
      <c r="Q9" s="63"/>
    </row>
    <row r="10" spans="1:17" ht="15" thickBot="1" x14ac:dyDescent="0.25">
      <c r="A10" s="62"/>
      <c r="D10" s="62"/>
      <c r="E10" s="63"/>
      <c r="G10" s="69" t="s">
        <v>73</v>
      </c>
      <c r="L10" s="62"/>
      <c r="O10" s="63"/>
      <c r="Q10" s="63"/>
    </row>
    <row r="11" spans="1:17" x14ac:dyDescent="0.2">
      <c r="A11" s="62"/>
      <c r="D11" s="62"/>
      <c r="E11" s="63"/>
      <c r="G11" s="63"/>
      <c r="L11" s="62"/>
      <c r="O11" s="63"/>
      <c r="Q11" s="63"/>
    </row>
    <row r="12" spans="1:17" ht="15" thickBot="1" x14ac:dyDescent="0.25">
      <c r="A12" s="62"/>
      <c r="D12" s="64"/>
      <c r="E12" s="65"/>
      <c r="G12" s="63"/>
      <c r="L12" s="62"/>
      <c r="O12" s="63"/>
      <c r="Q12" s="63"/>
    </row>
    <row r="13" spans="1:17" x14ac:dyDescent="0.2">
      <c r="A13" s="62"/>
      <c r="G13" s="63"/>
      <c r="L13" s="62"/>
      <c r="O13" s="63"/>
      <c r="Q13" s="63"/>
    </row>
    <row r="14" spans="1:17" x14ac:dyDescent="0.2">
      <c r="A14" s="62"/>
      <c r="G14" s="63"/>
      <c r="L14" s="62"/>
      <c r="O14" s="63"/>
      <c r="Q14" s="63"/>
    </row>
    <row r="15" spans="1:17" x14ac:dyDescent="0.2">
      <c r="A15" s="62"/>
      <c r="G15" s="63"/>
      <c r="L15" s="62"/>
      <c r="O15" s="63"/>
      <c r="Q15" s="63"/>
    </row>
    <row r="16" spans="1:17" ht="15" thickBot="1" x14ac:dyDescent="0.25">
      <c r="A16" s="62"/>
      <c r="G16" s="63"/>
      <c r="L16" s="64"/>
      <c r="M16" s="68"/>
      <c r="N16" s="68"/>
      <c r="O16" s="65"/>
      <c r="P16" s="68"/>
      <c r="Q16" s="65"/>
    </row>
    <row r="17" spans="1:7" ht="15" thickBot="1" x14ac:dyDescent="0.25">
      <c r="A17" s="62"/>
      <c r="B17" s="66" t="s">
        <v>67</v>
      </c>
      <c r="G17" s="66" t="s">
        <v>69</v>
      </c>
    </row>
    <row r="18" spans="1:7" x14ac:dyDescent="0.2">
      <c r="A18" s="62"/>
      <c r="G18" s="63"/>
    </row>
    <row r="19" spans="1:7" ht="15" thickBot="1" x14ac:dyDescent="0.25">
      <c r="A19" s="64"/>
      <c r="B19" s="68"/>
      <c r="C19" s="68"/>
      <c r="D19" s="68"/>
      <c r="E19" s="68"/>
      <c r="F19" s="68"/>
      <c r="G19" s="6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42546-B48B-4816-947E-75EA90302FE6}">
  <sheetPr codeName="Sheet2"/>
  <dimension ref="A3:C25"/>
  <sheetViews>
    <sheetView workbookViewId="0">
      <selection activeCell="C3" sqref="C3:C23"/>
    </sheetView>
  </sheetViews>
  <sheetFormatPr baseColWidth="10" defaultColWidth="9" defaultRowHeight="14.25" x14ac:dyDescent="0.2"/>
  <cols>
    <col min="2" max="2" width="47.375" bestFit="1" customWidth="1"/>
    <col min="3" max="3" width="66.875" bestFit="1" customWidth="1"/>
  </cols>
  <sheetData>
    <row r="3" spans="1:3" x14ac:dyDescent="0.2">
      <c r="A3" t="s">
        <v>13</v>
      </c>
      <c r="B3" t="s">
        <v>14</v>
      </c>
      <c r="C3" t="s">
        <v>15</v>
      </c>
    </row>
    <row r="4" spans="1:3" x14ac:dyDescent="0.2">
      <c r="A4">
        <v>1</v>
      </c>
      <c r="B4" s="49" t="s">
        <v>16</v>
      </c>
      <c r="C4" t="s">
        <v>17</v>
      </c>
    </row>
    <row r="5" spans="1:3" x14ac:dyDescent="0.2">
      <c r="A5">
        <v>2</v>
      </c>
      <c r="B5" s="49" t="s">
        <v>18</v>
      </c>
      <c r="C5" t="s">
        <v>19</v>
      </c>
    </row>
    <row r="6" spans="1:3" x14ac:dyDescent="0.2">
      <c r="A6">
        <v>3</v>
      </c>
      <c r="B6" s="49" t="s">
        <v>20</v>
      </c>
      <c r="C6" t="s">
        <v>21</v>
      </c>
    </row>
    <row r="7" spans="1:3" x14ac:dyDescent="0.2">
      <c r="A7">
        <v>4</v>
      </c>
      <c r="B7" s="49" t="s">
        <v>22</v>
      </c>
      <c r="C7" t="s">
        <v>23</v>
      </c>
    </row>
    <row r="8" spans="1:3" x14ac:dyDescent="0.2">
      <c r="A8">
        <v>5</v>
      </c>
      <c r="B8" t="s">
        <v>24</v>
      </c>
      <c r="C8" t="s">
        <v>25</v>
      </c>
    </row>
    <row r="9" spans="1:3" x14ac:dyDescent="0.2">
      <c r="A9">
        <v>6</v>
      </c>
      <c r="B9" t="s">
        <v>26</v>
      </c>
      <c r="C9" t="s">
        <v>27</v>
      </c>
    </row>
    <row r="10" spans="1:3" x14ac:dyDescent="0.2">
      <c r="A10">
        <v>7</v>
      </c>
      <c r="B10" t="s">
        <v>28</v>
      </c>
      <c r="C10" t="s">
        <v>29</v>
      </c>
    </row>
    <row r="11" spans="1:3" x14ac:dyDescent="0.2">
      <c r="A11">
        <v>8</v>
      </c>
      <c r="B11" t="s">
        <v>30</v>
      </c>
      <c r="C11" t="s">
        <v>31</v>
      </c>
    </row>
    <row r="12" spans="1:3" x14ac:dyDescent="0.2">
      <c r="A12">
        <v>9</v>
      </c>
      <c r="B12" t="s">
        <v>32</v>
      </c>
      <c r="C12" t="s">
        <v>33</v>
      </c>
    </row>
    <row r="13" spans="1:3" x14ac:dyDescent="0.2">
      <c r="A13">
        <v>10</v>
      </c>
      <c r="B13" t="s">
        <v>34</v>
      </c>
      <c r="C13" t="s">
        <v>35</v>
      </c>
    </row>
    <row r="14" spans="1:3" x14ac:dyDescent="0.2">
      <c r="A14">
        <v>11</v>
      </c>
      <c r="B14" t="s">
        <v>36</v>
      </c>
      <c r="C14" t="s">
        <v>37</v>
      </c>
    </row>
    <row r="15" spans="1:3" x14ac:dyDescent="0.2">
      <c r="A15">
        <v>12</v>
      </c>
      <c r="B15" t="s">
        <v>38</v>
      </c>
      <c r="C15" t="s">
        <v>39</v>
      </c>
    </row>
    <row r="16" spans="1:3" x14ac:dyDescent="0.2">
      <c r="A16">
        <v>13</v>
      </c>
      <c r="B16" t="s">
        <v>40</v>
      </c>
      <c r="C16" t="s">
        <v>41</v>
      </c>
    </row>
    <row r="17" spans="1:3" x14ac:dyDescent="0.2">
      <c r="A17">
        <v>14</v>
      </c>
      <c r="B17" t="s">
        <v>42</v>
      </c>
      <c r="C17" t="s">
        <v>43</v>
      </c>
    </row>
    <row r="18" spans="1:3" x14ac:dyDescent="0.2">
      <c r="A18">
        <v>15</v>
      </c>
      <c r="B18" t="s">
        <v>44</v>
      </c>
      <c r="C18" t="s">
        <v>45</v>
      </c>
    </row>
    <row r="19" spans="1:3" x14ac:dyDescent="0.2">
      <c r="A19">
        <v>16</v>
      </c>
      <c r="B19" t="s">
        <v>46</v>
      </c>
      <c r="C19" t="s">
        <v>47</v>
      </c>
    </row>
    <row r="20" spans="1:3" x14ac:dyDescent="0.2">
      <c r="A20">
        <v>17</v>
      </c>
      <c r="B20" t="s">
        <v>48</v>
      </c>
      <c r="C20" t="s">
        <v>49</v>
      </c>
    </row>
    <row r="21" spans="1:3" x14ac:dyDescent="0.2">
      <c r="A21">
        <v>18</v>
      </c>
      <c r="B21" t="s">
        <v>50</v>
      </c>
      <c r="C21" t="s">
        <v>51</v>
      </c>
    </row>
    <row r="22" spans="1:3" x14ac:dyDescent="0.2">
      <c r="A22">
        <v>19</v>
      </c>
      <c r="B22" t="s">
        <v>52</v>
      </c>
      <c r="C22" t="s">
        <v>53</v>
      </c>
    </row>
    <row r="23" spans="1:3" x14ac:dyDescent="0.2">
      <c r="A23">
        <v>20</v>
      </c>
      <c r="B23" t="s">
        <v>54</v>
      </c>
      <c r="C23" t="s">
        <v>55</v>
      </c>
    </row>
    <row r="24" spans="1:3" x14ac:dyDescent="0.2">
      <c r="A24">
        <v>21</v>
      </c>
      <c r="B24" t="s">
        <v>56</v>
      </c>
    </row>
    <row r="25" spans="1:3" x14ac:dyDescent="0.2">
      <c r="A25">
        <v>22</v>
      </c>
      <c r="B25" t="s">
        <v>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Project schedule</vt:lpstr>
      <vt:lpstr>SKELETON Applicacion</vt:lpstr>
      <vt:lpstr>Additional</vt:lpstr>
      <vt:lpstr>Display_Week</vt:lpstr>
      <vt:lpstr>Project_Start</vt:lpstr>
      <vt:lpstr>'Project schedule'!task_end</vt:lpstr>
      <vt:lpstr>'Project schedule'!task_progress</vt:lpstr>
      <vt:lpstr>'Project schedule'!task_start</vt:lpstr>
      <vt:lpstr>'Project 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Sergio GONZALEZ</dc:creator>
  <dc:description/>
  <cp:lastModifiedBy>Sergio Andres  Gonzalez Velandia</cp:lastModifiedBy>
  <dcterms:created xsi:type="dcterms:W3CDTF">2022-03-11T22:41:12Z</dcterms:created>
  <dcterms:modified xsi:type="dcterms:W3CDTF">2024-03-16T14:50:53Z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