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evincriado/Desktop/"/>
    </mc:Choice>
  </mc:AlternateContent>
  <bookViews>
    <workbookView minimized="1" xWindow="0" yWindow="460" windowWidth="25580" windowHeight="14340" firstSheet="4" activeTab="10"/>
  </bookViews>
  <sheets>
    <sheet name="Cost Summary" sheetId="1" r:id="rId1"/>
    <sheet name="Div. 01" sheetId="4" r:id="rId2"/>
    <sheet name="Div. 03" sheetId="2" r:id="rId3"/>
    <sheet name="Div. 04" sheetId="7" r:id="rId4"/>
    <sheet name="Div. 06" sheetId="8" r:id="rId5"/>
    <sheet name="Div. 07" sheetId="9" r:id="rId6"/>
    <sheet name="Div. 08" sheetId="15" r:id="rId7"/>
    <sheet name="Div. 09" sheetId="17" r:id="rId8"/>
    <sheet name="Div. 11" sheetId="18" r:id="rId9"/>
    <sheet name="Div. 22" sheetId="19" r:id="rId10"/>
    <sheet name="Div. 23" sheetId="11" r:id="rId11"/>
    <sheet name="Div. 26" sheetId="10" r:id="rId12"/>
    <sheet name="Div. 31" sheetId="5" r:id="rId13"/>
    <sheet name="Div. 32" sheetId="6" r:id="rId1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9" l="1"/>
  <c r="J11" i="9"/>
  <c r="K11" i="9"/>
  <c r="L11" i="9"/>
  <c r="M11" i="9"/>
  <c r="I12" i="9"/>
  <c r="J12" i="9"/>
  <c r="K12" i="9"/>
  <c r="L12" i="9"/>
  <c r="M12" i="9"/>
  <c r="I14" i="8"/>
  <c r="J14" i="8"/>
  <c r="K14" i="8"/>
  <c r="L14" i="8"/>
  <c r="M14" i="8"/>
  <c r="I15" i="8"/>
  <c r="J15" i="8"/>
  <c r="K15" i="8"/>
  <c r="L15" i="8"/>
  <c r="M15" i="8"/>
  <c r="I16" i="8"/>
  <c r="J16" i="8"/>
  <c r="K16" i="8"/>
  <c r="L16" i="8"/>
  <c r="M16" i="8"/>
  <c r="I17" i="8"/>
  <c r="J17" i="8"/>
  <c r="K17" i="8"/>
  <c r="L17" i="8"/>
  <c r="M17" i="8"/>
  <c r="I13" i="8"/>
  <c r="M13" i="8"/>
  <c r="L13" i="8"/>
  <c r="K13" i="8"/>
  <c r="J13" i="8"/>
  <c r="I9" i="8"/>
  <c r="J9" i="8"/>
  <c r="K9" i="8"/>
  <c r="L9" i="8"/>
  <c r="M9" i="8"/>
  <c r="I10" i="8"/>
  <c r="J10" i="8"/>
  <c r="K10" i="8"/>
  <c r="L10" i="8"/>
  <c r="M10" i="8"/>
  <c r="I6" i="9"/>
  <c r="J6" i="9"/>
  <c r="K6" i="9"/>
  <c r="L6" i="9"/>
  <c r="M6" i="9"/>
  <c r="I7" i="9"/>
  <c r="J7" i="9"/>
  <c r="K7" i="9"/>
  <c r="L7" i="9"/>
  <c r="M7" i="9"/>
  <c r="I8" i="9"/>
  <c r="J8" i="9"/>
  <c r="K8" i="9"/>
  <c r="L8" i="9"/>
  <c r="M8" i="9"/>
  <c r="I9" i="9"/>
  <c r="J9" i="9"/>
  <c r="K9" i="9"/>
  <c r="L9" i="9"/>
  <c r="M9" i="9"/>
  <c r="I10" i="9"/>
  <c r="J10" i="9"/>
  <c r="K10" i="9"/>
  <c r="L10" i="9"/>
  <c r="M10" i="9"/>
  <c r="I5" i="9"/>
  <c r="M5" i="9"/>
  <c r="M13" i="9"/>
  <c r="L5" i="9"/>
  <c r="L13" i="9"/>
  <c r="K5" i="9"/>
  <c r="K13" i="9"/>
  <c r="J5" i="9"/>
  <c r="J13" i="9"/>
  <c r="I5" i="8"/>
  <c r="M5" i="8"/>
  <c r="I6" i="8"/>
  <c r="M6" i="8"/>
  <c r="I7" i="8"/>
  <c r="M7" i="8"/>
  <c r="I8" i="8"/>
  <c r="M8" i="8"/>
  <c r="I11" i="8"/>
  <c r="M11" i="8"/>
  <c r="I12" i="8"/>
  <c r="M12" i="8"/>
  <c r="M18" i="8"/>
  <c r="L5" i="8"/>
  <c r="L6" i="8"/>
  <c r="L7" i="8"/>
  <c r="L8" i="8"/>
  <c r="L11" i="8"/>
  <c r="L12" i="8"/>
  <c r="L18" i="8"/>
  <c r="K5" i="8"/>
  <c r="K6" i="8"/>
  <c r="K7" i="8"/>
  <c r="K8" i="8"/>
  <c r="K11" i="8"/>
  <c r="K12" i="8"/>
  <c r="K18" i="8"/>
  <c r="J5" i="8"/>
  <c r="J6" i="8"/>
  <c r="J7" i="8"/>
  <c r="J8" i="8"/>
  <c r="J11" i="8"/>
  <c r="J12" i="8"/>
  <c r="J18" i="8"/>
  <c r="I5" i="7"/>
  <c r="M5" i="7"/>
  <c r="I6" i="7"/>
  <c r="M6" i="7"/>
  <c r="I7" i="7"/>
  <c r="M7" i="7"/>
  <c r="I8" i="7"/>
  <c r="M8" i="7"/>
  <c r="M9" i="7"/>
  <c r="L5" i="7"/>
  <c r="L6" i="7"/>
  <c r="L7" i="7"/>
  <c r="L8" i="7"/>
  <c r="L9" i="7"/>
  <c r="K5" i="7"/>
  <c r="K6" i="7"/>
  <c r="K7" i="7"/>
  <c r="K8" i="7"/>
  <c r="K9" i="7"/>
  <c r="J5" i="7"/>
  <c r="J6" i="7"/>
  <c r="J7" i="7"/>
  <c r="J8" i="7"/>
  <c r="J9" i="7"/>
  <c r="I9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5" i="6"/>
  <c r="K5" i="6"/>
  <c r="L5" i="6"/>
  <c r="M5" i="6"/>
  <c r="I10" i="6"/>
  <c r="I8" i="6"/>
  <c r="I7" i="6"/>
  <c r="I6" i="6"/>
  <c r="I5" i="6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5" i="5"/>
  <c r="K5" i="5"/>
  <c r="L5" i="5"/>
  <c r="M5" i="5"/>
  <c r="I5" i="5"/>
  <c r="I12" i="5"/>
  <c r="I11" i="5"/>
  <c r="I10" i="5"/>
  <c r="I9" i="5"/>
  <c r="I8" i="5"/>
  <c r="I7" i="5"/>
  <c r="I6" i="5"/>
  <c r="I11" i="2"/>
  <c r="I10" i="2"/>
  <c r="I9" i="2"/>
  <c r="I8" i="2"/>
  <c r="I7" i="2"/>
  <c r="I6" i="2"/>
  <c r="I5" i="2"/>
  <c r="J11" i="2"/>
  <c r="K11" i="2"/>
  <c r="L11" i="2"/>
  <c r="M11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38" i="4"/>
  <c r="K38" i="4"/>
  <c r="L38" i="4"/>
  <c r="I38" i="4"/>
  <c r="M38" i="4"/>
  <c r="J39" i="4"/>
  <c r="K39" i="4"/>
  <c r="L39" i="4"/>
  <c r="I39" i="4"/>
  <c r="M39" i="4"/>
  <c r="J40" i="4"/>
  <c r="K40" i="4"/>
  <c r="L40" i="4"/>
  <c r="I40" i="4"/>
  <c r="M40" i="4"/>
  <c r="I16" i="4"/>
  <c r="M16" i="4"/>
  <c r="J5" i="4"/>
  <c r="L16" i="4"/>
  <c r="L18" i="4"/>
  <c r="I18" i="4"/>
  <c r="M18" i="4"/>
  <c r="I19" i="4"/>
  <c r="M19" i="4"/>
  <c r="I20" i="4"/>
  <c r="M20" i="4"/>
  <c r="I21" i="4"/>
  <c r="M21" i="4"/>
  <c r="I22" i="4"/>
  <c r="M22" i="4"/>
  <c r="I23" i="4"/>
  <c r="M23" i="4"/>
  <c r="I24" i="4"/>
  <c r="M24" i="4"/>
  <c r="I25" i="4"/>
  <c r="M25" i="4"/>
  <c r="I26" i="4"/>
  <c r="M26" i="4"/>
  <c r="I27" i="4"/>
  <c r="M27" i="4"/>
  <c r="I28" i="4"/>
  <c r="M28" i="4"/>
  <c r="I29" i="4"/>
  <c r="M29" i="4"/>
  <c r="I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I37" i="4"/>
  <c r="M37" i="4"/>
  <c r="M5" i="4"/>
  <c r="M6" i="4"/>
  <c r="M7" i="4"/>
  <c r="M8" i="4"/>
  <c r="M9" i="4"/>
  <c r="M10" i="4"/>
  <c r="M11" i="4"/>
  <c r="M12" i="4"/>
  <c r="M13" i="4"/>
  <c r="M14" i="4"/>
  <c r="M15" i="4"/>
  <c r="I17" i="4"/>
  <c r="M17" i="4"/>
  <c r="J17" i="4"/>
  <c r="L6" i="4"/>
  <c r="L7" i="4"/>
  <c r="L8" i="4"/>
  <c r="L9" i="4"/>
  <c r="L10" i="4"/>
  <c r="L11" i="4"/>
  <c r="L12" i="4"/>
  <c r="L13" i="4"/>
  <c r="L14" i="4"/>
  <c r="L1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J6" i="4"/>
  <c r="J7" i="4"/>
  <c r="J8" i="4"/>
  <c r="J9" i="4"/>
  <c r="J10" i="4"/>
  <c r="J11" i="4"/>
  <c r="J12" i="4"/>
  <c r="J13" i="4"/>
  <c r="J14" i="4"/>
  <c r="J15" i="4"/>
  <c r="J16" i="4"/>
  <c r="J18" i="4"/>
  <c r="J19" i="4"/>
  <c r="J23" i="4"/>
  <c r="I41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5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5" i="4"/>
  <c r="J20" i="4"/>
  <c r="J21" i="4"/>
  <c r="J22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M41" i="4"/>
  <c r="K41" i="4"/>
  <c r="L11" i="6"/>
  <c r="K11" i="6"/>
  <c r="L13" i="5"/>
  <c r="K13" i="5"/>
  <c r="L41" i="4"/>
  <c r="M11" i="6"/>
  <c r="J11" i="6"/>
  <c r="M13" i="5"/>
  <c r="J13" i="5"/>
  <c r="J41" i="4"/>
  <c r="D18" i="1"/>
  <c r="C18" i="1"/>
  <c r="B18" i="1"/>
  <c r="E18" i="1"/>
  <c r="L12" i="2"/>
  <c r="J12" i="2"/>
  <c r="M12" i="2"/>
  <c r="K12" i="2"/>
</calcChain>
</file>

<file path=xl/sharedStrings.xml><?xml version="1.0" encoding="utf-8"?>
<sst xmlns="http://schemas.openxmlformats.org/spreadsheetml/2006/main" count="386" uniqueCount="220">
  <si>
    <t>Material</t>
  </si>
  <si>
    <t>Labor</t>
  </si>
  <si>
    <t>Equipment</t>
  </si>
  <si>
    <t>01 - General Requirements</t>
  </si>
  <si>
    <t>03 - Concrete</t>
  </si>
  <si>
    <t>04 - Masonry</t>
  </si>
  <si>
    <t>05 - Metals</t>
  </si>
  <si>
    <t>06 - Wood</t>
  </si>
  <si>
    <t>07 - Thermal and Moisture Protection</t>
  </si>
  <si>
    <t>09 - Finishes</t>
  </si>
  <si>
    <t>11 - Equipment</t>
  </si>
  <si>
    <t>08 - Openings</t>
  </si>
  <si>
    <t>22 - Plumbing</t>
  </si>
  <si>
    <t>23 - Heating, Ventilating, and Air-Conditioning (HVAC)</t>
  </si>
  <si>
    <t>26 - Electrical</t>
  </si>
  <si>
    <t>31 - Earthwork</t>
  </si>
  <si>
    <t>32 - Exterior Improvements</t>
  </si>
  <si>
    <t>RS Means Item #</t>
  </si>
  <si>
    <t>Uniformat II Code</t>
  </si>
  <si>
    <t>Item Description</t>
  </si>
  <si>
    <t>Unit</t>
  </si>
  <si>
    <t>Unit Cost ($/unit)</t>
  </si>
  <si>
    <t>Total Cost ($)</t>
  </si>
  <si>
    <t>Cost ($)</t>
  </si>
  <si>
    <t>L.F.</t>
  </si>
  <si>
    <t>C.Y.</t>
  </si>
  <si>
    <t>EQUIPMENT</t>
  </si>
  <si>
    <t>DIVISION</t>
  </si>
  <si>
    <t>MATERIAL</t>
  </si>
  <si>
    <t>LABOR</t>
  </si>
  <si>
    <t>TOTAL</t>
  </si>
  <si>
    <t>GRAND TOTAL</t>
  </si>
  <si>
    <t>DIVISION 03 - CONCRETE</t>
  </si>
  <si>
    <t>Qty</t>
  </si>
  <si>
    <t>DIVISION 01 - General Conditions and Requirements</t>
  </si>
  <si>
    <t>DIVISION 31 - Earthwork</t>
  </si>
  <si>
    <t>DIVISION 32 - Exterior Improvements</t>
  </si>
  <si>
    <t>014126500010</t>
  </si>
  <si>
    <t>014523500020</t>
  </si>
  <si>
    <t>015113800400</t>
  </si>
  <si>
    <t>017413200050</t>
  </si>
  <si>
    <t>015409500040</t>
  </si>
  <si>
    <t>015416500100</t>
  </si>
  <si>
    <t>015419500100</t>
  </si>
  <si>
    <t>015433102120</t>
  </si>
  <si>
    <t>015433102700</t>
  </si>
  <si>
    <t>015433200335</t>
  </si>
  <si>
    <t>015433201300</t>
  </si>
  <si>
    <t>015433401525</t>
  </si>
  <si>
    <t>015433406100</t>
  </si>
  <si>
    <t>015433406280</t>
  </si>
  <si>
    <t>015433406410</t>
  </si>
  <si>
    <t>015433407900</t>
  </si>
  <si>
    <t>015433408100</t>
  </si>
  <si>
    <t>015523500050</t>
  </si>
  <si>
    <t>015813500020</t>
  </si>
  <si>
    <t>017123131100</t>
  </si>
  <si>
    <t>017123190020</t>
  </si>
  <si>
    <t>017413200100</t>
  </si>
  <si>
    <t>013113200160</t>
  </si>
  <si>
    <t>013113200200</t>
  </si>
  <si>
    <t>013113200260</t>
  </si>
  <si>
    <t>Permits</t>
  </si>
  <si>
    <t>Field testing, for concrete building, costing $1,000,000, maximum</t>
  </si>
  <si>
    <t>Temporary power, for temporary lighting only, 6.6 KWH/month</t>
  </si>
  <si>
    <t>Cleaning up, cleanup of floor area, continuous, per day, during construction</t>
  </si>
  <si>
    <t>Respirator cartridges, dust or asbestos, 2 req'd per mask</t>
  </si>
  <si>
    <t>Forklift crew, all-terrain forklift, 45' lift, 35' reach, 9000 lb. capacity, weekly use</t>
  </si>
  <si>
    <t>Crane crew, daily use for small jobs, 12-ton truck-mounted hydraulic crane, portal to portal</t>
  </si>
  <si>
    <t>Rent pump concrete truck mounted 4"line 80'boom, Incl. Hourly Oper. Cost.</t>
  </si>
  <si>
    <t>Rent vibrators concrete electric 60 cycle 2 HP, Incl. Hourly Oper. Cost.</t>
  </si>
  <si>
    <t>Rent excavator diesel hydraulic crawler mounted 6 CY capacity, Incl. Hourly Oper. Cost.</t>
  </si>
  <si>
    <t>Rent vibratory plate compactor gas 18" plate 3000 lb blow, Incl. Hourly Oper. Cost.</t>
  </si>
  <si>
    <t>Rent air tool, pneumatic nailer w/accessories, Incl. Hourly Oper. Cost.</t>
  </si>
  <si>
    <t>Rent saw circular electric 7-1/4" diameter, Incl. Hourly Oper. Cost.</t>
  </si>
  <si>
    <t>Rent sidewalk broom, walk-behind, Incl. Hourly Oper. Cost.</t>
  </si>
  <si>
    <t>Rent toilet portable chemical, Incl. Hourly Oper. Cost.</t>
  </si>
  <si>
    <t>Rent arc welder gas engine 200 amp, Incl. Hourly Oper. Cost.</t>
  </si>
  <si>
    <t>Rent wheelbarrow any size manual, Incl. Hourly Oper. Cost.</t>
  </si>
  <si>
    <t>Temporary, roads, gravel fill, 4" gravel depth, excl surfacing</t>
  </si>
  <si>
    <t>Project signs, sign, high intensity reflectorized, buy, excl. posts</t>
  </si>
  <si>
    <t>Boundary &amp; survey markers, crew for building layout, 2 person crew</t>
  </si>
  <si>
    <t>Surveyor stakes, hardwood, 1" x 1" x 48" long</t>
  </si>
  <si>
    <t>Cleaning up, cleanup of floor area, final by GC at end of job</t>
  </si>
  <si>
    <t>Field personnel, general purpose laborer, average</t>
  </si>
  <si>
    <t>Field personnel, project manager, average</t>
  </si>
  <si>
    <t>Field personnel, superintendent, average</t>
  </si>
  <si>
    <t>Project</t>
  </si>
  <si>
    <t>CSF Flr</t>
  </si>
  <si>
    <t>M.S.F.</t>
  </si>
  <si>
    <t>Ea.</t>
  </si>
  <si>
    <t>Week</t>
  </si>
  <si>
    <t>Day</t>
  </si>
  <si>
    <t>Month</t>
  </si>
  <si>
    <t>S.Y.</t>
  </si>
  <si>
    <t>C</t>
  </si>
  <si>
    <t>014523500200</t>
  </si>
  <si>
    <t>014523500420</t>
  </si>
  <si>
    <t>014523500600</t>
  </si>
  <si>
    <t>014523501500</t>
  </si>
  <si>
    <t>014523501800</t>
  </si>
  <si>
    <t>014523503300</t>
  </si>
  <si>
    <t>014523504100</t>
  </si>
  <si>
    <t>014523504400</t>
  </si>
  <si>
    <t>Field testing, asphalt testing, compressive strength Marshall stability, set of three samples</t>
  </si>
  <si>
    <t>Asphalt testing, swell test</t>
  </si>
  <si>
    <t>Concrete testing, aggregates, abrasion, ASTM C 131</t>
  </si>
  <si>
    <t>Concrete testing, cement, physical tests, ASTM C 150</t>
  </si>
  <si>
    <t>Concrete testing, compressive strength test, ASTM C 39, incl. delivery to lab per cylinder</t>
  </si>
  <si>
    <t>Masonry testing, absorption, per 5 bricks, ASTM C 67</t>
  </si>
  <si>
    <t>Reinforcing steel, bend test</t>
  </si>
  <si>
    <t>Soil testing, Atterberg limits, liquid and plastic limits</t>
  </si>
  <si>
    <t>Bare Total ($)</t>
  </si>
  <si>
    <t>015213200700</t>
  </si>
  <si>
    <t>024119190725</t>
  </si>
  <si>
    <t>015626500200</t>
  </si>
  <si>
    <t>Office trailer, excl. hookups, air conditioning, rent per month, add</t>
  </si>
  <si>
    <t>Selective demolition, rubbish handling, dumpster, 20 C.Y., 5 ton capacity, weekly rental, includes one dump per week, cost to be added to demolition cost</t>
  </si>
  <si>
    <t>Temporary fencing, chain link, rented up to 12 months, 6' high, 11 ga, to 1000'</t>
  </si>
  <si>
    <t>033113704300</t>
  </si>
  <si>
    <t>032111600500</t>
  </si>
  <si>
    <t>032211100100</t>
  </si>
  <si>
    <t>032105101206</t>
  </si>
  <si>
    <t>033053405001</t>
  </si>
  <si>
    <t>033923130300</t>
  </si>
  <si>
    <t>031113651050</t>
  </si>
  <si>
    <t>Structural concrete, placing, slab on grade, direct chute, up to 6" thick, includes leveling (strike off) &amp; consolidation, excludes material</t>
  </si>
  <si>
    <t>Reinforcing steel, in place, footings, #4 to #7, A615, grade 60, incl labor for accessories, excl material for accessories</t>
  </si>
  <si>
    <t>Welded wire fabric, plain, sheets, 6 x 6 - W1.4 x W1.4 (10 x 10) 121 lb. per C.S.F., ASTM A185, incl labor for accessories, excl material for accessories</t>
  </si>
  <si>
    <t>High chairs, for reinforcing steel, individual (HC), plastic tipped legs, 3" high, includes material only</t>
  </si>
  <si>
    <t>Structural concrete, in place, slab on grade (3000 psi), 4" thick, includes concrete (Portland cement Type I), placing and broom finish, excludes forms and reinforcing</t>
  </si>
  <si>
    <t>Concrete surface treatment, curing, sprayed membrane compound</t>
  </si>
  <si>
    <t>C.I.P. concrete forms, slab on grade, bulkhead with keyway, wood, 6" high, 2 uses, includes erecting, bracing, stripping and cleaning</t>
  </si>
  <si>
    <t>Ton</t>
  </si>
  <si>
    <t>C.S.F.</t>
  </si>
  <si>
    <t>S.F.</t>
  </si>
  <si>
    <t>310513100800</t>
  </si>
  <si>
    <t>311110100020</t>
  </si>
  <si>
    <t>311110100150</t>
  </si>
  <si>
    <t>312213200210</t>
  </si>
  <si>
    <t>312216100100</t>
  </si>
  <si>
    <t>312316130050</t>
  </si>
  <si>
    <t>312323240600</t>
  </si>
  <si>
    <t>313116130400</t>
  </si>
  <si>
    <t>Excavating, trench or continuous footing, common earth, 3/8 C.Y. excavator, 1' to 4' deep, excludes sheeting or dewatering</t>
  </si>
  <si>
    <t>Compaction, structural, common fill, 8" lifts, vibratory plate</t>
  </si>
  <si>
    <t>Chemical termite control, insecticides for termite control, minimum</t>
  </si>
  <si>
    <t>Acre</t>
  </si>
  <si>
    <t>B.C.Y.</t>
  </si>
  <si>
    <t>E.C.Y.</t>
  </si>
  <si>
    <t>Gal.</t>
  </si>
  <si>
    <t>329343201600</t>
  </si>
  <si>
    <t>321613330012</t>
  </si>
  <si>
    <t>321713191000</t>
  </si>
  <si>
    <t>329223100020</t>
  </si>
  <si>
    <t>329119130600</t>
  </si>
  <si>
    <t xml:space="preserve">COST SUMMARY </t>
  </si>
  <si>
    <t>Precast concrete parking bumpers, 6'-0" long / 5" high - includes 2 dowels per each - to be installed.</t>
  </si>
  <si>
    <t>Precast concrete parking bumpers, 4'-0" long / 5" high - includes 2 dowels per each - to be installed.</t>
  </si>
  <si>
    <t>Topsoil placement and grading, loam or topsoil, 1 C.Y. for 600 S.F -  to be placed by hand.</t>
  </si>
  <si>
    <t>Bluegrass sod, on level ground, 1" deep, 8 M.S.F. to be placed.</t>
  </si>
  <si>
    <t>10', 12', 14', 16' Maple Trees to be Planted.</t>
  </si>
  <si>
    <t>Asphalt Curbs 8" wide, 6" high to be placed against roadway.</t>
  </si>
  <si>
    <t>Soils for earthwork, topsoil borrow, weed free, spread with 200 H.P. dozer, includes load at pit and haul, 2 miles round trip. Will not include compaction.</t>
  </si>
  <si>
    <t>The clearing and grubbing of existing area, cut &amp; chip light trees, to 6" diameter.</t>
  </si>
  <si>
    <t>Clearing &amp; grubbing, grub stumps and remove.</t>
  </si>
  <si>
    <t>Rough grading sites, open, 20100-25000 S.F.</t>
  </si>
  <si>
    <t>Fine grading, for roadway - 6,000 S.Y. or more.</t>
  </si>
  <si>
    <t>%</t>
  </si>
  <si>
    <t>DIVISION 06 - WOOD</t>
  </si>
  <si>
    <t xml:space="preserve">DIVISION 04 - MASONRY </t>
  </si>
  <si>
    <t>042210140350</t>
  </si>
  <si>
    <t>042210236200</t>
  </si>
  <si>
    <t>032111600700</t>
  </si>
  <si>
    <t>Concrete block, back-up, normal weight, tooled joint one side, 2000 psi, 8" x 8" x 16", includes mortar, excludes scaffolding, horizontal reinforcing, vertical reinforcing and grout</t>
  </si>
  <si>
    <t>Concrete block, decorative, split face or scored split face, 2000 psi, 8" x 8" x 16", excludes scaffolding, grout and reinforcing</t>
  </si>
  <si>
    <t>Reinforcing steel, in place, walls, #3 to #7, A615, grade 60, incl labor for accessories, excl material for accessories</t>
  </si>
  <si>
    <t>060505105872</t>
  </si>
  <si>
    <t>060505102960</t>
  </si>
  <si>
    <t>050523500100</t>
  </si>
  <si>
    <t>060523100600</t>
  </si>
  <si>
    <t>060505104250</t>
  </si>
  <si>
    <t>061623100015</t>
  </si>
  <si>
    <t>060505106164</t>
  </si>
  <si>
    <t>Selective demolition, wood framing, sill plate, 2" x 8"</t>
  </si>
  <si>
    <t>Selective demolition, wood framing, beams, 2" x 8"</t>
  </si>
  <si>
    <t>Powder actuated stud driver, semi automatic, strip, .27 cal</t>
  </si>
  <si>
    <t>Selective demolition, wood framing, joists, 2" x 10"</t>
  </si>
  <si>
    <t>Subfloors, plywood, CDX, 1/2" thick, pneumatic nailed</t>
  </si>
  <si>
    <t>Selective demolition, wood framing, subfloor, plywood, 3/4"</t>
  </si>
  <si>
    <t>Lb.</t>
  </si>
  <si>
    <t>SF Flr.</t>
  </si>
  <si>
    <t>Nails, prices on material only, common, plain, based on 50 lb box purchase, 8d</t>
  </si>
  <si>
    <t>Nails, prices on material only, common, plain, based on 50 lb box purchase, 16d</t>
  </si>
  <si>
    <t>062213155390</t>
  </si>
  <si>
    <t>062213405600</t>
  </si>
  <si>
    <t>060505104230</t>
  </si>
  <si>
    <t>060505102958</t>
  </si>
  <si>
    <t>Moldings, base, three piece, 3 piece, 6" high, oak, includes 3/4" x 1" base shoe</t>
  </si>
  <si>
    <t>Exterior trim and moldings, fascia, cedar, rough sawn, 2" x 8"</t>
  </si>
  <si>
    <t>Selective demolition, wood framing, joists, 2" x 6"</t>
  </si>
  <si>
    <t>Selective demolition, wood framing, beams, 2" x 6"  (Fire Stopping)</t>
  </si>
  <si>
    <t>DIVISION 07 - Thermal and Moisture Protection</t>
  </si>
  <si>
    <t>071919100200</t>
  </si>
  <si>
    <t>071213201060</t>
  </si>
  <si>
    <t>073213100300</t>
  </si>
  <si>
    <t>062213155395</t>
  </si>
  <si>
    <t>072216100020</t>
  </si>
  <si>
    <t>072113100400</t>
  </si>
  <si>
    <t>072116201380</t>
  </si>
  <si>
    <t>076510109326</t>
  </si>
  <si>
    <t>Silicone water repellants, sprayed on CMU, 1 coat</t>
  </si>
  <si>
    <t>Membrane waterproofing, EPS membrane protection board, 1/2" thick</t>
  </si>
  <si>
    <t>Clay tile, flat shingle, fireflashed blend, 166 pieces per square, 15", incl. accessories</t>
  </si>
  <si>
    <t>Moldings, base, flooring cant strip, 3/4" x 3/4", pine</t>
  </si>
  <si>
    <t>Roof deck insulation, fiberboard low density, 1/2" thick, R1.39, fastening excluded</t>
  </si>
  <si>
    <t>Wall insulation, rigid, fiberglass, unfaced, 2" thick, R8.7, 3#/CF</t>
  </si>
  <si>
    <t>Blanket insulation, for walls or ceilings, mineral wool batts, 7-1/4" thick, R30</t>
  </si>
  <si>
    <t>Sheet metal flashing, steel sheets, flexible, galvanized, 26 gauge, including up to 4 bends</t>
  </si>
  <si>
    <t>Sq.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</si>
</sst>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9"/>
      <color theme="0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9" applyNumberFormat="0" applyFill="0" applyAlignment="0" applyProtection="0"/>
    <xf numFmtId="0" fontId="8" fillId="0" borderId="20" applyNumberFormat="0" applyFill="0" applyAlignment="0" applyProtection="0"/>
    <xf numFmtId="0" fontId="9" fillId="0" borderId="21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22" applyNumberFormat="0" applyAlignment="0" applyProtection="0"/>
    <xf numFmtId="0" fontId="14" fillId="8" borderId="23" applyNumberFormat="0" applyAlignment="0" applyProtection="0"/>
    <xf numFmtId="0" fontId="15" fillId="8" borderId="22" applyNumberFormat="0" applyAlignment="0" applyProtection="0"/>
    <xf numFmtId="0" fontId="16" fillId="0" borderId="24" applyNumberFormat="0" applyFill="0" applyAlignment="0" applyProtection="0"/>
    <xf numFmtId="0" fontId="1" fillId="9" borderId="25" applyNumberFormat="0" applyAlignment="0" applyProtection="0"/>
    <xf numFmtId="0" fontId="17" fillId="0" borderId="0" applyNumberFormat="0" applyFill="0" applyBorder="0" applyAlignment="0" applyProtection="0"/>
    <xf numFmtId="0" fontId="5" fillId="10" borderId="26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27" applyNumberFormat="0" applyFill="0" applyAlignment="0" applyProtection="0"/>
    <xf numFmtId="0" fontId="19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19" fillId="34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 indent="2"/>
    </xf>
    <xf numFmtId="164" fontId="2" fillId="3" borderId="2" xfId="0" applyNumberFormat="1" applyFont="1" applyFill="1" applyBorder="1" applyAlignment="1">
      <alignment horizontal="right" indent="1"/>
    </xf>
    <xf numFmtId="164" fontId="2" fillId="3" borderId="3" xfId="0" applyNumberFormat="1" applyFont="1" applyFill="1" applyBorder="1" applyAlignment="1">
      <alignment horizontal="right" indent="1"/>
    </xf>
    <xf numFmtId="0" fontId="0" fillId="0" borderId="0" xfId="0" applyAlignment="1">
      <alignment horizontal="center" vertical="center"/>
    </xf>
    <xf numFmtId="0" fontId="1" fillId="2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/>
    </xf>
    <xf numFmtId="44" fontId="20" fillId="0" borderId="0" xfId="0" applyNumberFormat="1" applyFont="1" applyFill="1" applyBorder="1" applyAlignment="1" applyProtection="1">
      <alignment horizontal="right"/>
    </xf>
    <xf numFmtId="49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44" fontId="22" fillId="0" borderId="0" xfId="0" applyNumberFormat="1" applyFont="1" applyFill="1" applyBorder="1" applyAlignment="1" applyProtection="1">
      <alignment horizontal="right"/>
    </xf>
    <xf numFmtId="49" fontId="20" fillId="0" borderId="0" xfId="0" applyNumberFormat="1" applyFont="1" applyFill="1" applyBorder="1" applyAlignment="1" applyProtection="1">
      <alignment horizontal="center"/>
    </xf>
    <xf numFmtId="0" fontId="20" fillId="0" borderId="0" xfId="0" applyNumberFormat="1" applyFont="1" applyFill="1" applyBorder="1" applyAlignment="1" applyProtection="1">
      <alignment horizontal="center" wrapText="1"/>
    </xf>
    <xf numFmtId="0" fontId="0" fillId="0" borderId="0" xfId="0" applyBorder="1" applyAlignment="1">
      <alignment horizontal="right" vertical="center"/>
    </xf>
    <xf numFmtId="0" fontId="20" fillId="0" borderId="0" xfId="0" applyNumberFormat="1" applyFont="1" applyFill="1" applyBorder="1" applyAlignment="1" applyProtection="1">
      <alignment horizontal="right" vertical="center" wrapText="1"/>
    </xf>
    <xf numFmtId="44" fontId="20" fillId="0" borderId="0" xfId="0" applyNumberFormat="1" applyFont="1" applyFill="1" applyBorder="1" applyAlignment="1" applyProtection="1">
      <alignment horizontal="right" vertical="center"/>
    </xf>
    <xf numFmtId="4" fontId="0" fillId="0" borderId="0" xfId="0" applyNumberFormat="1" applyBorder="1" applyAlignment="1">
      <alignment horizontal="right" vertical="center"/>
    </xf>
    <xf numFmtId="0" fontId="0" fillId="35" borderId="0" xfId="0" applyFill="1" applyBorder="1" applyAlignment="1">
      <alignment horizontal="right" vertical="center"/>
    </xf>
    <xf numFmtId="49" fontId="20" fillId="0" borderId="0" xfId="0" applyNumberFormat="1" applyFont="1" applyFill="1" applyBorder="1" applyAlignment="1" applyProtection="1">
      <alignment horizontal="left"/>
    </xf>
    <xf numFmtId="0" fontId="0" fillId="0" borderId="0" xfId="0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wrapText="1"/>
    </xf>
    <xf numFmtId="4" fontId="2" fillId="3" borderId="32" xfId="0" applyNumberFormat="1" applyFont="1" applyFill="1" applyBorder="1" applyAlignment="1">
      <alignment horizontal="right" vertical="center" indent="1"/>
    </xf>
    <xf numFmtId="4" fontId="2" fillId="3" borderId="33" xfId="0" applyNumberFormat="1" applyFont="1" applyFill="1" applyBorder="1" applyAlignment="1">
      <alignment horizontal="right" vertical="center" indent="1"/>
    </xf>
    <xf numFmtId="4" fontId="2" fillId="3" borderId="34" xfId="0" applyNumberFormat="1" applyFont="1" applyFill="1" applyBorder="1" applyAlignment="1">
      <alignment horizontal="right" vertical="center" indent="1"/>
    </xf>
    <xf numFmtId="4" fontId="2" fillId="3" borderId="3" xfId="0" applyNumberFormat="1" applyFont="1" applyFill="1" applyBorder="1" applyAlignment="1">
      <alignment horizontal="right" vertical="center" indent="1"/>
    </xf>
    <xf numFmtId="4" fontId="2" fillId="3" borderId="32" xfId="0" applyNumberFormat="1" applyFont="1" applyFill="1" applyBorder="1" applyAlignment="1">
      <alignment horizontal="center" vertical="center"/>
    </xf>
    <xf numFmtId="4" fontId="2" fillId="3" borderId="33" xfId="0" applyNumberFormat="1" applyFont="1" applyFill="1" applyBorder="1" applyAlignment="1">
      <alignment horizontal="center" vertical="center"/>
    </xf>
    <xf numFmtId="4" fontId="2" fillId="3" borderId="34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4" fontId="0" fillId="0" borderId="4" xfId="0" applyNumberFormat="1" applyBorder="1" applyAlignment="1">
      <alignment horizontal="center" vertical="center"/>
    </xf>
    <xf numFmtId="4" fontId="0" fillId="0" borderId="0" xfId="0" applyNumberFormat="1"/>
    <xf numFmtId="0" fontId="1" fillId="2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35" xfId="0" applyFont="1" applyFill="1" applyBorder="1" applyAlignment="1">
      <alignment horizontal="center"/>
    </xf>
    <xf numFmtId="4" fontId="2" fillId="3" borderId="35" xfId="0" applyNumberFormat="1" applyFont="1" applyFill="1" applyBorder="1" applyAlignment="1">
      <alignment horizontal="right" vertical="center" indent="1"/>
    </xf>
    <xf numFmtId="4" fontId="2" fillId="3" borderId="36" xfId="0" applyNumberFormat="1" applyFont="1" applyFill="1" applyBorder="1" applyAlignment="1">
      <alignment horizontal="right" vertical="center" indent="1"/>
    </xf>
    <xf numFmtId="0" fontId="4" fillId="0" borderId="0" xfId="0" applyFont="1" applyAlignment="1">
      <alignment horizont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51.33203125" bestFit="1" customWidth="1"/>
    <col min="2" max="5" width="14.6640625" customWidth="1"/>
  </cols>
  <sheetData>
    <row r="1" spans="1:5" ht="19" x14ac:dyDescent="0.25">
      <c r="A1" s="48" t="s">
        <v>156</v>
      </c>
      <c r="B1" s="48"/>
      <c r="C1" s="48"/>
      <c r="D1" s="48"/>
      <c r="E1" s="48"/>
    </row>
    <row r="2" spans="1:5" ht="16" thickBot="1" x14ac:dyDescent="0.25">
      <c r="A2" s="1"/>
      <c r="B2" s="1"/>
      <c r="C2" s="1"/>
      <c r="D2" s="1"/>
      <c r="E2" s="1"/>
    </row>
    <row r="3" spans="1:5" ht="17" thickBot="1" x14ac:dyDescent="0.25">
      <c r="A3" s="5" t="s">
        <v>27</v>
      </c>
      <c r="B3" s="6" t="s">
        <v>28</v>
      </c>
      <c r="C3" s="6" t="s">
        <v>29</v>
      </c>
      <c r="D3" s="6" t="s">
        <v>26</v>
      </c>
      <c r="E3" s="7" t="s">
        <v>30</v>
      </c>
    </row>
    <row r="4" spans="1:5" ht="16" thickTop="1" x14ac:dyDescent="0.2">
      <c r="A4" s="2" t="s">
        <v>3</v>
      </c>
      <c r="B4" s="37">
        <v>2117.17</v>
      </c>
      <c r="C4" s="37">
        <v>9179.0499999999993</v>
      </c>
      <c r="D4" s="37">
        <v>29719.83</v>
      </c>
      <c r="E4" s="43">
        <v>79852.97</v>
      </c>
    </row>
    <row r="5" spans="1:5" x14ac:dyDescent="0.2">
      <c r="A5" s="3" t="s">
        <v>4</v>
      </c>
      <c r="B5" s="37">
        <v>1082.78</v>
      </c>
      <c r="C5" s="37">
        <v>2633.84</v>
      </c>
      <c r="D5" s="37">
        <v>25.34</v>
      </c>
      <c r="E5" s="43">
        <v>3741.96</v>
      </c>
    </row>
    <row r="6" spans="1:5" x14ac:dyDescent="0.2">
      <c r="A6" s="3" t="s">
        <v>5</v>
      </c>
      <c r="B6" s="37">
        <v>4104.76</v>
      </c>
      <c r="C6" s="37">
        <v>5460.2</v>
      </c>
      <c r="D6" s="37">
        <v>0</v>
      </c>
      <c r="E6" s="43">
        <v>9564.9599999999991</v>
      </c>
    </row>
    <row r="7" spans="1:5" x14ac:dyDescent="0.2">
      <c r="A7" s="3" t="s">
        <v>6</v>
      </c>
      <c r="B7" s="37"/>
      <c r="C7" s="37"/>
      <c r="D7" s="37"/>
      <c r="E7" s="43"/>
    </row>
    <row r="8" spans="1:5" x14ac:dyDescent="0.2">
      <c r="A8" s="3" t="s">
        <v>7</v>
      </c>
      <c r="B8" s="37">
        <v>1538.76</v>
      </c>
      <c r="C8" s="37">
        <v>3784.05</v>
      </c>
      <c r="D8" s="37">
        <v>0</v>
      </c>
      <c r="E8" s="43">
        <v>5322.81</v>
      </c>
    </row>
    <row r="9" spans="1:5" x14ac:dyDescent="0.2">
      <c r="A9" s="3" t="s">
        <v>8</v>
      </c>
      <c r="B9" s="37">
        <v>9408.83</v>
      </c>
      <c r="C9" s="37">
        <v>5588.77</v>
      </c>
      <c r="D9" s="37">
        <v>0</v>
      </c>
      <c r="E9" s="43">
        <v>14997.6</v>
      </c>
    </row>
    <row r="10" spans="1:5" x14ac:dyDescent="0.2">
      <c r="A10" s="3" t="s">
        <v>11</v>
      </c>
      <c r="B10" s="37"/>
      <c r="C10" s="37"/>
      <c r="D10" s="37"/>
      <c r="E10" s="43"/>
    </row>
    <row r="11" spans="1:5" x14ac:dyDescent="0.2">
      <c r="A11" s="3" t="s">
        <v>9</v>
      </c>
      <c r="B11" s="37"/>
      <c r="C11" s="37"/>
      <c r="D11" s="37"/>
      <c r="E11" s="43"/>
    </row>
    <row r="12" spans="1:5" x14ac:dyDescent="0.2">
      <c r="A12" s="3" t="s">
        <v>10</v>
      </c>
      <c r="B12" s="37"/>
      <c r="C12" s="37"/>
      <c r="D12" s="37"/>
      <c r="E12" s="43"/>
    </row>
    <row r="13" spans="1:5" x14ac:dyDescent="0.2">
      <c r="A13" s="3" t="s">
        <v>12</v>
      </c>
      <c r="B13" s="42"/>
      <c r="C13" s="42"/>
      <c r="D13" s="42"/>
      <c r="E13" s="44"/>
    </row>
    <row r="14" spans="1:5" x14ac:dyDescent="0.2">
      <c r="A14" s="3" t="s">
        <v>13</v>
      </c>
      <c r="B14" s="42"/>
      <c r="C14" s="42"/>
      <c r="D14" s="42"/>
      <c r="E14" s="44"/>
    </row>
    <row r="15" spans="1:5" x14ac:dyDescent="0.2">
      <c r="A15" s="3" t="s">
        <v>14</v>
      </c>
      <c r="B15" s="42"/>
      <c r="C15" s="42"/>
      <c r="D15" s="42"/>
      <c r="E15" s="44"/>
    </row>
    <row r="16" spans="1:5" x14ac:dyDescent="0.2">
      <c r="A16" s="3" t="s">
        <v>15</v>
      </c>
      <c r="B16" s="37">
        <v>4895.6400000000003</v>
      </c>
      <c r="C16" s="37">
        <v>4932.6499999999996</v>
      </c>
      <c r="D16" s="37">
        <v>7789.24</v>
      </c>
      <c r="E16" s="43">
        <v>17617.53</v>
      </c>
    </row>
    <row r="17" spans="1:5" ht="16" thickBot="1" x14ac:dyDescent="0.25">
      <c r="A17" s="4" t="s">
        <v>16</v>
      </c>
      <c r="B17" s="37">
        <v>5421.8</v>
      </c>
      <c r="C17" s="37">
        <v>1837.58</v>
      </c>
      <c r="D17" s="37">
        <v>606.44000000000005</v>
      </c>
      <c r="E17" s="43">
        <v>7865.81</v>
      </c>
    </row>
    <row r="18" spans="1:5" ht="16" thickBot="1" x14ac:dyDescent="0.25">
      <c r="A18" s="8" t="s">
        <v>31</v>
      </c>
      <c r="B18" s="9">
        <f>SUM(B4:B17)</f>
        <v>28569.739999999998</v>
      </c>
      <c r="C18" s="9">
        <f t="shared" ref="C18:E18" si="0">SUM(C4:C17)</f>
        <v>33416.14</v>
      </c>
      <c r="D18" s="9">
        <f t="shared" si="0"/>
        <v>38140.850000000006</v>
      </c>
      <c r="E18" s="10">
        <f t="shared" si="0"/>
        <v>138963.64000000001</v>
      </c>
    </row>
  </sheetData>
  <mergeCells count="1">
    <mergeCell ref="A1:E1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baseColWidth="10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5" sqref="H25"/>
    </sheetView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J14" sqref="J14:M14"/>
    </sheetView>
  </sheetViews>
  <sheetFormatPr baseColWidth="10" defaultColWidth="8.83203125" defaultRowHeight="15" x14ac:dyDescent="0.2"/>
  <cols>
    <col min="1" max="1" width="13.6640625" customWidth="1"/>
    <col min="2" max="2" width="9.6640625" customWidth="1"/>
    <col min="3" max="3" width="36.6640625" customWidth="1"/>
    <col min="4" max="4" width="6.6640625" customWidth="1"/>
    <col min="5" max="5" width="7.6640625" customWidth="1"/>
    <col min="6" max="12" width="10.6640625" customWidth="1"/>
    <col min="13" max="13" width="12.6640625" customWidth="1"/>
  </cols>
  <sheetData>
    <row r="1" spans="1:13" ht="19" x14ac:dyDescent="0.25">
      <c r="A1" s="48" t="s">
        <v>35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">
      <c r="A3" s="53" t="s">
        <v>17</v>
      </c>
      <c r="B3" s="55" t="s">
        <v>18</v>
      </c>
      <c r="C3" s="55" t="s">
        <v>19</v>
      </c>
      <c r="D3" s="55" t="s">
        <v>20</v>
      </c>
      <c r="E3" s="55" t="s">
        <v>33</v>
      </c>
      <c r="F3" s="55" t="s">
        <v>21</v>
      </c>
      <c r="G3" s="55"/>
      <c r="H3" s="55"/>
      <c r="I3" s="59" t="s">
        <v>112</v>
      </c>
      <c r="J3" s="55" t="s">
        <v>23</v>
      </c>
      <c r="K3" s="55"/>
      <c r="L3" s="55"/>
      <c r="M3" s="57" t="s">
        <v>22</v>
      </c>
    </row>
    <row r="4" spans="1:13" x14ac:dyDescent="0.2">
      <c r="A4" s="54"/>
      <c r="B4" s="56"/>
      <c r="C4" s="56"/>
      <c r="D4" s="56"/>
      <c r="E4" s="56"/>
      <c r="F4" s="12" t="s">
        <v>0</v>
      </c>
      <c r="G4" s="12" t="s">
        <v>1</v>
      </c>
      <c r="H4" s="12" t="s">
        <v>2</v>
      </c>
      <c r="I4" s="60"/>
      <c r="J4" s="12" t="s">
        <v>0</v>
      </c>
      <c r="K4" s="12" t="s">
        <v>1</v>
      </c>
      <c r="L4" s="12" t="s">
        <v>2</v>
      </c>
      <c r="M4" s="58"/>
    </row>
    <row r="5" spans="1:13" ht="53" x14ac:dyDescent="0.2">
      <c r="A5" s="25" t="s">
        <v>136</v>
      </c>
      <c r="B5" s="26"/>
      <c r="C5" s="27" t="s">
        <v>163</v>
      </c>
      <c r="D5" s="26">
        <v>205.33</v>
      </c>
      <c r="E5" s="27" t="s">
        <v>25</v>
      </c>
      <c r="F5" s="14">
        <v>23.5</v>
      </c>
      <c r="G5" s="14">
        <v>1.27</v>
      </c>
      <c r="H5" s="14">
        <v>4.3</v>
      </c>
      <c r="I5" s="14">
        <f t="shared" ref="I5:I12" si="0">F5+G5+H5</f>
        <v>29.07</v>
      </c>
      <c r="J5" s="23">
        <f>D5*F5</f>
        <v>4825.2550000000001</v>
      </c>
      <c r="K5" s="23">
        <f>D5*G5</f>
        <v>260.76910000000004</v>
      </c>
      <c r="L5" s="23">
        <f>D5*H5</f>
        <v>882.91899999999998</v>
      </c>
      <c r="M5" s="23">
        <f>J5+K5+L5</f>
        <v>5968.9431000000004</v>
      </c>
    </row>
    <row r="6" spans="1:13" ht="27" x14ac:dyDescent="0.2">
      <c r="A6" s="25" t="s">
        <v>137</v>
      </c>
      <c r="B6" s="26"/>
      <c r="C6" s="27" t="s">
        <v>164</v>
      </c>
      <c r="D6" s="26">
        <v>1</v>
      </c>
      <c r="E6" s="27" t="s">
        <v>147</v>
      </c>
      <c r="F6" s="14">
        <v>0</v>
      </c>
      <c r="G6" s="14">
        <v>1159.5</v>
      </c>
      <c r="H6" s="14">
        <v>1714.65</v>
      </c>
      <c r="I6" s="14">
        <f t="shared" si="0"/>
        <v>2874.15</v>
      </c>
      <c r="J6" s="23">
        <f t="shared" ref="J6:J12" si="1">D6*F6</f>
        <v>0</v>
      </c>
      <c r="K6" s="23">
        <f t="shared" ref="K6:K11" si="2">D6*G6</f>
        <v>1159.5</v>
      </c>
      <c r="L6" s="23">
        <f t="shared" ref="L6:L12" si="3">D6*H6</f>
        <v>1714.65</v>
      </c>
      <c r="M6" s="23">
        <f t="shared" ref="M6:M12" si="4">J6+K6+L6</f>
        <v>2874.15</v>
      </c>
    </row>
    <row r="7" spans="1:13" x14ac:dyDescent="0.2">
      <c r="A7" s="25" t="s">
        <v>138</v>
      </c>
      <c r="B7" s="26"/>
      <c r="C7" s="27" t="s">
        <v>165</v>
      </c>
      <c r="D7" s="26">
        <v>1</v>
      </c>
      <c r="E7" s="27" t="s">
        <v>147</v>
      </c>
      <c r="F7" s="14">
        <v>0</v>
      </c>
      <c r="G7" s="14">
        <v>332.39</v>
      </c>
      <c r="H7" s="14">
        <v>1086.75</v>
      </c>
      <c r="I7" s="14">
        <f t="shared" si="0"/>
        <v>1419.1399999999999</v>
      </c>
      <c r="J7" s="23">
        <f t="shared" si="1"/>
        <v>0</v>
      </c>
      <c r="K7" s="23">
        <f t="shared" si="2"/>
        <v>332.39</v>
      </c>
      <c r="L7" s="23">
        <f t="shared" si="3"/>
        <v>1086.75</v>
      </c>
      <c r="M7" s="23">
        <f t="shared" si="4"/>
        <v>1419.1399999999999</v>
      </c>
    </row>
    <row r="8" spans="1:13" x14ac:dyDescent="0.2">
      <c r="A8" s="25" t="s">
        <v>139</v>
      </c>
      <c r="B8" s="26"/>
      <c r="C8" s="27" t="s">
        <v>166</v>
      </c>
      <c r="D8" s="26">
        <v>1</v>
      </c>
      <c r="E8" s="27" t="s">
        <v>90</v>
      </c>
      <c r="F8" s="14">
        <v>0</v>
      </c>
      <c r="G8" s="14">
        <v>303.36</v>
      </c>
      <c r="H8" s="14">
        <v>468.51</v>
      </c>
      <c r="I8" s="14">
        <f t="shared" si="0"/>
        <v>771.87</v>
      </c>
      <c r="J8" s="23">
        <f t="shared" si="1"/>
        <v>0</v>
      </c>
      <c r="K8" s="23">
        <f t="shared" si="2"/>
        <v>303.36</v>
      </c>
      <c r="L8" s="23">
        <f t="shared" si="3"/>
        <v>468.51</v>
      </c>
      <c r="M8" s="23">
        <f t="shared" si="4"/>
        <v>771.87</v>
      </c>
    </row>
    <row r="9" spans="1:13" x14ac:dyDescent="0.2">
      <c r="A9" s="25" t="s">
        <v>140</v>
      </c>
      <c r="B9" s="26"/>
      <c r="C9" s="27" t="s">
        <v>167</v>
      </c>
      <c r="D9" s="26">
        <v>9349.9</v>
      </c>
      <c r="E9" s="27" t="s">
        <v>94</v>
      </c>
      <c r="F9" s="14">
        <v>0</v>
      </c>
      <c r="G9" s="14">
        <v>0.22</v>
      </c>
      <c r="H9" s="14">
        <v>0.33</v>
      </c>
      <c r="I9" s="14">
        <f t="shared" si="0"/>
        <v>0.55000000000000004</v>
      </c>
      <c r="J9" s="23">
        <f t="shared" si="1"/>
        <v>0</v>
      </c>
      <c r="K9" s="23">
        <f t="shared" si="2"/>
        <v>2056.9780000000001</v>
      </c>
      <c r="L9" s="23">
        <f t="shared" si="3"/>
        <v>3085.4670000000001</v>
      </c>
      <c r="M9" s="23">
        <f t="shared" si="4"/>
        <v>5142.4449999999997</v>
      </c>
    </row>
    <row r="10" spans="1:13" ht="40" x14ac:dyDescent="0.2">
      <c r="A10" s="25" t="s">
        <v>141</v>
      </c>
      <c r="B10" s="26"/>
      <c r="C10" s="27" t="s">
        <v>144</v>
      </c>
      <c r="D10" s="26">
        <v>220</v>
      </c>
      <c r="E10" s="27" t="s">
        <v>148</v>
      </c>
      <c r="F10" s="14">
        <v>0</v>
      </c>
      <c r="G10" s="14">
        <v>2.83</v>
      </c>
      <c r="H10" s="14">
        <v>2.36</v>
      </c>
      <c r="I10" s="14">
        <f t="shared" si="0"/>
        <v>5.1899999999999995</v>
      </c>
      <c r="J10" s="23">
        <f t="shared" si="1"/>
        <v>0</v>
      </c>
      <c r="K10" s="23">
        <f t="shared" si="2"/>
        <v>622.6</v>
      </c>
      <c r="L10" s="23">
        <f t="shared" si="3"/>
        <v>519.19999999999993</v>
      </c>
      <c r="M10" s="23">
        <f t="shared" si="4"/>
        <v>1141.8</v>
      </c>
    </row>
    <row r="11" spans="1:13" ht="27" x14ac:dyDescent="0.2">
      <c r="A11" s="25" t="s">
        <v>142</v>
      </c>
      <c r="B11" s="26"/>
      <c r="C11" s="27" t="s">
        <v>145</v>
      </c>
      <c r="D11" s="26">
        <v>198.4</v>
      </c>
      <c r="E11" s="27" t="s">
        <v>149</v>
      </c>
      <c r="F11" s="14">
        <v>0</v>
      </c>
      <c r="G11" s="14">
        <v>0.91</v>
      </c>
      <c r="H11" s="14">
        <v>0.16</v>
      </c>
      <c r="I11" s="14">
        <f t="shared" si="0"/>
        <v>1.07</v>
      </c>
      <c r="J11" s="23">
        <f t="shared" si="1"/>
        <v>0</v>
      </c>
      <c r="K11" s="23">
        <f t="shared" si="2"/>
        <v>180.54400000000001</v>
      </c>
      <c r="L11" s="23">
        <f t="shared" si="3"/>
        <v>31.744000000000003</v>
      </c>
      <c r="M11" s="23">
        <f t="shared" si="4"/>
        <v>212.28800000000001</v>
      </c>
    </row>
    <row r="12" spans="1:13" ht="28" thickBot="1" x14ac:dyDescent="0.25">
      <c r="A12" s="25" t="s">
        <v>143</v>
      </c>
      <c r="B12" s="26"/>
      <c r="C12" s="27" t="s">
        <v>146</v>
      </c>
      <c r="D12" s="26">
        <v>1</v>
      </c>
      <c r="E12" s="27" t="s">
        <v>150</v>
      </c>
      <c r="F12" s="14">
        <v>70.38</v>
      </c>
      <c r="G12" s="14">
        <v>16.510000000000002</v>
      </c>
      <c r="H12" s="14">
        <v>0</v>
      </c>
      <c r="I12" s="14">
        <f t="shared" si="0"/>
        <v>86.89</v>
      </c>
      <c r="J12" s="23">
        <f t="shared" si="1"/>
        <v>70.38</v>
      </c>
      <c r="K12" s="23">
        <f>D12*G12</f>
        <v>16.510000000000002</v>
      </c>
      <c r="L12" s="23">
        <f t="shared" si="3"/>
        <v>0</v>
      </c>
      <c r="M12" s="23">
        <f t="shared" si="4"/>
        <v>86.89</v>
      </c>
    </row>
    <row r="13" spans="1:13" ht="16" thickBot="1" x14ac:dyDescent="0.25">
      <c r="A13" s="61" t="s">
        <v>31</v>
      </c>
      <c r="B13" s="62"/>
      <c r="C13" s="62"/>
      <c r="D13" s="62"/>
      <c r="E13" s="62"/>
      <c r="F13" s="62"/>
      <c r="G13" s="62"/>
      <c r="H13" s="63"/>
      <c r="I13" s="13"/>
      <c r="J13" s="28">
        <f>SUM(J5:J12)</f>
        <v>4895.6350000000002</v>
      </c>
      <c r="K13" s="29">
        <f t="shared" ref="K13:M13" si="5">SUM(K5:K12)</f>
        <v>4932.651100000001</v>
      </c>
      <c r="L13" s="30">
        <f t="shared" si="5"/>
        <v>7789.24</v>
      </c>
      <c r="M13" s="31">
        <f t="shared" si="5"/>
        <v>17617.526099999999</v>
      </c>
    </row>
    <row r="14" spans="1:13" x14ac:dyDescent="0.2">
      <c r="J14" s="38"/>
      <c r="K14" s="38"/>
      <c r="L14" s="38"/>
      <c r="M14" s="38"/>
    </row>
  </sheetData>
  <mergeCells count="11">
    <mergeCell ref="A13:H13"/>
    <mergeCell ref="A1:M1"/>
    <mergeCell ref="A3:A4"/>
    <mergeCell ref="B3:B4"/>
    <mergeCell ref="C3:C4"/>
    <mergeCell ref="D3:D4"/>
    <mergeCell ref="E3:E4"/>
    <mergeCell ref="F3:H3"/>
    <mergeCell ref="J3:L3"/>
    <mergeCell ref="M3:M4"/>
    <mergeCell ref="I3:I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3.6640625" customWidth="1"/>
    <col min="2" max="2" width="9.6640625" customWidth="1"/>
    <col min="3" max="3" width="36.6640625" customWidth="1"/>
    <col min="4" max="4" width="6.6640625" customWidth="1"/>
    <col min="5" max="5" width="7.6640625" customWidth="1"/>
    <col min="6" max="12" width="10.6640625" customWidth="1"/>
    <col min="13" max="13" width="12.6640625" customWidth="1"/>
  </cols>
  <sheetData>
    <row r="1" spans="1:13" ht="19" x14ac:dyDescent="0.25">
      <c r="A1" s="48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">
      <c r="A3" s="53" t="s">
        <v>17</v>
      </c>
      <c r="B3" s="55" t="s">
        <v>18</v>
      </c>
      <c r="C3" s="55" t="s">
        <v>19</v>
      </c>
      <c r="D3" s="55" t="s">
        <v>20</v>
      </c>
      <c r="E3" s="55" t="s">
        <v>33</v>
      </c>
      <c r="F3" s="55" t="s">
        <v>21</v>
      </c>
      <c r="G3" s="55"/>
      <c r="H3" s="55"/>
      <c r="I3" s="59" t="s">
        <v>112</v>
      </c>
      <c r="J3" s="55" t="s">
        <v>23</v>
      </c>
      <c r="K3" s="55"/>
      <c r="L3" s="55"/>
      <c r="M3" s="57" t="s">
        <v>22</v>
      </c>
    </row>
    <row r="4" spans="1:13" x14ac:dyDescent="0.2">
      <c r="A4" s="54"/>
      <c r="B4" s="56"/>
      <c r="C4" s="56"/>
      <c r="D4" s="56"/>
      <c r="E4" s="56"/>
      <c r="F4" s="12" t="s">
        <v>0</v>
      </c>
      <c r="G4" s="12" t="s">
        <v>1</v>
      </c>
      <c r="H4" s="12" t="s">
        <v>2</v>
      </c>
      <c r="I4" s="60"/>
      <c r="J4" s="12" t="s">
        <v>0</v>
      </c>
      <c r="K4" s="12" t="s">
        <v>1</v>
      </c>
      <c r="L4" s="12" t="s">
        <v>2</v>
      </c>
      <c r="M4" s="58"/>
    </row>
    <row r="5" spans="1:13" x14ac:dyDescent="0.2">
      <c r="A5" s="25" t="s">
        <v>151</v>
      </c>
      <c r="B5" s="26"/>
      <c r="C5" s="27" t="s">
        <v>161</v>
      </c>
      <c r="D5" s="27" t="s">
        <v>90</v>
      </c>
      <c r="E5" s="26">
        <v>6</v>
      </c>
      <c r="F5" s="14">
        <v>198</v>
      </c>
      <c r="G5" s="14">
        <v>105</v>
      </c>
      <c r="H5" s="14">
        <v>75.5</v>
      </c>
      <c r="I5" s="14">
        <f t="shared" ref="I5:I10" si="0">F5+G5+H5</f>
        <v>378.5</v>
      </c>
      <c r="J5" s="23">
        <f>E5*F5</f>
        <v>1188</v>
      </c>
      <c r="K5" s="23">
        <f>E5*G5</f>
        <v>630</v>
      </c>
      <c r="L5" s="23">
        <f>E5*H5</f>
        <v>453</v>
      </c>
      <c r="M5" s="23">
        <f>J5+K5+L5</f>
        <v>2271</v>
      </c>
    </row>
    <row r="6" spans="1:13" ht="27" x14ac:dyDescent="0.2">
      <c r="A6" s="25" t="s">
        <v>152</v>
      </c>
      <c r="B6" s="26"/>
      <c r="C6" s="27" t="s">
        <v>162</v>
      </c>
      <c r="D6" s="27" t="s">
        <v>24</v>
      </c>
      <c r="E6" s="26">
        <v>205.6</v>
      </c>
      <c r="F6" s="14">
        <v>1.66</v>
      </c>
      <c r="G6" s="14">
        <v>0.96</v>
      </c>
      <c r="H6" s="14">
        <v>0.31</v>
      </c>
      <c r="I6" s="14">
        <f t="shared" si="0"/>
        <v>2.93</v>
      </c>
      <c r="J6" s="23">
        <f t="shared" ref="J6:J10" si="1">E6*F6</f>
        <v>341.29599999999999</v>
      </c>
      <c r="K6" s="23">
        <f t="shared" ref="K6:K10" si="2">E6*G6</f>
        <v>197.37599999999998</v>
      </c>
      <c r="L6" s="23">
        <f t="shared" ref="L6:L10" si="3">E6*H6</f>
        <v>63.735999999999997</v>
      </c>
      <c r="M6" s="23">
        <f t="shared" ref="M6:M10" si="4">J6+K6+L6</f>
        <v>602.40800000000002</v>
      </c>
    </row>
    <row r="7" spans="1:13" ht="40" x14ac:dyDescent="0.2">
      <c r="A7" s="25" t="s">
        <v>153</v>
      </c>
      <c r="B7" s="26"/>
      <c r="C7" s="27" t="s">
        <v>157</v>
      </c>
      <c r="D7" s="27" t="s">
        <v>90</v>
      </c>
      <c r="E7" s="26">
        <v>14</v>
      </c>
      <c r="F7" s="14">
        <v>48.5</v>
      </c>
      <c r="G7" s="14">
        <v>9.9499999999999993</v>
      </c>
      <c r="H7" s="14">
        <v>0</v>
      </c>
      <c r="I7" s="14">
        <f t="shared" si="0"/>
        <v>58.45</v>
      </c>
      <c r="J7" s="23">
        <f t="shared" si="1"/>
        <v>679</v>
      </c>
      <c r="K7" s="23">
        <f t="shared" si="2"/>
        <v>139.29999999999998</v>
      </c>
      <c r="L7" s="23">
        <f t="shared" si="3"/>
        <v>0</v>
      </c>
      <c r="M7" s="23">
        <f t="shared" si="4"/>
        <v>818.3</v>
      </c>
    </row>
    <row r="8" spans="1:13" ht="40" x14ac:dyDescent="0.2">
      <c r="A8" s="25" t="s">
        <v>153</v>
      </c>
      <c r="B8" s="26"/>
      <c r="C8" s="27" t="s">
        <v>158</v>
      </c>
      <c r="D8" s="27" t="s">
        <v>90</v>
      </c>
      <c r="E8" s="26">
        <v>2</v>
      </c>
      <c r="F8" s="14">
        <v>48.5</v>
      </c>
      <c r="G8" s="14">
        <v>9.9499999999999993</v>
      </c>
      <c r="H8" s="14">
        <v>0</v>
      </c>
      <c r="I8" s="14">
        <f t="shared" si="0"/>
        <v>58.45</v>
      </c>
      <c r="J8" s="23">
        <f t="shared" si="1"/>
        <v>97</v>
      </c>
      <c r="K8" s="23">
        <f t="shared" si="2"/>
        <v>19.899999999999999</v>
      </c>
      <c r="L8" s="23">
        <f t="shared" si="3"/>
        <v>0</v>
      </c>
      <c r="M8" s="23">
        <f t="shared" si="4"/>
        <v>116.9</v>
      </c>
    </row>
    <row r="9" spans="1:13" ht="27" x14ac:dyDescent="0.2">
      <c r="A9" s="25" t="s">
        <v>155</v>
      </c>
      <c r="B9" s="26"/>
      <c r="C9" s="27" t="s">
        <v>159</v>
      </c>
      <c r="D9" s="27" t="s">
        <v>25</v>
      </c>
      <c r="E9" s="26">
        <v>11.5</v>
      </c>
      <c r="F9" s="14">
        <v>28</v>
      </c>
      <c r="G9" s="14">
        <v>20.5</v>
      </c>
      <c r="H9" s="14">
        <v>0</v>
      </c>
      <c r="I9" s="14">
        <f t="shared" si="0"/>
        <v>48.5</v>
      </c>
      <c r="J9" s="23">
        <f t="shared" si="1"/>
        <v>322</v>
      </c>
      <c r="K9" s="23">
        <f t="shared" si="2"/>
        <v>235.75</v>
      </c>
      <c r="L9" s="23">
        <f t="shared" si="3"/>
        <v>0</v>
      </c>
      <c r="M9" s="23">
        <f t="shared" si="4"/>
        <v>557.75</v>
      </c>
    </row>
    <row r="10" spans="1:13" ht="28" thickBot="1" x14ac:dyDescent="0.25">
      <c r="A10" s="25" t="s">
        <v>154</v>
      </c>
      <c r="B10" s="26"/>
      <c r="C10" s="27" t="s">
        <v>160</v>
      </c>
      <c r="D10" s="27" t="s">
        <v>89</v>
      </c>
      <c r="E10" s="26">
        <v>11.5</v>
      </c>
      <c r="F10" s="14">
        <v>243</v>
      </c>
      <c r="G10" s="14">
        <v>53.5</v>
      </c>
      <c r="H10" s="14">
        <v>7.8</v>
      </c>
      <c r="I10" s="14">
        <f t="shared" si="0"/>
        <v>304.3</v>
      </c>
      <c r="J10" s="23">
        <f t="shared" si="1"/>
        <v>2794.5</v>
      </c>
      <c r="K10" s="23">
        <f t="shared" si="2"/>
        <v>615.25</v>
      </c>
      <c r="L10" s="23">
        <f t="shared" si="3"/>
        <v>89.7</v>
      </c>
      <c r="M10" s="23">
        <f t="shared" si="4"/>
        <v>3499.45</v>
      </c>
    </row>
    <row r="11" spans="1:13" ht="16" thickBot="1" x14ac:dyDescent="0.25">
      <c r="A11" s="61" t="s">
        <v>31</v>
      </c>
      <c r="B11" s="62"/>
      <c r="C11" s="62"/>
      <c r="D11" s="62"/>
      <c r="E11" s="62"/>
      <c r="F11" s="62"/>
      <c r="G11" s="62"/>
      <c r="H11" s="63"/>
      <c r="I11" s="13"/>
      <c r="J11" s="28">
        <f>SUM(J5:J10)</f>
        <v>5421.7960000000003</v>
      </c>
      <c r="K11" s="29">
        <f>SUM(K5:K10)</f>
        <v>1837.576</v>
      </c>
      <c r="L11" s="30">
        <f>SUM(L5:L10)</f>
        <v>606.43600000000004</v>
      </c>
      <c r="M11" s="31">
        <f>SUM(M5:M10)</f>
        <v>7865.808</v>
      </c>
    </row>
    <row r="12" spans="1:13" x14ac:dyDescent="0.2">
      <c r="J12" s="38"/>
      <c r="K12" s="38"/>
      <c r="M12" s="38"/>
    </row>
  </sheetData>
  <mergeCells count="11">
    <mergeCell ref="A11:H11"/>
    <mergeCell ref="A1:M1"/>
    <mergeCell ref="A3:A4"/>
    <mergeCell ref="B3:B4"/>
    <mergeCell ref="C3:C4"/>
    <mergeCell ref="D3:D4"/>
    <mergeCell ref="E3:E4"/>
    <mergeCell ref="F3:H3"/>
    <mergeCell ref="J3:L3"/>
    <mergeCell ref="M3:M4"/>
    <mergeCell ref="I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4" workbookViewId="0">
      <selection activeCell="F10" sqref="F10"/>
    </sheetView>
  </sheetViews>
  <sheetFormatPr baseColWidth="10" defaultColWidth="8.83203125" defaultRowHeight="15" x14ac:dyDescent="0.2"/>
  <cols>
    <col min="1" max="1" width="17.1640625" style="11" customWidth="1"/>
    <col min="2" max="2" width="9.6640625" style="11" customWidth="1"/>
    <col min="3" max="3" width="60" style="11" customWidth="1"/>
    <col min="4" max="4" width="11.5" style="11" customWidth="1"/>
    <col min="5" max="5" width="7.6640625" style="11" customWidth="1"/>
    <col min="6" max="8" width="10.6640625" style="11" customWidth="1"/>
    <col min="9" max="9" width="16.33203125" style="11" customWidth="1"/>
    <col min="10" max="12" width="10.6640625" style="11" customWidth="1"/>
    <col min="13" max="13" width="12.6640625" style="11" customWidth="1"/>
    <col min="14" max="16384" width="8.83203125" style="11"/>
  </cols>
  <sheetData>
    <row r="1" spans="1:13" ht="19" x14ac:dyDescent="0.2">
      <c r="A1" s="52" t="s">
        <v>34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16" thickBot="1" x14ac:dyDescent="0.25"/>
    <row r="3" spans="1:13" ht="15" customHeight="1" x14ac:dyDescent="0.2">
      <c r="A3" s="53" t="s">
        <v>17</v>
      </c>
      <c r="B3" s="55" t="s">
        <v>18</v>
      </c>
      <c r="C3" s="55" t="s">
        <v>19</v>
      </c>
      <c r="D3" s="55" t="s">
        <v>20</v>
      </c>
      <c r="E3" s="55" t="s">
        <v>33</v>
      </c>
      <c r="F3" s="55" t="s">
        <v>21</v>
      </c>
      <c r="G3" s="55"/>
      <c r="H3" s="55"/>
      <c r="I3" s="59" t="s">
        <v>112</v>
      </c>
      <c r="J3" s="55" t="s">
        <v>23</v>
      </c>
      <c r="K3" s="55"/>
      <c r="L3" s="55"/>
      <c r="M3" s="57" t="s">
        <v>22</v>
      </c>
    </row>
    <row r="4" spans="1:13" x14ac:dyDescent="0.2">
      <c r="A4" s="54"/>
      <c r="B4" s="56"/>
      <c r="C4" s="56"/>
      <c r="D4" s="56"/>
      <c r="E4" s="56"/>
      <c r="F4" s="12" t="s">
        <v>0</v>
      </c>
      <c r="G4" s="12" t="s">
        <v>1</v>
      </c>
      <c r="H4" s="12" t="s">
        <v>2</v>
      </c>
      <c r="I4" s="60"/>
      <c r="J4" s="12" t="s">
        <v>0</v>
      </c>
      <c r="K4" s="12" t="s">
        <v>1</v>
      </c>
      <c r="L4" s="12" t="s">
        <v>2</v>
      </c>
      <c r="M4" s="58"/>
    </row>
    <row r="5" spans="1:13" x14ac:dyDescent="0.2">
      <c r="A5" s="15" t="s">
        <v>37</v>
      </c>
      <c r="B5" s="20"/>
      <c r="C5" s="16" t="s">
        <v>62</v>
      </c>
      <c r="D5" s="21" t="s">
        <v>168</v>
      </c>
      <c r="E5" s="20"/>
      <c r="F5" s="22">
        <v>0</v>
      </c>
      <c r="G5" s="22">
        <v>0</v>
      </c>
      <c r="H5" s="22">
        <v>0</v>
      </c>
      <c r="I5" s="22"/>
      <c r="J5" s="23">
        <f>F5*E5</f>
        <v>0</v>
      </c>
      <c r="K5" s="23">
        <f>G5*E5</f>
        <v>0</v>
      </c>
      <c r="L5" s="23">
        <f>H5*E5</f>
        <v>0</v>
      </c>
      <c r="M5" s="23">
        <f t="shared" ref="M5:M15" si="0">I5*E5</f>
        <v>0</v>
      </c>
    </row>
    <row r="6" spans="1:13" x14ac:dyDescent="0.15">
      <c r="A6" s="15" t="s">
        <v>38</v>
      </c>
      <c r="B6" s="20"/>
      <c r="C6" s="16" t="s">
        <v>63</v>
      </c>
      <c r="D6" s="21" t="s">
        <v>87</v>
      </c>
      <c r="E6" s="20">
        <v>1</v>
      </c>
      <c r="F6" s="22">
        <v>0</v>
      </c>
      <c r="G6" s="22">
        <v>0</v>
      </c>
      <c r="H6" s="22">
        <v>0</v>
      </c>
      <c r="I6" s="17">
        <v>38000</v>
      </c>
      <c r="J6" s="23">
        <f t="shared" ref="J6:J19" si="1">F6*E6</f>
        <v>0</v>
      </c>
      <c r="K6" s="23">
        <f t="shared" ref="K6:K18" si="2">G6*E6</f>
        <v>0</v>
      </c>
      <c r="L6" s="23">
        <f t="shared" ref="L6:L15" si="3">H6*E6</f>
        <v>0</v>
      </c>
      <c r="M6" s="23">
        <f t="shared" si="0"/>
        <v>38000</v>
      </c>
    </row>
    <row r="7" spans="1:13" ht="26" x14ac:dyDescent="0.15">
      <c r="A7" s="18" t="s">
        <v>96</v>
      </c>
      <c r="B7" s="20"/>
      <c r="C7" s="19" t="s">
        <v>104</v>
      </c>
      <c r="D7" s="21" t="s">
        <v>90</v>
      </c>
      <c r="E7" s="20">
        <v>1</v>
      </c>
      <c r="F7" s="14">
        <v>0</v>
      </c>
      <c r="G7" s="14">
        <v>0</v>
      </c>
      <c r="H7" s="14">
        <v>0</v>
      </c>
      <c r="I7" s="17">
        <v>145</v>
      </c>
      <c r="J7" s="23">
        <f t="shared" si="1"/>
        <v>0</v>
      </c>
      <c r="K7" s="23">
        <f t="shared" si="2"/>
        <v>0</v>
      </c>
      <c r="L7" s="23">
        <f t="shared" si="3"/>
        <v>0</v>
      </c>
      <c r="M7" s="23">
        <f t="shared" si="0"/>
        <v>145</v>
      </c>
    </row>
    <row r="8" spans="1:13" x14ac:dyDescent="0.15">
      <c r="A8" s="18" t="s">
        <v>97</v>
      </c>
      <c r="B8" s="20"/>
      <c r="C8" s="19" t="s">
        <v>105</v>
      </c>
      <c r="D8" s="21" t="s">
        <v>90</v>
      </c>
      <c r="E8" s="20">
        <v>1</v>
      </c>
      <c r="F8" s="14">
        <v>0</v>
      </c>
      <c r="G8" s="14">
        <v>0</v>
      </c>
      <c r="H8" s="14">
        <v>0</v>
      </c>
      <c r="I8" s="17">
        <v>64</v>
      </c>
      <c r="J8" s="23">
        <f t="shared" si="1"/>
        <v>0</v>
      </c>
      <c r="K8" s="23">
        <f t="shared" si="2"/>
        <v>0</v>
      </c>
      <c r="L8" s="23">
        <f t="shared" si="3"/>
        <v>0</v>
      </c>
      <c r="M8" s="23">
        <f t="shared" si="0"/>
        <v>64</v>
      </c>
    </row>
    <row r="9" spans="1:13" x14ac:dyDescent="0.15">
      <c r="A9" s="18" t="s">
        <v>98</v>
      </c>
      <c r="B9" s="20"/>
      <c r="C9" s="19" t="s">
        <v>106</v>
      </c>
      <c r="D9" s="21" t="s">
        <v>90</v>
      </c>
      <c r="E9" s="20">
        <v>1</v>
      </c>
      <c r="F9" s="14">
        <v>0</v>
      </c>
      <c r="G9" s="14">
        <v>0</v>
      </c>
      <c r="H9" s="14">
        <v>0</v>
      </c>
      <c r="I9" s="17">
        <v>136</v>
      </c>
      <c r="J9" s="23">
        <f t="shared" si="1"/>
        <v>0</v>
      </c>
      <c r="K9" s="23">
        <f t="shared" si="2"/>
        <v>0</v>
      </c>
      <c r="L9" s="23">
        <f t="shared" si="3"/>
        <v>0</v>
      </c>
      <c r="M9" s="23">
        <f t="shared" si="0"/>
        <v>136</v>
      </c>
    </row>
    <row r="10" spans="1:13" x14ac:dyDescent="0.15">
      <c r="A10" s="18" t="s">
        <v>99</v>
      </c>
      <c r="B10" s="20"/>
      <c r="C10" s="19" t="s">
        <v>107</v>
      </c>
      <c r="D10" s="21" t="s">
        <v>90</v>
      </c>
      <c r="E10" s="20">
        <v>1</v>
      </c>
      <c r="F10" s="14">
        <v>0</v>
      </c>
      <c r="G10" s="14">
        <v>0</v>
      </c>
      <c r="H10" s="14">
        <v>0</v>
      </c>
      <c r="I10" s="17">
        <v>320</v>
      </c>
      <c r="J10" s="23">
        <f t="shared" si="1"/>
        <v>0</v>
      </c>
      <c r="K10" s="23">
        <f t="shared" si="2"/>
        <v>0</v>
      </c>
      <c r="L10" s="23">
        <f t="shared" si="3"/>
        <v>0</v>
      </c>
      <c r="M10" s="23">
        <f t="shared" si="0"/>
        <v>320</v>
      </c>
    </row>
    <row r="11" spans="1:13" ht="26" x14ac:dyDescent="0.15">
      <c r="A11" s="18" t="s">
        <v>100</v>
      </c>
      <c r="B11" s="20"/>
      <c r="C11" s="19" t="s">
        <v>108</v>
      </c>
      <c r="D11" s="21" t="s">
        <v>90</v>
      </c>
      <c r="E11" s="20">
        <v>1</v>
      </c>
      <c r="F11" s="14">
        <v>0</v>
      </c>
      <c r="G11" s="14">
        <v>0</v>
      </c>
      <c r="H11" s="14">
        <v>0</v>
      </c>
      <c r="I11" s="17">
        <v>12</v>
      </c>
      <c r="J11" s="23">
        <f t="shared" si="1"/>
        <v>0</v>
      </c>
      <c r="K11" s="23">
        <f t="shared" si="2"/>
        <v>0</v>
      </c>
      <c r="L11" s="23">
        <f t="shared" si="3"/>
        <v>0</v>
      </c>
      <c r="M11" s="23">
        <f t="shared" si="0"/>
        <v>12</v>
      </c>
    </row>
    <row r="12" spans="1:13" x14ac:dyDescent="0.15">
      <c r="A12" s="18" t="s">
        <v>101</v>
      </c>
      <c r="B12" s="20"/>
      <c r="C12" s="19" t="s">
        <v>109</v>
      </c>
      <c r="D12" s="21" t="s">
        <v>90</v>
      </c>
      <c r="E12" s="20">
        <v>1</v>
      </c>
      <c r="F12" s="14">
        <v>0</v>
      </c>
      <c r="G12" s="14">
        <v>0</v>
      </c>
      <c r="H12" s="14">
        <v>0</v>
      </c>
      <c r="I12" s="17">
        <v>45</v>
      </c>
      <c r="J12" s="23">
        <f t="shared" si="1"/>
        <v>0</v>
      </c>
      <c r="K12" s="23">
        <f t="shared" si="2"/>
        <v>0</v>
      </c>
      <c r="L12" s="23">
        <f t="shared" si="3"/>
        <v>0</v>
      </c>
      <c r="M12" s="23">
        <f t="shared" si="0"/>
        <v>45</v>
      </c>
    </row>
    <row r="13" spans="1:13" x14ac:dyDescent="0.15">
      <c r="A13" s="18" t="s">
        <v>102</v>
      </c>
      <c r="B13" s="20"/>
      <c r="C13" s="19" t="s">
        <v>110</v>
      </c>
      <c r="D13" s="21" t="s">
        <v>90</v>
      </c>
      <c r="E13" s="20">
        <v>1</v>
      </c>
      <c r="F13" s="14">
        <v>0</v>
      </c>
      <c r="G13" s="14">
        <v>0</v>
      </c>
      <c r="H13" s="14">
        <v>0</v>
      </c>
      <c r="I13" s="17">
        <v>55</v>
      </c>
      <c r="J13" s="23">
        <f t="shared" si="1"/>
        <v>0</v>
      </c>
      <c r="K13" s="23">
        <f t="shared" si="2"/>
        <v>0</v>
      </c>
      <c r="L13" s="23">
        <f t="shared" si="3"/>
        <v>0</v>
      </c>
      <c r="M13" s="23">
        <f t="shared" si="0"/>
        <v>55</v>
      </c>
    </row>
    <row r="14" spans="1:13" x14ac:dyDescent="0.15">
      <c r="A14" s="18" t="s">
        <v>103</v>
      </c>
      <c r="B14" s="20"/>
      <c r="C14" s="19" t="s">
        <v>111</v>
      </c>
      <c r="D14" s="21" t="s">
        <v>90</v>
      </c>
      <c r="E14" s="20">
        <v>1</v>
      </c>
      <c r="F14" s="14">
        <v>0</v>
      </c>
      <c r="G14" s="14">
        <v>0</v>
      </c>
      <c r="H14" s="14">
        <v>0</v>
      </c>
      <c r="I14" s="17">
        <v>59</v>
      </c>
      <c r="J14" s="23">
        <f t="shared" si="1"/>
        <v>0</v>
      </c>
      <c r="K14" s="23">
        <f t="shared" si="2"/>
        <v>0</v>
      </c>
      <c r="L14" s="23">
        <f t="shared" si="3"/>
        <v>0</v>
      </c>
      <c r="M14" s="23">
        <f t="shared" si="0"/>
        <v>59</v>
      </c>
    </row>
    <row r="15" spans="1:13" x14ac:dyDescent="0.15">
      <c r="A15" s="15" t="s">
        <v>39</v>
      </c>
      <c r="B15" s="20"/>
      <c r="C15" s="16" t="s">
        <v>64</v>
      </c>
      <c r="D15" s="21" t="s">
        <v>88</v>
      </c>
      <c r="E15" s="20">
        <v>1</v>
      </c>
      <c r="F15" s="22">
        <v>0</v>
      </c>
      <c r="G15" s="22">
        <v>0</v>
      </c>
      <c r="H15" s="22">
        <v>0</v>
      </c>
      <c r="I15" s="17">
        <v>0.92</v>
      </c>
      <c r="J15" s="23">
        <f t="shared" si="1"/>
        <v>0</v>
      </c>
      <c r="K15" s="23">
        <f t="shared" si="2"/>
        <v>0</v>
      </c>
      <c r="L15" s="23">
        <f t="shared" si="3"/>
        <v>0</v>
      </c>
      <c r="M15" s="23">
        <f t="shared" si="0"/>
        <v>0.92</v>
      </c>
    </row>
    <row r="16" spans="1:13" x14ac:dyDescent="0.15">
      <c r="A16" s="15" t="s">
        <v>40</v>
      </c>
      <c r="B16" s="20"/>
      <c r="C16" s="16" t="s">
        <v>65</v>
      </c>
      <c r="D16" s="21" t="s">
        <v>89</v>
      </c>
      <c r="E16" s="24">
        <v>2.2999999999999998</v>
      </c>
      <c r="F16" s="22">
        <v>2.27</v>
      </c>
      <c r="G16" s="22">
        <v>22.5</v>
      </c>
      <c r="H16" s="22">
        <v>2.27</v>
      </c>
      <c r="I16" s="17">
        <f t="shared" ref="I16:I40" si="4">F16+G16+H16</f>
        <v>27.04</v>
      </c>
      <c r="J16" s="23">
        <f t="shared" si="1"/>
        <v>5.2209999999999992</v>
      </c>
      <c r="K16" s="23">
        <f t="shared" si="2"/>
        <v>51.749999999999993</v>
      </c>
      <c r="L16" s="23">
        <f t="shared" ref="L16:L37" si="5">H16*E16</f>
        <v>5.2209999999999992</v>
      </c>
      <c r="M16" s="23">
        <f>I16*E16</f>
        <v>62.191999999999993</v>
      </c>
    </row>
    <row r="17" spans="1:13" x14ac:dyDescent="0.15">
      <c r="A17" s="15" t="s">
        <v>41</v>
      </c>
      <c r="B17" s="20"/>
      <c r="C17" s="16" t="s">
        <v>66</v>
      </c>
      <c r="D17" s="21" t="s">
        <v>90</v>
      </c>
      <c r="E17" s="20">
        <v>300</v>
      </c>
      <c r="F17" s="22">
        <v>4.3099999999999996</v>
      </c>
      <c r="G17" s="22">
        <v>0</v>
      </c>
      <c r="H17" s="22">
        <v>0</v>
      </c>
      <c r="I17" s="17">
        <f t="shared" si="4"/>
        <v>4.3099999999999996</v>
      </c>
      <c r="J17" s="23">
        <f>F17*E17</f>
        <v>1292.9999999999998</v>
      </c>
      <c r="K17" s="23">
        <f t="shared" si="2"/>
        <v>0</v>
      </c>
      <c r="L17" s="23">
        <f t="shared" si="5"/>
        <v>0</v>
      </c>
      <c r="M17" s="23">
        <f>I17*E17</f>
        <v>1292.9999999999998</v>
      </c>
    </row>
    <row r="18" spans="1:13" x14ac:dyDescent="0.15">
      <c r="A18" s="15" t="s">
        <v>42</v>
      </c>
      <c r="B18" s="20"/>
      <c r="C18" s="16" t="s">
        <v>67</v>
      </c>
      <c r="D18" s="21" t="s">
        <v>91</v>
      </c>
      <c r="E18" s="20">
        <v>2</v>
      </c>
      <c r="F18" s="22">
        <v>0</v>
      </c>
      <c r="G18" s="22">
        <v>1525</v>
      </c>
      <c r="H18" s="22">
        <v>2600</v>
      </c>
      <c r="I18" s="17">
        <f t="shared" si="4"/>
        <v>4125</v>
      </c>
      <c r="J18" s="23">
        <f t="shared" si="1"/>
        <v>0</v>
      </c>
      <c r="K18" s="23">
        <f t="shared" si="2"/>
        <v>3050</v>
      </c>
      <c r="L18" s="23">
        <f t="shared" si="5"/>
        <v>5200</v>
      </c>
      <c r="M18" s="23">
        <f t="shared" ref="M18:M37" si="6">I18*E18</f>
        <v>8250</v>
      </c>
    </row>
    <row r="19" spans="1:13" ht="26" x14ac:dyDescent="0.15">
      <c r="A19" s="15" t="s">
        <v>43</v>
      </c>
      <c r="B19" s="20"/>
      <c r="C19" s="16" t="s">
        <v>68</v>
      </c>
      <c r="D19" s="21" t="s">
        <v>92</v>
      </c>
      <c r="E19" s="20">
        <v>1</v>
      </c>
      <c r="F19" s="22">
        <v>0</v>
      </c>
      <c r="G19" s="22">
        <v>325</v>
      </c>
      <c r="H19" s="22">
        <v>770</v>
      </c>
      <c r="I19" s="17">
        <f t="shared" si="4"/>
        <v>1095</v>
      </c>
      <c r="J19" s="23">
        <f t="shared" si="1"/>
        <v>0</v>
      </c>
      <c r="K19" s="23">
        <f t="shared" ref="K19:K37" si="7">G19*E19</f>
        <v>325</v>
      </c>
      <c r="L19" s="23">
        <f t="shared" si="5"/>
        <v>770</v>
      </c>
      <c r="M19" s="23">
        <f t="shared" si="6"/>
        <v>1095</v>
      </c>
    </row>
    <row r="20" spans="1:13" x14ac:dyDescent="0.15">
      <c r="A20" s="15" t="s">
        <v>44</v>
      </c>
      <c r="B20" s="20"/>
      <c r="C20" s="16" t="s">
        <v>69</v>
      </c>
      <c r="D20" s="21" t="s">
        <v>92</v>
      </c>
      <c r="E20" s="20">
        <v>1</v>
      </c>
      <c r="F20" s="22">
        <v>0</v>
      </c>
      <c r="G20" s="22">
        <v>0</v>
      </c>
      <c r="H20" s="22">
        <v>1191.4000000000001</v>
      </c>
      <c r="I20" s="17">
        <f t="shared" si="4"/>
        <v>1191.4000000000001</v>
      </c>
      <c r="J20" s="23">
        <f t="shared" ref="J20:J37" si="8">F20*E20</f>
        <v>0</v>
      </c>
      <c r="K20" s="23">
        <f t="shared" si="7"/>
        <v>0</v>
      </c>
      <c r="L20" s="23">
        <f t="shared" si="5"/>
        <v>1191.4000000000001</v>
      </c>
      <c r="M20" s="23">
        <f t="shared" si="6"/>
        <v>1191.4000000000001</v>
      </c>
    </row>
    <row r="21" spans="1:13" x14ac:dyDescent="0.15">
      <c r="A21" s="15" t="s">
        <v>45</v>
      </c>
      <c r="B21" s="20"/>
      <c r="C21" s="16" t="s">
        <v>70</v>
      </c>
      <c r="D21" s="21" t="s">
        <v>92</v>
      </c>
      <c r="E21" s="20">
        <v>1</v>
      </c>
      <c r="F21" s="22">
        <v>0</v>
      </c>
      <c r="G21" s="22">
        <v>0</v>
      </c>
      <c r="H21" s="22">
        <v>12.33</v>
      </c>
      <c r="I21" s="17">
        <f t="shared" si="4"/>
        <v>12.33</v>
      </c>
      <c r="J21" s="23">
        <f t="shared" si="8"/>
        <v>0</v>
      </c>
      <c r="K21" s="23">
        <f t="shared" si="7"/>
        <v>0</v>
      </c>
      <c r="L21" s="23">
        <f t="shared" si="5"/>
        <v>12.33</v>
      </c>
      <c r="M21" s="23">
        <f t="shared" si="6"/>
        <v>12.33</v>
      </c>
    </row>
    <row r="22" spans="1:13" ht="26" x14ac:dyDescent="0.15">
      <c r="A22" s="15" t="s">
        <v>46</v>
      </c>
      <c r="B22" s="20"/>
      <c r="C22" s="16" t="s">
        <v>71</v>
      </c>
      <c r="D22" s="21" t="s">
        <v>92</v>
      </c>
      <c r="E22" s="20">
        <v>1</v>
      </c>
      <c r="F22" s="22">
        <v>0</v>
      </c>
      <c r="G22" s="22">
        <v>0</v>
      </c>
      <c r="H22" s="22">
        <v>4839.3999999999996</v>
      </c>
      <c r="I22" s="17">
        <f t="shared" si="4"/>
        <v>4839.3999999999996</v>
      </c>
      <c r="J22" s="23">
        <f t="shared" si="8"/>
        <v>0</v>
      </c>
      <c r="K22" s="23">
        <f t="shared" si="7"/>
        <v>0</v>
      </c>
      <c r="L22" s="23">
        <f t="shared" si="5"/>
        <v>4839.3999999999996</v>
      </c>
      <c r="M22" s="23">
        <f t="shared" si="6"/>
        <v>4839.3999999999996</v>
      </c>
    </row>
    <row r="23" spans="1:13" ht="26" x14ac:dyDescent="0.15">
      <c r="A23" s="15" t="s">
        <v>47</v>
      </c>
      <c r="B23" s="20"/>
      <c r="C23" s="16" t="s">
        <v>72</v>
      </c>
      <c r="D23" s="21" t="s">
        <v>92</v>
      </c>
      <c r="E23" s="20">
        <v>1</v>
      </c>
      <c r="F23" s="22">
        <v>0</v>
      </c>
      <c r="G23" s="22">
        <v>0</v>
      </c>
      <c r="H23" s="22">
        <v>43.9</v>
      </c>
      <c r="I23" s="17">
        <f t="shared" si="4"/>
        <v>43.9</v>
      </c>
      <c r="J23" s="23">
        <f t="shared" si="8"/>
        <v>0</v>
      </c>
      <c r="K23" s="23">
        <f t="shared" si="7"/>
        <v>0</v>
      </c>
      <c r="L23" s="23">
        <f t="shared" si="5"/>
        <v>43.9</v>
      </c>
      <c r="M23" s="23">
        <f t="shared" si="6"/>
        <v>43.9</v>
      </c>
    </row>
    <row r="24" spans="1:13" x14ac:dyDescent="0.15">
      <c r="A24" s="15" t="s">
        <v>48</v>
      </c>
      <c r="B24" s="20"/>
      <c r="C24" s="16" t="s">
        <v>73</v>
      </c>
      <c r="D24" s="21" t="s">
        <v>93</v>
      </c>
      <c r="E24" s="20">
        <v>6</v>
      </c>
      <c r="F24" s="22">
        <v>0</v>
      </c>
      <c r="G24" s="22">
        <v>0</v>
      </c>
      <c r="H24" s="22">
        <v>369.4</v>
      </c>
      <c r="I24" s="17">
        <f t="shared" si="4"/>
        <v>369.4</v>
      </c>
      <c r="J24" s="23">
        <f t="shared" si="8"/>
        <v>0</v>
      </c>
      <c r="K24" s="23">
        <f t="shared" si="7"/>
        <v>0</v>
      </c>
      <c r="L24" s="23">
        <f t="shared" si="5"/>
        <v>2216.3999999999996</v>
      </c>
      <c r="M24" s="23">
        <f t="shared" si="6"/>
        <v>2216.3999999999996</v>
      </c>
    </row>
    <row r="25" spans="1:13" x14ac:dyDescent="0.15">
      <c r="A25" s="15" t="s">
        <v>49</v>
      </c>
      <c r="B25" s="20"/>
      <c r="C25" s="16" t="s">
        <v>74</v>
      </c>
      <c r="D25" s="21" t="s">
        <v>93</v>
      </c>
      <c r="E25" s="20">
        <v>6</v>
      </c>
      <c r="F25" s="22">
        <v>0</v>
      </c>
      <c r="G25" s="22">
        <v>0</v>
      </c>
      <c r="H25" s="22">
        <v>78.8</v>
      </c>
      <c r="I25" s="17">
        <f t="shared" si="4"/>
        <v>78.8</v>
      </c>
      <c r="J25" s="23">
        <f t="shared" si="8"/>
        <v>0</v>
      </c>
      <c r="K25" s="23">
        <f t="shared" si="7"/>
        <v>0</v>
      </c>
      <c r="L25" s="23">
        <f t="shared" si="5"/>
        <v>472.79999999999995</v>
      </c>
      <c r="M25" s="23">
        <f t="shared" si="6"/>
        <v>472.79999999999995</v>
      </c>
    </row>
    <row r="26" spans="1:13" x14ac:dyDescent="0.15">
      <c r="A26" s="15" t="s">
        <v>50</v>
      </c>
      <c r="B26" s="20"/>
      <c r="C26" s="16" t="s">
        <v>75</v>
      </c>
      <c r="D26" s="21" t="s">
        <v>93</v>
      </c>
      <c r="E26" s="20">
        <v>6</v>
      </c>
      <c r="F26" s="22">
        <v>0</v>
      </c>
      <c r="G26" s="22">
        <v>0</v>
      </c>
      <c r="H26" s="22">
        <v>1023.6</v>
      </c>
      <c r="I26" s="17">
        <f t="shared" si="4"/>
        <v>1023.6</v>
      </c>
      <c r="J26" s="23">
        <f t="shared" si="8"/>
        <v>0</v>
      </c>
      <c r="K26" s="23">
        <f t="shared" si="7"/>
        <v>0</v>
      </c>
      <c r="L26" s="23">
        <f t="shared" si="5"/>
        <v>6141.6</v>
      </c>
      <c r="M26" s="23">
        <f t="shared" si="6"/>
        <v>6141.6</v>
      </c>
    </row>
    <row r="27" spans="1:13" x14ac:dyDescent="0.15">
      <c r="A27" s="15" t="s">
        <v>51</v>
      </c>
      <c r="B27" s="20"/>
      <c r="C27" s="16" t="s">
        <v>76</v>
      </c>
      <c r="D27" s="21" t="s">
        <v>93</v>
      </c>
      <c r="E27" s="20">
        <v>6</v>
      </c>
      <c r="F27" s="22">
        <v>0</v>
      </c>
      <c r="G27" s="22">
        <v>0</v>
      </c>
      <c r="H27" s="22">
        <v>215.8</v>
      </c>
      <c r="I27" s="17">
        <f t="shared" si="4"/>
        <v>215.8</v>
      </c>
      <c r="J27" s="23">
        <f t="shared" si="8"/>
        <v>0</v>
      </c>
      <c r="K27" s="23">
        <f t="shared" si="7"/>
        <v>0</v>
      </c>
      <c r="L27" s="23">
        <f t="shared" si="5"/>
        <v>1294.8000000000002</v>
      </c>
      <c r="M27" s="23">
        <f t="shared" si="6"/>
        <v>1294.8000000000002</v>
      </c>
    </row>
    <row r="28" spans="1:13" x14ac:dyDescent="0.15">
      <c r="A28" s="15" t="s">
        <v>52</v>
      </c>
      <c r="B28" s="20"/>
      <c r="C28" s="16" t="s">
        <v>77</v>
      </c>
      <c r="D28" s="21" t="s">
        <v>93</v>
      </c>
      <c r="E28" s="20">
        <v>3</v>
      </c>
      <c r="F28" s="22">
        <v>0</v>
      </c>
      <c r="G28" s="22">
        <v>0</v>
      </c>
      <c r="H28" s="22">
        <v>2208</v>
      </c>
      <c r="I28" s="17">
        <f t="shared" si="4"/>
        <v>2208</v>
      </c>
      <c r="J28" s="23">
        <f t="shared" si="8"/>
        <v>0</v>
      </c>
      <c r="K28" s="23">
        <f t="shared" si="7"/>
        <v>0</v>
      </c>
      <c r="L28" s="23">
        <f t="shared" si="5"/>
        <v>6624</v>
      </c>
      <c r="M28" s="23">
        <f t="shared" si="6"/>
        <v>6624</v>
      </c>
    </row>
    <row r="29" spans="1:13" x14ac:dyDescent="0.15">
      <c r="A29" s="15" t="s">
        <v>53</v>
      </c>
      <c r="B29" s="20"/>
      <c r="C29" s="16" t="s">
        <v>78</v>
      </c>
      <c r="D29" s="21" t="s">
        <v>93</v>
      </c>
      <c r="E29" s="20">
        <v>6</v>
      </c>
      <c r="F29" s="22">
        <v>0</v>
      </c>
      <c r="G29" s="22">
        <v>0</v>
      </c>
      <c r="H29" s="22">
        <v>126.8</v>
      </c>
      <c r="I29" s="17">
        <f t="shared" si="4"/>
        <v>126.8</v>
      </c>
      <c r="J29" s="23">
        <f t="shared" si="8"/>
        <v>0</v>
      </c>
      <c r="K29" s="23">
        <f t="shared" si="7"/>
        <v>0</v>
      </c>
      <c r="L29" s="23">
        <f t="shared" si="5"/>
        <v>760.8</v>
      </c>
      <c r="M29" s="23">
        <f t="shared" si="6"/>
        <v>760.8</v>
      </c>
    </row>
    <row r="30" spans="1:13" x14ac:dyDescent="0.15">
      <c r="A30" s="15" t="s">
        <v>54</v>
      </c>
      <c r="B30" s="20"/>
      <c r="C30" s="16" t="s">
        <v>79</v>
      </c>
      <c r="D30" s="21" t="s">
        <v>94</v>
      </c>
      <c r="E30" s="36">
        <v>185.88</v>
      </c>
      <c r="F30" s="22">
        <v>3.44</v>
      </c>
      <c r="G30" s="22">
        <v>2.1</v>
      </c>
      <c r="H30" s="22">
        <v>0.51</v>
      </c>
      <c r="I30" s="17">
        <f t="shared" si="4"/>
        <v>6.05</v>
      </c>
      <c r="J30" s="23">
        <f t="shared" si="8"/>
        <v>639.42719999999997</v>
      </c>
      <c r="K30" s="23">
        <f t="shared" si="7"/>
        <v>390.34800000000001</v>
      </c>
      <c r="L30" s="23">
        <f t="shared" si="5"/>
        <v>94.7988</v>
      </c>
      <c r="M30" s="23">
        <f t="shared" si="6"/>
        <v>1124.5739999999998</v>
      </c>
    </row>
    <row r="31" spans="1:13" x14ac:dyDescent="0.15">
      <c r="A31" s="15" t="s">
        <v>55</v>
      </c>
      <c r="B31" s="20"/>
      <c r="C31" s="16" t="s">
        <v>80</v>
      </c>
      <c r="D31" s="21" t="s">
        <v>90</v>
      </c>
      <c r="E31" s="20">
        <v>4</v>
      </c>
      <c r="F31" s="22">
        <v>26</v>
      </c>
      <c r="G31" s="22">
        <v>0</v>
      </c>
      <c r="H31" s="22">
        <v>0</v>
      </c>
      <c r="I31" s="17">
        <f t="shared" si="4"/>
        <v>26</v>
      </c>
      <c r="J31" s="23">
        <f t="shared" si="8"/>
        <v>104</v>
      </c>
      <c r="K31" s="23">
        <f t="shared" si="7"/>
        <v>0</v>
      </c>
      <c r="L31" s="23">
        <f t="shared" si="5"/>
        <v>0</v>
      </c>
      <c r="M31" s="23">
        <f t="shared" si="6"/>
        <v>104</v>
      </c>
    </row>
    <row r="32" spans="1:13" x14ac:dyDescent="0.15">
      <c r="A32" s="15" t="s">
        <v>56</v>
      </c>
      <c r="B32" s="20"/>
      <c r="C32" s="16" t="s">
        <v>81</v>
      </c>
      <c r="D32" s="21" t="s">
        <v>92</v>
      </c>
      <c r="E32" s="20">
        <v>1</v>
      </c>
      <c r="F32" s="22">
        <v>0</v>
      </c>
      <c r="G32" s="22">
        <v>605</v>
      </c>
      <c r="H32" s="22">
        <v>41.5</v>
      </c>
      <c r="I32" s="17">
        <f t="shared" si="4"/>
        <v>646.5</v>
      </c>
      <c r="J32" s="23">
        <f t="shared" si="8"/>
        <v>0</v>
      </c>
      <c r="K32" s="23">
        <f t="shared" si="7"/>
        <v>605</v>
      </c>
      <c r="L32" s="23">
        <f t="shared" si="5"/>
        <v>41.5</v>
      </c>
      <c r="M32" s="23">
        <f t="shared" si="6"/>
        <v>646.5</v>
      </c>
    </row>
    <row r="33" spans="1:13" x14ac:dyDescent="0.15">
      <c r="A33" s="15" t="s">
        <v>57</v>
      </c>
      <c r="B33" s="20"/>
      <c r="C33" s="16" t="s">
        <v>82</v>
      </c>
      <c r="D33" s="21" t="s">
        <v>95</v>
      </c>
      <c r="E33" s="20">
        <v>1</v>
      </c>
      <c r="F33" s="22">
        <v>70</v>
      </c>
      <c r="G33" s="22">
        <v>0</v>
      </c>
      <c r="H33" s="22">
        <v>0</v>
      </c>
      <c r="I33" s="17">
        <f t="shared" si="4"/>
        <v>70</v>
      </c>
      <c r="J33" s="23">
        <f t="shared" si="8"/>
        <v>70</v>
      </c>
      <c r="K33" s="23">
        <f t="shared" si="7"/>
        <v>0</v>
      </c>
      <c r="L33" s="23">
        <f t="shared" si="5"/>
        <v>0</v>
      </c>
      <c r="M33" s="23">
        <f t="shared" si="6"/>
        <v>70</v>
      </c>
    </row>
    <row r="34" spans="1:13" x14ac:dyDescent="0.15">
      <c r="A34" s="15" t="s">
        <v>58</v>
      </c>
      <c r="B34" s="20"/>
      <c r="C34" s="16" t="s">
        <v>83</v>
      </c>
      <c r="D34" s="21" t="s">
        <v>89</v>
      </c>
      <c r="E34" s="20">
        <v>2.2999999999999998</v>
      </c>
      <c r="F34" s="22">
        <v>2.4</v>
      </c>
      <c r="G34" s="22">
        <v>46.5</v>
      </c>
      <c r="H34" s="22">
        <v>4.7300000000000004</v>
      </c>
      <c r="I34" s="17">
        <f t="shared" si="4"/>
        <v>53.629999999999995</v>
      </c>
      <c r="J34" s="23">
        <f t="shared" si="8"/>
        <v>5.52</v>
      </c>
      <c r="K34" s="23">
        <f t="shared" si="7"/>
        <v>106.94999999999999</v>
      </c>
      <c r="L34" s="23">
        <f t="shared" si="5"/>
        <v>10.879</v>
      </c>
      <c r="M34" s="23">
        <f t="shared" si="6"/>
        <v>123.34899999999998</v>
      </c>
    </row>
    <row r="35" spans="1:13" x14ac:dyDescent="0.15">
      <c r="A35" s="15" t="s">
        <v>59</v>
      </c>
      <c r="B35" s="20"/>
      <c r="C35" s="16" t="s">
        <v>84</v>
      </c>
      <c r="D35" s="21" t="s">
        <v>91</v>
      </c>
      <c r="E35" s="20">
        <v>1</v>
      </c>
      <c r="F35" s="22">
        <v>0</v>
      </c>
      <c r="G35" s="22">
        <v>1175</v>
      </c>
      <c r="H35" s="22">
        <v>0</v>
      </c>
      <c r="I35" s="17">
        <f t="shared" si="4"/>
        <v>1175</v>
      </c>
      <c r="J35" s="23">
        <f t="shared" si="8"/>
        <v>0</v>
      </c>
      <c r="K35" s="23">
        <f t="shared" si="7"/>
        <v>1175</v>
      </c>
      <c r="L35" s="23">
        <f t="shared" si="5"/>
        <v>0</v>
      </c>
      <c r="M35" s="23">
        <f t="shared" si="6"/>
        <v>1175</v>
      </c>
    </row>
    <row r="36" spans="1:13" x14ac:dyDescent="0.15">
      <c r="A36" s="15" t="s">
        <v>60</v>
      </c>
      <c r="B36" s="20"/>
      <c r="C36" s="16" t="s">
        <v>85</v>
      </c>
      <c r="D36" s="21" t="s">
        <v>91</v>
      </c>
      <c r="E36" s="20">
        <v>1</v>
      </c>
      <c r="F36" s="22">
        <v>0</v>
      </c>
      <c r="G36" s="22">
        <v>1800</v>
      </c>
      <c r="H36" s="22">
        <v>0</v>
      </c>
      <c r="I36" s="17">
        <f t="shared" si="4"/>
        <v>1800</v>
      </c>
      <c r="J36" s="23">
        <f t="shared" si="8"/>
        <v>0</v>
      </c>
      <c r="K36" s="23">
        <f t="shared" si="7"/>
        <v>1800</v>
      </c>
      <c r="L36" s="23">
        <f t="shared" si="5"/>
        <v>0</v>
      </c>
      <c r="M36" s="23">
        <f t="shared" si="6"/>
        <v>1800</v>
      </c>
    </row>
    <row r="37" spans="1:13" x14ac:dyDescent="0.15">
      <c r="A37" s="15" t="s">
        <v>61</v>
      </c>
      <c r="B37" s="20"/>
      <c r="C37" s="16" t="s">
        <v>86</v>
      </c>
      <c r="D37" s="21" t="s">
        <v>91</v>
      </c>
      <c r="E37" s="20">
        <v>1</v>
      </c>
      <c r="F37" s="22">
        <v>0</v>
      </c>
      <c r="G37" s="22">
        <v>1675</v>
      </c>
      <c r="H37" s="22">
        <v>0</v>
      </c>
      <c r="I37" s="17">
        <f t="shared" si="4"/>
        <v>1675</v>
      </c>
      <c r="J37" s="23">
        <f t="shared" si="8"/>
        <v>0</v>
      </c>
      <c r="K37" s="23">
        <f t="shared" si="7"/>
        <v>1675</v>
      </c>
      <c r="L37" s="23">
        <f t="shared" si="5"/>
        <v>0</v>
      </c>
      <c r="M37" s="23">
        <f t="shared" si="6"/>
        <v>1675</v>
      </c>
    </row>
    <row r="38" spans="1:13" x14ac:dyDescent="0.15">
      <c r="A38" s="15" t="s">
        <v>113</v>
      </c>
      <c r="B38" s="20"/>
      <c r="C38" s="16" t="s">
        <v>116</v>
      </c>
      <c r="D38" s="21" t="s">
        <v>90</v>
      </c>
      <c r="E38" s="20">
        <v>1</v>
      </c>
      <c r="F38" s="17">
        <v>49</v>
      </c>
      <c r="G38" s="17">
        <v>0</v>
      </c>
      <c r="H38" s="17">
        <v>0</v>
      </c>
      <c r="I38" s="17">
        <f t="shared" si="4"/>
        <v>49</v>
      </c>
      <c r="J38" s="23">
        <f t="shared" ref="J38:J40" si="9">F38*E38</f>
        <v>49</v>
      </c>
      <c r="K38" s="23">
        <f t="shared" ref="K38:K40" si="10">G38*E38</f>
        <v>0</v>
      </c>
      <c r="L38" s="23">
        <f t="shared" ref="L38:L40" si="11">H38*E38</f>
        <v>0</v>
      </c>
      <c r="M38" s="23">
        <f t="shared" ref="M38:M40" si="12">I38*E38</f>
        <v>49</v>
      </c>
    </row>
    <row r="39" spans="1:13" ht="26" x14ac:dyDescent="0.15">
      <c r="A39" s="15" t="s">
        <v>114</v>
      </c>
      <c r="B39" s="20"/>
      <c r="C39" s="16" t="s">
        <v>117</v>
      </c>
      <c r="D39" s="21" t="s">
        <v>91</v>
      </c>
      <c r="E39" s="20">
        <v>26</v>
      </c>
      <c r="F39" s="17">
        <v>565</v>
      </c>
      <c r="G39" s="17">
        <v>0</v>
      </c>
      <c r="H39" s="17">
        <v>0</v>
      </c>
      <c r="I39" s="17">
        <f t="shared" si="4"/>
        <v>565</v>
      </c>
      <c r="J39" s="23">
        <f t="shared" si="9"/>
        <v>14690</v>
      </c>
      <c r="K39" s="23">
        <f t="shared" si="10"/>
        <v>0</v>
      </c>
      <c r="L39" s="23">
        <f t="shared" si="11"/>
        <v>0</v>
      </c>
      <c r="M39" s="23">
        <f t="shared" si="12"/>
        <v>14690</v>
      </c>
    </row>
    <row r="40" spans="1:13" ht="16" thickBot="1" x14ac:dyDescent="0.2">
      <c r="A40" s="15" t="s">
        <v>115</v>
      </c>
      <c r="B40" s="20"/>
      <c r="C40" s="16" t="s">
        <v>118</v>
      </c>
      <c r="D40" s="21" t="s">
        <v>24</v>
      </c>
      <c r="E40" s="20">
        <v>1</v>
      </c>
      <c r="F40" s="17">
        <v>2.95</v>
      </c>
      <c r="G40" s="17">
        <v>1.18</v>
      </c>
      <c r="H40" s="17">
        <v>0</v>
      </c>
      <c r="I40" s="17">
        <f t="shared" si="4"/>
        <v>4.13</v>
      </c>
      <c r="J40" s="23">
        <f t="shared" si="9"/>
        <v>2.95</v>
      </c>
      <c r="K40" s="23">
        <f t="shared" si="10"/>
        <v>1.18</v>
      </c>
      <c r="L40" s="23">
        <f t="shared" si="11"/>
        <v>0</v>
      </c>
      <c r="M40" s="23">
        <f t="shared" si="12"/>
        <v>4.13</v>
      </c>
    </row>
    <row r="41" spans="1:13" ht="16" thickBot="1" x14ac:dyDescent="0.25">
      <c r="A41" s="49" t="s">
        <v>31</v>
      </c>
      <c r="B41" s="50"/>
      <c r="C41" s="50"/>
      <c r="D41" s="50"/>
      <c r="E41" s="50"/>
      <c r="F41" s="50"/>
      <c r="G41" s="50"/>
      <c r="H41" s="51"/>
      <c r="I41" s="32">
        <f>SUM(I5:I37)</f>
        <v>59649.880000000012</v>
      </c>
      <c r="J41" s="32">
        <f>SUM(J5:J37)</f>
        <v>2117.1681999999996</v>
      </c>
      <c r="K41" s="33">
        <f>SUM(K5:K37)</f>
        <v>9179.0479999999989</v>
      </c>
      <c r="L41" s="34">
        <f>SUM(L5:L37)</f>
        <v>29719.828799999999</v>
      </c>
      <c r="M41" s="35">
        <f>SUM(M5:M37)</f>
        <v>79852.965000000011</v>
      </c>
    </row>
  </sheetData>
  <mergeCells count="11">
    <mergeCell ref="A41:H41"/>
    <mergeCell ref="A1:M1"/>
    <mergeCell ref="A3:A4"/>
    <mergeCell ref="B3:B4"/>
    <mergeCell ref="C3:C4"/>
    <mergeCell ref="D3:D4"/>
    <mergeCell ref="E3:E4"/>
    <mergeCell ref="F3:H3"/>
    <mergeCell ref="J3:L3"/>
    <mergeCell ref="M3:M4"/>
    <mergeCell ref="I3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SheetLayoutView="145" workbookViewId="0">
      <selection activeCell="N9" sqref="N9"/>
    </sheetView>
  </sheetViews>
  <sheetFormatPr baseColWidth="10" defaultColWidth="8.83203125" defaultRowHeight="15" x14ac:dyDescent="0.2"/>
  <cols>
    <col min="1" max="1" width="13.6640625" customWidth="1"/>
    <col min="2" max="2" width="9.6640625" customWidth="1"/>
    <col min="3" max="3" width="36.6640625" customWidth="1"/>
    <col min="4" max="4" width="6.6640625" customWidth="1"/>
    <col min="5" max="5" width="7.6640625" customWidth="1"/>
    <col min="6" max="12" width="10.6640625" customWidth="1"/>
    <col min="13" max="13" width="12.6640625" customWidth="1"/>
  </cols>
  <sheetData>
    <row r="1" spans="1:13" ht="19" x14ac:dyDescent="0.25">
      <c r="A1" s="48" t="s">
        <v>32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">
      <c r="A3" s="53" t="s">
        <v>17</v>
      </c>
      <c r="B3" s="55" t="s">
        <v>18</v>
      </c>
      <c r="C3" s="55" t="s">
        <v>19</v>
      </c>
      <c r="D3" s="55" t="s">
        <v>20</v>
      </c>
      <c r="E3" s="55" t="s">
        <v>33</v>
      </c>
      <c r="F3" s="55" t="s">
        <v>21</v>
      </c>
      <c r="G3" s="55"/>
      <c r="H3" s="55"/>
      <c r="I3" s="59" t="s">
        <v>112</v>
      </c>
      <c r="J3" s="55" t="s">
        <v>23</v>
      </c>
      <c r="K3" s="55"/>
      <c r="L3" s="55"/>
      <c r="M3" s="57" t="s">
        <v>22</v>
      </c>
    </row>
    <row r="4" spans="1:13" x14ac:dyDescent="0.2">
      <c r="A4" s="54"/>
      <c r="B4" s="56"/>
      <c r="C4" s="56"/>
      <c r="D4" s="56"/>
      <c r="E4" s="56"/>
      <c r="F4" s="12" t="s">
        <v>0</v>
      </c>
      <c r="G4" s="12" t="s">
        <v>1</v>
      </c>
      <c r="H4" s="12" t="s">
        <v>2</v>
      </c>
      <c r="I4" s="60"/>
      <c r="J4" s="12" t="s">
        <v>0</v>
      </c>
      <c r="K4" s="12" t="s">
        <v>1</v>
      </c>
      <c r="L4" s="12" t="s">
        <v>2</v>
      </c>
      <c r="M4" s="58"/>
    </row>
    <row r="5" spans="1:13" ht="40" x14ac:dyDescent="0.2">
      <c r="A5" s="25" t="s">
        <v>119</v>
      </c>
      <c r="B5" s="26"/>
      <c r="C5" s="27" t="s">
        <v>126</v>
      </c>
      <c r="D5" s="27" t="s">
        <v>25</v>
      </c>
      <c r="E5" s="20">
        <v>47.38</v>
      </c>
      <c r="F5" s="14">
        <v>0</v>
      </c>
      <c r="G5" s="14">
        <v>13.45</v>
      </c>
      <c r="H5" s="14">
        <v>0.51</v>
      </c>
      <c r="I5" s="14">
        <f t="shared" ref="I5:I11" si="0">F5+G5+H5</f>
        <v>13.959999999999999</v>
      </c>
      <c r="J5" s="23">
        <f t="shared" ref="J5:J10" si="1">F5*E5</f>
        <v>0</v>
      </c>
      <c r="K5" s="23">
        <f t="shared" ref="K5:K10" si="2">G5*E5</f>
        <v>637.26099999999997</v>
      </c>
      <c r="L5" s="23">
        <f t="shared" ref="L5:L10" si="3">H5*E5</f>
        <v>24.163800000000002</v>
      </c>
      <c r="M5" s="23">
        <f t="shared" ref="M5:M11" si="4">I5*E5</f>
        <v>661.4248</v>
      </c>
    </row>
    <row r="6" spans="1:13" ht="40" x14ac:dyDescent="0.2">
      <c r="A6" s="25" t="s">
        <v>120</v>
      </c>
      <c r="B6" s="26"/>
      <c r="C6" s="27" t="s">
        <v>127</v>
      </c>
      <c r="D6" s="27" t="s">
        <v>133</v>
      </c>
      <c r="E6" s="20">
        <v>0.24</v>
      </c>
      <c r="F6" s="14">
        <v>940</v>
      </c>
      <c r="G6" s="14">
        <v>615</v>
      </c>
      <c r="H6" s="14">
        <v>0</v>
      </c>
      <c r="I6" s="14">
        <f t="shared" si="0"/>
        <v>1555</v>
      </c>
      <c r="J6" s="23">
        <f t="shared" si="1"/>
        <v>225.6</v>
      </c>
      <c r="K6" s="23">
        <f t="shared" si="2"/>
        <v>147.6</v>
      </c>
      <c r="L6" s="23">
        <f t="shared" si="3"/>
        <v>0</v>
      </c>
      <c r="M6" s="23">
        <f t="shared" si="4"/>
        <v>373.2</v>
      </c>
    </row>
    <row r="7" spans="1:13" ht="53" x14ac:dyDescent="0.2">
      <c r="A7" s="25" t="s">
        <v>121</v>
      </c>
      <c r="B7" s="26"/>
      <c r="C7" s="27" t="s">
        <v>128</v>
      </c>
      <c r="D7" s="27" t="s">
        <v>134</v>
      </c>
      <c r="E7" s="20">
        <v>8</v>
      </c>
      <c r="F7" s="14">
        <v>14.45</v>
      </c>
      <c r="G7" s="14">
        <v>18.399999999999999</v>
      </c>
      <c r="H7" s="14">
        <v>0</v>
      </c>
      <c r="I7" s="14">
        <f t="shared" si="0"/>
        <v>32.849999999999994</v>
      </c>
      <c r="J7" s="23">
        <f t="shared" si="1"/>
        <v>115.6</v>
      </c>
      <c r="K7" s="23">
        <f t="shared" si="2"/>
        <v>147.19999999999999</v>
      </c>
      <c r="L7" s="23">
        <f t="shared" si="3"/>
        <v>0</v>
      </c>
      <c r="M7" s="23">
        <f t="shared" si="4"/>
        <v>262.79999999999995</v>
      </c>
    </row>
    <row r="8" spans="1:13" ht="40" x14ac:dyDescent="0.2">
      <c r="A8" s="25" t="s">
        <v>122</v>
      </c>
      <c r="B8" s="26"/>
      <c r="C8" s="27" t="s">
        <v>129</v>
      </c>
      <c r="D8" s="27" t="s">
        <v>95</v>
      </c>
      <c r="E8" s="20">
        <v>2</v>
      </c>
      <c r="F8" s="14">
        <v>67</v>
      </c>
      <c r="G8" s="14">
        <v>0</v>
      </c>
      <c r="H8" s="14">
        <v>0</v>
      </c>
      <c r="I8" s="14">
        <f t="shared" si="0"/>
        <v>67</v>
      </c>
      <c r="J8" s="23">
        <f t="shared" si="1"/>
        <v>134</v>
      </c>
      <c r="K8" s="23">
        <f t="shared" si="2"/>
        <v>0</v>
      </c>
      <c r="L8" s="23">
        <f t="shared" si="3"/>
        <v>0</v>
      </c>
      <c r="M8" s="23">
        <f t="shared" si="4"/>
        <v>134</v>
      </c>
    </row>
    <row r="9" spans="1:13" ht="53" x14ac:dyDescent="0.2">
      <c r="A9" s="25" t="s">
        <v>123</v>
      </c>
      <c r="B9" s="26"/>
      <c r="C9" s="27" t="s">
        <v>130</v>
      </c>
      <c r="D9" s="27" t="s">
        <v>135</v>
      </c>
      <c r="E9" s="20">
        <v>117.84</v>
      </c>
      <c r="F9" s="14">
        <v>1.53</v>
      </c>
      <c r="G9" s="14">
        <v>0.65</v>
      </c>
      <c r="H9" s="14">
        <v>0.01</v>
      </c>
      <c r="I9" s="14">
        <f t="shared" si="0"/>
        <v>2.19</v>
      </c>
      <c r="J9" s="23">
        <f t="shared" si="1"/>
        <v>180.29520000000002</v>
      </c>
      <c r="K9" s="23">
        <f t="shared" si="2"/>
        <v>76.596000000000004</v>
      </c>
      <c r="L9" s="23">
        <f t="shared" si="3"/>
        <v>1.1784000000000001</v>
      </c>
      <c r="M9" s="23">
        <f t="shared" si="4"/>
        <v>258.06959999999998</v>
      </c>
    </row>
    <row r="10" spans="1:13" ht="27" x14ac:dyDescent="0.2">
      <c r="A10" s="25" t="s">
        <v>124</v>
      </c>
      <c r="B10" s="26"/>
      <c r="C10" s="27" t="s">
        <v>131</v>
      </c>
      <c r="D10" s="27" t="s">
        <v>134</v>
      </c>
      <c r="E10" s="20">
        <v>7.92</v>
      </c>
      <c r="F10" s="14">
        <v>12.7</v>
      </c>
      <c r="G10" s="14">
        <v>4.95</v>
      </c>
      <c r="H10" s="14">
        <v>0</v>
      </c>
      <c r="I10" s="14">
        <f t="shared" si="0"/>
        <v>17.649999999999999</v>
      </c>
      <c r="J10" s="23">
        <f t="shared" si="1"/>
        <v>100.58399999999999</v>
      </c>
      <c r="K10" s="23">
        <f t="shared" si="2"/>
        <v>39.204000000000001</v>
      </c>
      <c r="L10" s="23">
        <f t="shared" si="3"/>
        <v>0</v>
      </c>
      <c r="M10" s="23">
        <f t="shared" si="4"/>
        <v>139.78799999999998</v>
      </c>
    </row>
    <row r="11" spans="1:13" ht="41" thickBot="1" x14ac:dyDescent="0.25">
      <c r="A11" s="25" t="s">
        <v>125</v>
      </c>
      <c r="B11" s="26"/>
      <c r="C11" s="27" t="s">
        <v>132</v>
      </c>
      <c r="D11" s="27" t="s">
        <v>24</v>
      </c>
      <c r="E11" s="20">
        <v>594</v>
      </c>
      <c r="F11" s="14">
        <v>0.55000000000000004</v>
      </c>
      <c r="G11" s="14">
        <v>2.67</v>
      </c>
      <c r="H11" s="14">
        <v>0</v>
      </c>
      <c r="I11" s="14">
        <f t="shared" si="0"/>
        <v>3.2199999999999998</v>
      </c>
      <c r="J11" s="23">
        <f>F11*E11</f>
        <v>326.70000000000005</v>
      </c>
      <c r="K11" s="23">
        <f>G11*E11</f>
        <v>1585.98</v>
      </c>
      <c r="L11" s="23">
        <f>H11*E11</f>
        <v>0</v>
      </c>
      <c r="M11" s="23">
        <f t="shared" si="4"/>
        <v>1912.6799999999998</v>
      </c>
    </row>
    <row r="12" spans="1:13" ht="16" thickBot="1" x14ac:dyDescent="0.25">
      <c r="A12" s="61" t="s">
        <v>31</v>
      </c>
      <c r="B12" s="62"/>
      <c r="C12" s="62"/>
      <c r="D12" s="62"/>
      <c r="E12" s="62"/>
      <c r="F12" s="62"/>
      <c r="G12" s="62"/>
      <c r="H12" s="63"/>
      <c r="I12" s="13"/>
      <c r="J12" s="28">
        <f>SUM(J5:J11)</f>
        <v>1082.7791999999999</v>
      </c>
      <c r="K12" s="29">
        <f>SUM(K5:K11)</f>
        <v>2633.8409999999999</v>
      </c>
      <c r="L12" s="30">
        <f>SUM(L5:L11)</f>
        <v>25.342200000000002</v>
      </c>
      <c r="M12" s="31">
        <f>SUM(M5:M11)</f>
        <v>3741.9623999999999</v>
      </c>
    </row>
    <row r="13" spans="1:13" x14ac:dyDescent="0.2">
      <c r="J13" s="38"/>
      <c r="K13" s="38"/>
      <c r="M13" s="38"/>
    </row>
  </sheetData>
  <mergeCells count="11">
    <mergeCell ref="F3:H3"/>
    <mergeCell ref="J3:L3"/>
    <mergeCell ref="M3:M4"/>
    <mergeCell ref="A12:H12"/>
    <mergeCell ref="A1:M1"/>
    <mergeCell ref="A3:A4"/>
    <mergeCell ref="B3:B4"/>
    <mergeCell ref="C3:C4"/>
    <mergeCell ref="D3:D4"/>
    <mergeCell ref="E3:E4"/>
    <mergeCell ref="I3:I4"/>
  </mergeCells>
  <pageMargins left="0.2" right="0.2" top="0.75" bottom="0.75" header="0.3" footer="0.3"/>
  <pageSetup scale="89" orientation="landscape" r:id="rId1"/>
  <ignoredErrors>
    <ignoredError sqref="A5:A9 A10:A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14" sqref="K14"/>
    </sheetView>
  </sheetViews>
  <sheetFormatPr baseColWidth="10" defaultRowHeight="15" x14ac:dyDescent="0.2"/>
  <cols>
    <col min="1" max="1" width="13.6640625" customWidth="1"/>
    <col min="2" max="2" width="9.6640625" customWidth="1"/>
    <col min="3" max="3" width="36.6640625" customWidth="1"/>
    <col min="4" max="4" width="6.6640625" customWidth="1"/>
    <col min="5" max="5" width="7.6640625" customWidth="1"/>
    <col min="6" max="12" width="10.6640625" customWidth="1"/>
    <col min="13" max="13" width="12.6640625" customWidth="1"/>
  </cols>
  <sheetData>
    <row r="1" spans="1:13" ht="19" x14ac:dyDescent="0.25">
      <c r="A1" s="48" t="s">
        <v>170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53" t="s">
        <v>17</v>
      </c>
      <c r="B3" s="55" t="s">
        <v>18</v>
      </c>
      <c r="C3" s="55" t="s">
        <v>19</v>
      </c>
      <c r="D3" s="55" t="s">
        <v>20</v>
      </c>
      <c r="E3" s="55" t="s">
        <v>33</v>
      </c>
      <c r="F3" s="55" t="s">
        <v>21</v>
      </c>
      <c r="G3" s="55"/>
      <c r="H3" s="55"/>
      <c r="I3" s="59" t="s">
        <v>112</v>
      </c>
      <c r="J3" s="55" t="s">
        <v>23</v>
      </c>
      <c r="K3" s="55"/>
      <c r="L3" s="55"/>
      <c r="M3" s="57" t="s">
        <v>22</v>
      </c>
    </row>
    <row r="4" spans="1:13" x14ac:dyDescent="0.2">
      <c r="A4" s="54"/>
      <c r="B4" s="56"/>
      <c r="C4" s="56"/>
      <c r="D4" s="56"/>
      <c r="E4" s="56"/>
      <c r="F4" s="39" t="s">
        <v>0</v>
      </c>
      <c r="G4" s="39" t="s">
        <v>1</v>
      </c>
      <c r="H4" s="39" t="s">
        <v>2</v>
      </c>
      <c r="I4" s="60"/>
      <c r="J4" s="39" t="s">
        <v>0</v>
      </c>
      <c r="K4" s="39" t="s">
        <v>1</v>
      </c>
      <c r="L4" s="39" t="s">
        <v>2</v>
      </c>
      <c r="M4" s="58"/>
    </row>
    <row r="5" spans="1:13" ht="53" x14ac:dyDescent="0.2">
      <c r="A5" s="25" t="s">
        <v>171</v>
      </c>
      <c r="B5" s="26"/>
      <c r="C5" s="27" t="s">
        <v>174</v>
      </c>
      <c r="D5" s="27" t="s">
        <v>135</v>
      </c>
      <c r="E5" s="19">
        <v>600</v>
      </c>
      <c r="F5" s="14">
        <v>2.62</v>
      </c>
      <c r="G5" s="14">
        <v>4.42</v>
      </c>
      <c r="H5" s="14">
        <v>0</v>
      </c>
      <c r="I5" s="14">
        <f t="shared" ref="I5:I8" si="0">F5+G5+H5</f>
        <v>7.04</v>
      </c>
      <c r="J5" s="23">
        <f t="shared" ref="J5:J8" si="1">F5*E5</f>
        <v>1572</v>
      </c>
      <c r="K5" s="23">
        <f t="shared" ref="K5:K8" si="2">G5*E5</f>
        <v>2652</v>
      </c>
      <c r="L5" s="23">
        <f t="shared" ref="L5:L8" si="3">H5*E5</f>
        <v>0</v>
      </c>
      <c r="M5" s="23">
        <f t="shared" ref="M5:M8" si="4">I5*E5</f>
        <v>4224</v>
      </c>
    </row>
    <row r="6" spans="1:13" ht="40" x14ac:dyDescent="0.2">
      <c r="A6" s="25" t="s">
        <v>172</v>
      </c>
      <c r="B6" s="26"/>
      <c r="C6" s="27" t="s">
        <v>175</v>
      </c>
      <c r="D6" s="27" t="s">
        <v>135</v>
      </c>
      <c r="E6" s="19">
        <v>416</v>
      </c>
      <c r="F6" s="14">
        <v>4.71</v>
      </c>
      <c r="G6" s="14">
        <v>5.9</v>
      </c>
      <c r="H6" s="14">
        <v>0</v>
      </c>
      <c r="I6" s="14">
        <f t="shared" si="0"/>
        <v>10.61</v>
      </c>
      <c r="J6" s="23">
        <f t="shared" si="1"/>
        <v>1959.36</v>
      </c>
      <c r="K6" s="23">
        <f t="shared" si="2"/>
        <v>2454.4</v>
      </c>
      <c r="L6" s="23">
        <f t="shared" si="3"/>
        <v>0</v>
      </c>
      <c r="M6" s="23">
        <f t="shared" si="4"/>
        <v>4413.76</v>
      </c>
    </row>
    <row r="7" spans="1:13" ht="40" x14ac:dyDescent="0.2">
      <c r="A7" s="25" t="s">
        <v>173</v>
      </c>
      <c r="B7" s="26"/>
      <c r="C7" s="27" t="s">
        <v>176</v>
      </c>
      <c r="D7" s="27" t="s">
        <v>133</v>
      </c>
      <c r="E7" s="19">
        <v>0.57999999999999996</v>
      </c>
      <c r="F7" s="14">
        <v>940</v>
      </c>
      <c r="G7" s="14">
        <v>580</v>
      </c>
      <c r="H7" s="14">
        <v>0</v>
      </c>
      <c r="I7" s="14">
        <f t="shared" si="0"/>
        <v>1520</v>
      </c>
      <c r="J7" s="23">
        <f t="shared" si="1"/>
        <v>545.19999999999993</v>
      </c>
      <c r="K7" s="23">
        <f t="shared" si="2"/>
        <v>336.4</v>
      </c>
      <c r="L7" s="23">
        <f t="shared" si="3"/>
        <v>0</v>
      </c>
      <c r="M7" s="23">
        <f t="shared" si="4"/>
        <v>881.59999999999991</v>
      </c>
    </row>
    <row r="8" spans="1:13" ht="41" thickBot="1" x14ac:dyDescent="0.25">
      <c r="A8" s="25" t="s">
        <v>173</v>
      </c>
      <c r="B8" s="26"/>
      <c r="C8" s="27" t="s">
        <v>176</v>
      </c>
      <c r="D8" s="27" t="s">
        <v>133</v>
      </c>
      <c r="E8" s="19">
        <v>0.03</v>
      </c>
      <c r="F8" s="14">
        <v>940</v>
      </c>
      <c r="G8" s="14">
        <v>580</v>
      </c>
      <c r="H8" s="14">
        <v>0</v>
      </c>
      <c r="I8" s="14">
        <f t="shared" si="0"/>
        <v>1520</v>
      </c>
      <c r="J8" s="23">
        <f t="shared" si="1"/>
        <v>28.2</v>
      </c>
      <c r="K8" s="23">
        <f t="shared" si="2"/>
        <v>17.399999999999999</v>
      </c>
      <c r="L8" s="23">
        <f t="shared" si="3"/>
        <v>0</v>
      </c>
      <c r="M8" s="23">
        <f t="shared" si="4"/>
        <v>45.6</v>
      </c>
    </row>
    <row r="9" spans="1:13" ht="16" thickBot="1" x14ac:dyDescent="0.25">
      <c r="A9" s="61" t="s">
        <v>31</v>
      </c>
      <c r="B9" s="62"/>
      <c r="C9" s="62"/>
      <c r="D9" s="62"/>
      <c r="E9" s="62"/>
      <c r="F9" s="62"/>
      <c r="G9" s="62"/>
      <c r="H9" s="64"/>
      <c r="I9" s="45"/>
      <c r="J9" s="46">
        <f>SUM(J5:J8)</f>
        <v>4104.7599999999993</v>
      </c>
      <c r="K9" s="46">
        <f>SUM(K5:K8)</f>
        <v>5460.1999999999989</v>
      </c>
      <c r="L9" s="46">
        <f>SUM(L5:L8)</f>
        <v>0</v>
      </c>
      <c r="M9" s="47">
        <f>SUM(M5:M8)</f>
        <v>9564.9600000000009</v>
      </c>
    </row>
    <row r="10" spans="1:13" x14ac:dyDescent="0.2">
      <c r="J10" s="38"/>
      <c r="K10" s="38"/>
      <c r="M10" s="38"/>
    </row>
  </sheetData>
  <mergeCells count="11">
    <mergeCell ref="A9:H9"/>
    <mergeCell ref="A1:M1"/>
    <mergeCell ref="A3:A4"/>
    <mergeCell ref="B3:B4"/>
    <mergeCell ref="C3:C4"/>
    <mergeCell ref="D3:D4"/>
    <mergeCell ref="E3:E4"/>
    <mergeCell ref="F3:H3"/>
    <mergeCell ref="I3:I4"/>
    <mergeCell ref="J3:L3"/>
    <mergeCell ref="M3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19" sqref="H19"/>
    </sheetView>
  </sheetViews>
  <sheetFormatPr baseColWidth="10" defaultRowHeight="15" x14ac:dyDescent="0.2"/>
  <cols>
    <col min="1" max="1" width="13.6640625" customWidth="1"/>
    <col min="2" max="2" width="9.6640625" customWidth="1"/>
    <col min="3" max="3" width="36.6640625" customWidth="1"/>
    <col min="4" max="4" width="6.6640625" customWidth="1"/>
    <col min="5" max="5" width="7.6640625" customWidth="1"/>
    <col min="6" max="12" width="10.6640625" customWidth="1"/>
    <col min="13" max="13" width="12.6640625" customWidth="1"/>
  </cols>
  <sheetData>
    <row r="1" spans="1:13" ht="19" x14ac:dyDescent="0.25">
      <c r="A1" s="48" t="s">
        <v>169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53" t="s">
        <v>17</v>
      </c>
      <c r="B3" s="55" t="s">
        <v>18</v>
      </c>
      <c r="C3" s="55" t="s">
        <v>19</v>
      </c>
      <c r="D3" s="55" t="s">
        <v>20</v>
      </c>
      <c r="E3" s="55" t="s">
        <v>33</v>
      </c>
      <c r="F3" s="55" t="s">
        <v>21</v>
      </c>
      <c r="G3" s="55"/>
      <c r="H3" s="55"/>
      <c r="I3" s="59" t="s">
        <v>112</v>
      </c>
      <c r="J3" s="55" t="s">
        <v>23</v>
      </c>
      <c r="K3" s="55"/>
      <c r="L3" s="55"/>
      <c r="M3" s="57" t="s">
        <v>22</v>
      </c>
    </row>
    <row r="4" spans="1:13" x14ac:dyDescent="0.2">
      <c r="A4" s="54"/>
      <c r="B4" s="56"/>
      <c r="C4" s="56"/>
      <c r="D4" s="56"/>
      <c r="E4" s="56"/>
      <c r="F4" s="39" t="s">
        <v>0</v>
      </c>
      <c r="G4" s="39" t="s">
        <v>1</v>
      </c>
      <c r="H4" s="39" t="s">
        <v>2</v>
      </c>
      <c r="I4" s="60"/>
      <c r="J4" s="39" t="s">
        <v>0</v>
      </c>
      <c r="K4" s="39" t="s">
        <v>1</v>
      </c>
      <c r="L4" s="39" t="s">
        <v>2</v>
      </c>
      <c r="M4" s="58"/>
    </row>
    <row r="5" spans="1:13" ht="27" x14ac:dyDescent="0.2">
      <c r="A5" s="25" t="s">
        <v>177</v>
      </c>
      <c r="B5" s="26"/>
      <c r="C5" s="27" t="s">
        <v>184</v>
      </c>
      <c r="D5" s="27" t="s">
        <v>24</v>
      </c>
      <c r="E5" s="19">
        <v>618</v>
      </c>
      <c r="F5" s="14">
        <v>0</v>
      </c>
      <c r="G5" s="14">
        <v>0.53</v>
      </c>
      <c r="H5" s="14">
        <v>0</v>
      </c>
      <c r="I5" s="14">
        <f t="shared" ref="I5:I12" si="0">F5+G5+H5</f>
        <v>0.53</v>
      </c>
      <c r="J5" s="23">
        <f t="shared" ref="J5:J12" si="1">F5*E5</f>
        <v>0</v>
      </c>
      <c r="K5" s="23">
        <f t="shared" ref="K5:K12" si="2">G5*E5</f>
        <v>327.54000000000002</v>
      </c>
      <c r="L5" s="23">
        <f t="shared" ref="L5:L12" si="3">H5*E5</f>
        <v>0</v>
      </c>
      <c r="M5" s="23">
        <f t="shared" ref="M5:M12" si="4">I5*E5</f>
        <v>327.54000000000002</v>
      </c>
    </row>
    <row r="6" spans="1:13" ht="27" x14ac:dyDescent="0.2">
      <c r="A6" s="25" t="s">
        <v>178</v>
      </c>
      <c r="B6" s="26"/>
      <c r="C6" s="27" t="s">
        <v>185</v>
      </c>
      <c r="D6" s="27" t="s">
        <v>24</v>
      </c>
      <c r="E6" s="19">
        <v>414</v>
      </c>
      <c r="F6" s="14">
        <v>0</v>
      </c>
      <c r="G6" s="14">
        <v>0.76</v>
      </c>
      <c r="H6" s="14">
        <v>0</v>
      </c>
      <c r="I6" s="14">
        <f t="shared" si="0"/>
        <v>0.76</v>
      </c>
      <c r="J6" s="23">
        <f t="shared" si="1"/>
        <v>0</v>
      </c>
      <c r="K6" s="23">
        <f t="shared" si="2"/>
        <v>314.64</v>
      </c>
      <c r="L6" s="23">
        <f t="shared" si="3"/>
        <v>0</v>
      </c>
      <c r="M6" s="23">
        <f t="shared" si="4"/>
        <v>314.64</v>
      </c>
    </row>
    <row r="7" spans="1:13" ht="27" x14ac:dyDescent="0.2">
      <c r="A7" s="25" t="s">
        <v>179</v>
      </c>
      <c r="B7" s="26"/>
      <c r="C7" s="27" t="s">
        <v>186</v>
      </c>
      <c r="D7" s="27" t="s">
        <v>90</v>
      </c>
      <c r="E7" s="19">
        <v>1</v>
      </c>
      <c r="F7" s="14">
        <v>460</v>
      </c>
      <c r="G7" s="14">
        <v>0</v>
      </c>
      <c r="H7" s="14">
        <v>0</v>
      </c>
      <c r="I7" s="14">
        <f t="shared" si="0"/>
        <v>460</v>
      </c>
      <c r="J7" s="23">
        <f t="shared" si="1"/>
        <v>460</v>
      </c>
      <c r="K7" s="23">
        <f t="shared" si="2"/>
        <v>0</v>
      </c>
      <c r="L7" s="23">
        <f t="shared" si="3"/>
        <v>0</v>
      </c>
      <c r="M7" s="23">
        <f t="shared" si="4"/>
        <v>460</v>
      </c>
    </row>
    <row r="8" spans="1:13" ht="27" x14ac:dyDescent="0.2">
      <c r="A8" s="25" t="s">
        <v>180</v>
      </c>
      <c r="B8" s="26"/>
      <c r="C8" s="27" t="s">
        <v>192</v>
      </c>
      <c r="D8" s="27" t="s">
        <v>190</v>
      </c>
      <c r="E8" s="19">
        <v>43.56</v>
      </c>
      <c r="F8" s="14">
        <v>1.25</v>
      </c>
      <c r="G8" s="14">
        <v>0</v>
      </c>
      <c r="H8" s="14">
        <v>0</v>
      </c>
      <c r="I8" s="14">
        <f t="shared" si="0"/>
        <v>1.25</v>
      </c>
      <c r="J8" s="23">
        <f t="shared" si="1"/>
        <v>54.45</v>
      </c>
      <c r="K8" s="23">
        <f t="shared" si="2"/>
        <v>0</v>
      </c>
      <c r="L8" s="23">
        <f t="shared" si="3"/>
        <v>0</v>
      </c>
      <c r="M8" s="23">
        <f t="shared" si="4"/>
        <v>54.45</v>
      </c>
    </row>
    <row r="9" spans="1:13" ht="27" x14ac:dyDescent="0.2">
      <c r="A9" s="25" t="s">
        <v>180</v>
      </c>
      <c r="B9" s="26"/>
      <c r="C9" s="27" t="s">
        <v>193</v>
      </c>
      <c r="D9" s="27" t="s">
        <v>190</v>
      </c>
      <c r="E9" s="19">
        <v>1.36</v>
      </c>
      <c r="F9" s="14">
        <v>1.25</v>
      </c>
      <c r="G9" s="14">
        <v>0</v>
      </c>
      <c r="H9" s="14">
        <v>0</v>
      </c>
      <c r="I9" s="14">
        <f t="shared" ref="I9:I10" si="5">F9+G9+H9</f>
        <v>1.25</v>
      </c>
      <c r="J9" s="23">
        <f t="shared" ref="J9:J10" si="6">F9*E9</f>
        <v>1.7000000000000002</v>
      </c>
      <c r="K9" s="23">
        <f t="shared" ref="K9:K10" si="7">G9*E9</f>
        <v>0</v>
      </c>
      <c r="L9" s="23">
        <f t="shared" ref="L9:L10" si="8">H9*E9</f>
        <v>0</v>
      </c>
      <c r="M9" s="23">
        <f t="shared" ref="M9:M10" si="9">I9*E9</f>
        <v>1.7000000000000002</v>
      </c>
    </row>
    <row r="10" spans="1:13" ht="27" x14ac:dyDescent="0.2">
      <c r="A10" s="25" t="s">
        <v>181</v>
      </c>
      <c r="B10" s="26"/>
      <c r="C10" s="27" t="s">
        <v>187</v>
      </c>
      <c r="D10" s="27" t="s">
        <v>24</v>
      </c>
      <c r="E10" s="19">
        <v>1407</v>
      </c>
      <c r="F10" s="14">
        <v>0</v>
      </c>
      <c r="G10" s="14">
        <v>0.69</v>
      </c>
      <c r="H10" s="14">
        <v>0</v>
      </c>
      <c r="I10" s="14">
        <f t="shared" si="5"/>
        <v>0.69</v>
      </c>
      <c r="J10" s="23">
        <f t="shared" si="6"/>
        <v>0</v>
      </c>
      <c r="K10" s="23">
        <f t="shared" si="7"/>
        <v>970.82999999999993</v>
      </c>
      <c r="L10" s="23">
        <f t="shared" si="8"/>
        <v>0</v>
      </c>
      <c r="M10" s="23">
        <f t="shared" si="9"/>
        <v>970.82999999999993</v>
      </c>
    </row>
    <row r="11" spans="1:13" ht="27" x14ac:dyDescent="0.2">
      <c r="A11" s="25" t="s">
        <v>181</v>
      </c>
      <c r="B11" s="26"/>
      <c r="C11" s="27" t="s">
        <v>187</v>
      </c>
      <c r="D11" s="27" t="s">
        <v>24</v>
      </c>
      <c r="E11" s="19">
        <v>176</v>
      </c>
      <c r="F11" s="14">
        <v>0</v>
      </c>
      <c r="G11" s="14">
        <v>0.69</v>
      </c>
      <c r="H11" s="14">
        <v>0</v>
      </c>
      <c r="I11" s="14">
        <f t="shared" si="0"/>
        <v>0.69</v>
      </c>
      <c r="J11" s="23">
        <f t="shared" si="1"/>
        <v>0</v>
      </c>
      <c r="K11" s="23">
        <f t="shared" si="2"/>
        <v>121.44</v>
      </c>
      <c r="L11" s="23">
        <f t="shared" si="3"/>
        <v>0</v>
      </c>
      <c r="M11" s="23">
        <f t="shared" si="4"/>
        <v>121.44</v>
      </c>
    </row>
    <row r="12" spans="1:13" ht="27" x14ac:dyDescent="0.2">
      <c r="A12" s="25" t="s">
        <v>182</v>
      </c>
      <c r="B12" s="26"/>
      <c r="C12" s="27" t="s">
        <v>188</v>
      </c>
      <c r="D12" s="27" t="s">
        <v>191</v>
      </c>
      <c r="E12" s="19">
        <v>214</v>
      </c>
      <c r="F12" s="14">
        <v>0.63</v>
      </c>
      <c r="G12" s="14">
        <v>0.42</v>
      </c>
      <c r="H12" s="14">
        <v>0</v>
      </c>
      <c r="I12" s="14">
        <f t="shared" si="0"/>
        <v>1.05</v>
      </c>
      <c r="J12" s="23">
        <f t="shared" si="1"/>
        <v>134.82</v>
      </c>
      <c r="K12" s="23">
        <f t="shared" si="2"/>
        <v>89.88</v>
      </c>
      <c r="L12" s="23">
        <f t="shared" si="3"/>
        <v>0</v>
      </c>
      <c r="M12" s="23">
        <f t="shared" si="4"/>
        <v>224.70000000000002</v>
      </c>
    </row>
    <row r="13" spans="1:13" ht="27" x14ac:dyDescent="0.2">
      <c r="A13" s="25" t="s">
        <v>183</v>
      </c>
      <c r="B13" s="26"/>
      <c r="C13" s="27" t="s">
        <v>189</v>
      </c>
      <c r="D13" s="27" t="s">
        <v>135</v>
      </c>
      <c r="E13" s="19">
        <v>75</v>
      </c>
      <c r="F13" s="14">
        <v>0</v>
      </c>
      <c r="G13" s="14">
        <v>0.84</v>
      </c>
      <c r="H13" s="14">
        <v>0</v>
      </c>
      <c r="I13" s="14">
        <f t="shared" ref="I13" si="10">F13+G13+H13</f>
        <v>0.84</v>
      </c>
      <c r="J13" s="23">
        <f>F13*E13</f>
        <v>0</v>
      </c>
      <c r="K13" s="23">
        <f>G13*E13</f>
        <v>63</v>
      </c>
      <c r="L13" s="23">
        <f>H13*E13</f>
        <v>0</v>
      </c>
      <c r="M13" s="23">
        <f t="shared" ref="M13" si="11">I13*E13</f>
        <v>63</v>
      </c>
    </row>
    <row r="14" spans="1:13" ht="27" x14ac:dyDescent="0.2">
      <c r="A14" s="25" t="s">
        <v>194</v>
      </c>
      <c r="B14" s="26"/>
      <c r="C14" s="27" t="s">
        <v>198</v>
      </c>
      <c r="D14" s="27" t="s">
        <v>24</v>
      </c>
      <c r="E14" s="19">
        <v>61</v>
      </c>
      <c r="F14" s="14">
        <v>6.45</v>
      </c>
      <c r="G14" s="14">
        <v>5.65</v>
      </c>
      <c r="H14" s="14">
        <v>0</v>
      </c>
      <c r="I14" s="14">
        <f t="shared" ref="I14:I17" si="12">F14+G14+H14</f>
        <v>12.100000000000001</v>
      </c>
      <c r="J14" s="23">
        <f t="shared" ref="J14:J17" si="13">F14*E14</f>
        <v>393.45</v>
      </c>
      <c r="K14" s="23">
        <f t="shared" ref="K14:K17" si="14">G14*E14</f>
        <v>344.65000000000003</v>
      </c>
      <c r="L14" s="23">
        <f t="shared" ref="L14:L17" si="15">H14*E14</f>
        <v>0</v>
      </c>
      <c r="M14" s="23">
        <f t="shared" ref="M14:M17" si="16">I14*E14</f>
        <v>738.10000000000014</v>
      </c>
    </row>
    <row r="15" spans="1:13" ht="27" x14ac:dyDescent="0.2">
      <c r="A15" s="25" t="s">
        <v>195</v>
      </c>
      <c r="B15" s="26"/>
      <c r="C15" s="27" t="s">
        <v>199</v>
      </c>
      <c r="D15" s="27" t="s">
        <v>24</v>
      </c>
      <c r="E15" s="19">
        <v>214</v>
      </c>
      <c r="F15" s="14">
        <v>2.31</v>
      </c>
      <c r="G15" s="14">
        <v>1.97</v>
      </c>
      <c r="H15" s="14">
        <v>0</v>
      </c>
      <c r="I15" s="14">
        <f t="shared" si="12"/>
        <v>4.28</v>
      </c>
      <c r="J15" s="23">
        <f t="shared" si="13"/>
        <v>494.34000000000003</v>
      </c>
      <c r="K15" s="23">
        <f t="shared" si="14"/>
        <v>421.58</v>
      </c>
      <c r="L15" s="23">
        <f t="shared" si="15"/>
        <v>0</v>
      </c>
      <c r="M15" s="23">
        <f t="shared" si="16"/>
        <v>915.92000000000007</v>
      </c>
    </row>
    <row r="16" spans="1:13" ht="27" x14ac:dyDescent="0.2">
      <c r="A16" s="25" t="s">
        <v>196</v>
      </c>
      <c r="B16" s="26"/>
      <c r="C16" s="27" t="s">
        <v>200</v>
      </c>
      <c r="D16" s="27" t="s">
        <v>24</v>
      </c>
      <c r="E16" s="19">
        <v>1413</v>
      </c>
      <c r="F16" s="14">
        <v>0</v>
      </c>
      <c r="G16" s="14">
        <v>0.65</v>
      </c>
      <c r="H16" s="14">
        <v>0</v>
      </c>
      <c r="I16" s="14">
        <f t="shared" si="12"/>
        <v>0.65</v>
      </c>
      <c r="J16" s="23">
        <f t="shared" si="13"/>
        <v>0</v>
      </c>
      <c r="K16" s="23">
        <f t="shared" si="14"/>
        <v>918.45</v>
      </c>
      <c r="L16" s="23">
        <f t="shared" si="15"/>
        <v>0</v>
      </c>
      <c r="M16" s="23">
        <f t="shared" si="16"/>
        <v>918.45</v>
      </c>
    </row>
    <row r="17" spans="1:13" ht="28" thickBot="1" x14ac:dyDescent="0.25">
      <c r="A17" s="25" t="s">
        <v>197</v>
      </c>
      <c r="B17" s="26"/>
      <c r="C17" s="27" t="s">
        <v>201</v>
      </c>
      <c r="D17" s="27" t="s">
        <v>24</v>
      </c>
      <c r="E17" s="19">
        <v>372</v>
      </c>
      <c r="F17" s="14">
        <v>0</v>
      </c>
      <c r="G17" s="14">
        <v>0.56999999999999995</v>
      </c>
      <c r="H17" s="14">
        <v>0</v>
      </c>
      <c r="I17" s="14">
        <f t="shared" si="12"/>
        <v>0.56999999999999995</v>
      </c>
      <c r="J17" s="23">
        <f t="shared" si="13"/>
        <v>0</v>
      </c>
      <c r="K17" s="23">
        <f t="shared" si="14"/>
        <v>212.04</v>
      </c>
      <c r="L17" s="23">
        <f t="shared" si="15"/>
        <v>0</v>
      </c>
      <c r="M17" s="23">
        <f t="shared" si="16"/>
        <v>212.04</v>
      </c>
    </row>
    <row r="18" spans="1:13" ht="16" thickBot="1" x14ac:dyDescent="0.25">
      <c r="A18" s="61" t="s">
        <v>31</v>
      </c>
      <c r="B18" s="62"/>
      <c r="C18" s="62"/>
      <c r="D18" s="62"/>
      <c r="E18" s="62"/>
      <c r="F18" s="62"/>
      <c r="G18" s="62"/>
      <c r="H18" s="63"/>
      <c r="I18" s="41"/>
      <c r="J18" s="28">
        <f>SUM(J5:J17)</f>
        <v>1538.7600000000002</v>
      </c>
      <c r="K18" s="29">
        <f>SUM(K5:K17)</f>
        <v>3784.05</v>
      </c>
      <c r="L18" s="30">
        <f>SUM(L5:L17)</f>
        <v>0</v>
      </c>
      <c r="M18" s="31">
        <f>SUM(M5:M17)</f>
        <v>5322.8099999999995</v>
      </c>
    </row>
    <row r="19" spans="1:13" x14ac:dyDescent="0.2">
      <c r="J19" s="38"/>
      <c r="K19" s="38"/>
      <c r="M19" s="38"/>
    </row>
  </sheetData>
  <mergeCells count="11">
    <mergeCell ref="A18:H18"/>
    <mergeCell ref="A1:M1"/>
    <mergeCell ref="A3:A4"/>
    <mergeCell ref="B3:B4"/>
    <mergeCell ref="C3:C4"/>
    <mergeCell ref="D3:D4"/>
    <mergeCell ref="E3:E4"/>
    <mergeCell ref="F3:H3"/>
    <mergeCell ref="I3:I4"/>
    <mergeCell ref="J3:L3"/>
    <mergeCell ref="M3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23" sqref="I23"/>
    </sheetView>
  </sheetViews>
  <sheetFormatPr baseColWidth="10" defaultRowHeight="15" x14ac:dyDescent="0.2"/>
  <cols>
    <col min="1" max="1" width="13.6640625" customWidth="1"/>
    <col min="2" max="2" width="9.6640625" customWidth="1"/>
    <col min="3" max="3" width="36.6640625" customWidth="1"/>
    <col min="4" max="4" width="6.6640625" customWidth="1"/>
    <col min="5" max="5" width="7.6640625" customWidth="1"/>
    <col min="6" max="12" width="10.6640625" customWidth="1"/>
    <col min="13" max="13" width="12.6640625" customWidth="1"/>
  </cols>
  <sheetData>
    <row r="1" spans="1:13" ht="19" x14ac:dyDescent="0.25">
      <c r="A1" s="48" t="s">
        <v>202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53" t="s">
        <v>17</v>
      </c>
      <c r="B3" s="55" t="s">
        <v>18</v>
      </c>
      <c r="C3" s="55" t="s">
        <v>19</v>
      </c>
      <c r="D3" s="55" t="s">
        <v>20</v>
      </c>
      <c r="E3" s="55" t="s">
        <v>33</v>
      </c>
      <c r="F3" s="55" t="s">
        <v>21</v>
      </c>
      <c r="G3" s="55"/>
      <c r="H3" s="55"/>
      <c r="I3" s="59" t="s">
        <v>112</v>
      </c>
      <c r="J3" s="55" t="s">
        <v>23</v>
      </c>
      <c r="K3" s="55"/>
      <c r="L3" s="55"/>
      <c r="M3" s="57" t="s">
        <v>22</v>
      </c>
    </row>
    <row r="4" spans="1:13" x14ac:dyDescent="0.2">
      <c r="A4" s="54"/>
      <c r="B4" s="56"/>
      <c r="C4" s="56"/>
      <c r="D4" s="56"/>
      <c r="E4" s="56"/>
      <c r="F4" s="39" t="s">
        <v>0</v>
      </c>
      <c r="G4" s="39" t="s">
        <v>1</v>
      </c>
      <c r="H4" s="39" t="s">
        <v>2</v>
      </c>
      <c r="I4" s="60"/>
      <c r="J4" s="39" t="s">
        <v>0</v>
      </c>
      <c r="K4" s="39" t="s">
        <v>1</v>
      </c>
      <c r="L4" s="39" t="s">
        <v>2</v>
      </c>
      <c r="M4" s="58"/>
    </row>
    <row r="5" spans="1:13" ht="27" x14ac:dyDescent="0.2">
      <c r="A5" s="25" t="s">
        <v>203</v>
      </c>
      <c r="B5" s="26"/>
      <c r="C5" s="27" t="s">
        <v>211</v>
      </c>
      <c r="D5" s="27" t="s">
        <v>135</v>
      </c>
      <c r="E5" s="19">
        <v>400</v>
      </c>
      <c r="F5" s="14">
        <v>0.37</v>
      </c>
      <c r="G5" s="14">
        <v>0.09</v>
      </c>
      <c r="H5" s="14">
        <v>0</v>
      </c>
      <c r="I5" s="14">
        <f t="shared" ref="I5:I10" si="0">F5+G5+H5</f>
        <v>0.45999999999999996</v>
      </c>
      <c r="J5" s="23">
        <f t="shared" ref="J5:J10" si="1">F5*E5</f>
        <v>148</v>
      </c>
      <c r="K5" s="23">
        <f t="shared" ref="K5:K10" si="2">G5*E5</f>
        <v>36</v>
      </c>
      <c r="L5" s="23">
        <f t="shared" ref="L5:L10" si="3">H5*E5</f>
        <v>0</v>
      </c>
      <c r="M5" s="23">
        <f t="shared" ref="M5:M10" si="4">I5*E5</f>
        <v>184</v>
      </c>
    </row>
    <row r="6" spans="1:13" ht="27" x14ac:dyDescent="0.2">
      <c r="A6" s="25" t="s">
        <v>204</v>
      </c>
      <c r="B6" s="26"/>
      <c r="C6" s="27" t="s">
        <v>212</v>
      </c>
      <c r="D6" s="27" t="s">
        <v>135</v>
      </c>
      <c r="E6" s="19">
        <v>2800</v>
      </c>
      <c r="F6" s="14">
        <v>0.4</v>
      </c>
      <c r="G6" s="14">
        <v>0.2</v>
      </c>
      <c r="H6" s="14">
        <v>0</v>
      </c>
      <c r="I6" s="14">
        <f t="shared" si="0"/>
        <v>0.60000000000000009</v>
      </c>
      <c r="J6" s="23">
        <f t="shared" si="1"/>
        <v>1120</v>
      </c>
      <c r="K6" s="23">
        <f t="shared" si="2"/>
        <v>560</v>
      </c>
      <c r="L6" s="23">
        <f t="shared" si="3"/>
        <v>0</v>
      </c>
      <c r="M6" s="23">
        <f t="shared" si="4"/>
        <v>1680.0000000000002</v>
      </c>
    </row>
    <row r="7" spans="1:13" ht="27" x14ac:dyDescent="0.2">
      <c r="A7" s="25" t="s">
        <v>205</v>
      </c>
      <c r="B7" s="26"/>
      <c r="C7" s="27" t="s">
        <v>213</v>
      </c>
      <c r="D7" s="27" t="s">
        <v>219</v>
      </c>
      <c r="E7" s="19">
        <v>3.76</v>
      </c>
      <c r="F7" s="14">
        <v>470</v>
      </c>
      <c r="G7" s="14">
        <v>173</v>
      </c>
      <c r="H7" s="14">
        <v>0</v>
      </c>
      <c r="I7" s="14">
        <f t="shared" si="0"/>
        <v>643</v>
      </c>
      <c r="J7" s="23">
        <f t="shared" si="1"/>
        <v>1767.1999999999998</v>
      </c>
      <c r="K7" s="23">
        <f t="shared" si="2"/>
        <v>650.48</v>
      </c>
      <c r="L7" s="23">
        <f t="shared" si="3"/>
        <v>0</v>
      </c>
      <c r="M7" s="23">
        <f t="shared" si="4"/>
        <v>2417.6799999999998</v>
      </c>
    </row>
    <row r="8" spans="1:13" ht="27" x14ac:dyDescent="0.2">
      <c r="A8" s="25" t="s">
        <v>206</v>
      </c>
      <c r="B8" s="26"/>
      <c r="C8" s="27" t="s">
        <v>214</v>
      </c>
      <c r="D8" s="27" t="s">
        <v>24</v>
      </c>
      <c r="E8" s="19">
        <v>1386</v>
      </c>
      <c r="F8" s="14">
        <v>0.51</v>
      </c>
      <c r="G8" s="14">
        <v>1.52</v>
      </c>
      <c r="H8" s="14">
        <v>0</v>
      </c>
      <c r="I8" s="14">
        <f t="shared" si="0"/>
        <v>2.0300000000000002</v>
      </c>
      <c r="J8" s="23">
        <f t="shared" si="1"/>
        <v>706.86</v>
      </c>
      <c r="K8" s="23">
        <f t="shared" si="2"/>
        <v>2106.7199999999998</v>
      </c>
      <c r="L8" s="23">
        <f t="shared" si="3"/>
        <v>0</v>
      </c>
      <c r="M8" s="23">
        <f t="shared" si="4"/>
        <v>2813.5800000000004</v>
      </c>
    </row>
    <row r="9" spans="1:13" ht="27" x14ac:dyDescent="0.2">
      <c r="A9" s="25" t="s">
        <v>207</v>
      </c>
      <c r="B9" s="26"/>
      <c r="C9" s="27" t="s">
        <v>215</v>
      </c>
      <c r="D9" s="27" t="s">
        <v>135</v>
      </c>
      <c r="E9" s="19">
        <v>346.5</v>
      </c>
      <c r="F9" s="14">
        <v>0.33</v>
      </c>
      <c r="G9" s="14">
        <v>0.27</v>
      </c>
      <c r="H9" s="14">
        <v>0</v>
      </c>
      <c r="I9" s="14">
        <f t="shared" si="0"/>
        <v>0.60000000000000009</v>
      </c>
      <c r="J9" s="23">
        <f t="shared" si="1"/>
        <v>114.345</v>
      </c>
      <c r="K9" s="23">
        <f t="shared" si="2"/>
        <v>93.555000000000007</v>
      </c>
      <c r="L9" s="23">
        <f t="shared" si="3"/>
        <v>0</v>
      </c>
      <c r="M9" s="23">
        <f t="shared" si="4"/>
        <v>207.90000000000003</v>
      </c>
    </row>
    <row r="10" spans="1:13" ht="27" x14ac:dyDescent="0.2">
      <c r="A10" s="25" t="s">
        <v>208</v>
      </c>
      <c r="B10" s="26"/>
      <c r="C10" s="27" t="s">
        <v>216</v>
      </c>
      <c r="D10" s="27" t="s">
        <v>135</v>
      </c>
      <c r="E10" s="19">
        <v>1783</v>
      </c>
      <c r="F10" s="14">
        <v>1.05</v>
      </c>
      <c r="G10" s="14">
        <v>0.44</v>
      </c>
      <c r="H10" s="14">
        <v>0</v>
      </c>
      <c r="I10" s="14">
        <f t="shared" si="0"/>
        <v>1.49</v>
      </c>
      <c r="J10" s="23">
        <f t="shared" si="1"/>
        <v>1872.15</v>
      </c>
      <c r="K10" s="23">
        <f t="shared" si="2"/>
        <v>784.52</v>
      </c>
      <c r="L10" s="23">
        <f t="shared" si="3"/>
        <v>0</v>
      </c>
      <c r="M10" s="23">
        <f t="shared" si="4"/>
        <v>2656.67</v>
      </c>
    </row>
    <row r="11" spans="1:13" ht="27" x14ac:dyDescent="0.2">
      <c r="A11" s="25" t="s">
        <v>209</v>
      </c>
      <c r="B11" s="26"/>
      <c r="C11" s="27" t="s">
        <v>217</v>
      </c>
      <c r="D11" s="27" t="s">
        <v>135</v>
      </c>
      <c r="E11" s="19">
        <v>2378</v>
      </c>
      <c r="F11" s="14">
        <v>1.45</v>
      </c>
      <c r="G11" s="14">
        <v>0.28999999999999998</v>
      </c>
      <c r="H11" s="14">
        <v>0</v>
      </c>
      <c r="I11" s="14">
        <f t="shared" ref="I11:I12" si="5">F11+G11+H11</f>
        <v>1.74</v>
      </c>
      <c r="J11" s="23">
        <f t="shared" ref="J11:J12" si="6">F11*E11</f>
        <v>3448.1</v>
      </c>
      <c r="K11" s="23">
        <f t="shared" ref="K11:K12" si="7">G11*E11</f>
        <v>689.62</v>
      </c>
      <c r="L11" s="23">
        <f t="shared" ref="L11:L12" si="8">H11*E11</f>
        <v>0</v>
      </c>
      <c r="M11" s="23">
        <f t="shared" ref="M11:M12" si="9">I11*E11</f>
        <v>4137.72</v>
      </c>
    </row>
    <row r="12" spans="1:13" ht="28" thickBot="1" x14ac:dyDescent="0.25">
      <c r="A12" s="25" t="s">
        <v>210</v>
      </c>
      <c r="B12" s="26"/>
      <c r="C12" s="27" t="s">
        <v>218</v>
      </c>
      <c r="D12" s="27" t="s">
        <v>135</v>
      </c>
      <c r="E12" s="19">
        <v>286.64</v>
      </c>
      <c r="F12" s="14">
        <v>0.81</v>
      </c>
      <c r="G12" s="14">
        <v>2.33</v>
      </c>
      <c r="H12" s="14">
        <v>0</v>
      </c>
      <c r="I12" s="14">
        <f t="shared" si="5"/>
        <v>3.14</v>
      </c>
      <c r="J12" s="23">
        <f t="shared" si="6"/>
        <v>232.17840000000001</v>
      </c>
      <c r="K12" s="23">
        <f t="shared" si="7"/>
        <v>667.87120000000004</v>
      </c>
      <c r="L12" s="23">
        <f t="shared" si="8"/>
        <v>0</v>
      </c>
      <c r="M12" s="23">
        <f t="shared" si="9"/>
        <v>900.04959999999994</v>
      </c>
    </row>
    <row r="13" spans="1:13" ht="16" thickBot="1" x14ac:dyDescent="0.25">
      <c r="A13" s="61" t="s">
        <v>31</v>
      </c>
      <c r="B13" s="62"/>
      <c r="C13" s="62"/>
      <c r="D13" s="62"/>
      <c r="E13" s="62"/>
      <c r="F13" s="62"/>
      <c r="G13" s="62"/>
      <c r="H13" s="64"/>
      <c r="I13" s="40"/>
      <c r="J13" s="28">
        <f>SUM(J5:J12)</f>
        <v>9408.8334000000013</v>
      </c>
      <c r="K13" s="29">
        <f>SUM(K5:K12)</f>
        <v>5588.7662</v>
      </c>
      <c r="L13" s="30">
        <f>SUM(L5:L12)</f>
        <v>0</v>
      </c>
      <c r="M13" s="31">
        <f>SUM(M5:M12)</f>
        <v>14997.5996</v>
      </c>
    </row>
    <row r="14" spans="1:13" x14ac:dyDescent="0.2">
      <c r="J14" s="38"/>
      <c r="K14" s="38"/>
      <c r="M14" s="38"/>
    </row>
  </sheetData>
  <mergeCells count="11">
    <mergeCell ref="A13:H13"/>
    <mergeCell ref="A1:M1"/>
    <mergeCell ref="A3:A4"/>
    <mergeCell ref="B3:B4"/>
    <mergeCell ref="C3:C4"/>
    <mergeCell ref="D3:D4"/>
    <mergeCell ref="E3:E4"/>
    <mergeCell ref="F3:H3"/>
    <mergeCell ref="I3:I4"/>
    <mergeCell ref="J3:L3"/>
    <mergeCell ref="M3:M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Cost Summary</vt:lpstr>
      <vt:lpstr>Div. 01</vt:lpstr>
      <vt:lpstr>Div. 03</vt:lpstr>
      <vt:lpstr>Div. 04</vt:lpstr>
      <vt:lpstr>Div. 06</vt:lpstr>
      <vt:lpstr>Div. 07</vt:lpstr>
      <vt:lpstr>Div. 08</vt:lpstr>
      <vt:lpstr>Div. 09</vt:lpstr>
      <vt:lpstr>Div. 11</vt:lpstr>
      <vt:lpstr>Div. 22</vt:lpstr>
      <vt:lpstr>Div. 23</vt:lpstr>
      <vt:lpstr>Div. 26</vt:lpstr>
      <vt:lpstr>Div. 31</vt:lpstr>
      <vt:lpstr>Div. 32</vt:lpstr>
    </vt:vector>
  </TitlesOfParts>
  <Company>FIU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Wallied Orabi</dc:creator>
  <cp:lastModifiedBy>Microsoft Office User</cp:lastModifiedBy>
  <dcterms:created xsi:type="dcterms:W3CDTF">2017-02-20T18:43:08Z</dcterms:created>
  <dcterms:modified xsi:type="dcterms:W3CDTF">2017-04-18T20:02:43Z</dcterms:modified>
</cp:coreProperties>
</file>