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upt\Documents\MSE assignment\"/>
    </mc:Choice>
  </mc:AlternateContent>
  <xr:revisionPtr revIDLastSave="0" documentId="13_ncr:1_{97D0ABDD-56FB-4B28-8077-77ECFF173655}" xr6:coauthVersionLast="46" xr6:coauthVersionMax="46" xr10:uidLastSave="{00000000-0000-0000-0000-000000000000}"/>
  <bookViews>
    <workbookView xWindow="-108" yWindow="-108" windowWidth="23256" windowHeight="12576" activeTab="2" xr2:uid="{C2519AAE-804D-4CC9-9DEC-D43447644E83}"/>
  </bookViews>
  <sheets>
    <sheet name="What is Chi Sq test" sheetId="2" r:id="rId1"/>
    <sheet name="Chi Sq Goodness of fit" sheetId="1" r:id="rId2"/>
    <sheet name="Chi Sq independence tes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G22" i="3"/>
  <c r="E22" i="3"/>
  <c r="F22" i="3"/>
  <c r="D22" i="3"/>
  <c r="G21" i="3"/>
  <c r="G20" i="3"/>
  <c r="E21" i="3"/>
  <c r="F21" i="3"/>
  <c r="D21" i="3"/>
  <c r="F20" i="3"/>
  <c r="E20" i="3"/>
  <c r="D20" i="3"/>
  <c r="F13" i="3"/>
  <c r="G13" i="3" s="1"/>
  <c r="E13" i="3"/>
  <c r="D13" i="3"/>
  <c r="F12" i="3"/>
  <c r="E12" i="3"/>
  <c r="E14" i="3" s="1"/>
  <c r="D12" i="3"/>
  <c r="D14" i="3" s="1"/>
  <c r="G6" i="3"/>
  <c r="G7" i="3"/>
  <c r="G5" i="3"/>
  <c r="E7" i="3"/>
  <c r="F7" i="3"/>
  <c r="D7" i="3"/>
  <c r="F14" i="3" l="1"/>
  <c r="G14" i="3" s="1"/>
  <c r="G12" i="3"/>
  <c r="G14" i="1"/>
  <c r="G13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<sst xmlns="http://schemas.openxmlformats.org/spreadsheetml/2006/main" count="63" uniqueCount="47">
  <si>
    <t>Day</t>
  </si>
  <si>
    <t>Expected</t>
  </si>
  <si>
    <t>Observed</t>
  </si>
  <si>
    <t>Monday</t>
  </si>
  <si>
    <t>Tuesday</t>
  </si>
  <si>
    <t>Wednesday</t>
  </si>
  <si>
    <t>Thursday</t>
  </si>
  <si>
    <t>Friday</t>
  </si>
  <si>
    <t>Observed (O)</t>
  </si>
  <si>
    <t>Expected (E)</t>
  </si>
  <si>
    <t>O - E</t>
  </si>
  <si>
    <t>( O - E ) ^2</t>
  </si>
  <si>
    <t>((O-E)^2)/E</t>
  </si>
  <si>
    <t>∑ (((O-E)^2)/E) is the Chi-sq statistics =</t>
  </si>
  <si>
    <t>X^2 =</t>
  </si>
  <si>
    <t>p - value =</t>
  </si>
  <si>
    <t>There were 300 customers total, if the shopkeeper claims an equal number of customers each day, it will be 60</t>
  </si>
  <si>
    <t>Chi-square test in hypothesis testing is used to test the hypothesis about the distribution of observations/frequencies in different categories.</t>
  </si>
  <si>
    <t>Assumptions of the Chi-Square Test</t>
  </si>
  <si>
    <t>Just like any other statistical test, the chi-square test comes with a few assumptions of its own:</t>
  </si>
  <si>
    <t>The χ2 assumes that the data for the study is obtained through random selection, i.e. they are randomly picked from the population</t>
  </si>
  <si>
    <t>The data should be in the form of frequencies or counts of a particular category and not in percentages</t>
  </si>
  <si>
    <t>The data should not consist of paired samples or groups or we can say the observations should be independent of each other</t>
  </si>
  <si>
    <t>When more than 20% of the expected frequencies have a value of less than 5 then Chi-square cannot be used.  To tackle this problem: Either one should combine the categories only if it is relevant or obtain more data</t>
  </si>
  <si>
    <t>The categories are mutually exclusive i.e. each subject fits in only one category.</t>
  </si>
  <si>
    <t>The chi-square test helps us answer the question of association between categories by comparing the observed frequencies to the frequencies that we might expect to obtain purely by chance.</t>
  </si>
  <si>
    <t xml:space="preserve">Types : </t>
  </si>
  <si>
    <t>Goodness of Fit</t>
  </si>
  <si>
    <t>Test of Association/Independence</t>
  </si>
  <si>
    <t>Above test and p-value help us to statistically conclude that expected number of customers from Mon to Sat are different than Observed</t>
  </si>
  <si>
    <t>Lets say we have data from a shopkeeper visitor database and we need to test if observed and expected numbers are statisticallly same!</t>
  </si>
  <si>
    <t>Suppose we want to know whether or not gender is associated with social media preference.</t>
  </si>
  <si>
    <t>We take a simple random sample of 500 netizens and survey them on their social media preference.</t>
  </si>
  <si>
    <t>Instagram</t>
  </si>
  <si>
    <t>Facebook</t>
  </si>
  <si>
    <t>Linkedin</t>
  </si>
  <si>
    <t>Male</t>
  </si>
  <si>
    <t>Female</t>
  </si>
  <si>
    <t>A Chi-Square Test of Independence is used to determine whether or not there is a significant association between two categorical variables.</t>
  </si>
  <si>
    <t>Total</t>
  </si>
  <si>
    <t>H0 : Gender and social media preferences are independent</t>
  </si>
  <si>
    <t xml:space="preserve"> χ2 statistic =</t>
  </si>
  <si>
    <t xml:space="preserve">dof = </t>
  </si>
  <si>
    <t>(2-1) * (3-1) = 2</t>
  </si>
  <si>
    <t>p-value =</t>
  </si>
  <si>
    <t>H1 : Gender and social media preferences are not independent or associated</t>
  </si>
  <si>
    <t>From the table and analysis on the right side,  we can happily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</si>
</sst>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rgb="FF333333"/>
      <name val="Arial"/>
      <family val="2"/>
    </font>
    <font>
      <i/>
      <sz val="11"/>
      <color rgb="FF333333"/>
      <name val="Georgia"/>
      <family val="1"/>
    </font>
    <font>
      <i/>
      <sz val="11"/>
      <color theme="1"/>
      <name val="Calibri"/>
      <family val="2"/>
      <scheme val="minor"/>
    </font>
    <font>
      <sz val="11"/>
      <color rgb="FF000000"/>
      <name val="Helvetica"/>
    </font>
    <font>
      <sz val="11"/>
      <color theme="2" tint="-0.899990844447157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9" xfId="0" applyFont="1" applyBorder="1"/>
    <xf numFmtId="0" fontId="8" fillId="0" borderId="0" xfId="0" applyFont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5" fillId="4" borderId="5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6" xfId="0" applyFill="1" applyBorder="1"/>
    <xf numFmtId="0" fontId="9" fillId="0" borderId="0" xfId="0" applyFont="1"/>
    <xf numFmtId="0" fontId="0" fillId="0" borderId="4" xfId="0" applyBorder="1"/>
    <xf numFmtId="0" fontId="2" fillId="7" borderId="5" xfId="0" applyFont="1" applyFill="1" applyBorder="1"/>
    <xf numFmtId="0" fontId="2" fillId="6" borderId="6" xfId="0" applyFont="1" applyFill="1" applyBorder="1"/>
    <xf numFmtId="0" fontId="2" fillId="0" borderId="7" xfId="0" applyFont="1" applyBorder="1"/>
    <xf numFmtId="0" fontId="2" fillId="6" borderId="8" xfId="0" applyFont="1" applyFill="1" applyBorder="1"/>
    <xf numFmtId="0" fontId="1" fillId="5" borderId="0" xfId="0" applyFont="1" applyFill="1" applyAlignment="1">
      <alignment horizontal="center" vertical="center"/>
    </xf>
    <xf numFmtId="0" fontId="10" fillId="8" borderId="0" xfId="0" applyFont="1" applyFill="1"/>
    <xf numFmtId="0" fontId="1" fillId="9" borderId="3" xfId="0" applyFont="1" applyFill="1" applyBorder="1"/>
    <xf numFmtId="171" fontId="0" fillId="0" borderId="0" xfId="0" applyNumberFormat="1" applyBorder="1"/>
    <xf numFmtId="171" fontId="0" fillId="0" borderId="1" xfId="0" applyNumberFormat="1" applyBorder="1"/>
    <xf numFmtId="171" fontId="0" fillId="0" borderId="9" xfId="0" applyNumberFormat="1" applyBorder="1"/>
    <xf numFmtId="0" fontId="1" fillId="10" borderId="3" xfId="0" applyFont="1" applyFill="1" applyBorder="1"/>
    <xf numFmtId="171" fontId="0" fillId="0" borderId="5" xfId="0" applyNumberFormat="1" applyBorder="1"/>
    <xf numFmtId="171" fontId="0" fillId="0" borderId="6" xfId="0" applyNumberFormat="1" applyBorder="1"/>
    <xf numFmtId="171" fontId="2" fillId="11" borderId="2" xfId="0" applyNumberFormat="1" applyFont="1" applyFill="1" applyBorder="1"/>
    <xf numFmtId="0" fontId="1" fillId="12" borderId="0" xfId="0" applyFont="1" applyFill="1"/>
    <xf numFmtId="0" fontId="2" fillId="13" borderId="0" xfId="0" applyFont="1" applyFill="1"/>
    <xf numFmtId="0" fontId="2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12</xdr:row>
      <xdr:rowOff>38100</xdr:rowOff>
    </xdr:from>
    <xdr:to>
      <xdr:col>2</xdr:col>
      <xdr:colOff>350520</xdr:colOff>
      <xdr:row>12</xdr:row>
      <xdr:rowOff>160020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32C670C-05FA-449D-94D1-C5A367E01562}"/>
            </a:ext>
          </a:extLst>
        </xdr:cNvPr>
        <xdr:cNvSpPr/>
      </xdr:nvSpPr>
      <xdr:spPr>
        <a:xfrm>
          <a:off x="1676400" y="2232660"/>
          <a:ext cx="26670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99060</xdr:colOff>
      <xdr:row>13</xdr:row>
      <xdr:rowOff>38100</xdr:rowOff>
    </xdr:from>
    <xdr:to>
      <xdr:col>2</xdr:col>
      <xdr:colOff>365760</xdr:colOff>
      <xdr:row>13</xdr:row>
      <xdr:rowOff>160020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EB24EE8D-58F8-46F4-9E37-26BD2884AC51}"/>
            </a:ext>
          </a:extLst>
        </xdr:cNvPr>
        <xdr:cNvSpPr/>
      </xdr:nvSpPr>
      <xdr:spPr>
        <a:xfrm>
          <a:off x="1691640" y="2415540"/>
          <a:ext cx="26670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91440</xdr:colOff>
      <xdr:row>14</xdr:row>
      <xdr:rowOff>7620</xdr:rowOff>
    </xdr:from>
    <xdr:to>
      <xdr:col>2</xdr:col>
      <xdr:colOff>358140</xdr:colOff>
      <xdr:row>14</xdr:row>
      <xdr:rowOff>129540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9311CA26-C49F-4DEC-944A-AD3047D2A1F0}"/>
            </a:ext>
          </a:extLst>
        </xdr:cNvPr>
        <xdr:cNvSpPr/>
      </xdr:nvSpPr>
      <xdr:spPr>
        <a:xfrm>
          <a:off x="1684020" y="2567940"/>
          <a:ext cx="26670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91440</xdr:colOff>
      <xdr:row>15</xdr:row>
      <xdr:rowOff>30480</xdr:rowOff>
    </xdr:from>
    <xdr:to>
      <xdr:col>2</xdr:col>
      <xdr:colOff>358140</xdr:colOff>
      <xdr:row>15</xdr:row>
      <xdr:rowOff>152400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CA629469-D3EF-4CE0-B7DE-B403FF5D9437}"/>
            </a:ext>
          </a:extLst>
        </xdr:cNvPr>
        <xdr:cNvSpPr/>
      </xdr:nvSpPr>
      <xdr:spPr>
        <a:xfrm>
          <a:off x="1684020" y="2773680"/>
          <a:ext cx="26670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106680</xdr:colOff>
      <xdr:row>16</xdr:row>
      <xdr:rowOff>22860</xdr:rowOff>
    </xdr:from>
    <xdr:to>
      <xdr:col>2</xdr:col>
      <xdr:colOff>373380</xdr:colOff>
      <xdr:row>16</xdr:row>
      <xdr:rowOff>144780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CAAC9861-15BE-4ADB-A674-1A1C8DEE7C5C}"/>
            </a:ext>
          </a:extLst>
        </xdr:cNvPr>
        <xdr:cNvSpPr/>
      </xdr:nvSpPr>
      <xdr:spPr>
        <a:xfrm>
          <a:off x="1699260" y="2948940"/>
          <a:ext cx="26670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99060</xdr:colOff>
      <xdr:row>17</xdr:row>
      <xdr:rowOff>30480</xdr:rowOff>
    </xdr:from>
    <xdr:to>
      <xdr:col>2</xdr:col>
      <xdr:colOff>365760</xdr:colOff>
      <xdr:row>17</xdr:row>
      <xdr:rowOff>152400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10EE52EB-6D15-4BD6-A944-E812AB682023}"/>
            </a:ext>
          </a:extLst>
        </xdr:cNvPr>
        <xdr:cNvSpPr/>
      </xdr:nvSpPr>
      <xdr:spPr>
        <a:xfrm>
          <a:off x="1691640" y="3139440"/>
          <a:ext cx="26670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A161-3948-48DD-B75A-043BEACFED79}">
  <dimension ref="C5:F25"/>
  <sheetViews>
    <sheetView showGridLines="0" zoomScale="90" zoomScaleNormal="90" workbookViewId="0">
      <selection activeCell="D14" sqref="D14"/>
    </sheetView>
  </sheetViews>
  <sheetFormatPr defaultRowHeight="14.4" x14ac:dyDescent="0.3"/>
  <cols>
    <col min="2" max="2" width="14.33203125" customWidth="1"/>
    <col min="3" max="3" width="7" customWidth="1"/>
  </cols>
  <sheetData>
    <row r="5" spans="3:4" x14ac:dyDescent="0.3">
      <c r="C5" s="5" t="s">
        <v>17</v>
      </c>
    </row>
    <row r="8" spans="3:4" x14ac:dyDescent="0.3">
      <c r="C8" s="4" t="s">
        <v>25</v>
      </c>
    </row>
    <row r="11" spans="3:4" x14ac:dyDescent="0.3">
      <c r="C11" s="3" t="s">
        <v>18</v>
      </c>
    </row>
    <row r="13" spans="3:4" x14ac:dyDescent="0.3">
      <c r="D13" t="s">
        <v>19</v>
      </c>
    </row>
    <row r="14" spans="3:4" x14ac:dyDescent="0.3">
      <c r="D14" t="s">
        <v>20</v>
      </c>
    </row>
    <row r="15" spans="3:4" x14ac:dyDescent="0.3">
      <c r="D15" t="s">
        <v>24</v>
      </c>
    </row>
    <row r="16" spans="3:4" x14ac:dyDescent="0.3">
      <c r="D16" t="s">
        <v>21</v>
      </c>
    </row>
    <row r="17" spans="3:6" x14ac:dyDescent="0.3">
      <c r="D17" t="s">
        <v>22</v>
      </c>
    </row>
    <row r="18" spans="3:6" x14ac:dyDescent="0.3">
      <c r="D18" t="s">
        <v>23</v>
      </c>
    </row>
    <row r="20" spans="3:6" ht="15" thickBot="1" x14ac:dyDescent="0.35"/>
    <row r="21" spans="3:6" ht="15" thickBot="1" x14ac:dyDescent="0.35">
      <c r="C21" s="13" t="s">
        <v>26</v>
      </c>
      <c r="D21" s="7"/>
      <c r="E21" s="7"/>
      <c r="F21" s="8"/>
    </row>
    <row r="22" spans="3:6" x14ac:dyDescent="0.3">
      <c r="C22" s="9"/>
      <c r="D22" s="10"/>
      <c r="E22" s="10"/>
      <c r="F22" s="1"/>
    </row>
    <row r="23" spans="3:6" x14ac:dyDescent="0.3">
      <c r="C23" s="9" t="s">
        <v>27</v>
      </c>
      <c r="D23" s="10"/>
      <c r="E23" s="10"/>
      <c r="F23" s="1"/>
    </row>
    <row r="24" spans="3:6" x14ac:dyDescent="0.3">
      <c r="C24" s="9"/>
      <c r="D24" s="10"/>
      <c r="E24" s="10"/>
      <c r="F24" s="1"/>
    </row>
    <row r="25" spans="3:6" ht="15" thickBot="1" x14ac:dyDescent="0.35">
      <c r="C25" s="11" t="s">
        <v>28</v>
      </c>
      <c r="D25" s="12"/>
      <c r="E25" s="12"/>
      <c r="F2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51CE-3815-4640-939C-A27EF43CA1ED}">
  <dimension ref="A1:L16"/>
  <sheetViews>
    <sheetView showGridLines="0" workbookViewId="0"/>
  </sheetViews>
  <sheetFormatPr defaultRowHeight="14.4" x14ac:dyDescent="0.3"/>
  <cols>
    <col min="1" max="1" width="6.33203125" customWidth="1"/>
    <col min="2" max="2" width="10.44140625" bestFit="1" customWidth="1"/>
    <col min="3" max="3" width="11.5546875" bestFit="1" customWidth="1"/>
    <col min="4" max="4" width="11" bestFit="1" customWidth="1"/>
    <col min="5" max="5" width="11" customWidth="1"/>
    <col min="6" max="6" width="9.88671875" customWidth="1"/>
    <col min="7" max="7" width="10.77734375" customWidth="1"/>
    <col min="12" max="12" width="10.88671875" customWidth="1"/>
  </cols>
  <sheetData>
    <row r="1" spans="1:12" x14ac:dyDescent="0.3">
      <c r="B1" s="20" t="s">
        <v>30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" thickBot="1" x14ac:dyDescent="0.35"/>
    <row r="3" spans="1:12" ht="15" thickBot="1" x14ac:dyDescent="0.35">
      <c r="B3" s="23" t="s">
        <v>0</v>
      </c>
      <c r="C3" s="24" t="s">
        <v>8</v>
      </c>
      <c r="D3" s="24" t="s">
        <v>9</v>
      </c>
      <c r="E3" s="25" t="s">
        <v>10</v>
      </c>
      <c r="F3" s="24" t="s">
        <v>11</v>
      </c>
      <c r="G3" s="26" t="s">
        <v>12</v>
      </c>
    </row>
    <row r="4" spans="1:12" x14ac:dyDescent="0.3">
      <c r="B4" s="9" t="s">
        <v>3</v>
      </c>
      <c r="C4" s="14">
        <v>80</v>
      </c>
      <c r="D4" s="14">
        <v>60</v>
      </c>
      <c r="E4" s="14">
        <f>C4-D4</f>
        <v>20</v>
      </c>
      <c r="F4" s="14">
        <f>E4^2</f>
        <v>400</v>
      </c>
      <c r="G4" s="16">
        <f>F4/D4</f>
        <v>6.666666666666667</v>
      </c>
    </row>
    <row r="5" spans="1:12" x14ac:dyDescent="0.3">
      <c r="B5" s="9" t="s">
        <v>4</v>
      </c>
      <c r="C5" s="14">
        <v>40</v>
      </c>
      <c r="D5" s="14">
        <v>60</v>
      </c>
      <c r="E5" s="14">
        <f t="shared" ref="E5:E8" si="0">C5-D5</f>
        <v>-20</v>
      </c>
      <c r="F5" s="14">
        <f t="shared" ref="F5:F8" si="1">E5^2</f>
        <v>400</v>
      </c>
      <c r="G5" s="16">
        <f t="shared" ref="G5:G8" si="2">F5/D5</f>
        <v>6.666666666666667</v>
      </c>
    </row>
    <row r="6" spans="1:12" x14ac:dyDescent="0.3">
      <c r="B6" s="9" t="s">
        <v>5</v>
      </c>
      <c r="C6" s="14">
        <v>60</v>
      </c>
      <c r="D6" s="14">
        <v>60</v>
      </c>
      <c r="E6" s="14">
        <f t="shared" si="0"/>
        <v>0</v>
      </c>
      <c r="F6" s="14">
        <f t="shared" si="1"/>
        <v>0</v>
      </c>
      <c r="G6" s="16">
        <f t="shared" si="2"/>
        <v>0</v>
      </c>
    </row>
    <row r="7" spans="1:12" x14ac:dyDescent="0.3">
      <c r="B7" s="9" t="s">
        <v>6</v>
      </c>
      <c r="C7" s="14">
        <v>50</v>
      </c>
      <c r="D7" s="14">
        <v>60</v>
      </c>
      <c r="E7" s="14">
        <f t="shared" si="0"/>
        <v>-10</v>
      </c>
      <c r="F7" s="14">
        <f t="shared" si="1"/>
        <v>100</v>
      </c>
      <c r="G7" s="16">
        <f t="shared" si="2"/>
        <v>1.6666666666666667</v>
      </c>
    </row>
    <row r="8" spans="1:12" ht="15" thickBot="1" x14ac:dyDescent="0.35">
      <c r="B8" s="11" t="s">
        <v>7</v>
      </c>
      <c r="C8" s="15">
        <v>70</v>
      </c>
      <c r="D8" s="15">
        <v>60</v>
      </c>
      <c r="E8" s="15">
        <f t="shared" si="0"/>
        <v>10</v>
      </c>
      <c r="F8" s="15">
        <f t="shared" si="1"/>
        <v>100</v>
      </c>
      <c r="G8" s="17">
        <f t="shared" si="2"/>
        <v>1.6666666666666667</v>
      </c>
    </row>
    <row r="10" spans="1:12" x14ac:dyDescent="0.3">
      <c r="B10" s="22" t="s">
        <v>16</v>
      </c>
      <c r="C10" s="22"/>
      <c r="D10" s="22"/>
      <c r="E10" s="22"/>
      <c r="F10" s="22"/>
      <c r="G10" s="22"/>
      <c r="H10" s="22"/>
      <c r="I10" s="22"/>
      <c r="J10" s="22"/>
    </row>
    <row r="12" spans="1:12" ht="15" thickBot="1" x14ac:dyDescent="0.35"/>
    <row r="13" spans="1:12" ht="15.6" x14ac:dyDescent="0.3">
      <c r="C13" s="28" t="s">
        <v>13</v>
      </c>
      <c r="D13" s="29"/>
      <c r="E13" s="29"/>
      <c r="F13" s="27" t="s">
        <v>14</v>
      </c>
      <c r="G13" s="30">
        <f>SUM(G4:G8)</f>
        <v>16.666666666666668</v>
      </c>
    </row>
    <row r="14" spans="1:12" ht="15" thickBot="1" x14ac:dyDescent="0.35">
      <c r="C14" s="11"/>
      <c r="D14" s="12"/>
      <c r="E14" s="12"/>
      <c r="F14" s="21" t="s">
        <v>15</v>
      </c>
      <c r="G14" s="2">
        <f>_xlfn.CHISQ.DIST.RT(G13,4)</f>
        <v>2.2434484465821314E-3</v>
      </c>
    </row>
    <row r="16" spans="1:12" x14ac:dyDescent="0.3">
      <c r="A16" s="19"/>
      <c r="B16" s="18" t="s">
        <v>29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</sheetData>
  <mergeCells count="1">
    <mergeCell ref="C13:E1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17BF-F788-4737-A896-B152CBDC164D}">
  <dimension ref="A1:M26"/>
  <sheetViews>
    <sheetView showGridLines="0" tabSelected="1" workbookViewId="0">
      <selection activeCell="D26" sqref="D26"/>
    </sheetView>
  </sheetViews>
  <sheetFormatPr defaultRowHeight="14.4" x14ac:dyDescent="0.3"/>
  <cols>
    <col min="1" max="1" width="91.21875" bestFit="1" customWidth="1"/>
    <col min="3" max="3" width="11.5546875" bestFit="1" customWidth="1"/>
  </cols>
  <sheetData>
    <row r="1" spans="1:13" ht="24.6" customHeight="1" x14ac:dyDescent="0.3">
      <c r="A1" s="37" t="s">
        <v>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15" thickBot="1" x14ac:dyDescent="0.35"/>
    <row r="3" spans="1:13" ht="15" thickBot="1" x14ac:dyDescent="0.35">
      <c r="A3" s="31" t="s">
        <v>31</v>
      </c>
      <c r="C3" s="13" t="s">
        <v>2</v>
      </c>
    </row>
    <row r="4" spans="1:13" x14ac:dyDescent="0.3">
      <c r="C4" s="32"/>
      <c r="D4" s="33" t="s">
        <v>33</v>
      </c>
      <c r="E4" s="33" t="s">
        <v>34</v>
      </c>
      <c r="F4" s="33" t="s">
        <v>35</v>
      </c>
      <c r="G4" s="34" t="s">
        <v>39</v>
      </c>
    </row>
    <row r="5" spans="1:13" x14ac:dyDescent="0.3">
      <c r="A5" s="31" t="s">
        <v>32</v>
      </c>
      <c r="C5" s="35" t="s">
        <v>36</v>
      </c>
      <c r="D5" s="10">
        <v>100</v>
      </c>
      <c r="E5" s="10">
        <v>50</v>
      </c>
      <c r="F5" s="10">
        <v>70</v>
      </c>
      <c r="G5" s="1">
        <f>SUM(D5:F5)</f>
        <v>220</v>
      </c>
    </row>
    <row r="6" spans="1:13" x14ac:dyDescent="0.3">
      <c r="C6" s="35" t="s">
        <v>37</v>
      </c>
      <c r="D6" s="10">
        <v>130</v>
      </c>
      <c r="E6" s="10">
        <v>100</v>
      </c>
      <c r="F6" s="10">
        <v>50</v>
      </c>
      <c r="G6" s="1">
        <f t="shared" ref="G6:G7" si="0">SUM(D6:F6)</f>
        <v>280</v>
      </c>
    </row>
    <row r="7" spans="1:13" ht="15" thickBot="1" x14ac:dyDescent="0.35">
      <c r="A7" s="38" t="s">
        <v>40</v>
      </c>
      <c r="C7" s="36" t="s">
        <v>39</v>
      </c>
      <c r="D7" s="12">
        <f>SUM(D5:D6)</f>
        <v>230</v>
      </c>
      <c r="E7" s="12">
        <f t="shared" ref="E7:F7" si="1">SUM(E5:E6)</f>
        <v>150</v>
      </c>
      <c r="F7" s="12">
        <f t="shared" si="1"/>
        <v>120</v>
      </c>
      <c r="G7" s="2">
        <f t="shared" si="0"/>
        <v>500</v>
      </c>
    </row>
    <row r="8" spans="1:13" x14ac:dyDescent="0.3">
      <c r="A8" s="38" t="s">
        <v>45</v>
      </c>
    </row>
    <row r="9" spans="1:13" ht="15" thickBot="1" x14ac:dyDescent="0.35"/>
    <row r="10" spans="1:13" ht="15" thickBot="1" x14ac:dyDescent="0.35">
      <c r="C10" s="39" t="s">
        <v>1</v>
      </c>
    </row>
    <row r="11" spans="1:13" x14ac:dyDescent="0.3">
      <c r="C11" s="32"/>
      <c r="D11" s="33" t="s">
        <v>33</v>
      </c>
      <c r="E11" s="33" t="s">
        <v>34</v>
      </c>
      <c r="F11" s="33" t="s">
        <v>35</v>
      </c>
      <c r="G11" s="34" t="s">
        <v>39</v>
      </c>
    </row>
    <row r="12" spans="1:13" x14ac:dyDescent="0.3">
      <c r="A12" s="49" t="s">
        <v>46</v>
      </c>
      <c r="C12" s="35" t="s">
        <v>36</v>
      </c>
      <c r="D12" s="10">
        <f>G5*D7/$G$7</f>
        <v>101.2</v>
      </c>
      <c r="E12" s="10">
        <f>E7*G5/G7</f>
        <v>66</v>
      </c>
      <c r="F12" s="10">
        <f>G5*F7/G7</f>
        <v>52.8</v>
      </c>
      <c r="G12" s="1">
        <f>SUM(D12:F12)</f>
        <v>220</v>
      </c>
    </row>
    <row r="13" spans="1:13" x14ac:dyDescent="0.3">
      <c r="C13" s="35" t="s">
        <v>37</v>
      </c>
      <c r="D13" s="10">
        <f>D7*G6/G7</f>
        <v>128.80000000000001</v>
      </c>
      <c r="E13" s="10">
        <f>E7*G6/G7</f>
        <v>84</v>
      </c>
      <c r="F13" s="10">
        <f>F7*G6/G7</f>
        <v>67.2</v>
      </c>
      <c r="G13" s="1">
        <f t="shared" ref="G13:G14" si="2">SUM(D13:F13)</f>
        <v>280</v>
      </c>
    </row>
    <row r="14" spans="1:13" ht="15" thickBot="1" x14ac:dyDescent="0.35">
      <c r="C14" s="36" t="s">
        <v>39</v>
      </c>
      <c r="D14" s="12">
        <f>SUM(D12:D13)</f>
        <v>230</v>
      </c>
      <c r="E14" s="12">
        <f t="shared" ref="E14" si="3">SUM(E12:E13)</f>
        <v>150</v>
      </c>
      <c r="F14" s="12">
        <f t="shared" ref="F14" si="4">SUM(F12:F13)</f>
        <v>120</v>
      </c>
      <c r="G14" s="2">
        <f t="shared" si="2"/>
        <v>500</v>
      </c>
    </row>
    <row r="17" spans="3:7" ht="15" thickBot="1" x14ac:dyDescent="0.35"/>
    <row r="18" spans="3:7" ht="15" thickBot="1" x14ac:dyDescent="0.35">
      <c r="C18" s="43" t="s">
        <v>12</v>
      </c>
    </row>
    <row r="19" spans="3:7" ht="15" thickBot="1" x14ac:dyDescent="0.35">
      <c r="C19" s="32"/>
      <c r="D19" s="33" t="s">
        <v>33</v>
      </c>
      <c r="E19" s="33" t="s">
        <v>34</v>
      </c>
      <c r="F19" s="33" t="s">
        <v>35</v>
      </c>
      <c r="G19" s="34" t="s">
        <v>39</v>
      </c>
    </row>
    <row r="20" spans="3:7" x14ac:dyDescent="0.3">
      <c r="C20" s="6" t="s">
        <v>36</v>
      </c>
      <c r="D20" s="44">
        <f>((D5-D12)^2)/D12</f>
        <v>1.4229249011857775E-2</v>
      </c>
      <c r="E20" s="44">
        <f>((E5-E12)^2)/E12</f>
        <v>3.8787878787878789</v>
      </c>
      <c r="F20" s="44">
        <f>((F5-F12)^2)/F12</f>
        <v>5.6030303030303052</v>
      </c>
      <c r="G20" s="45">
        <f>SUM(D20:F20)</f>
        <v>9.4960474308300427</v>
      </c>
    </row>
    <row r="21" spans="3:7" x14ac:dyDescent="0.3">
      <c r="C21" s="35" t="s">
        <v>37</v>
      </c>
      <c r="D21" s="40">
        <f>((D6-D13)^2)/D13</f>
        <v>1.1180124223602272E-2</v>
      </c>
      <c r="E21" s="40">
        <f t="shared" ref="E21:F21" si="5">((E6-E13)^2)/E13</f>
        <v>3.0476190476190474</v>
      </c>
      <c r="F21" s="40">
        <f t="shared" si="5"/>
        <v>4.4023809523809536</v>
      </c>
      <c r="G21" s="41">
        <f>SUM(D21:F21)</f>
        <v>7.4611801242236035</v>
      </c>
    </row>
    <row r="22" spans="3:7" ht="15" thickBot="1" x14ac:dyDescent="0.35">
      <c r="C22" s="36" t="s">
        <v>39</v>
      </c>
      <c r="D22" s="42">
        <f>SUM(D20:D21)</f>
        <v>2.5409373235460046E-2</v>
      </c>
      <c r="E22" s="42">
        <f t="shared" ref="E22:F22" si="6">SUM(E20:E21)</f>
        <v>6.9264069264069263</v>
      </c>
      <c r="F22" s="42">
        <f t="shared" si="6"/>
        <v>10.005411255411259</v>
      </c>
      <c r="G22" s="46">
        <f>SUM(D22:F22)</f>
        <v>16.957227555053645</v>
      </c>
    </row>
    <row r="24" spans="3:7" ht="15" thickBot="1" x14ac:dyDescent="0.35">
      <c r="C24" s="48" t="s">
        <v>41</v>
      </c>
      <c r="D24" s="46">
        <v>16.957227555053645</v>
      </c>
    </row>
    <row r="25" spans="3:7" x14ac:dyDescent="0.3">
      <c r="C25" t="s">
        <v>42</v>
      </c>
      <c r="D25" t="s">
        <v>43</v>
      </c>
    </row>
    <row r="26" spans="3:7" x14ac:dyDescent="0.3">
      <c r="C26" s="48" t="s">
        <v>44</v>
      </c>
      <c r="D26" s="47">
        <f>_xlfn.CHISQ.DIST.RT(D24,2)</f>
        <v>2.0786665251550768E-4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 is Chi Sq test</vt:lpstr>
      <vt:lpstr>Chi Sq Goodness of fit</vt:lpstr>
      <vt:lpstr>Chi Sq independence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Gupta</dc:creator>
  <cp:lastModifiedBy>Saurabh Gupta</cp:lastModifiedBy>
  <dcterms:created xsi:type="dcterms:W3CDTF">2021-02-14T21:25:24Z</dcterms:created>
  <dcterms:modified xsi:type="dcterms:W3CDTF">2021-02-15T16:41:18Z</dcterms:modified>
</cp:coreProperties>
</file>