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finette\Desktop\Stage\Population guadeloupe\"/>
    </mc:Choice>
  </mc:AlternateContent>
  <bookViews>
    <workbookView xWindow="0" yWindow="0" windowWidth="19200" windowHeight="7050" tabRatio="947" firstSheet="10" activeTab="11"/>
  </bookViews>
  <sheets>
    <sheet name="% ménage" sheetId="16" r:id="rId1"/>
    <sheet name="Ménages (2)" sheetId="17" r:id="rId2"/>
    <sheet name="Ménages" sheetId="1" r:id="rId3"/>
    <sheet name="GRAPHE ménages" sheetId="2" r:id="rId4"/>
    <sheet name="GRAPH pop catégorie" sheetId="11" r:id="rId5"/>
    <sheet name="Age, sexe, catégorie" sheetId="3" r:id="rId6"/>
    <sheet name="toile" sheetId="15" r:id="rId7"/>
    <sheet name="Feuil1" sheetId="12" r:id="rId8"/>
    <sheet name="GRAPHE Age sexe catégorie" sheetId="4" r:id="rId9"/>
    <sheet name="Ménage f(catégorie)" sheetId="5" r:id="rId10"/>
    <sheet name="GRAPHE ménage f(catégorie)" sheetId="6" r:id="rId11"/>
    <sheet name="Pop par age et sexe" sheetId="7" r:id="rId12"/>
    <sheet name="GRAPHE Pop par age et sexe" sheetId="8" r:id="rId13"/>
    <sheet name="Niveau etude pop non scola" sheetId="9" r:id="rId14"/>
    <sheet name="GRAPH Niv d'étude pop non scola" sheetId="1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7" l="1"/>
  <c r="C18" i="17"/>
  <c r="C17" i="17"/>
  <c r="C16" i="17"/>
  <c r="C15" i="17"/>
  <c r="C14" i="17"/>
  <c r="E9" i="17"/>
  <c r="E8" i="17"/>
  <c r="E7" i="17"/>
  <c r="E6" i="17"/>
  <c r="E5" i="17"/>
  <c r="E4" i="17"/>
  <c r="E3" i="17"/>
  <c r="D20" i="12" l="1"/>
  <c r="E20" i="12"/>
  <c r="C20" i="12"/>
  <c r="C15" i="3" l="1"/>
  <c r="C16" i="3"/>
  <c r="C17" i="3"/>
  <c r="C18" i="3"/>
  <c r="C19" i="3"/>
  <c r="C20" i="3"/>
  <c r="C21" i="3"/>
  <c r="C22" i="3"/>
  <c r="C14" i="3"/>
  <c r="C15" i="1"/>
  <c r="C16" i="1"/>
  <c r="C17" i="1"/>
  <c r="C18" i="1"/>
  <c r="C19" i="1"/>
  <c r="C14" i="1"/>
  <c r="C3" i="7"/>
  <c r="C4" i="7"/>
  <c r="C5" i="7"/>
  <c r="C6" i="7"/>
  <c r="C7" i="7"/>
  <c r="C8" i="7"/>
  <c r="C9" i="7"/>
  <c r="C2" i="7"/>
  <c r="G3" i="7"/>
  <c r="G4" i="7"/>
  <c r="G5" i="7"/>
  <c r="G6" i="7"/>
  <c r="G7" i="7"/>
  <c r="G8" i="7"/>
  <c r="G9" i="7"/>
  <c r="G2" i="7"/>
  <c r="E3" i="7"/>
  <c r="E4" i="7"/>
  <c r="E5" i="7"/>
  <c r="E6" i="7"/>
  <c r="E7" i="7"/>
  <c r="E8" i="7"/>
  <c r="E9" i="7"/>
  <c r="E2" i="7"/>
  <c r="B9" i="7"/>
  <c r="B3" i="7"/>
  <c r="B4" i="7"/>
  <c r="B5" i="7"/>
  <c r="B6" i="7"/>
  <c r="B7" i="7"/>
  <c r="B8" i="7"/>
  <c r="B2" i="7"/>
  <c r="E3" i="3" l="1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<sst xmlns="http://schemas.openxmlformats.org/spreadsheetml/2006/main" count="126" uniqueCount="56">
  <si>
    <t>Nombre de ménage</t>
  </si>
  <si>
    <t>%</t>
  </si>
  <si>
    <t>Hommes seuls</t>
  </si>
  <si>
    <t>Femmes seules</t>
  </si>
  <si>
    <t>Couple sans enfant</t>
  </si>
  <si>
    <t>Couple avec enfant</t>
  </si>
  <si>
    <t>Famille monoparentale</t>
  </si>
  <si>
    <t>Population des ménages</t>
  </si>
  <si>
    <t>En 2015</t>
  </si>
  <si>
    <t>Autres ménages sans famille</t>
  </si>
  <si>
    <t>Hommes</t>
  </si>
  <si>
    <t>Femmes</t>
  </si>
  <si>
    <t>% Femmes</t>
  </si>
  <si>
    <t>% Hommes</t>
  </si>
  <si>
    <t>Agriculteurs exploitants</t>
  </si>
  <si>
    <t>Artisans, commerçants, chef d'entreprise</t>
  </si>
  <si>
    <t>Cadres et professions intellectuelles supérieures</t>
  </si>
  <si>
    <t>Professions intermédiaires</t>
  </si>
  <si>
    <t>Employés</t>
  </si>
  <si>
    <t>Ouvriers</t>
  </si>
  <si>
    <t>Retraités</t>
  </si>
  <si>
    <t>Autres personnes sans activité professionnelle</t>
  </si>
  <si>
    <t>Total</t>
  </si>
  <si>
    <t>Catégorie</t>
  </si>
  <si>
    <t>Nombre de ménages</t>
  </si>
  <si>
    <t>Ensemble</t>
  </si>
  <si>
    <t>Artisans, commerçants, chefs d'entreprise</t>
  </si>
  <si>
    <t xml:space="preserve">Employés </t>
  </si>
  <si>
    <t>0 à 14 ans</t>
  </si>
  <si>
    <t>15 à 29 ans</t>
  </si>
  <si>
    <t>30 à 44 ans</t>
  </si>
  <si>
    <t>45 à 59 ans</t>
  </si>
  <si>
    <t xml:space="preserve">60 à 74 ans </t>
  </si>
  <si>
    <t>75 à 89 ans</t>
  </si>
  <si>
    <t>90 ans et +</t>
  </si>
  <si>
    <t>Hommes en 2015</t>
  </si>
  <si>
    <t>Femmes en 2015</t>
  </si>
  <si>
    <t>Aucun</t>
  </si>
  <si>
    <t>1 enfant</t>
  </si>
  <si>
    <t>2 enfants</t>
  </si>
  <si>
    <t>3 enfants</t>
  </si>
  <si>
    <t>4 enfants et plus</t>
  </si>
  <si>
    <t>Nombre d'enfants (-25ans) par familles</t>
  </si>
  <si>
    <t>Niveau d'éducation des 15 ans ou plus non scolarisés</t>
  </si>
  <si>
    <t>Total en %</t>
  </si>
  <si>
    <t>Hommes en %</t>
  </si>
  <si>
    <t>Femmes en %</t>
  </si>
  <si>
    <t>Aucun diplôme ou au plus un BEPC, brevet des collèges ou DNB</t>
  </si>
  <si>
    <t>CAP ou BEP</t>
  </si>
  <si>
    <t>Baccalauréat (général, technologique, profesionnel)</t>
  </si>
  <si>
    <t>Diplôme de l'enseignement supérieur</t>
  </si>
  <si>
    <t xml:space="preserve"> 15 à 24 ans</t>
  </si>
  <si>
    <t xml:space="preserve"> 25 à 54 ans</t>
  </si>
  <si>
    <t xml:space="preserve"> 55 ans et +</t>
  </si>
  <si>
    <t>%individu</t>
  </si>
  <si>
    <t>% 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</si>
</sst>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du nombre de ménage Guadeloupéens en 2015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Ménages!$C$1:$C$2</c:f>
              <c:strCache>
                <c:ptCount val="2"/>
                <c:pt idx="0">
                  <c:v>Nombre de ménage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A-48B6-A2BB-ECCD6F9398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A-48B6-A2BB-ECCD6F9398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A-48B6-A2BB-ECCD6F9398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A-48B6-A2BB-ECCD6F9398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A-48B6-A2BB-ECCD6F9398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2A-48B6-A2BB-ECCD6F9398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Ménages!$A$3:$A$9</c15:sqref>
                  </c15:fullRef>
                </c:ext>
              </c:extLst>
              <c:f>Ménages!$A$3:$A$8</c:f>
              <c:strCache>
                <c:ptCount val="6"/>
                <c:pt idx="0">
                  <c:v>Hommes seuls</c:v>
                </c:pt>
                <c:pt idx="1">
                  <c:v>Femmes seules</c:v>
                </c:pt>
                <c:pt idx="2">
                  <c:v>Autres ménages sans famille</c:v>
                </c:pt>
                <c:pt idx="3">
                  <c:v>Couple sans enfant</c:v>
                </c:pt>
                <c:pt idx="4">
                  <c:v>Couple avec enfant</c:v>
                </c:pt>
                <c:pt idx="5">
                  <c:v>Famille monoparentale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Ménages!$C$3:$C$9</c15:sqref>
                  </c15:fullRef>
                </c:ext>
              </c:extLst>
              <c:f>Ménages!$C$3:$C$8</c:f>
              <c:numCache>
                <c:formatCode>General</c:formatCode>
                <c:ptCount val="6"/>
                <c:pt idx="0">
                  <c:v>15.9</c:v>
                </c:pt>
                <c:pt idx="1">
                  <c:v>18.600000000000001</c:v>
                </c:pt>
                <c:pt idx="2">
                  <c:v>3.7</c:v>
                </c:pt>
                <c:pt idx="3">
                  <c:v>16.3</c:v>
                </c:pt>
                <c:pt idx="4">
                  <c:v>21.6</c:v>
                </c:pt>
                <c:pt idx="5">
                  <c:v>23.9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262A-48B6-A2BB-ECCD6F93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Ménages!$B$1:$B$2</c15:sqref>
                        </c15:formulaRef>
                      </c:ext>
                    </c:extLst>
                    <c:strCache>
                      <c:ptCount val="2"/>
                      <c:pt idx="0">
                        <c:v>Nombre de ménage</c:v>
                      </c:pt>
                      <c:pt idx="1">
                        <c:v>En 2015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62A-48B6-A2BB-ECCD6F93985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62A-48B6-A2BB-ECCD6F93985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62A-48B6-A2BB-ECCD6F93985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62A-48B6-A2BB-ECCD6F93985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262A-48B6-A2BB-ECCD6F93985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262A-48B6-A2BB-ECCD6F939853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Ménages!$A$3:$A$9</c15:sqref>
                        </c15:fullRef>
                        <c15:formulaRef>
                          <c15:sqref>Ménages!$A$3:$A$8</c15:sqref>
                        </c15:formulaRef>
                      </c:ext>
                    </c:extLst>
                    <c:strCache>
                      <c:ptCount val="6"/>
                      <c:pt idx="0">
                        <c:v>Hommes seuls</c:v>
                      </c:pt>
                      <c:pt idx="1">
                        <c:v>Femmes seules</c:v>
                      </c:pt>
                      <c:pt idx="2">
                        <c:v>Autres ménages sans famille</c:v>
                      </c:pt>
                      <c:pt idx="3">
                        <c:v>Couple sans enfant</c:v>
                      </c:pt>
                      <c:pt idx="4">
                        <c:v>Couple avec enfant</c:v>
                      </c:pt>
                      <c:pt idx="5">
                        <c:v>Famille monoparentale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Ménages!$B$3:$B$9</c15:sqref>
                        </c15:fullRef>
                        <c15:formulaRef>
                          <c15:sqref>Ménages!$B$3:$B$8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27255</c:v>
                      </c:pt>
                      <c:pt idx="1">
                        <c:v>32032</c:v>
                      </c:pt>
                      <c:pt idx="2">
                        <c:v>6319</c:v>
                      </c:pt>
                      <c:pt idx="3">
                        <c:v>27955</c:v>
                      </c:pt>
                      <c:pt idx="4">
                        <c:v>37082</c:v>
                      </c:pt>
                      <c:pt idx="5">
                        <c:v>41116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262A-48B6-A2BB-ECCD6F93985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Ménages!$D$1:$D$2</c15:sqref>
                        </c15:formulaRef>
                      </c:ext>
                    </c:extLst>
                    <c:strCache>
                      <c:ptCount val="2"/>
                      <c:pt idx="0">
                        <c:v>Population des ménages</c:v>
                      </c:pt>
                      <c:pt idx="1">
                        <c:v>En 2015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262A-48B6-A2BB-ECCD6F93985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262A-48B6-A2BB-ECCD6F93985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262A-48B6-A2BB-ECCD6F93985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262A-48B6-A2BB-ECCD6F93985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262A-48B6-A2BB-ECCD6F93985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62A-48B6-A2BB-ECCD6F939853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Ménages!$A$3:$A$9</c15:sqref>
                        </c15:fullRef>
                        <c15:formulaRef>
                          <c15:sqref>Ménages!$A$3:$A$8</c15:sqref>
                        </c15:formulaRef>
                      </c:ext>
                    </c:extLst>
                    <c:strCache>
                      <c:ptCount val="6"/>
                      <c:pt idx="0">
                        <c:v>Hommes seuls</c:v>
                      </c:pt>
                      <c:pt idx="1">
                        <c:v>Femmes seules</c:v>
                      </c:pt>
                      <c:pt idx="2">
                        <c:v>Autres ménages sans famille</c:v>
                      </c:pt>
                      <c:pt idx="3">
                        <c:v>Couple sans enfant</c:v>
                      </c:pt>
                      <c:pt idx="4">
                        <c:v>Couple avec enfant</c:v>
                      </c:pt>
                      <c:pt idx="5">
                        <c:v>Famille monoparentale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Ménages!$D$3:$D$9</c15:sqref>
                        </c15:fullRef>
                        <c15:formulaRef>
                          <c15:sqref>Ménages!$D$3:$D$8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27255</c:v>
                      </c:pt>
                      <c:pt idx="1">
                        <c:v>32032</c:v>
                      </c:pt>
                      <c:pt idx="2">
                        <c:v>15494</c:v>
                      </c:pt>
                      <c:pt idx="3">
                        <c:v>59957</c:v>
                      </c:pt>
                      <c:pt idx="4">
                        <c:v>144071</c:v>
                      </c:pt>
                      <c:pt idx="5">
                        <c:v>115638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6-262A-48B6-A2BB-ECCD6F93985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Ménages!$E$1:$E$2</c15:sqref>
                        </c15:formulaRef>
                      </c:ext>
                    </c:extLst>
                    <c:strCache>
                      <c:ptCount val="2"/>
                      <c:pt idx="0">
                        <c:v>Population des ménages</c:v>
                      </c:pt>
                      <c:pt idx="1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262A-48B6-A2BB-ECCD6F93985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262A-48B6-A2BB-ECCD6F93985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262A-48B6-A2BB-ECCD6F93985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62A-48B6-A2BB-ECCD6F93985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62A-48B6-A2BB-ECCD6F93985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62A-48B6-A2BB-ECCD6F939853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Ménages!$A$3:$A$9</c15:sqref>
                        </c15:fullRef>
                        <c15:formulaRef>
                          <c15:sqref>Ménages!$A$3:$A$8</c15:sqref>
                        </c15:formulaRef>
                      </c:ext>
                    </c:extLst>
                    <c:strCache>
                      <c:ptCount val="6"/>
                      <c:pt idx="0">
                        <c:v>Hommes seuls</c:v>
                      </c:pt>
                      <c:pt idx="1">
                        <c:v>Femmes seules</c:v>
                      </c:pt>
                      <c:pt idx="2">
                        <c:v>Autres ménages sans famille</c:v>
                      </c:pt>
                      <c:pt idx="3">
                        <c:v>Couple sans enfant</c:v>
                      </c:pt>
                      <c:pt idx="4">
                        <c:v>Couple avec enfant</c:v>
                      </c:pt>
                      <c:pt idx="5">
                        <c:v>Famille monoparentale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Ménages!$E$3:$E$9</c15:sqref>
                        </c15:fullRef>
                        <c15:formulaRef>
                          <c15:sqref>Ménages!$E$3:$E$8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6.9096735429601441</c:v>
                      </c:pt>
                      <c:pt idx="1">
                        <c:v>8.1207361191744383</c:v>
                      </c:pt>
                      <c:pt idx="2">
                        <c:v>3.9280308888139595</c:v>
                      </c:pt>
                      <c:pt idx="3">
                        <c:v>15.200267716575357</c:v>
                      </c:pt>
                      <c:pt idx="4">
                        <c:v>36.524805613935456</c:v>
                      </c:pt>
                      <c:pt idx="5">
                        <c:v>29.316486118540642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3-262A-48B6-A2BB-ECCD6F93985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</a:t>
            </a:r>
            <a:r>
              <a:rPr lang="fr-FR" baseline="0"/>
              <a:t> de Guadeloupéens selon leur catégorie de ménage en 2015</a:t>
            </a:r>
            <a:endParaRPr lang="fr-FR"/>
          </a:p>
        </c:rich>
      </c:tx>
      <c:layout>
        <c:manualLayout>
          <c:xMode val="edge"/>
          <c:yMode val="edge"/>
          <c:x val="0.24545043132407085"/>
          <c:y val="7.1018276762402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96482222998587E-2"/>
          <c:y val="0.15057963446475195"/>
          <c:w val="0.72141829029050564"/>
          <c:h val="0.73372669147427072"/>
        </c:manualLayout>
      </c:layout>
      <c:barChart>
        <c:barDir val="col"/>
        <c:grouping val="clustered"/>
        <c:varyColors val="0"/>
        <c:ser>
          <c:idx val="0"/>
          <c:order val="0"/>
          <c:tx>
            <c:v>% Nombre de ménage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Ménages!$A$3:$A$8</c:f>
              <c:strCache>
                <c:ptCount val="6"/>
                <c:pt idx="0">
                  <c:v>Hommes seuls</c:v>
                </c:pt>
                <c:pt idx="1">
                  <c:v>Femmes seules</c:v>
                </c:pt>
                <c:pt idx="2">
                  <c:v>Autres ménages sans famille</c:v>
                </c:pt>
                <c:pt idx="3">
                  <c:v>Couple sans enfant</c:v>
                </c:pt>
                <c:pt idx="4">
                  <c:v>Couple avec enfant</c:v>
                </c:pt>
                <c:pt idx="5">
                  <c:v>Famille monoparentale</c:v>
                </c:pt>
              </c:strCache>
            </c:strRef>
          </c:cat>
          <c:val>
            <c:numRef>
              <c:f>Ménages!$C$3:$C$8</c:f>
              <c:numCache>
                <c:formatCode>General</c:formatCode>
                <c:ptCount val="6"/>
                <c:pt idx="0">
                  <c:v>15.9</c:v>
                </c:pt>
                <c:pt idx="1">
                  <c:v>18.600000000000001</c:v>
                </c:pt>
                <c:pt idx="2">
                  <c:v>3.7</c:v>
                </c:pt>
                <c:pt idx="3">
                  <c:v>16.3</c:v>
                </c:pt>
                <c:pt idx="4">
                  <c:v>21.6</c:v>
                </c:pt>
                <c:pt idx="5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A-4FFA-8B50-90FA7FF88E42}"/>
            </c:ext>
          </c:extLst>
        </c:ser>
        <c:ser>
          <c:idx val="1"/>
          <c:order val="1"/>
          <c:tx>
            <c:v>% Population des ménages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Ménages!$A$3:$A$8</c:f>
              <c:strCache>
                <c:ptCount val="6"/>
                <c:pt idx="0">
                  <c:v>Hommes seuls</c:v>
                </c:pt>
                <c:pt idx="1">
                  <c:v>Femmes seules</c:v>
                </c:pt>
                <c:pt idx="2">
                  <c:v>Autres ménages sans famille</c:v>
                </c:pt>
                <c:pt idx="3">
                  <c:v>Couple sans enfant</c:v>
                </c:pt>
                <c:pt idx="4">
                  <c:v>Couple avec enfant</c:v>
                </c:pt>
                <c:pt idx="5">
                  <c:v>Famille monoparentale</c:v>
                </c:pt>
              </c:strCache>
            </c:strRef>
          </c:cat>
          <c:val>
            <c:numRef>
              <c:f>Ménages!$E$3:$E$8</c:f>
              <c:numCache>
                <c:formatCode>0.0</c:formatCode>
                <c:ptCount val="6"/>
                <c:pt idx="0">
                  <c:v>6.9096735429601441</c:v>
                </c:pt>
                <c:pt idx="1">
                  <c:v>8.1207361191744383</c:v>
                </c:pt>
                <c:pt idx="2">
                  <c:v>3.9280308888139595</c:v>
                </c:pt>
                <c:pt idx="3">
                  <c:v>15.200267716575357</c:v>
                </c:pt>
                <c:pt idx="4">
                  <c:v>36.524805613935456</c:v>
                </c:pt>
                <c:pt idx="5">
                  <c:v>29.316486118540642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A-4FFA-8B50-90FA7FF8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26792"/>
        <c:axId val="311630400"/>
      </c:barChart>
      <c:catAx>
        <c:axId val="31162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</a:t>
                </a:r>
                <a:r>
                  <a:rPr lang="fr-FR" baseline="0"/>
                  <a:t> des ménages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9204590040579396"/>
              <c:y val="0.94944117102855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630400"/>
        <c:crosses val="autoZero"/>
        <c:auto val="1"/>
        <c:lblAlgn val="ctr"/>
        <c:lblOffset val="100"/>
        <c:noMultiLvlLbl val="0"/>
      </c:catAx>
      <c:valAx>
        <c:axId val="311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layout>
            <c:manualLayout>
              <c:xMode val="edge"/>
              <c:yMode val="edge"/>
              <c:x val="3.5494880546075087E-2"/>
              <c:y val="0.45235155527230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6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de la population Guadeloupéennes en fonction de la catégorie socioprofessionnelle en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'Age, sexe, catégorie'!$B$13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D-47AC-AA05-91D4C5FC9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D-47AC-AA05-91D4C5FC9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D-47AC-AA05-91D4C5FC9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D-47AC-AA05-91D4C5FC9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ED-47AC-AA05-91D4C5FC9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ED-47AC-AA05-91D4C5FC9D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ED-47AC-AA05-91D4C5FC9D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ED-47AC-AA05-91D4C5FC9D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C744138-E112-48F7-9150-117D612B7B8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0ED-47AC-AA05-91D4C5FC9D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CF0737-CE90-4BDF-9520-08F69DA892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ED-47AC-AA05-91D4C5FC9D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014A05-A2AD-44B1-9F0C-FD815B8315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ED-47AC-AA05-91D4C5FC9D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132577-1ED9-439E-8182-191AA116F9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ED-47AC-AA05-91D4C5FC9D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9F9893-BF83-4C53-BBD6-C565F44264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0ED-47AC-AA05-91D4C5FC9D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7E0C4B-3965-4A19-89BA-EC61E7360D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0ED-47AC-AA05-91D4C5FC9D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4F7A55-D60C-44C4-A37B-B38E2352F6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0ED-47AC-AA05-91D4C5FC9D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002E41-25B9-4F8C-ACBB-0D87A130A2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0ED-47AC-AA05-91D4C5FC9D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'Age, sexe, catégorie'!$A$14:$A$22</c15:sqref>
                  </c15:fullRef>
                </c:ext>
              </c:extLst>
              <c:f>'Age, sexe, catégorie'!$A$14:$A$21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'Age, sexe, catégorie'!$B$14:$B$22</c15:sqref>
                  </c15:fullRef>
                </c:ext>
              </c:extLst>
              <c:f>'Age, sexe, catégorie'!$B$14:$B$21</c:f>
              <c:numCache>
                <c:formatCode>General</c:formatCode>
                <c:ptCount val="8"/>
                <c:pt idx="0">
                  <c:v>3038</c:v>
                </c:pt>
                <c:pt idx="1">
                  <c:v>16528</c:v>
                </c:pt>
                <c:pt idx="2">
                  <c:v>15048</c:v>
                </c:pt>
                <c:pt idx="3">
                  <c:v>38113</c:v>
                </c:pt>
                <c:pt idx="4">
                  <c:v>60692</c:v>
                </c:pt>
                <c:pt idx="5">
                  <c:v>34846</c:v>
                </c:pt>
                <c:pt idx="6">
                  <c:v>71124</c:v>
                </c:pt>
                <c:pt idx="7">
                  <c:v>79418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'Age, sexe, catégorie'!$C$14:$C$21</c15:f>
                <c15:dlblRangeCache>
                  <c:ptCount val="8"/>
                  <c:pt idx="0">
                    <c:v>1,0</c:v>
                  </c:pt>
                  <c:pt idx="1">
                    <c:v>5,2</c:v>
                  </c:pt>
                  <c:pt idx="2">
                    <c:v>4,7</c:v>
                  </c:pt>
                  <c:pt idx="3">
                    <c:v>12,0</c:v>
                  </c:pt>
                  <c:pt idx="4">
                    <c:v>19,0</c:v>
                  </c:pt>
                  <c:pt idx="5">
                    <c:v>10,9</c:v>
                  </c:pt>
                  <c:pt idx="6">
                    <c:v>22,3</c:v>
                  </c:pt>
                  <c:pt idx="7">
                    <c:v>24,9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0ED-47AC-AA05-91D4C5FC9D5F}"/>
            </c:ext>
          </c:extLst>
        </c:ser>
        <c:ser>
          <c:idx val="1"/>
          <c:order val="1"/>
          <c:tx>
            <c:strRef>
              <c:f>'Age, sexe, catégorie'!$C$13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0ED-47AC-AA05-91D4C5FC9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0ED-47AC-AA05-91D4C5FC9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0ED-47AC-AA05-91D4C5FC9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0ED-47AC-AA05-91D4C5FC9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0ED-47AC-AA05-91D4C5FC9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0ED-47AC-AA05-91D4C5FC9D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0ED-47AC-AA05-91D4C5FC9D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0ED-47AC-AA05-91D4C5FC9D5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'Age, sexe, catégorie'!$A$14:$A$22</c15:sqref>
                  </c15:fullRef>
                </c:ext>
              </c:extLst>
              <c:f>'Age, sexe, catégorie'!$A$14:$A$21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'Age, sexe, catégorie'!$C$14:$C$22</c15:sqref>
                  </c15:fullRef>
                </c:ext>
              </c:extLst>
              <c:f>'Age, sexe, catégorie'!$C$14:$C$21</c:f>
              <c:numCache>
                <c:formatCode>0.0</c:formatCode>
                <c:ptCount val="8"/>
                <c:pt idx="0">
                  <c:v>0.95292763333301966</c:v>
                </c:pt>
                <c:pt idx="1">
                  <c:v>5.1843278221619977</c:v>
                </c:pt>
                <c:pt idx="2">
                  <c:v>4.7200971120458455</c:v>
                </c:pt>
                <c:pt idx="3">
                  <c:v>11.95488179368709</c:v>
                </c:pt>
                <c:pt idx="4">
                  <c:v>19.037223147546946</c:v>
                </c:pt>
                <c:pt idx="5">
                  <c:v>10.930123868045557</c:v>
                </c:pt>
                <c:pt idx="6">
                  <c:v>22.309422315068364</c:v>
                </c:pt>
                <c:pt idx="7">
                  <c:v>24.910996308111176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0ED-47AC-AA05-91D4C5FC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%individu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Feuil1!$C$2:$C$9</c:f>
              <c:numCache>
                <c:formatCode>0.00</c:formatCode>
                <c:ptCount val="8"/>
                <c:pt idx="0">
                  <c:v>0.95292763333301966</c:v>
                </c:pt>
                <c:pt idx="1">
                  <c:v>5.1843278221619977</c:v>
                </c:pt>
                <c:pt idx="2">
                  <c:v>4.7200971120458455</c:v>
                </c:pt>
                <c:pt idx="3">
                  <c:v>11.95488179368709</c:v>
                </c:pt>
                <c:pt idx="4">
                  <c:v>19.037223147546946</c:v>
                </c:pt>
                <c:pt idx="5">
                  <c:v>10.930123868045557</c:v>
                </c:pt>
                <c:pt idx="6">
                  <c:v>22.309422315068364</c:v>
                </c:pt>
                <c:pt idx="7">
                  <c:v>24.910996308111176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6-4C5C-988B-52207DD72E29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% Hommes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Feuil1!$D$2:$D$9</c:f>
              <c:numCache>
                <c:formatCode>0.00</c:formatCode>
                <c:ptCount val="8"/>
                <c:pt idx="0">
                  <c:v>1.7077719630330699</c:v>
                </c:pt>
                <c:pt idx="1">
                  <c:v>7.8596481460861813</c:v>
                </c:pt>
                <c:pt idx="2">
                  <c:v>5.4434361429684897</c:v>
                </c:pt>
                <c:pt idx="3">
                  <c:v>10.165905801135731</c:v>
                </c:pt>
                <c:pt idx="4">
                  <c:v>9.968266340051219</c:v>
                </c:pt>
                <c:pt idx="5">
                  <c:v>19.908000222692351</c:v>
                </c:pt>
                <c:pt idx="6">
                  <c:v>21.501642356085068</c:v>
                </c:pt>
                <c:pt idx="7">
                  <c:v>23.446024941543257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6-4C5C-988B-52207DD72E29}"/>
            </c:ext>
          </c:extLst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% Femmes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Feuil1!$E$2:$E$9</c:f>
              <c:numCache>
                <c:formatCode>0.00</c:formatCode>
                <c:ptCount val="8"/>
                <c:pt idx="0">
                  <c:v>0.33350274968448584</c:v>
                </c:pt>
                <c:pt idx="1">
                  <c:v>2.9889612874119846</c:v>
                </c:pt>
                <c:pt idx="2">
                  <c:v>4.1265254609933129</c:v>
                </c:pt>
                <c:pt idx="3">
                  <c:v>13.422914608448355</c:v>
                </c:pt>
                <c:pt idx="4">
                  <c:v>26.479204618784657</c:v>
                </c:pt>
                <c:pt idx="5">
                  <c:v>3.5634540377246435</c:v>
                </c:pt>
                <c:pt idx="6">
                  <c:v>22.972286149927758</c:v>
                </c:pt>
                <c:pt idx="7">
                  <c:v>26.1131510870248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6-4C5C-988B-52207DD72E29}"/>
            </c:ext>
          </c:extLst>
        </c:ser>
        <c:ser>
          <c:idx val="3"/>
          <c:order val="3"/>
          <c:tx>
            <c:strRef>
              <c:f>Feuil1!$F$1</c:f>
              <c:strCache>
                <c:ptCount val="1"/>
                <c:pt idx="0">
                  <c:v> 15 à 24 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Feuil1!$F$2:$F$9</c:f>
              <c:numCache>
                <c:formatCode>0.00</c:formatCode>
                <c:ptCount val="8"/>
                <c:pt idx="0">
                  <c:v>0.1</c:v>
                </c:pt>
                <c:pt idx="1">
                  <c:v>0.7</c:v>
                </c:pt>
                <c:pt idx="2">
                  <c:v>0.4</c:v>
                </c:pt>
                <c:pt idx="3">
                  <c:v>4.5</c:v>
                </c:pt>
                <c:pt idx="4">
                  <c:v>9.6</c:v>
                </c:pt>
                <c:pt idx="5">
                  <c:v>7.5</c:v>
                </c:pt>
                <c:pt idx="6">
                  <c:v>0</c:v>
                </c:pt>
                <c:pt idx="7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6-4C5C-988B-52207DD72E29}"/>
            </c:ext>
          </c:extLst>
        </c:ser>
        <c:ser>
          <c:idx val="4"/>
          <c:order val="4"/>
          <c:tx>
            <c:strRef>
              <c:f>Feuil1!$G$1</c:f>
              <c:strCache>
                <c:ptCount val="1"/>
                <c:pt idx="0">
                  <c:v> 25 à 54 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Feuil1!$G$2:$G$9</c:f>
              <c:numCache>
                <c:formatCode>0.00</c:formatCode>
                <c:ptCount val="8"/>
                <c:pt idx="0">
                  <c:v>1.3</c:v>
                </c:pt>
                <c:pt idx="1">
                  <c:v>7.8</c:v>
                </c:pt>
                <c:pt idx="2">
                  <c:v>7.2</c:v>
                </c:pt>
                <c:pt idx="3">
                  <c:v>19.3</c:v>
                </c:pt>
                <c:pt idx="4">
                  <c:v>29.2</c:v>
                </c:pt>
                <c:pt idx="5">
                  <c:v>16.399999999999999</c:v>
                </c:pt>
                <c:pt idx="6">
                  <c:v>0.4</c:v>
                </c:pt>
                <c:pt idx="7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6-4C5C-988B-52207DD72E29}"/>
            </c:ext>
          </c:extLst>
        </c:ser>
        <c:ser>
          <c:idx val="5"/>
          <c:order val="5"/>
          <c:tx>
            <c:strRef>
              <c:f>Feuil1!$H$1</c:f>
              <c:strCache>
                <c:ptCount val="1"/>
                <c:pt idx="0">
                  <c:v> 55 ans et 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Feuil1!$H$2:$H$9</c:f>
              <c:numCache>
                <c:formatCode>0.00</c:formatCode>
                <c:ptCount val="8"/>
                <c:pt idx="0">
                  <c:v>0.9</c:v>
                </c:pt>
                <c:pt idx="1">
                  <c:v>3.7</c:v>
                </c:pt>
                <c:pt idx="2">
                  <c:v>3.2</c:v>
                </c:pt>
                <c:pt idx="3">
                  <c:v>5.4</c:v>
                </c:pt>
                <c:pt idx="4">
                  <c:v>9.6</c:v>
                </c:pt>
                <c:pt idx="5">
                  <c:v>5.2</c:v>
                </c:pt>
                <c:pt idx="6">
                  <c:v>60.4</c:v>
                </c:pt>
                <c:pt idx="7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6-4C5C-988B-52207DD7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70336"/>
        <c:axId val="444069024"/>
        <c:extLst>
          <c:ext xmlns:c15="http://schemas.microsoft.com/office/drawing/2012/chart" uri="{02D57815-91ED-43cb-92C2-25804820EDAC}">
            <c15:filteredRad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Feuil1!$A$2</c15:sqref>
                        </c15:formulaRef>
                      </c:ext>
                    </c:extLst>
                    <c:strCache>
                      <c:ptCount val="1"/>
                      <c:pt idx="0">
                        <c:v>Agriculteurs exploitants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8"/>
                      <c:pt idx="0">
                        <c:v>Agriculteurs exploitants</c:v>
                      </c:pt>
                      <c:pt idx="1">
                        <c:v>Artisans, commerçants, chef d'entreprise</c:v>
                      </c:pt>
                      <c:pt idx="2">
                        <c:v>Cadres et professions intellectuelles supérieures</c:v>
                      </c:pt>
                      <c:pt idx="3">
                        <c:v>Professions intermédiaires</c:v>
                      </c:pt>
                      <c:pt idx="4">
                        <c:v>Employés</c:v>
                      </c:pt>
                      <c:pt idx="5">
                        <c:v>Ouvriers</c:v>
                      </c:pt>
                      <c:pt idx="6">
                        <c:v>Retraités</c:v>
                      </c:pt>
                      <c:pt idx="7">
                        <c:v>Autres personnes sans activité professionnelle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A36-4C5C-988B-52207DD72E2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</c15:sqref>
                        </c15:formulaRef>
                      </c:ext>
                    </c:extLst>
                    <c:strCache>
                      <c:ptCount val="1"/>
                      <c:pt idx="0">
                        <c:v>Agriculteurs exploitants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8"/>
                      <c:pt idx="0">
                        <c:v>Agriculteurs exploitants</c:v>
                      </c:pt>
                      <c:pt idx="1">
                        <c:v>Artisans, commerçants, chef d'entreprise</c:v>
                      </c:pt>
                      <c:pt idx="2">
                        <c:v>Cadres et professions intellectuelles supérieures</c:v>
                      </c:pt>
                      <c:pt idx="3">
                        <c:v>Professions intermédiaires</c:v>
                      </c:pt>
                      <c:pt idx="4">
                        <c:v>Employés</c:v>
                      </c:pt>
                      <c:pt idx="5">
                        <c:v>Ouvriers</c:v>
                      </c:pt>
                      <c:pt idx="6">
                        <c:v>Retraités</c:v>
                      </c:pt>
                      <c:pt idx="7">
                        <c:v>Autres personnes sans activité professionnelle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36-4C5C-988B-52207DD72E2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Feuil1!$A$8</c15:sqref>
                        </c15:formulaRef>
                      </c:ext>
                    </c:extLst>
                    <c:strCache>
                      <c:ptCount val="1"/>
                      <c:pt idx="0">
                        <c:v>Retraités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8"/>
                      <c:pt idx="0">
                        <c:v>Agriculteurs exploitants</c:v>
                      </c:pt>
                      <c:pt idx="1">
                        <c:v>Artisans, commerçants, chef d'entreprise</c:v>
                      </c:pt>
                      <c:pt idx="2">
                        <c:v>Cadres et professions intellectuelles supérieures</c:v>
                      </c:pt>
                      <c:pt idx="3">
                        <c:v>Professions intermédiaires</c:v>
                      </c:pt>
                      <c:pt idx="4">
                        <c:v>Employés</c:v>
                      </c:pt>
                      <c:pt idx="5">
                        <c:v>Ouvriers</c:v>
                      </c:pt>
                      <c:pt idx="6">
                        <c:v>Retraités</c:v>
                      </c:pt>
                      <c:pt idx="7">
                        <c:v>Autres personnes sans activité professionnelle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36-4C5C-988B-52207DD72E29}"/>
                  </c:ext>
                </c:extLst>
              </c15:ser>
            </c15:filteredRadarSeries>
          </c:ext>
        </c:extLst>
      </c:radarChart>
      <c:catAx>
        <c:axId val="4440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069024"/>
        <c:crosses val="autoZero"/>
        <c:auto val="1"/>
        <c:lblAlgn val="ctr"/>
        <c:lblOffset val="100"/>
        <c:noMultiLvlLbl val="0"/>
      </c:catAx>
      <c:valAx>
        <c:axId val="4440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0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la population Guadeloupéenne</a:t>
            </a:r>
            <a:r>
              <a:rPr lang="fr-FR" baseline="0"/>
              <a:t> en fonction de la catégorie socioprofessionnelle </a:t>
            </a:r>
          </a:p>
          <a:p>
            <a:pPr>
              <a:defRPr/>
            </a:pPr>
            <a:r>
              <a:rPr lang="fr-FR" baseline="0"/>
              <a:t>en 2015</a:t>
            </a:r>
            <a:endParaRPr lang="fr-FR"/>
          </a:p>
        </c:rich>
      </c:tx>
      <c:layout>
        <c:manualLayout>
          <c:xMode val="edge"/>
          <c:yMode val="edge"/>
          <c:x val="0.11987421552975132"/>
          <c:y val="2.72230659009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19679400369928E-2"/>
          <c:y val="0.1448685922327696"/>
          <c:w val="0.92043572257416628"/>
          <c:h val="0.66823772282598848"/>
        </c:manualLayout>
      </c:layout>
      <c:barChart>
        <c:barDir val="col"/>
        <c:grouping val="clustered"/>
        <c:varyColors val="0"/>
        <c:ser>
          <c:idx val="2"/>
          <c:order val="2"/>
          <c:tx>
            <c:v>% 15-24 ans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'Age, sexe, catégorie'!$A$2:$A$9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'Age, sexe, catégorie'!$F$2:$F$9</c:f>
              <c:numCache>
                <c:formatCode>General</c:formatCode>
                <c:ptCount val="8"/>
                <c:pt idx="0">
                  <c:v>0.1</c:v>
                </c:pt>
                <c:pt idx="1">
                  <c:v>0.7</c:v>
                </c:pt>
                <c:pt idx="2">
                  <c:v>0.4</c:v>
                </c:pt>
                <c:pt idx="3">
                  <c:v>4.5</c:v>
                </c:pt>
                <c:pt idx="4">
                  <c:v>9.6</c:v>
                </c:pt>
                <c:pt idx="5">
                  <c:v>7.5</c:v>
                </c:pt>
                <c:pt idx="6">
                  <c:v>0</c:v>
                </c:pt>
                <c:pt idx="7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B-4BD9-A7A0-43F8D31497C5}"/>
            </c:ext>
          </c:extLst>
        </c:ser>
        <c:ser>
          <c:idx val="3"/>
          <c:order val="3"/>
          <c:tx>
            <c:v>% 25-54 ans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'Age, sexe, catégorie'!$A$2:$A$9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'Age, sexe, catégorie'!$G$2:$G$9</c:f>
              <c:numCache>
                <c:formatCode>General</c:formatCode>
                <c:ptCount val="8"/>
                <c:pt idx="0">
                  <c:v>1.3</c:v>
                </c:pt>
                <c:pt idx="1">
                  <c:v>7.8</c:v>
                </c:pt>
                <c:pt idx="2">
                  <c:v>7.2</c:v>
                </c:pt>
                <c:pt idx="3">
                  <c:v>19.3</c:v>
                </c:pt>
                <c:pt idx="4">
                  <c:v>29.2</c:v>
                </c:pt>
                <c:pt idx="5">
                  <c:v>16.399999999999999</c:v>
                </c:pt>
                <c:pt idx="6">
                  <c:v>0.4</c:v>
                </c:pt>
                <c:pt idx="7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B-4BD9-A7A0-43F8D31497C5}"/>
            </c:ext>
          </c:extLst>
        </c:ser>
        <c:ser>
          <c:idx val="4"/>
          <c:order val="4"/>
          <c:tx>
            <c:v>% 55 ans et +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'Age, sexe, catégorie'!$A$2:$A$9</c:f>
              <c:strCache>
                <c:ptCount val="8"/>
                <c:pt idx="0">
                  <c:v>Agriculteurs exploitants</c:v>
                </c:pt>
                <c:pt idx="1">
                  <c:v>Artisans, commerçants, chef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'Age, sexe, catégorie'!$H$2:$H$9</c:f>
              <c:numCache>
                <c:formatCode>General</c:formatCode>
                <c:ptCount val="8"/>
                <c:pt idx="0">
                  <c:v>0.9</c:v>
                </c:pt>
                <c:pt idx="1">
                  <c:v>3.7</c:v>
                </c:pt>
                <c:pt idx="2">
                  <c:v>3.2</c:v>
                </c:pt>
                <c:pt idx="3">
                  <c:v>5.4</c:v>
                </c:pt>
                <c:pt idx="4">
                  <c:v>9.6</c:v>
                </c:pt>
                <c:pt idx="5">
                  <c:v>5.2</c:v>
                </c:pt>
                <c:pt idx="6">
                  <c:v>60.4</c:v>
                </c:pt>
                <c:pt idx="7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B-4BD9-A7A0-43F8D3149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584536"/>
        <c:axId val="474581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% Hommes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'Age, sexe, catégorie'!$A$2:$A$9</c15:sqref>
                        </c15:formulaRef>
                      </c:ext>
                    </c:extLst>
                    <c:strCache>
                      <c:ptCount val="8"/>
                      <c:pt idx="0">
                        <c:v>Agriculteurs exploitants</c:v>
                      </c:pt>
                      <c:pt idx="1">
                        <c:v>Artisans, commerçants, chef d'entreprise</c:v>
                      </c:pt>
                      <c:pt idx="2">
                        <c:v>Cadres et professions intellectuelles supérieures</c:v>
                      </c:pt>
                      <c:pt idx="3">
                        <c:v>Professions intermédiaires</c:v>
                      </c:pt>
                      <c:pt idx="4">
                        <c:v>Employés</c:v>
                      </c:pt>
                      <c:pt idx="5">
                        <c:v>Ouvriers</c:v>
                      </c:pt>
                      <c:pt idx="6">
                        <c:v>Retraités</c:v>
                      </c:pt>
                      <c:pt idx="7">
                        <c:v>Autres personnes sans activité professionnelle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'Age, sexe, catégorie'!$D$2:$D$9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1.7077719630330699</c:v>
                      </c:pt>
                      <c:pt idx="1">
                        <c:v>7.8596481460861813</c:v>
                      </c:pt>
                      <c:pt idx="2">
                        <c:v>5.4434361429684897</c:v>
                      </c:pt>
                      <c:pt idx="3">
                        <c:v>10.165905801135731</c:v>
                      </c:pt>
                      <c:pt idx="4">
                        <c:v>9.968266340051219</c:v>
                      </c:pt>
                      <c:pt idx="5">
                        <c:v>19.908000222692351</c:v>
                      </c:pt>
                      <c:pt idx="6">
                        <c:v>21.501642356085068</c:v>
                      </c:pt>
                      <c:pt idx="7">
                        <c:v>23.446024941543257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4B-4BD9-A7A0-43F8D31497C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% Femmes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'Age, sexe, catégorie'!$A$2:$A$9</c15:sqref>
                        </c15:formulaRef>
                      </c:ext>
                    </c:extLst>
                    <c:strCache>
                      <c:ptCount val="8"/>
                      <c:pt idx="0">
                        <c:v>Agriculteurs exploitants</c:v>
                      </c:pt>
                      <c:pt idx="1">
                        <c:v>Artisans, commerçants, chef d'entreprise</c:v>
                      </c:pt>
                      <c:pt idx="2">
                        <c:v>Cadres et professions intellectuelles supérieures</c:v>
                      </c:pt>
                      <c:pt idx="3">
                        <c:v>Professions intermédiaires</c:v>
                      </c:pt>
                      <c:pt idx="4">
                        <c:v>Employés</c:v>
                      </c:pt>
                      <c:pt idx="5">
                        <c:v>Ouvriers</c:v>
                      </c:pt>
                      <c:pt idx="6">
                        <c:v>Retraités</c:v>
                      </c:pt>
                      <c:pt idx="7">
                        <c:v>Autres personnes sans activité professionnelle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'Age, sexe, catégorie'!$E$2:$E$9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0.33350274968448584</c:v>
                      </c:pt>
                      <c:pt idx="1">
                        <c:v>2.9889612874119846</c:v>
                      </c:pt>
                      <c:pt idx="2">
                        <c:v>4.1265254609933129</c:v>
                      </c:pt>
                      <c:pt idx="3">
                        <c:v>13.422914608448355</c:v>
                      </c:pt>
                      <c:pt idx="4">
                        <c:v>26.479204618784657</c:v>
                      </c:pt>
                      <c:pt idx="5">
                        <c:v>3.5634540377246435</c:v>
                      </c:pt>
                      <c:pt idx="6">
                        <c:v>22.972286149927758</c:v>
                      </c:pt>
                      <c:pt idx="7">
                        <c:v>26.1131510870248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4B-4BD9-A7A0-43F8D31497C5}"/>
                  </c:ext>
                </c:extLst>
              </c15:ser>
            </c15:filteredBarSeries>
          </c:ext>
        </c:extLst>
      </c:barChart>
      <c:catAx>
        <c:axId val="47458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Catégories</a:t>
                </a:r>
                <a:r>
                  <a:rPr lang="fr-FR" baseline="0"/>
                  <a:t> socioprofessionnelles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581256"/>
        <c:crosses val="autoZero"/>
        <c:auto val="1"/>
        <c:lblAlgn val="ctr"/>
        <c:lblOffset val="100"/>
        <c:noMultiLvlLbl val="0"/>
      </c:catAx>
      <c:valAx>
        <c:axId val="47458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5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76965718885707"/>
          <c:y val="0.94162721712992048"/>
          <c:w val="0.27246057793010237"/>
          <c:h val="3.5337880953912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du nombre de ménage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'Ménage f(catégorie)'!$A$3:$A$10</c:f>
              <c:strCache>
                <c:ptCount val="8"/>
                <c:pt idx="0">
                  <c:v>Agriculteurs exploitants</c:v>
                </c:pt>
                <c:pt idx="1">
                  <c:v>Artisans, commerçants, chefs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 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'Ménage f(catégorie)'!$C$3:$C$10</c:f>
              <c:numCache>
                <c:formatCode>General</c:formatCode>
                <c:ptCount val="8"/>
                <c:pt idx="0">
                  <c:v>1.3</c:v>
                </c:pt>
                <c:pt idx="1">
                  <c:v>7.2</c:v>
                </c:pt>
                <c:pt idx="2">
                  <c:v>5.6</c:v>
                </c:pt>
                <c:pt idx="3">
                  <c:v>12.3</c:v>
                </c:pt>
                <c:pt idx="4">
                  <c:v>18.100000000000001</c:v>
                </c:pt>
                <c:pt idx="5">
                  <c:v>13.6</c:v>
                </c:pt>
                <c:pt idx="6">
                  <c:v>29.5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3A9-8C80-AAE0490C9463}"/>
            </c:ext>
          </c:extLst>
        </c:ser>
        <c:ser>
          <c:idx val="1"/>
          <c:order val="1"/>
          <c:tx>
            <c:v>% de la population des ménages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'Ménage f(catégorie)'!$A$3:$A$10</c:f>
              <c:strCache>
                <c:ptCount val="8"/>
                <c:pt idx="0">
                  <c:v>Agriculteurs exploitants</c:v>
                </c:pt>
                <c:pt idx="1">
                  <c:v>Artisans, commerçants, chefs d'entreprise</c:v>
                </c:pt>
                <c:pt idx="2">
                  <c:v>Cadres et professions intellectuelles supérieures</c:v>
                </c:pt>
                <c:pt idx="3">
                  <c:v>Professions intermédiaires</c:v>
                </c:pt>
                <c:pt idx="4">
                  <c:v>Employés </c:v>
                </c:pt>
                <c:pt idx="5">
                  <c:v>Ouvriers</c:v>
                </c:pt>
                <c:pt idx="6">
                  <c:v>Retraités</c:v>
                </c:pt>
                <c:pt idx="7">
                  <c:v>Autres personnes sans activité professionnelle</c:v>
                </c:pt>
              </c:strCache>
            </c:strRef>
          </c:cat>
          <c:val>
            <c:numRef>
              <c:f>'Ménage f(catégorie)'!$E$3:$E$10</c:f>
              <c:numCache>
                <c:formatCode>General</c:formatCode>
                <c:ptCount val="8"/>
                <c:pt idx="0">
                  <c:v>1.6</c:v>
                </c:pt>
                <c:pt idx="1">
                  <c:v>8.4</c:v>
                </c:pt>
                <c:pt idx="2">
                  <c:v>6.1</c:v>
                </c:pt>
                <c:pt idx="3">
                  <c:v>13.1</c:v>
                </c:pt>
                <c:pt idx="4">
                  <c:v>19.3</c:v>
                </c:pt>
                <c:pt idx="5">
                  <c:v>15.9</c:v>
                </c:pt>
                <c:pt idx="6">
                  <c:v>22.6</c:v>
                </c:pt>
                <c:pt idx="7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E-43A9-8C80-AAE0490C9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717072"/>
        <c:axId val="394711168"/>
      </c:barChart>
      <c:catAx>
        <c:axId val="394717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711168"/>
        <c:crosses val="autoZero"/>
        <c:auto val="1"/>
        <c:lblAlgn val="ctr"/>
        <c:lblOffset val="100"/>
        <c:noMultiLvlLbl val="0"/>
      </c:catAx>
      <c:valAx>
        <c:axId val="394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7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d'indivu Guadeloupéens selon leur tranche d'âge en 2015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d'invidu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 par age et sexe'!$A$2:$A$8</c:f>
              <c:strCache>
                <c:ptCount val="7"/>
                <c:pt idx="0">
                  <c:v>0 à 14 ans</c:v>
                </c:pt>
                <c:pt idx="1">
                  <c:v>15 à 29 ans</c:v>
                </c:pt>
                <c:pt idx="2">
                  <c:v>30 à 44 ans</c:v>
                </c:pt>
                <c:pt idx="3">
                  <c:v>45 à 59 ans</c:v>
                </c:pt>
                <c:pt idx="4">
                  <c:v>60 à 74 ans </c:v>
                </c:pt>
                <c:pt idx="5">
                  <c:v>75 à 89 ans</c:v>
                </c:pt>
                <c:pt idx="6">
                  <c:v>90 ans et +</c:v>
                </c:pt>
              </c:strCache>
            </c:strRef>
          </c:cat>
          <c:val>
            <c:numRef>
              <c:f>'Pop par age et sexe'!$C$2:$C$8</c:f>
              <c:numCache>
                <c:formatCode>0.0</c:formatCode>
                <c:ptCount val="7"/>
                <c:pt idx="0">
                  <c:v>19.842960878414033</c:v>
                </c:pt>
                <c:pt idx="1">
                  <c:v>16.8725344857911</c:v>
                </c:pt>
                <c:pt idx="2">
                  <c:v>17.836377798437148</c:v>
                </c:pt>
                <c:pt idx="3">
                  <c:v>22.867408728862536</c:v>
                </c:pt>
                <c:pt idx="4">
                  <c:v>15.1549033895324</c:v>
                </c:pt>
                <c:pt idx="5">
                  <c:v>6.5009171084700625</c:v>
                </c:pt>
                <c:pt idx="6">
                  <c:v>0.92540013568180102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C7F-A669-35058DB59977}"/>
            </c:ext>
          </c:extLst>
        </c:ser>
        <c:ser>
          <c:idx val="1"/>
          <c:order val="1"/>
          <c:tx>
            <c:v>% Hommes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 par age et sexe'!$A$2:$A$8</c:f>
              <c:strCache>
                <c:ptCount val="7"/>
                <c:pt idx="0">
                  <c:v>0 à 14 ans</c:v>
                </c:pt>
                <c:pt idx="1">
                  <c:v>15 à 29 ans</c:v>
                </c:pt>
                <c:pt idx="2">
                  <c:v>30 à 44 ans</c:v>
                </c:pt>
                <c:pt idx="3">
                  <c:v>45 à 59 ans</c:v>
                </c:pt>
                <c:pt idx="4">
                  <c:v>60 à 74 ans </c:v>
                </c:pt>
                <c:pt idx="5">
                  <c:v>75 à 89 ans</c:v>
                </c:pt>
                <c:pt idx="6">
                  <c:v>90 ans et +</c:v>
                </c:pt>
              </c:strCache>
            </c:strRef>
          </c:cat>
          <c:val>
            <c:numRef>
              <c:f>'Pop par age et sexe'!$E$2:$E$8</c:f>
              <c:numCache>
                <c:formatCode>0.0</c:formatCode>
                <c:ptCount val="7"/>
                <c:pt idx="0">
                  <c:v>21.802495108432026</c:v>
                </c:pt>
                <c:pt idx="1">
                  <c:v>18.046206922863107</c:v>
                </c:pt>
                <c:pt idx="2">
                  <c:v>16.157162400056681</c:v>
                </c:pt>
                <c:pt idx="3">
                  <c:v>22.650003542639759</c:v>
                </c:pt>
                <c:pt idx="4">
                  <c:v>14.928138915080199</c:v>
                </c:pt>
                <c:pt idx="5">
                  <c:v>5.7581521591026767</c:v>
                </c:pt>
                <c:pt idx="6">
                  <c:v>0.65784095182554958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C7F-A669-35058DB59977}"/>
            </c:ext>
          </c:extLst>
        </c:ser>
        <c:ser>
          <c:idx val="2"/>
          <c:order val="2"/>
          <c:tx>
            <c:v>% Femmes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 par age et sexe'!$A$2:$A$8</c:f>
              <c:strCache>
                <c:ptCount val="7"/>
                <c:pt idx="0">
                  <c:v>0 à 14 ans</c:v>
                </c:pt>
                <c:pt idx="1">
                  <c:v>15 à 29 ans</c:v>
                </c:pt>
                <c:pt idx="2">
                  <c:v>30 à 44 ans</c:v>
                </c:pt>
                <c:pt idx="3">
                  <c:v>45 à 59 ans</c:v>
                </c:pt>
                <c:pt idx="4">
                  <c:v>60 à 74 ans </c:v>
                </c:pt>
                <c:pt idx="5">
                  <c:v>75 à 89 ans</c:v>
                </c:pt>
                <c:pt idx="6">
                  <c:v>90 ans et +</c:v>
                </c:pt>
              </c:strCache>
            </c:strRef>
          </c:cat>
          <c:val>
            <c:numRef>
              <c:f>'Pop par age et sexe'!$G$2:$G$8</c:f>
              <c:numCache>
                <c:formatCode>0.0</c:formatCode>
                <c:ptCount val="7"/>
                <c:pt idx="0">
                  <c:v>18.166900531907455</c:v>
                </c:pt>
                <c:pt idx="1">
                  <c:v>15.868650092536047</c:v>
                </c:pt>
                <c:pt idx="2">
                  <c:v>19.27267133154011</c:v>
                </c:pt>
                <c:pt idx="3">
                  <c:v>23.05336323079003</c:v>
                </c:pt>
                <c:pt idx="4">
                  <c:v>15.348863228459148</c:v>
                </c:pt>
                <c:pt idx="5">
                  <c:v>7.1362307760441199</c:v>
                </c:pt>
                <c:pt idx="6">
                  <c:v>1.1542531618425163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4C7F-A669-35058DB599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972440"/>
        <c:axId val="417975392"/>
      </c:barChart>
      <c:catAx>
        <c:axId val="41797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Tranche</a:t>
                </a:r>
                <a:r>
                  <a:rPr lang="fr-FR" baseline="0"/>
                  <a:t> d'âge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975392"/>
        <c:crosses val="autoZero"/>
        <c:auto val="1"/>
        <c:lblAlgn val="ctr"/>
        <c:lblOffset val="100"/>
        <c:noMultiLvlLbl val="0"/>
      </c:catAx>
      <c:valAx>
        <c:axId val="417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97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d'éducation</a:t>
            </a:r>
            <a:r>
              <a:rPr lang="fr-FR" baseline="0"/>
              <a:t> des Guadeloupéens de 15 ans ou plus non scolarisés en 2015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'Niveau etude pop non scola'!$A$2</c:f>
              <c:strCache>
                <c:ptCount val="1"/>
                <c:pt idx="0">
                  <c:v>Aucun diplôme ou au plus un BEPC, brevet des collèges ou DNB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'Niveau etude pop non scola'!$B$1:$D$1</c:f>
              <c:strCache>
                <c:ptCount val="3"/>
                <c:pt idx="0">
                  <c:v>Total en %</c:v>
                </c:pt>
                <c:pt idx="1">
                  <c:v>Hommes en %</c:v>
                </c:pt>
                <c:pt idx="2">
                  <c:v>Femmes en %</c:v>
                </c:pt>
              </c:strCache>
            </c:strRef>
          </c:cat>
          <c:val>
            <c:numRef>
              <c:f>'Niveau etude pop non scola'!$B$2:$D$2</c:f>
              <c:numCache>
                <c:formatCode>General</c:formatCode>
                <c:ptCount val="3"/>
                <c:pt idx="0">
                  <c:v>44.1</c:v>
                </c:pt>
                <c:pt idx="1">
                  <c:v>44.5</c:v>
                </c:pt>
                <c:pt idx="2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43C7-9A20-778CE31BAFEC}"/>
            </c:ext>
          </c:extLst>
        </c:ser>
        <c:ser>
          <c:idx val="1"/>
          <c:order val="1"/>
          <c:tx>
            <c:strRef>
              <c:f>'Niveau etude pop non scola'!$A$3</c:f>
              <c:strCache>
                <c:ptCount val="1"/>
                <c:pt idx="0">
                  <c:v>CAP ou BEP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'Niveau etude pop non scola'!$B$1:$D$1</c:f>
              <c:strCache>
                <c:ptCount val="3"/>
                <c:pt idx="0">
                  <c:v>Total en %</c:v>
                </c:pt>
                <c:pt idx="1">
                  <c:v>Hommes en %</c:v>
                </c:pt>
                <c:pt idx="2">
                  <c:v>Femmes en %</c:v>
                </c:pt>
              </c:strCache>
            </c:strRef>
          </c:cat>
          <c:val>
            <c:numRef>
              <c:f>'Niveau etude pop non scola'!$B$3:$D$3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22.5</c:v>
                </c:pt>
                <c:pt idx="2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3-43C7-9A20-778CE31BAFEC}"/>
            </c:ext>
          </c:extLst>
        </c:ser>
        <c:ser>
          <c:idx val="2"/>
          <c:order val="2"/>
          <c:tx>
            <c:strRef>
              <c:f>'Niveau etude pop non scola'!$A$4</c:f>
              <c:strCache>
                <c:ptCount val="1"/>
                <c:pt idx="0">
                  <c:v>Baccalauréat (général, technologique, profesionnel)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'Niveau etude pop non scola'!$B$1:$D$1</c:f>
              <c:strCache>
                <c:ptCount val="3"/>
                <c:pt idx="0">
                  <c:v>Total en %</c:v>
                </c:pt>
                <c:pt idx="1">
                  <c:v>Hommes en %</c:v>
                </c:pt>
                <c:pt idx="2">
                  <c:v>Femmes en %</c:v>
                </c:pt>
              </c:strCache>
            </c:strRef>
          </c:cat>
          <c:val>
            <c:numRef>
              <c:f>'Niveau etude pop non scola'!$B$4:$D$4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15.8</c:v>
                </c:pt>
                <c:pt idx="2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3-43C7-9A20-778CE31BAFEC}"/>
            </c:ext>
          </c:extLst>
        </c:ser>
        <c:ser>
          <c:idx val="3"/>
          <c:order val="3"/>
          <c:tx>
            <c:strRef>
              <c:f>'Niveau etude pop non scola'!$A$5</c:f>
              <c:strCache>
                <c:ptCount val="1"/>
                <c:pt idx="0">
                  <c:v>Diplôme de l'enseignement supérieur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'Niveau etude pop non scola'!$B$1:$D$1</c:f>
              <c:strCache>
                <c:ptCount val="3"/>
                <c:pt idx="0">
                  <c:v>Total en %</c:v>
                </c:pt>
                <c:pt idx="1">
                  <c:v>Hommes en %</c:v>
                </c:pt>
                <c:pt idx="2">
                  <c:v>Femmes en %</c:v>
                </c:pt>
              </c:strCache>
            </c:strRef>
          </c:cat>
          <c:val>
            <c:numRef>
              <c:f>'Niveau etude pop non scola'!$B$5:$D$5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17.3</c:v>
                </c:pt>
                <c:pt idx="2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3-43C7-9A20-778CE31B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08504"/>
        <c:axId val="392812112"/>
      </c:barChart>
      <c:catAx>
        <c:axId val="39280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Individus titulaires</a:t>
                </a:r>
                <a:r>
                  <a:rPr lang="fr-FR" baseline="0"/>
                  <a:t> d'un diplôme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812112"/>
        <c:crosses val="autoZero"/>
        <c:auto val="1"/>
        <c:lblAlgn val="ctr"/>
        <c:lblOffset val="100"/>
        <c:noMultiLvlLbl val="0"/>
      </c:catAx>
      <c:valAx>
        <c:axId val="392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80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053" cy="606035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E1" workbookViewId="0">
      <selection activeCell="G21" sqref="G21"/>
    </sheetView>
  </sheetViews>
  <sheetFormatPr baseColWidth="10" defaultRowHeight="14.5" x14ac:dyDescent="0.35"/>
  <cols>
    <col min="1" max="1" width="26.1796875" customWidth="1"/>
    <col min="4" max="4" width="21.1796875" customWidth="1"/>
    <col min="5" max="6" width="12.26953125" bestFit="1" customWidth="1"/>
  </cols>
  <sheetData>
    <row r="1" spans="1:6" x14ac:dyDescent="0.35">
      <c r="B1" s="5" t="s">
        <v>0</v>
      </c>
      <c r="C1" s="5"/>
      <c r="D1" t="s">
        <v>7</v>
      </c>
    </row>
    <row r="2" spans="1:6" x14ac:dyDescent="0.35">
      <c r="B2" t="s">
        <v>8</v>
      </c>
      <c r="C2" t="s">
        <v>1</v>
      </c>
      <c r="D2" t="s">
        <v>8</v>
      </c>
      <c r="E2" t="s">
        <v>1</v>
      </c>
    </row>
    <row r="3" spans="1:6" x14ac:dyDescent="0.35">
      <c r="A3" t="s">
        <v>2</v>
      </c>
      <c r="B3">
        <v>27255</v>
      </c>
      <c r="C3">
        <v>15.9</v>
      </c>
      <c r="D3">
        <v>27255</v>
      </c>
      <c r="E3" s="1">
        <f xml:space="preserve"> (D3/394447)*100</f>
        <v>6.9096735429601441</v>
      </c>
      <c r="F3" s="4"/>
    </row>
    <row r="4" spans="1:6" x14ac:dyDescent="0.35">
      <c r="A4" t="s">
        <v>3</v>
      </c>
      <c r="B4">
        <v>32032</v>
      </c>
      <c r="C4">
        <v>18.600000000000001</v>
      </c>
      <c r="D4">
        <v>32032</v>
      </c>
      <c r="E4" s="1">
        <f t="shared" ref="E4:E9" si="0" xml:space="preserve"> (D4/394447)*100</f>
        <v>8.1207361191744383</v>
      </c>
      <c r="F4" s="4"/>
    </row>
    <row r="5" spans="1:6" x14ac:dyDescent="0.35">
      <c r="A5" t="s">
        <v>9</v>
      </c>
      <c r="B5">
        <v>6319</v>
      </c>
      <c r="C5">
        <v>3.7</v>
      </c>
      <c r="D5">
        <v>15494</v>
      </c>
      <c r="E5" s="1">
        <f t="shared" si="0"/>
        <v>3.9280308888139595</v>
      </c>
      <c r="F5" s="4"/>
    </row>
    <row r="6" spans="1:6" x14ac:dyDescent="0.35">
      <c r="A6" t="s">
        <v>4</v>
      </c>
      <c r="B6">
        <v>27955</v>
      </c>
      <c r="C6">
        <v>16.3</v>
      </c>
      <c r="D6">
        <v>59957</v>
      </c>
      <c r="E6" s="1">
        <f t="shared" si="0"/>
        <v>15.200267716575357</v>
      </c>
      <c r="F6" s="4"/>
    </row>
    <row r="7" spans="1:6" x14ac:dyDescent="0.35">
      <c r="A7" t="s">
        <v>5</v>
      </c>
      <c r="B7">
        <v>37082</v>
      </c>
      <c r="C7">
        <v>21.6</v>
      </c>
      <c r="D7">
        <v>144071</v>
      </c>
      <c r="E7" s="1">
        <f t="shared" si="0"/>
        <v>36.524805613935456</v>
      </c>
      <c r="F7" s="4"/>
    </row>
    <row r="8" spans="1:6" x14ac:dyDescent="0.35">
      <c r="A8" t="s">
        <v>6</v>
      </c>
      <c r="B8">
        <v>41116</v>
      </c>
      <c r="C8">
        <v>23.9</v>
      </c>
      <c r="D8">
        <v>115638</v>
      </c>
      <c r="E8" s="1">
        <f t="shared" si="0"/>
        <v>29.316486118540642</v>
      </c>
      <c r="F8" s="4"/>
    </row>
    <row r="9" spans="1:6" x14ac:dyDescent="0.35">
      <c r="A9" t="s">
        <v>22</v>
      </c>
      <c r="B9">
        <v>171758</v>
      </c>
      <c r="C9">
        <v>100</v>
      </c>
      <c r="D9">
        <v>394447</v>
      </c>
      <c r="E9" s="1">
        <f t="shared" si="0"/>
        <v>100</v>
      </c>
      <c r="F9" s="4"/>
    </row>
    <row r="13" spans="1:6" x14ac:dyDescent="0.35">
      <c r="A13" t="s">
        <v>42</v>
      </c>
      <c r="B13">
        <v>2015</v>
      </c>
      <c r="C13" t="s">
        <v>1</v>
      </c>
    </row>
    <row r="14" spans="1:6" x14ac:dyDescent="0.35">
      <c r="A14" t="s">
        <v>37</v>
      </c>
      <c r="B14">
        <v>42617</v>
      </c>
      <c r="C14" s="1">
        <f>(B14/108957)*100</f>
        <v>39.113595271529135</v>
      </c>
    </row>
    <row r="15" spans="1:6" x14ac:dyDescent="0.35">
      <c r="A15" t="s">
        <v>38</v>
      </c>
      <c r="B15">
        <v>32203</v>
      </c>
      <c r="C15" s="1">
        <f t="shared" ref="C15:C19" si="1">(B15/108957)*100</f>
        <v>29.555696283855099</v>
      </c>
    </row>
    <row r="16" spans="1:6" x14ac:dyDescent="0.35">
      <c r="A16" t="s">
        <v>39</v>
      </c>
      <c r="B16">
        <v>23112</v>
      </c>
      <c r="C16" s="1">
        <f t="shared" si="1"/>
        <v>21.212037776370497</v>
      </c>
    </row>
    <row r="17" spans="1:3" x14ac:dyDescent="0.35">
      <c r="A17" t="s">
        <v>40</v>
      </c>
      <c r="B17">
        <v>7965</v>
      </c>
      <c r="C17" s="1">
        <f t="shared" si="1"/>
        <v>7.3102232990996452</v>
      </c>
    </row>
    <row r="18" spans="1:3" x14ac:dyDescent="0.35">
      <c r="A18" t="s">
        <v>41</v>
      </c>
      <c r="B18">
        <v>3061</v>
      </c>
      <c r="C18" s="1">
        <f t="shared" si="1"/>
        <v>2.809365162403517</v>
      </c>
    </row>
    <row r="19" spans="1:3" x14ac:dyDescent="0.35">
      <c r="A19" t="s">
        <v>22</v>
      </c>
      <c r="B19">
        <v>108957</v>
      </c>
      <c r="C19" s="1">
        <f t="shared" si="1"/>
        <v>100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4" sqref="F4"/>
    </sheetView>
  </sheetViews>
  <sheetFormatPr baseColWidth="10" defaultRowHeight="14.5" x14ac:dyDescent="0.35"/>
  <cols>
    <col min="1" max="1" width="26.1796875" customWidth="1"/>
    <col min="4" max="4" width="21.1796875" customWidth="1"/>
    <col min="5" max="6" width="12.26953125" bestFit="1" customWidth="1"/>
  </cols>
  <sheetData>
    <row r="1" spans="1:6" x14ac:dyDescent="0.35">
      <c r="B1" s="5" t="s">
        <v>0</v>
      </c>
      <c r="C1" s="5"/>
      <c r="D1" t="s">
        <v>7</v>
      </c>
    </row>
    <row r="2" spans="1:6" x14ac:dyDescent="0.35">
      <c r="B2" t="s">
        <v>8</v>
      </c>
      <c r="C2" t="s">
        <v>1</v>
      </c>
      <c r="D2" t="s">
        <v>8</v>
      </c>
      <c r="E2" t="s">
        <v>1</v>
      </c>
    </row>
    <row r="3" spans="1:6" x14ac:dyDescent="0.35">
      <c r="A3" t="s">
        <v>2</v>
      </c>
      <c r="B3">
        <v>27255</v>
      </c>
      <c r="C3">
        <v>15.9</v>
      </c>
      <c r="D3">
        <v>27255</v>
      </c>
      <c r="E3" s="1">
        <f xml:space="preserve"> (D3/394447)*100</f>
        <v>6.9096735429601441</v>
      </c>
      <c r="F3" s="4"/>
    </row>
    <row r="4" spans="1:6" x14ac:dyDescent="0.35">
      <c r="A4" t="s">
        <v>3</v>
      </c>
      <c r="B4">
        <v>32032</v>
      </c>
      <c r="C4">
        <v>18.600000000000001</v>
      </c>
      <c r="D4">
        <v>32032</v>
      </c>
      <c r="E4" s="1">
        <f t="shared" ref="E4:E9" si="0" xml:space="preserve"> (D4/394447)*100</f>
        <v>8.1207361191744383</v>
      </c>
      <c r="F4" s="4"/>
    </row>
    <row r="5" spans="1:6" x14ac:dyDescent="0.35">
      <c r="A5" t="s">
        <v>9</v>
      </c>
      <c r="B5">
        <v>6319</v>
      </c>
      <c r="C5">
        <v>3.7</v>
      </c>
      <c r="D5">
        <v>15494</v>
      </c>
      <c r="E5" s="1">
        <f t="shared" si="0"/>
        <v>3.9280308888139595</v>
      </c>
      <c r="F5" s="4"/>
    </row>
    <row r="6" spans="1:6" x14ac:dyDescent="0.35">
      <c r="A6" t="s">
        <v>4</v>
      </c>
      <c r="B6">
        <v>27955</v>
      </c>
      <c r="C6">
        <v>16.3</v>
      </c>
      <c r="D6">
        <v>59957</v>
      </c>
      <c r="E6" s="1">
        <f t="shared" si="0"/>
        <v>15.200267716575357</v>
      </c>
      <c r="F6" s="4"/>
    </row>
    <row r="7" spans="1:6" x14ac:dyDescent="0.35">
      <c r="A7" t="s">
        <v>5</v>
      </c>
      <c r="B7">
        <v>37082</v>
      </c>
      <c r="C7">
        <v>21.6</v>
      </c>
      <c r="D7">
        <v>144071</v>
      </c>
      <c r="E7" s="1">
        <f t="shared" si="0"/>
        <v>36.524805613935456</v>
      </c>
      <c r="F7" s="4"/>
    </row>
    <row r="8" spans="1:6" x14ac:dyDescent="0.35">
      <c r="A8" t="s">
        <v>6</v>
      </c>
      <c r="B8">
        <v>41116</v>
      </c>
      <c r="C8">
        <v>23.9</v>
      </c>
      <c r="D8">
        <v>115638</v>
      </c>
      <c r="E8" s="1">
        <f t="shared" si="0"/>
        <v>29.316486118540642</v>
      </c>
      <c r="F8" s="4"/>
    </row>
    <row r="9" spans="1:6" x14ac:dyDescent="0.35">
      <c r="A9" t="s">
        <v>22</v>
      </c>
      <c r="B9">
        <v>171758</v>
      </c>
      <c r="C9">
        <v>100</v>
      </c>
      <c r="D9">
        <v>394447</v>
      </c>
      <c r="E9" s="1">
        <f t="shared" si="0"/>
        <v>100</v>
      </c>
      <c r="F9" s="4"/>
    </row>
    <row r="13" spans="1:6" x14ac:dyDescent="0.35">
      <c r="A13" t="s">
        <v>42</v>
      </c>
      <c r="B13">
        <v>2015</v>
      </c>
      <c r="C13" t="s">
        <v>1</v>
      </c>
    </row>
    <row r="14" spans="1:6" x14ac:dyDescent="0.35">
      <c r="A14" t="s">
        <v>37</v>
      </c>
      <c r="B14">
        <v>42617</v>
      </c>
      <c r="C14" s="1">
        <f>(B14/108957)*100</f>
        <v>39.113595271529135</v>
      </c>
    </row>
    <row r="15" spans="1:6" x14ac:dyDescent="0.35">
      <c r="A15" t="s">
        <v>38</v>
      </c>
      <c r="B15">
        <v>32203</v>
      </c>
      <c r="C15" s="1">
        <f t="shared" ref="C15:C19" si="1">(B15/108957)*100</f>
        <v>29.555696283855099</v>
      </c>
    </row>
    <row r="16" spans="1:6" x14ac:dyDescent="0.35">
      <c r="A16" t="s">
        <v>39</v>
      </c>
      <c r="B16">
        <v>23112</v>
      </c>
      <c r="C16" s="1">
        <f t="shared" si="1"/>
        <v>21.212037776370497</v>
      </c>
    </row>
    <row r="17" spans="1:3" x14ac:dyDescent="0.35">
      <c r="A17" t="s">
        <v>40</v>
      </c>
      <c r="B17">
        <v>7965</v>
      </c>
      <c r="C17" s="1">
        <f t="shared" si="1"/>
        <v>7.3102232990996452</v>
      </c>
    </row>
    <row r="18" spans="1:3" x14ac:dyDescent="0.35">
      <c r="A18" t="s">
        <v>41</v>
      </c>
      <c r="B18">
        <v>3061</v>
      </c>
      <c r="C18" s="1">
        <f t="shared" si="1"/>
        <v>2.809365162403517</v>
      </c>
    </row>
    <row r="19" spans="1:3" x14ac:dyDescent="0.35">
      <c r="A19" t="s">
        <v>22</v>
      </c>
      <c r="B19">
        <v>108957</v>
      </c>
      <c r="C19" s="1">
        <f t="shared" si="1"/>
        <v>100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8" workbookViewId="0">
      <selection sqref="A1:H22"/>
    </sheetView>
  </sheetViews>
  <sheetFormatPr baseColWidth="10" defaultRowHeight="14.5" x14ac:dyDescent="0.35"/>
  <cols>
    <col min="1" max="1" width="40.81640625" customWidth="1"/>
    <col min="6" max="8" width="12.1796875" customWidth="1"/>
  </cols>
  <sheetData>
    <row r="1" spans="1:8" x14ac:dyDescent="0.35">
      <c r="A1" t="s">
        <v>23</v>
      </c>
      <c r="B1" t="s">
        <v>10</v>
      </c>
      <c r="C1" t="s">
        <v>11</v>
      </c>
      <c r="D1" t="s">
        <v>13</v>
      </c>
      <c r="E1" t="s">
        <v>12</v>
      </c>
      <c r="F1" t="s">
        <v>51</v>
      </c>
      <c r="G1" t="s">
        <v>52</v>
      </c>
      <c r="H1" t="s">
        <v>53</v>
      </c>
    </row>
    <row r="2" spans="1:8" x14ac:dyDescent="0.35">
      <c r="A2" t="s">
        <v>14</v>
      </c>
      <c r="B2">
        <v>2454</v>
      </c>
      <c r="C2">
        <v>584</v>
      </c>
      <c r="D2" s="1">
        <f>(B2/143696)*100</f>
        <v>1.7077719630330699</v>
      </c>
      <c r="E2" s="1">
        <f>(C2/175111)*100</f>
        <v>0.33350274968448584</v>
      </c>
      <c r="F2">
        <v>0.1</v>
      </c>
      <c r="G2">
        <v>1.3</v>
      </c>
      <c r="H2">
        <v>0.9</v>
      </c>
    </row>
    <row r="3" spans="1:8" x14ac:dyDescent="0.35">
      <c r="A3" t="s">
        <v>15</v>
      </c>
      <c r="B3">
        <v>11294</v>
      </c>
      <c r="C3">
        <v>5234</v>
      </c>
      <c r="D3" s="1">
        <f t="shared" ref="D3:D10" si="0">(B3/143696)*100</f>
        <v>7.8596481460861813</v>
      </c>
      <c r="E3" s="1">
        <f t="shared" ref="E3:E10" si="1">(C3/175111)*100</f>
        <v>2.9889612874119846</v>
      </c>
      <c r="F3">
        <v>0.7</v>
      </c>
      <c r="G3">
        <v>7.8</v>
      </c>
      <c r="H3">
        <v>3.7</v>
      </c>
    </row>
    <row r="4" spans="1:8" x14ac:dyDescent="0.35">
      <c r="A4" t="s">
        <v>16</v>
      </c>
      <c r="B4">
        <v>7822</v>
      </c>
      <c r="C4">
        <v>7226</v>
      </c>
      <c r="D4" s="1">
        <f t="shared" si="0"/>
        <v>5.4434361429684897</v>
      </c>
      <c r="E4" s="1">
        <f t="shared" si="1"/>
        <v>4.1265254609933129</v>
      </c>
      <c r="F4">
        <v>0.4</v>
      </c>
      <c r="G4">
        <v>7.2</v>
      </c>
      <c r="H4">
        <v>3.2</v>
      </c>
    </row>
    <row r="5" spans="1:8" x14ac:dyDescent="0.35">
      <c r="A5" t="s">
        <v>17</v>
      </c>
      <c r="B5">
        <v>14608</v>
      </c>
      <c r="C5">
        <v>23505</v>
      </c>
      <c r="D5" s="1">
        <f t="shared" si="0"/>
        <v>10.165905801135731</v>
      </c>
      <c r="E5" s="1">
        <f t="shared" si="1"/>
        <v>13.422914608448355</v>
      </c>
      <c r="F5">
        <v>4.5</v>
      </c>
      <c r="G5">
        <v>19.3</v>
      </c>
      <c r="H5">
        <v>5.4</v>
      </c>
    </row>
    <row r="6" spans="1:8" x14ac:dyDescent="0.35">
      <c r="A6" t="s">
        <v>18</v>
      </c>
      <c r="B6">
        <v>14324</v>
      </c>
      <c r="C6">
        <v>46368</v>
      </c>
      <c r="D6" s="1">
        <f t="shared" si="0"/>
        <v>9.968266340051219</v>
      </c>
      <c r="E6" s="1">
        <f t="shared" si="1"/>
        <v>26.479204618784657</v>
      </c>
      <c r="F6">
        <v>9.6</v>
      </c>
      <c r="G6">
        <v>29.2</v>
      </c>
      <c r="H6">
        <v>9.6</v>
      </c>
    </row>
    <row r="7" spans="1:8" x14ac:dyDescent="0.35">
      <c r="A7" t="s">
        <v>19</v>
      </c>
      <c r="B7">
        <v>28607</v>
      </c>
      <c r="C7">
        <v>6240</v>
      </c>
      <c r="D7" s="1">
        <f t="shared" si="0"/>
        <v>19.908000222692351</v>
      </c>
      <c r="E7" s="1">
        <f t="shared" si="1"/>
        <v>3.5634540377246435</v>
      </c>
      <c r="F7">
        <v>7.5</v>
      </c>
      <c r="G7">
        <v>16.399999999999999</v>
      </c>
      <c r="H7">
        <v>5.2</v>
      </c>
    </row>
    <row r="8" spans="1:8" x14ac:dyDescent="0.35">
      <c r="A8" t="s">
        <v>20</v>
      </c>
      <c r="B8">
        <v>30897</v>
      </c>
      <c r="C8">
        <v>40227</v>
      </c>
      <c r="D8" s="1">
        <f t="shared" si="0"/>
        <v>21.501642356085068</v>
      </c>
      <c r="E8" s="1">
        <f t="shared" si="1"/>
        <v>22.972286149927758</v>
      </c>
      <c r="F8">
        <v>0</v>
      </c>
      <c r="G8">
        <v>0.4</v>
      </c>
      <c r="H8">
        <v>60.4</v>
      </c>
    </row>
    <row r="9" spans="1:8" x14ac:dyDescent="0.35">
      <c r="A9" t="s">
        <v>21</v>
      </c>
      <c r="B9">
        <v>33691</v>
      </c>
      <c r="C9">
        <v>45727</v>
      </c>
      <c r="D9" s="1">
        <f t="shared" si="0"/>
        <v>23.446024941543257</v>
      </c>
      <c r="E9" s="1">
        <f t="shared" si="1"/>
        <v>26.1131510870248</v>
      </c>
      <c r="F9">
        <v>77.2</v>
      </c>
      <c r="G9">
        <v>18.399999999999999</v>
      </c>
      <c r="H9">
        <v>11.7</v>
      </c>
    </row>
    <row r="10" spans="1:8" x14ac:dyDescent="0.35">
      <c r="A10" t="s">
        <v>22</v>
      </c>
      <c r="B10">
        <v>143696</v>
      </c>
      <c r="C10">
        <v>175111</v>
      </c>
      <c r="D10" s="1">
        <f t="shared" si="0"/>
        <v>100</v>
      </c>
      <c r="E10" s="1">
        <f t="shared" si="1"/>
        <v>100</v>
      </c>
      <c r="F10">
        <v>100</v>
      </c>
      <c r="G10">
        <v>100</v>
      </c>
      <c r="H10">
        <v>100</v>
      </c>
    </row>
    <row r="13" spans="1:8" x14ac:dyDescent="0.35">
      <c r="B13">
        <v>2015</v>
      </c>
      <c r="C13" t="s">
        <v>1</v>
      </c>
    </row>
    <row r="14" spans="1:8" x14ac:dyDescent="0.35">
      <c r="A14" t="s">
        <v>14</v>
      </c>
      <c r="B14">
        <v>3038</v>
      </c>
      <c r="C14" s="1">
        <f>(B14/318807)*100</f>
        <v>0.95292763333301966</v>
      </c>
    </row>
    <row r="15" spans="1:8" x14ac:dyDescent="0.35">
      <c r="A15" t="s">
        <v>15</v>
      </c>
      <c r="B15">
        <v>16528</v>
      </c>
      <c r="C15" s="1">
        <f t="shared" ref="C15:C22" si="2">(B15/318807)*100</f>
        <v>5.1843278221619977</v>
      </c>
    </row>
    <row r="16" spans="1:8" x14ac:dyDescent="0.35">
      <c r="A16" t="s">
        <v>16</v>
      </c>
      <c r="B16">
        <v>15048</v>
      </c>
      <c r="C16" s="1">
        <f t="shared" si="2"/>
        <v>4.7200971120458455</v>
      </c>
    </row>
    <row r="17" spans="1:3" x14ac:dyDescent="0.35">
      <c r="A17" t="s">
        <v>17</v>
      </c>
      <c r="B17">
        <v>38113</v>
      </c>
      <c r="C17" s="1">
        <f t="shared" si="2"/>
        <v>11.95488179368709</v>
      </c>
    </row>
    <row r="18" spans="1:3" x14ac:dyDescent="0.35">
      <c r="A18" t="s">
        <v>18</v>
      </c>
      <c r="B18">
        <v>60692</v>
      </c>
      <c r="C18" s="1">
        <f t="shared" si="2"/>
        <v>19.037223147546946</v>
      </c>
    </row>
    <row r="19" spans="1:3" x14ac:dyDescent="0.35">
      <c r="A19" t="s">
        <v>19</v>
      </c>
      <c r="B19">
        <v>34846</v>
      </c>
      <c r="C19" s="1">
        <f t="shared" si="2"/>
        <v>10.930123868045557</v>
      </c>
    </row>
    <row r="20" spans="1:3" x14ac:dyDescent="0.35">
      <c r="A20" t="s">
        <v>20</v>
      </c>
      <c r="B20">
        <v>71124</v>
      </c>
      <c r="C20" s="1">
        <f t="shared" si="2"/>
        <v>22.309422315068364</v>
      </c>
    </row>
    <row r="21" spans="1:3" x14ac:dyDescent="0.35">
      <c r="A21" t="s">
        <v>21</v>
      </c>
      <c r="B21">
        <v>79418</v>
      </c>
      <c r="C21" s="1">
        <f t="shared" si="2"/>
        <v>24.910996308111176</v>
      </c>
    </row>
    <row r="22" spans="1:3" x14ac:dyDescent="0.35">
      <c r="A22" t="s">
        <v>22</v>
      </c>
      <c r="B22">
        <v>318807</v>
      </c>
      <c r="C22" s="1">
        <f t="shared" si="2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8" activeCellId="3" sqref="C1:H9 A2:A6 A2:A8 A8:A9"/>
    </sheetView>
  </sheetViews>
  <sheetFormatPr baseColWidth="10" defaultRowHeight="14.5" x14ac:dyDescent="0.35"/>
  <cols>
    <col min="1" max="1" width="53" customWidth="1"/>
    <col min="3" max="8" width="13.26953125" bestFit="1" customWidth="1"/>
  </cols>
  <sheetData>
    <row r="1" spans="1:8" x14ac:dyDescent="0.35">
      <c r="B1">
        <v>2015</v>
      </c>
      <c r="C1" t="s">
        <v>54</v>
      </c>
      <c r="D1" t="s">
        <v>13</v>
      </c>
      <c r="E1" t="s">
        <v>12</v>
      </c>
      <c r="F1" t="s">
        <v>51</v>
      </c>
      <c r="G1" t="s">
        <v>52</v>
      </c>
      <c r="H1" t="s">
        <v>53</v>
      </c>
    </row>
    <row r="2" spans="1:8" x14ac:dyDescent="0.35">
      <c r="A2" t="s">
        <v>14</v>
      </c>
      <c r="B2">
        <v>3038</v>
      </c>
      <c r="C2" s="3">
        <v>0.95292763333301966</v>
      </c>
      <c r="D2" s="3">
        <v>1.7077719630330699</v>
      </c>
      <c r="E2" s="3">
        <v>0.33350274968448584</v>
      </c>
      <c r="F2" s="3">
        <v>0.1</v>
      </c>
      <c r="G2" s="3">
        <v>1.3</v>
      </c>
      <c r="H2" s="3">
        <v>0.9</v>
      </c>
    </row>
    <row r="3" spans="1:8" x14ac:dyDescent="0.35">
      <c r="A3" t="s">
        <v>15</v>
      </c>
      <c r="B3">
        <v>16528</v>
      </c>
      <c r="C3" s="3">
        <v>5.1843278221619977</v>
      </c>
      <c r="D3" s="3">
        <v>7.8596481460861813</v>
      </c>
      <c r="E3" s="3">
        <v>2.9889612874119846</v>
      </c>
      <c r="F3" s="3">
        <v>0.7</v>
      </c>
      <c r="G3" s="3">
        <v>7.8</v>
      </c>
      <c r="H3" s="3">
        <v>3.7</v>
      </c>
    </row>
    <row r="4" spans="1:8" x14ac:dyDescent="0.35">
      <c r="A4" t="s">
        <v>16</v>
      </c>
      <c r="B4">
        <v>15048</v>
      </c>
      <c r="C4" s="3">
        <v>4.7200971120458455</v>
      </c>
      <c r="D4" s="3">
        <v>5.4434361429684897</v>
      </c>
      <c r="E4" s="3">
        <v>4.1265254609933129</v>
      </c>
      <c r="F4" s="3">
        <v>0.4</v>
      </c>
      <c r="G4" s="3">
        <v>7.2</v>
      </c>
      <c r="H4" s="3">
        <v>3.2</v>
      </c>
    </row>
    <row r="5" spans="1:8" x14ac:dyDescent="0.35">
      <c r="A5" t="s">
        <v>17</v>
      </c>
      <c r="B5">
        <v>38113</v>
      </c>
      <c r="C5" s="3">
        <v>11.95488179368709</v>
      </c>
      <c r="D5" s="3">
        <v>10.165905801135731</v>
      </c>
      <c r="E5" s="3">
        <v>13.422914608448355</v>
      </c>
      <c r="F5" s="3">
        <v>4.5</v>
      </c>
      <c r="G5" s="3">
        <v>19.3</v>
      </c>
      <c r="H5" s="3">
        <v>5.4</v>
      </c>
    </row>
    <row r="6" spans="1:8" x14ac:dyDescent="0.35">
      <c r="A6" t="s">
        <v>18</v>
      </c>
      <c r="B6">
        <v>60692</v>
      </c>
      <c r="C6" s="3">
        <v>19.037223147546946</v>
      </c>
      <c r="D6" s="3">
        <v>9.968266340051219</v>
      </c>
      <c r="E6" s="3">
        <v>26.479204618784657</v>
      </c>
      <c r="F6" s="3">
        <v>9.6</v>
      </c>
      <c r="G6" s="3">
        <v>29.2</v>
      </c>
      <c r="H6" s="3">
        <v>9.6</v>
      </c>
    </row>
    <row r="7" spans="1:8" x14ac:dyDescent="0.35">
      <c r="A7" t="s">
        <v>19</v>
      </c>
      <c r="B7">
        <v>34846</v>
      </c>
      <c r="C7" s="3">
        <v>10.930123868045557</v>
      </c>
      <c r="D7" s="3">
        <v>19.908000222692351</v>
      </c>
      <c r="E7" s="3">
        <v>3.5634540377246435</v>
      </c>
      <c r="F7" s="3">
        <v>7.5</v>
      </c>
      <c r="G7" s="3">
        <v>16.399999999999999</v>
      </c>
      <c r="H7" s="3">
        <v>5.2</v>
      </c>
    </row>
    <row r="8" spans="1:8" x14ac:dyDescent="0.35">
      <c r="A8" t="s">
        <v>20</v>
      </c>
      <c r="B8">
        <v>71124</v>
      </c>
      <c r="C8" s="3">
        <v>22.309422315068364</v>
      </c>
      <c r="D8" s="3">
        <v>21.501642356085068</v>
      </c>
      <c r="E8" s="3">
        <v>22.972286149927758</v>
      </c>
      <c r="F8" s="3">
        <v>0</v>
      </c>
      <c r="G8" s="3">
        <v>0.4</v>
      </c>
      <c r="H8" s="3">
        <v>60.4</v>
      </c>
    </row>
    <row r="9" spans="1:8" x14ac:dyDescent="0.35">
      <c r="A9" t="s">
        <v>21</v>
      </c>
      <c r="B9">
        <v>79418</v>
      </c>
      <c r="C9" s="3">
        <v>24.910996308111176</v>
      </c>
      <c r="D9" s="3">
        <v>23.446024941543257</v>
      </c>
      <c r="E9" s="3">
        <v>26.1131510870248</v>
      </c>
      <c r="F9" s="3">
        <v>77.2</v>
      </c>
      <c r="G9" s="3">
        <v>18.399999999999999</v>
      </c>
      <c r="H9" s="3">
        <v>11.7</v>
      </c>
    </row>
    <row r="10" spans="1:8" x14ac:dyDescent="0.35">
      <c r="A10" t="s">
        <v>22</v>
      </c>
      <c r="B10">
        <v>318807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</row>
    <row r="11" spans="1:8" x14ac:dyDescent="0.35">
      <c r="C11">
        <v>318807</v>
      </c>
      <c r="D11">
        <v>143696</v>
      </c>
      <c r="E11">
        <v>175111</v>
      </c>
    </row>
    <row r="15" spans="1:8" x14ac:dyDescent="0.35">
      <c r="A15" t="s">
        <v>43</v>
      </c>
      <c r="C15" t="s">
        <v>55</v>
      </c>
      <c r="D15" t="s">
        <v>45</v>
      </c>
      <c r="E15" t="s">
        <v>46</v>
      </c>
    </row>
    <row r="16" spans="1:8" x14ac:dyDescent="0.35">
      <c r="A16" t="s">
        <v>47</v>
      </c>
      <c r="B16" s="4"/>
      <c r="C16">
        <v>44.1</v>
      </c>
      <c r="D16">
        <v>44.5</v>
      </c>
      <c r="E16">
        <v>43.8</v>
      </c>
    </row>
    <row r="17" spans="1:5" x14ac:dyDescent="0.35">
      <c r="A17" t="s">
        <v>48</v>
      </c>
      <c r="B17" s="4"/>
      <c r="C17">
        <v>19.600000000000001</v>
      </c>
      <c r="D17">
        <v>22.5</v>
      </c>
      <c r="E17">
        <v>17.3</v>
      </c>
    </row>
    <row r="18" spans="1:5" x14ac:dyDescent="0.35">
      <c r="A18" t="s">
        <v>49</v>
      </c>
      <c r="B18" s="4"/>
      <c r="C18">
        <v>16.899999999999999</v>
      </c>
      <c r="D18">
        <v>15.8</v>
      </c>
      <c r="E18">
        <v>17.7</v>
      </c>
    </row>
    <row r="19" spans="1:5" x14ac:dyDescent="0.35">
      <c r="A19" t="s">
        <v>50</v>
      </c>
      <c r="B19" s="4"/>
      <c r="C19">
        <v>19.399999999999999</v>
      </c>
      <c r="D19">
        <v>17.3</v>
      </c>
      <c r="E19">
        <v>21.2</v>
      </c>
    </row>
    <row r="20" spans="1:5" x14ac:dyDescent="0.35">
      <c r="C20">
        <f>SUM(C16:C19)</f>
        <v>100</v>
      </c>
      <c r="D20">
        <f t="shared" ref="D20:E20" si="0">SUM(D16:D19)</f>
        <v>100.1</v>
      </c>
      <c r="E20">
        <f t="shared" si="0"/>
        <v>100</v>
      </c>
    </row>
    <row r="21" spans="1:5" x14ac:dyDescent="0.35">
      <c r="B2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21" sqref="G21"/>
    </sheetView>
  </sheetViews>
  <sheetFormatPr baseColWidth="10" defaultRowHeight="14.5" x14ac:dyDescent="0.35"/>
  <sheetData>
    <row r="1" spans="1:5" x14ac:dyDescent="0.35">
      <c r="B1" t="s">
        <v>24</v>
      </c>
      <c r="C1" t="s">
        <v>1</v>
      </c>
      <c r="D1" t="s">
        <v>7</v>
      </c>
      <c r="E1" t="s">
        <v>1</v>
      </c>
    </row>
    <row r="2" spans="1:5" x14ac:dyDescent="0.35">
      <c r="A2" t="s">
        <v>25</v>
      </c>
      <c r="B2" s="2">
        <v>171758</v>
      </c>
      <c r="C2">
        <v>100</v>
      </c>
      <c r="D2" s="2">
        <v>394447</v>
      </c>
      <c r="E2">
        <v>100</v>
      </c>
    </row>
    <row r="3" spans="1:5" x14ac:dyDescent="0.35">
      <c r="A3" t="s">
        <v>14</v>
      </c>
      <c r="B3" s="2">
        <v>2245</v>
      </c>
      <c r="C3">
        <v>1.3</v>
      </c>
      <c r="D3" s="2">
        <v>6211</v>
      </c>
      <c r="E3">
        <v>1.6</v>
      </c>
    </row>
    <row r="4" spans="1:5" x14ac:dyDescent="0.35">
      <c r="A4" t="s">
        <v>26</v>
      </c>
      <c r="B4" s="2">
        <v>12297</v>
      </c>
      <c r="C4">
        <v>7.2</v>
      </c>
      <c r="D4" s="2">
        <v>33265</v>
      </c>
      <c r="E4">
        <v>8.4</v>
      </c>
    </row>
    <row r="5" spans="1:5" x14ac:dyDescent="0.35">
      <c r="A5" t="s">
        <v>16</v>
      </c>
      <c r="B5" s="2">
        <v>9641</v>
      </c>
      <c r="C5">
        <v>5.6</v>
      </c>
      <c r="D5" s="2">
        <v>24104</v>
      </c>
      <c r="E5">
        <v>6.1</v>
      </c>
    </row>
    <row r="6" spans="1:5" x14ac:dyDescent="0.35">
      <c r="A6" t="s">
        <v>17</v>
      </c>
      <c r="B6" s="2">
        <v>21059</v>
      </c>
      <c r="C6">
        <v>12.3</v>
      </c>
      <c r="D6" s="2">
        <v>51740</v>
      </c>
      <c r="E6">
        <v>13.1</v>
      </c>
    </row>
    <row r="7" spans="1:5" x14ac:dyDescent="0.35">
      <c r="A7" t="s">
        <v>27</v>
      </c>
      <c r="B7" s="2">
        <v>31091</v>
      </c>
      <c r="C7">
        <v>18.100000000000001</v>
      </c>
      <c r="D7" s="2">
        <v>76263</v>
      </c>
      <c r="E7">
        <v>19.3</v>
      </c>
    </row>
    <row r="8" spans="1:5" x14ac:dyDescent="0.35">
      <c r="A8" t="s">
        <v>19</v>
      </c>
      <c r="B8" s="2">
        <v>23275</v>
      </c>
      <c r="C8">
        <v>13.6</v>
      </c>
      <c r="D8" s="2">
        <v>62886</v>
      </c>
      <c r="E8">
        <v>15.9</v>
      </c>
    </row>
    <row r="9" spans="1:5" x14ac:dyDescent="0.35">
      <c r="A9" t="s">
        <v>20</v>
      </c>
      <c r="B9" s="2">
        <v>50599</v>
      </c>
      <c r="C9">
        <v>29.5</v>
      </c>
      <c r="D9" s="2">
        <v>89179</v>
      </c>
      <c r="E9">
        <v>22.6</v>
      </c>
    </row>
    <row r="10" spans="1:5" x14ac:dyDescent="0.35">
      <c r="A10" t="s">
        <v>21</v>
      </c>
      <c r="B10" s="2">
        <v>21551</v>
      </c>
      <c r="C10">
        <v>12.5</v>
      </c>
      <c r="D10" s="2">
        <v>50799</v>
      </c>
      <c r="E10">
        <v>12.9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9"/>
    </sheetView>
  </sheetViews>
  <sheetFormatPr baseColWidth="10" defaultRowHeight="14.5" x14ac:dyDescent="0.35"/>
  <cols>
    <col min="3" max="3" width="11.26953125" bestFit="1" customWidth="1"/>
    <col min="4" max="4" width="15.26953125" customWidth="1"/>
    <col min="5" max="5" width="12.26953125" bestFit="1" customWidth="1"/>
    <col min="6" max="6" width="14.6328125" customWidth="1"/>
  </cols>
  <sheetData>
    <row r="1" spans="1:7" x14ac:dyDescent="0.35">
      <c r="B1">
        <v>2015</v>
      </c>
      <c r="C1" t="s">
        <v>1</v>
      </c>
      <c r="D1" t="s">
        <v>35</v>
      </c>
      <c r="E1" t="s">
        <v>1</v>
      </c>
      <c r="F1" t="s">
        <v>36</v>
      </c>
      <c r="G1" t="s">
        <v>1</v>
      </c>
    </row>
    <row r="2" spans="1:7" x14ac:dyDescent="0.35">
      <c r="A2" t="s">
        <v>28</v>
      </c>
      <c r="B2">
        <f>D2+F2</f>
        <v>78973</v>
      </c>
      <c r="C2" s="1">
        <f>(B2/397990)*100</f>
        <v>19.842960878414033</v>
      </c>
      <c r="D2">
        <v>40003</v>
      </c>
      <c r="E2" s="1">
        <f>(D2/183479)*100</f>
        <v>21.802495108432026</v>
      </c>
      <c r="F2">
        <v>38970</v>
      </c>
      <c r="G2" s="1">
        <f>(F2/214511)*100</f>
        <v>18.166900531907455</v>
      </c>
    </row>
    <row r="3" spans="1:7" x14ac:dyDescent="0.35">
      <c r="A3" t="s">
        <v>29</v>
      </c>
      <c r="B3">
        <f t="shared" ref="B3:B9" si="0">D3+F3</f>
        <v>67151</v>
      </c>
      <c r="C3" s="1">
        <f t="shared" ref="C3:C9" si="1">(B3/397990)*100</f>
        <v>16.8725344857911</v>
      </c>
      <c r="D3">
        <v>33111</v>
      </c>
      <c r="E3" s="1">
        <f t="shared" ref="E3:E9" si="2">(D3/183479)*100</f>
        <v>18.046206922863107</v>
      </c>
      <c r="F3">
        <v>34040</v>
      </c>
      <c r="G3" s="1">
        <f t="shared" ref="G3:G9" si="3">(F3/214511)*100</f>
        <v>15.868650092536047</v>
      </c>
    </row>
    <row r="4" spans="1:7" x14ac:dyDescent="0.35">
      <c r="A4" t="s">
        <v>30</v>
      </c>
      <c r="B4">
        <f t="shared" si="0"/>
        <v>70987</v>
      </c>
      <c r="C4" s="1">
        <f t="shared" si="1"/>
        <v>17.836377798437148</v>
      </c>
      <c r="D4">
        <v>29645</v>
      </c>
      <c r="E4" s="1">
        <f t="shared" si="2"/>
        <v>16.157162400056681</v>
      </c>
      <c r="F4">
        <v>41342</v>
      </c>
      <c r="G4" s="1">
        <f t="shared" si="3"/>
        <v>19.27267133154011</v>
      </c>
    </row>
    <row r="5" spans="1:7" x14ac:dyDescent="0.35">
      <c r="A5" t="s">
        <v>31</v>
      </c>
      <c r="B5">
        <f t="shared" si="0"/>
        <v>91010</v>
      </c>
      <c r="C5" s="1">
        <f t="shared" si="1"/>
        <v>22.867408728862536</v>
      </c>
      <c r="D5">
        <v>41558</v>
      </c>
      <c r="E5" s="1">
        <f t="shared" si="2"/>
        <v>22.650003542639759</v>
      </c>
      <c r="F5">
        <v>49452</v>
      </c>
      <c r="G5" s="1">
        <f t="shared" si="3"/>
        <v>23.05336323079003</v>
      </c>
    </row>
    <row r="6" spans="1:7" x14ac:dyDescent="0.35">
      <c r="A6" t="s">
        <v>32</v>
      </c>
      <c r="B6">
        <f t="shared" si="0"/>
        <v>60315</v>
      </c>
      <c r="C6" s="1">
        <f t="shared" si="1"/>
        <v>15.1549033895324</v>
      </c>
      <c r="D6">
        <v>27390</v>
      </c>
      <c r="E6" s="1">
        <f t="shared" si="2"/>
        <v>14.928138915080199</v>
      </c>
      <c r="F6">
        <v>32925</v>
      </c>
      <c r="G6" s="1">
        <f t="shared" si="3"/>
        <v>15.348863228459148</v>
      </c>
    </row>
    <row r="7" spans="1:7" x14ac:dyDescent="0.35">
      <c r="A7" t="s">
        <v>33</v>
      </c>
      <c r="B7">
        <f t="shared" si="0"/>
        <v>25873</v>
      </c>
      <c r="C7" s="1">
        <f t="shared" si="1"/>
        <v>6.5009171084700625</v>
      </c>
      <c r="D7">
        <v>10565</v>
      </c>
      <c r="E7" s="1">
        <f t="shared" si="2"/>
        <v>5.7581521591026767</v>
      </c>
      <c r="F7">
        <v>15308</v>
      </c>
      <c r="G7" s="1">
        <f t="shared" si="3"/>
        <v>7.1362307760441199</v>
      </c>
    </row>
    <row r="8" spans="1:7" x14ac:dyDescent="0.35">
      <c r="A8" t="s">
        <v>34</v>
      </c>
      <c r="B8">
        <f t="shared" si="0"/>
        <v>3683</v>
      </c>
      <c r="C8" s="1">
        <f t="shared" si="1"/>
        <v>0.92540013568180102</v>
      </c>
      <c r="D8">
        <v>1207</v>
      </c>
      <c r="E8" s="1">
        <f t="shared" si="2"/>
        <v>0.65784095182554958</v>
      </c>
      <c r="F8">
        <v>2476</v>
      </c>
      <c r="G8" s="1">
        <f t="shared" si="3"/>
        <v>1.1542531618425163</v>
      </c>
    </row>
    <row r="9" spans="1:7" x14ac:dyDescent="0.35">
      <c r="A9" t="s">
        <v>22</v>
      </c>
      <c r="B9">
        <f t="shared" si="0"/>
        <v>397990</v>
      </c>
      <c r="C9" s="1">
        <f t="shared" si="1"/>
        <v>100</v>
      </c>
      <c r="D9">
        <v>183479</v>
      </c>
      <c r="E9" s="1">
        <f t="shared" si="2"/>
        <v>100</v>
      </c>
      <c r="F9">
        <v>214511</v>
      </c>
      <c r="G9" s="1">
        <f t="shared" si="3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1" sqref="G21"/>
    </sheetView>
  </sheetViews>
  <sheetFormatPr baseColWidth="10" defaultRowHeight="14.5" x14ac:dyDescent="0.35"/>
  <cols>
    <col min="1" max="1" width="53.1796875" customWidth="1"/>
    <col min="3" max="3" width="12.90625" customWidth="1"/>
    <col min="4" max="4" width="12.7265625" customWidth="1"/>
  </cols>
  <sheetData>
    <row r="1" spans="1:4" x14ac:dyDescent="0.35">
      <c r="A1" t="s">
        <v>43</v>
      </c>
      <c r="B1" t="s">
        <v>44</v>
      </c>
      <c r="C1" t="s">
        <v>45</v>
      </c>
      <c r="D1" t="s">
        <v>46</v>
      </c>
    </row>
    <row r="2" spans="1:4" x14ac:dyDescent="0.35">
      <c r="A2" t="s">
        <v>47</v>
      </c>
      <c r="B2">
        <v>44.1</v>
      </c>
      <c r="C2">
        <v>44.5</v>
      </c>
      <c r="D2">
        <v>43.8</v>
      </c>
    </row>
    <row r="3" spans="1:4" x14ac:dyDescent="0.35">
      <c r="A3" t="s">
        <v>48</v>
      </c>
      <c r="B3">
        <v>19.600000000000001</v>
      </c>
      <c r="C3">
        <v>22.5</v>
      </c>
      <c r="D3">
        <v>17.3</v>
      </c>
    </row>
    <row r="4" spans="1:4" x14ac:dyDescent="0.35">
      <c r="A4" t="s">
        <v>49</v>
      </c>
      <c r="B4">
        <v>16.899999999999999</v>
      </c>
      <c r="C4">
        <v>15.8</v>
      </c>
      <c r="D4">
        <v>17.7</v>
      </c>
    </row>
    <row r="5" spans="1:4" x14ac:dyDescent="0.35">
      <c r="A5" t="s">
        <v>50</v>
      </c>
      <c r="B5">
        <v>19.399999999999999</v>
      </c>
      <c r="C5">
        <v>17.3</v>
      </c>
      <c r="D5">
        <v>21.2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8</vt:i4>
      </vt:variant>
    </vt:vector>
  </HeadingPairs>
  <TitlesOfParts>
    <vt:vector size="15" baseType="lpstr">
      <vt:lpstr>Ménages (2)</vt:lpstr>
      <vt:lpstr>Ménages</vt:lpstr>
      <vt:lpstr>Age, sexe, catégorie</vt:lpstr>
      <vt:lpstr>Feuil1</vt:lpstr>
      <vt:lpstr>Ménage f(catégorie)</vt:lpstr>
      <vt:lpstr>Pop par age et sexe</vt:lpstr>
      <vt:lpstr>Niveau etude pop non scola</vt:lpstr>
      <vt:lpstr>% ménage</vt:lpstr>
      <vt:lpstr>GRAPHE ménages</vt:lpstr>
      <vt:lpstr>GRAPH pop catégorie</vt:lpstr>
      <vt:lpstr>toile</vt:lpstr>
      <vt:lpstr>GRAPHE Age sexe catégorie</vt:lpstr>
      <vt:lpstr>GRAPHE ménage f(catégorie)</vt:lpstr>
      <vt:lpstr>GRAPHE Pop par age et sexe</vt:lpstr>
      <vt:lpstr>GRAPH Niv d'étude pop non scola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nfinette</dc:creator>
  <cp:lastModifiedBy>nfinette</cp:lastModifiedBy>
  <dcterms:created xsi:type="dcterms:W3CDTF">2019-02-28T15:18:44Z</dcterms:created>
  <dcterms:modified xsi:type="dcterms:W3CDTF">2019-03-26T15:05:19Z</dcterms:modified>
</cp:coreProperties>
</file>